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jeff_\Downloads\sc_req_item_614e2a052be0075023d3f4b1f291bfad_attachments\"/>
    </mc:Choice>
  </mc:AlternateContent>
  <xr:revisionPtr revIDLastSave="0" documentId="13_ncr:1_{F17EE100-96FA-416D-8458-C86D50346277}" xr6:coauthVersionLast="47" xr6:coauthVersionMax="47" xr10:uidLastSave="{00000000-0000-0000-0000-000000000000}"/>
  <bookViews>
    <workbookView xWindow="16560" yWindow="3390" windowWidth="35925" windowHeight="16005" tabRatio="658" activeTab="3" xr2:uid="{00000000-000D-0000-FFFF-FFFF00000000}"/>
  </bookViews>
  <sheets>
    <sheet name="Instructions" sheetId="3" r:id="rId1"/>
    <sheet name="Event Overview" sheetId="10" r:id="rId2"/>
    <sheet name="Road Summary" sheetId="7" r:id="rId3"/>
    <sheet name="Damage Pickup" sheetId="4" r:id="rId4"/>
    <sheet name="Descriptors" sheetId="1" r:id="rId5"/>
    <sheet name="Document Control" sheetId="8" state="hidden" r:id="rId6"/>
    <sheet name="Code" sheetId="2" state="hidden" r:id="rId7"/>
    <sheet name="Features To Add" sheetId="6" state="hidden" r:id="rId8"/>
  </sheets>
  <definedNames>
    <definedName name="_xlnm.Print_Area" localSheetId="3">'Damage Pickup'!$A$1:$Q$13</definedName>
    <definedName name="_xlnm.Print_Titles" localSheetId="3">'Damage Pickup'!$1:$2</definedName>
    <definedName name="_xlnm.Print_Titles" localSheetId="5">'Document Control'!#REF!</definedName>
    <definedName name="_xlnm.Print_Titles" localSheetId="1">'Event Overview'!#REF!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 i="4" l="1"/>
  <c r="AA7" i="4"/>
  <c r="AA8" i="4"/>
  <c r="AA9" i="4"/>
  <c r="AA10" i="4"/>
  <c r="AA11" i="4"/>
  <c r="AA12" i="4"/>
  <c r="E8" i="4" l="1"/>
  <c r="E9" i="4"/>
  <c r="E10" i="4"/>
  <c r="E11" i="4"/>
  <c r="E12" i="4"/>
  <c r="E13" i="4"/>
  <c r="E14" i="4"/>
  <c r="F2" i="2" l="1"/>
  <c r="F3" i="2"/>
  <c r="F4" i="2"/>
  <c r="F5" i="2"/>
  <c r="F6" i="2"/>
  <c r="F7" i="2"/>
  <c r="F8" i="2"/>
  <c r="F9" i="2"/>
  <c r="C17" i="2"/>
  <c r="D17" i="2"/>
  <c r="E17" i="2"/>
  <c r="F17" i="2"/>
  <c r="C18" i="2"/>
  <c r="D18" i="2"/>
  <c r="E18" i="2"/>
  <c r="F18" i="2"/>
  <c r="C19" i="2"/>
  <c r="D19" i="2"/>
  <c r="E19" i="2"/>
  <c r="F19" i="2"/>
  <c r="C20" i="2"/>
  <c r="D20" i="2"/>
  <c r="E20" i="2"/>
  <c r="F20" i="2"/>
  <c r="C21" i="2"/>
  <c r="D21" i="2"/>
  <c r="E21" i="2"/>
  <c r="F21" i="2"/>
  <c r="C22" i="2"/>
  <c r="D22" i="2"/>
  <c r="E22" i="2"/>
  <c r="F22" i="2"/>
  <c r="C23" i="2"/>
  <c r="D23" i="2"/>
  <c r="E23" i="2"/>
  <c r="F23" i="2"/>
  <c r="C24" i="2"/>
  <c r="D24" i="2"/>
  <c r="E24" i="2"/>
  <c r="F24" i="2"/>
  <c r="C25" i="2"/>
  <c r="D25" i="2"/>
  <c r="E25" i="2"/>
  <c r="F25" i="2"/>
  <c r="C26" i="2"/>
  <c r="D26" i="2"/>
  <c r="E26" i="2"/>
  <c r="F26" i="2"/>
  <c r="C27" i="2"/>
  <c r="D27" i="2"/>
  <c r="E27" i="2"/>
  <c r="F27" i="2"/>
  <c r="C28" i="2"/>
  <c r="D28" i="2"/>
  <c r="E28" i="2"/>
  <c r="F28" i="2"/>
  <c r="C29" i="2"/>
  <c r="D29" i="2"/>
  <c r="E29" i="2"/>
  <c r="F29" i="2"/>
  <c r="C30" i="2"/>
  <c r="D30" i="2"/>
  <c r="E30" i="2"/>
  <c r="F30" i="2"/>
  <c r="C31" i="2"/>
  <c r="D31" i="2"/>
  <c r="E31" i="2"/>
  <c r="F31" i="2"/>
  <c r="C32" i="2"/>
  <c r="D32" i="2"/>
  <c r="E32" i="2"/>
  <c r="F32" i="2"/>
  <c r="C33" i="2"/>
  <c r="D33" i="2"/>
  <c r="E33" i="2"/>
  <c r="F33" i="2"/>
  <c r="C34" i="2"/>
  <c r="D34" i="2"/>
  <c r="E34" i="2"/>
  <c r="F34" i="2"/>
  <c r="C35" i="2"/>
  <c r="D35" i="2"/>
  <c r="E35" i="2"/>
  <c r="F35" i="2"/>
  <c r="C36" i="2"/>
  <c r="D36" i="2"/>
  <c r="E36" i="2"/>
  <c r="F36" i="2"/>
  <c r="C37" i="2"/>
  <c r="D37" i="2"/>
  <c r="E37" i="2"/>
  <c r="F37" i="2"/>
  <c r="C38" i="2"/>
  <c r="D38" i="2"/>
  <c r="E38" i="2"/>
  <c r="F38" i="2"/>
  <c r="C39" i="2"/>
  <c r="D39" i="2"/>
  <c r="E39" i="2"/>
  <c r="F39" i="2"/>
  <c r="C40" i="2"/>
  <c r="D40" i="2"/>
  <c r="E40" i="2"/>
  <c r="F40" i="2"/>
  <c r="C41" i="2"/>
  <c r="D41" i="2"/>
  <c r="E41" i="2"/>
  <c r="F41" i="2"/>
  <c r="C42" i="2"/>
  <c r="D42" i="2"/>
  <c r="E42" i="2"/>
  <c r="F42" i="2"/>
  <c r="C43" i="2"/>
  <c r="D43" i="2"/>
  <c r="E43" i="2"/>
  <c r="F43" i="2"/>
  <c r="C44" i="2"/>
  <c r="D44" i="2"/>
  <c r="E44" i="2"/>
  <c r="F44" i="2"/>
  <c r="C45" i="2"/>
  <c r="D45" i="2"/>
  <c r="E45" i="2"/>
  <c r="F45" i="2"/>
  <c r="C46" i="2"/>
  <c r="D46" i="2"/>
  <c r="E46" i="2"/>
  <c r="F46" i="2"/>
  <c r="C47" i="2"/>
  <c r="D47" i="2"/>
  <c r="E47" i="2"/>
  <c r="F47" i="2"/>
  <c r="C48" i="2"/>
  <c r="D48" i="2"/>
  <c r="E48" i="2"/>
  <c r="F48" i="2"/>
  <c r="C49" i="2"/>
  <c r="D49" i="2"/>
  <c r="E49" i="2"/>
  <c r="F49" i="2"/>
  <c r="C50" i="2"/>
  <c r="D50" i="2"/>
  <c r="E50" i="2"/>
  <c r="F50" i="2"/>
  <c r="C51" i="2"/>
  <c r="D51" i="2"/>
  <c r="E51" i="2"/>
  <c r="F51" i="2"/>
  <c r="C52" i="2"/>
  <c r="D52" i="2"/>
  <c r="E52" i="2"/>
  <c r="F52" i="2"/>
  <c r="C53" i="2"/>
  <c r="D53" i="2"/>
  <c r="E53" i="2"/>
  <c r="F53" i="2"/>
  <c r="C54" i="2"/>
  <c r="D54" i="2"/>
  <c r="E54" i="2"/>
  <c r="F54" i="2"/>
  <c r="C55" i="2"/>
  <c r="D55" i="2"/>
  <c r="E55" i="2"/>
  <c r="F55" i="2"/>
  <c r="C56" i="2"/>
  <c r="D56" i="2"/>
  <c r="E56" i="2"/>
  <c r="F56" i="2"/>
  <c r="C57" i="2"/>
  <c r="D57" i="2"/>
  <c r="E57" i="2"/>
  <c r="F57" i="2"/>
  <c r="C58" i="2"/>
  <c r="D58" i="2"/>
  <c r="E58" i="2"/>
  <c r="F58" i="2"/>
  <c r="C59" i="2"/>
  <c r="D59" i="2"/>
  <c r="E59" i="2"/>
  <c r="F59" i="2"/>
  <c r="C60" i="2"/>
  <c r="D60" i="2"/>
  <c r="E60" i="2"/>
  <c r="F60" i="2"/>
  <c r="C61" i="2"/>
  <c r="D61" i="2"/>
  <c r="E61" i="2"/>
  <c r="F61" i="2"/>
  <c r="C62" i="2"/>
  <c r="D62" i="2"/>
  <c r="E62" i="2"/>
  <c r="F62" i="2"/>
  <c r="C63" i="2"/>
  <c r="D63" i="2"/>
  <c r="E63" i="2"/>
  <c r="F63" i="2"/>
  <c r="C64" i="2"/>
  <c r="D64" i="2"/>
  <c r="E64" i="2"/>
  <c r="F64" i="2"/>
  <c r="C65" i="2"/>
  <c r="D65" i="2"/>
  <c r="E65" i="2"/>
  <c r="F65" i="2"/>
  <c r="C66" i="2"/>
  <c r="D66" i="2"/>
  <c r="E66" i="2"/>
  <c r="F66" i="2"/>
  <c r="C67" i="2"/>
  <c r="D67" i="2"/>
  <c r="E67" i="2"/>
  <c r="F67" i="2"/>
  <c r="C68" i="2"/>
  <c r="D68" i="2"/>
  <c r="E68" i="2"/>
  <c r="F68" i="2"/>
  <c r="C69" i="2"/>
  <c r="D69" i="2"/>
  <c r="E69" i="2"/>
  <c r="F69" i="2"/>
  <c r="C70" i="2"/>
  <c r="D70" i="2"/>
  <c r="E70" i="2"/>
  <c r="F70" i="2"/>
  <c r="C71" i="2"/>
  <c r="D71" i="2"/>
  <c r="E71" i="2"/>
  <c r="F71" i="2"/>
  <c r="C72" i="2"/>
  <c r="D72" i="2"/>
  <c r="E72" i="2"/>
  <c r="F72" i="2"/>
  <c r="C73" i="2"/>
  <c r="D73" i="2"/>
  <c r="E73" i="2"/>
  <c r="F73" i="2"/>
  <c r="C74" i="2"/>
  <c r="D74" i="2"/>
  <c r="E74" i="2"/>
  <c r="F74" i="2"/>
  <c r="C75" i="2"/>
  <c r="D75" i="2"/>
  <c r="E75" i="2"/>
  <c r="F75" i="2"/>
  <c r="C76" i="2"/>
  <c r="D76" i="2"/>
  <c r="E76" i="2"/>
  <c r="F76" i="2"/>
  <c r="C77" i="2"/>
  <c r="D77" i="2"/>
  <c r="E77" i="2"/>
  <c r="F77" i="2"/>
  <c r="C78" i="2"/>
  <c r="D78" i="2"/>
  <c r="E78" i="2"/>
  <c r="F78" i="2"/>
  <c r="C79" i="2"/>
  <c r="D79" i="2"/>
  <c r="E79" i="2"/>
  <c r="F79" i="2"/>
  <c r="C80" i="2"/>
  <c r="D80" i="2"/>
  <c r="E80" i="2"/>
  <c r="F80" i="2"/>
  <c r="C81" i="2"/>
  <c r="D81" i="2"/>
  <c r="E81" i="2"/>
  <c r="F81" i="2"/>
  <c r="C82" i="2"/>
  <c r="D82" i="2"/>
  <c r="E82" i="2"/>
  <c r="F82" i="2"/>
  <c r="C83" i="2"/>
  <c r="D83" i="2"/>
  <c r="E83" i="2"/>
  <c r="F83" i="2"/>
  <c r="C84" i="2"/>
  <c r="D84" i="2"/>
  <c r="E84" i="2"/>
  <c r="F84" i="2"/>
  <c r="C85" i="2"/>
  <c r="D85" i="2"/>
  <c r="E85" i="2"/>
  <c r="F85" i="2"/>
  <c r="C86" i="2"/>
  <c r="D86" i="2"/>
  <c r="E86" i="2"/>
  <c r="F86" i="2"/>
  <c r="C87" i="2"/>
  <c r="D87" i="2"/>
  <c r="E87" i="2"/>
  <c r="F87" i="2"/>
  <c r="C88" i="2"/>
  <c r="D88" i="2"/>
  <c r="E88" i="2"/>
  <c r="F88" i="2"/>
  <c r="C89" i="2"/>
  <c r="D89" i="2"/>
  <c r="E89" i="2"/>
  <c r="F89" i="2"/>
  <c r="C90" i="2"/>
  <c r="D90" i="2"/>
  <c r="E90" i="2"/>
  <c r="F90" i="2"/>
  <c r="C91" i="2"/>
  <c r="D91" i="2"/>
  <c r="E91" i="2"/>
  <c r="F91" i="2"/>
  <c r="C92" i="2"/>
  <c r="D92" i="2"/>
  <c r="E92" i="2"/>
  <c r="F92" i="2"/>
  <c r="C93" i="2"/>
  <c r="D93" i="2"/>
  <c r="E93" i="2"/>
  <c r="F93" i="2"/>
  <c r="C94" i="2"/>
  <c r="D94" i="2"/>
  <c r="E94" i="2"/>
  <c r="F94" i="2"/>
  <c r="C95" i="2"/>
  <c r="D95" i="2"/>
  <c r="E95" i="2"/>
  <c r="F95" i="2"/>
  <c r="C96" i="2"/>
  <c r="D96" i="2"/>
  <c r="E96" i="2"/>
  <c r="F96" i="2"/>
  <c r="C97" i="2"/>
  <c r="D97" i="2"/>
  <c r="E97" i="2"/>
  <c r="F97" i="2"/>
  <c r="C98" i="2"/>
  <c r="D98" i="2"/>
  <c r="E98" i="2"/>
  <c r="F98" i="2"/>
  <c r="C99" i="2"/>
  <c r="D99" i="2"/>
  <c r="E99" i="2"/>
  <c r="F99" i="2"/>
  <c r="C100" i="2"/>
  <c r="D100" i="2"/>
  <c r="E100" i="2"/>
  <c r="F100" i="2"/>
  <c r="C101" i="2"/>
  <c r="D101" i="2"/>
  <c r="E101" i="2"/>
  <c r="F101" i="2"/>
  <c r="C102" i="2"/>
  <c r="D102" i="2"/>
  <c r="E102" i="2"/>
  <c r="F102" i="2"/>
  <c r="C103" i="2"/>
  <c r="D103" i="2"/>
  <c r="E103" i="2"/>
  <c r="F103" i="2"/>
  <c r="C104" i="2"/>
  <c r="D104" i="2"/>
  <c r="E104" i="2"/>
  <c r="F104" i="2"/>
  <c r="C105" i="2"/>
  <c r="D105" i="2"/>
  <c r="E105" i="2"/>
  <c r="F105" i="2"/>
  <c r="C106" i="2"/>
  <c r="D106" i="2"/>
  <c r="E106" i="2"/>
  <c r="F106" i="2"/>
  <c r="C107" i="2"/>
  <c r="D107" i="2"/>
  <c r="E107" i="2"/>
  <c r="F107" i="2"/>
  <c r="C108" i="2"/>
  <c r="D108" i="2"/>
  <c r="E108" i="2"/>
  <c r="F108" i="2"/>
  <c r="C109" i="2"/>
  <c r="D109" i="2"/>
  <c r="E109" i="2"/>
  <c r="F109" i="2"/>
  <c r="C110" i="2"/>
  <c r="D110" i="2"/>
  <c r="E110" i="2"/>
  <c r="F110" i="2"/>
  <c r="C111" i="2"/>
  <c r="D111" i="2"/>
  <c r="E111" i="2"/>
  <c r="F111" i="2"/>
  <c r="C112" i="2"/>
  <c r="D112" i="2"/>
  <c r="E112" i="2"/>
  <c r="F112" i="2"/>
  <c r="F10" i="2"/>
  <c r="B17" i="2"/>
  <c r="B16" i="2"/>
  <c r="B18" i="2" l="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A28" i="7"/>
  <c r="H105" i="7" l="1"/>
  <c r="G105" i="7"/>
  <c r="F105" i="7"/>
  <c r="E105" i="7"/>
  <c r="D105" i="7"/>
  <c r="C105" i="7"/>
  <c r="H104" i="7"/>
  <c r="G104" i="7"/>
  <c r="F104" i="7"/>
  <c r="E104" i="7"/>
  <c r="D104" i="7"/>
  <c r="C104" i="7"/>
  <c r="H103" i="7"/>
  <c r="G103" i="7"/>
  <c r="F103" i="7"/>
  <c r="E103" i="7"/>
  <c r="D103" i="7"/>
  <c r="C103" i="7"/>
  <c r="H102" i="7"/>
  <c r="G102" i="7"/>
  <c r="F102" i="7"/>
  <c r="E102" i="7"/>
  <c r="D102" i="7"/>
  <c r="C102" i="7"/>
  <c r="H101" i="7"/>
  <c r="G101" i="7"/>
  <c r="F101" i="7"/>
  <c r="E101" i="7"/>
  <c r="D101" i="7"/>
  <c r="C101" i="7"/>
  <c r="H100" i="7"/>
  <c r="G100" i="7"/>
  <c r="F100" i="7"/>
  <c r="E100" i="7"/>
  <c r="D100" i="7"/>
  <c r="C100" i="7"/>
  <c r="H99" i="7"/>
  <c r="G99" i="7"/>
  <c r="F99" i="7"/>
  <c r="E99" i="7"/>
  <c r="D99" i="7"/>
  <c r="C99" i="7"/>
  <c r="H98" i="7"/>
  <c r="G98" i="7"/>
  <c r="F98" i="7"/>
  <c r="E98" i="7"/>
  <c r="D98" i="7"/>
  <c r="C98" i="7"/>
  <c r="H97" i="7"/>
  <c r="G97" i="7"/>
  <c r="F97" i="7"/>
  <c r="E97" i="7"/>
  <c r="D97" i="7"/>
  <c r="C97" i="7"/>
  <c r="H96" i="7"/>
  <c r="G96" i="7"/>
  <c r="F96" i="7"/>
  <c r="E96" i="7"/>
  <c r="D96" i="7"/>
  <c r="C96" i="7"/>
  <c r="H95" i="7"/>
  <c r="G95" i="7"/>
  <c r="F95" i="7"/>
  <c r="E95" i="7"/>
  <c r="D95" i="7"/>
  <c r="C95" i="7"/>
  <c r="H94" i="7"/>
  <c r="G94" i="7"/>
  <c r="F94" i="7"/>
  <c r="E94" i="7"/>
  <c r="D94" i="7"/>
  <c r="C94" i="7"/>
  <c r="H93" i="7"/>
  <c r="G93" i="7"/>
  <c r="F93" i="7"/>
  <c r="E93" i="7"/>
  <c r="D93" i="7"/>
  <c r="C93" i="7"/>
  <c r="H92" i="7"/>
  <c r="G92" i="7"/>
  <c r="F92" i="7"/>
  <c r="E92" i="7"/>
  <c r="D92" i="7"/>
  <c r="C92" i="7"/>
  <c r="H91" i="7"/>
  <c r="G91" i="7"/>
  <c r="F91" i="7"/>
  <c r="E91" i="7"/>
  <c r="D91" i="7"/>
  <c r="C91" i="7"/>
  <c r="H90" i="7"/>
  <c r="G90" i="7"/>
  <c r="F90" i="7"/>
  <c r="E90" i="7"/>
  <c r="D90" i="7"/>
  <c r="C90" i="7"/>
  <c r="H89" i="7"/>
  <c r="G89" i="7"/>
  <c r="F89" i="7"/>
  <c r="E89" i="7"/>
  <c r="D89" i="7"/>
  <c r="C89" i="7"/>
  <c r="H88" i="7"/>
  <c r="G88" i="7"/>
  <c r="F88" i="7"/>
  <c r="E88" i="7"/>
  <c r="D88" i="7"/>
  <c r="C88" i="7"/>
  <c r="H87" i="7"/>
  <c r="G87" i="7"/>
  <c r="F87" i="7"/>
  <c r="E87" i="7"/>
  <c r="D87" i="7"/>
  <c r="C87" i="7"/>
  <c r="H86" i="7"/>
  <c r="G86" i="7"/>
  <c r="F86" i="7"/>
  <c r="E86" i="7"/>
  <c r="D86" i="7"/>
  <c r="C86" i="7"/>
  <c r="H85" i="7"/>
  <c r="G85" i="7"/>
  <c r="F85" i="7"/>
  <c r="E85" i="7"/>
  <c r="D85" i="7"/>
  <c r="C85" i="7"/>
  <c r="H84" i="7"/>
  <c r="G84" i="7"/>
  <c r="F84" i="7"/>
  <c r="E84" i="7"/>
  <c r="D84" i="7"/>
  <c r="C84" i="7"/>
  <c r="H83" i="7"/>
  <c r="G83" i="7"/>
  <c r="F83" i="7"/>
  <c r="E83" i="7"/>
  <c r="D83" i="7"/>
  <c r="C83" i="7"/>
  <c r="H82" i="7"/>
  <c r="G82" i="7"/>
  <c r="F82" i="7"/>
  <c r="E82" i="7"/>
  <c r="D82" i="7"/>
  <c r="C82" i="7"/>
  <c r="H81" i="7"/>
  <c r="G81" i="7"/>
  <c r="F81" i="7"/>
  <c r="E81" i="7"/>
  <c r="D81" i="7"/>
  <c r="C81" i="7"/>
  <c r="H80" i="7"/>
  <c r="G80" i="7"/>
  <c r="F80" i="7"/>
  <c r="E80" i="7"/>
  <c r="D80" i="7"/>
  <c r="C80" i="7"/>
  <c r="H79" i="7"/>
  <c r="G79" i="7"/>
  <c r="F79" i="7"/>
  <c r="E79" i="7"/>
  <c r="D79" i="7"/>
  <c r="C79" i="7"/>
  <c r="H78" i="7"/>
  <c r="G78" i="7"/>
  <c r="F78" i="7"/>
  <c r="E78" i="7"/>
  <c r="D78" i="7"/>
  <c r="C78" i="7"/>
  <c r="H77" i="7"/>
  <c r="G77" i="7"/>
  <c r="F77" i="7"/>
  <c r="E77" i="7"/>
  <c r="D77" i="7"/>
  <c r="C77" i="7"/>
  <c r="H76" i="7"/>
  <c r="G76" i="7"/>
  <c r="F76" i="7"/>
  <c r="E76" i="7"/>
  <c r="D76" i="7"/>
  <c r="C76" i="7"/>
  <c r="H75" i="7"/>
  <c r="G75" i="7"/>
  <c r="F75" i="7"/>
  <c r="E75" i="7"/>
  <c r="D75" i="7"/>
  <c r="C75" i="7"/>
  <c r="H74" i="7"/>
  <c r="G74" i="7"/>
  <c r="F74" i="7"/>
  <c r="E74" i="7"/>
  <c r="D74" i="7"/>
  <c r="C74" i="7"/>
  <c r="H73" i="7"/>
  <c r="G73" i="7"/>
  <c r="F73" i="7"/>
  <c r="E73" i="7"/>
  <c r="D73" i="7"/>
  <c r="C73" i="7"/>
  <c r="H72" i="7"/>
  <c r="G72" i="7"/>
  <c r="F72" i="7"/>
  <c r="E72" i="7"/>
  <c r="D72" i="7"/>
  <c r="C72" i="7"/>
  <c r="H71" i="7"/>
  <c r="G71" i="7"/>
  <c r="F71" i="7"/>
  <c r="E71" i="7"/>
  <c r="D71" i="7"/>
  <c r="C71" i="7"/>
  <c r="H70" i="7"/>
  <c r="G70" i="7"/>
  <c r="F70" i="7"/>
  <c r="E70" i="7"/>
  <c r="D70" i="7"/>
  <c r="C70" i="7"/>
  <c r="H69" i="7"/>
  <c r="G69" i="7"/>
  <c r="F69" i="7"/>
  <c r="E69" i="7"/>
  <c r="D69" i="7"/>
  <c r="C69" i="7"/>
  <c r="H68" i="7"/>
  <c r="G68" i="7"/>
  <c r="F68" i="7"/>
  <c r="E68" i="7"/>
  <c r="D68" i="7"/>
  <c r="C68" i="7"/>
  <c r="H67" i="7"/>
  <c r="G67" i="7"/>
  <c r="F67" i="7"/>
  <c r="E67" i="7"/>
  <c r="D67" i="7"/>
  <c r="C67" i="7"/>
  <c r="H66" i="7"/>
  <c r="G66" i="7"/>
  <c r="F66" i="7"/>
  <c r="E66" i="7"/>
  <c r="D66" i="7"/>
  <c r="C66" i="7"/>
  <c r="H65" i="7"/>
  <c r="G65" i="7"/>
  <c r="F65" i="7"/>
  <c r="E65" i="7"/>
  <c r="D65" i="7"/>
  <c r="C65" i="7"/>
  <c r="H64" i="7"/>
  <c r="G64" i="7"/>
  <c r="F64" i="7"/>
  <c r="E64" i="7"/>
  <c r="D64" i="7"/>
  <c r="C64" i="7"/>
  <c r="H63" i="7"/>
  <c r="G63" i="7"/>
  <c r="F63" i="7"/>
  <c r="E63" i="7"/>
  <c r="D63" i="7"/>
  <c r="C63" i="7"/>
  <c r="H62" i="7"/>
  <c r="G62" i="7"/>
  <c r="F62" i="7"/>
  <c r="E62" i="7"/>
  <c r="D62" i="7"/>
  <c r="C62" i="7"/>
  <c r="H61" i="7"/>
  <c r="G61" i="7"/>
  <c r="F61" i="7"/>
  <c r="E61" i="7"/>
  <c r="D61" i="7"/>
  <c r="C61" i="7"/>
  <c r="H60" i="7"/>
  <c r="G60" i="7"/>
  <c r="F60" i="7"/>
  <c r="E60" i="7"/>
  <c r="D60" i="7"/>
  <c r="C60" i="7"/>
  <c r="H59" i="7"/>
  <c r="G59" i="7"/>
  <c r="F59" i="7"/>
  <c r="E59" i="7"/>
  <c r="D59" i="7"/>
  <c r="C59" i="7"/>
  <c r="H58" i="7"/>
  <c r="G58" i="7"/>
  <c r="F58" i="7"/>
  <c r="E58" i="7"/>
  <c r="D58" i="7"/>
  <c r="C58" i="7"/>
  <c r="H57" i="7"/>
  <c r="G57" i="7"/>
  <c r="F57" i="7"/>
  <c r="E57" i="7"/>
  <c r="D57" i="7"/>
  <c r="C57" i="7"/>
  <c r="H56" i="7"/>
  <c r="G56" i="7"/>
  <c r="F56" i="7"/>
  <c r="E56" i="7"/>
  <c r="D56" i="7"/>
  <c r="C56" i="7"/>
  <c r="H55" i="7"/>
  <c r="G55" i="7"/>
  <c r="F55" i="7"/>
  <c r="E55" i="7"/>
  <c r="D55" i="7"/>
  <c r="C55" i="7"/>
  <c r="H54" i="7"/>
  <c r="G54" i="7"/>
  <c r="F54" i="7"/>
  <c r="E54" i="7"/>
  <c r="D54" i="7"/>
  <c r="C54" i="7"/>
  <c r="H53" i="7"/>
  <c r="G53" i="7"/>
  <c r="F53" i="7"/>
  <c r="E53" i="7"/>
  <c r="D53" i="7"/>
  <c r="C53" i="7"/>
  <c r="H52" i="7"/>
  <c r="G52" i="7"/>
  <c r="F52" i="7"/>
  <c r="E52" i="7"/>
  <c r="D52" i="7"/>
  <c r="C52" i="7"/>
  <c r="H51" i="7"/>
  <c r="G51" i="7"/>
  <c r="F51" i="7"/>
  <c r="E51" i="7"/>
  <c r="D51" i="7"/>
  <c r="C51" i="7"/>
  <c r="H50" i="7"/>
  <c r="G50" i="7"/>
  <c r="F50" i="7"/>
  <c r="E50" i="7"/>
  <c r="D50" i="7"/>
  <c r="C50" i="7"/>
  <c r="H49" i="7"/>
  <c r="G49" i="7"/>
  <c r="F49" i="7"/>
  <c r="E49" i="7"/>
  <c r="D49" i="7"/>
  <c r="C49" i="7"/>
  <c r="H48" i="7"/>
  <c r="G48" i="7"/>
  <c r="F48" i="7"/>
  <c r="E48" i="7"/>
  <c r="D48" i="7"/>
  <c r="C48" i="7"/>
  <c r="H47" i="7"/>
  <c r="G47" i="7"/>
  <c r="F47" i="7"/>
  <c r="E47" i="7"/>
  <c r="D47" i="7"/>
  <c r="C47" i="7"/>
  <c r="H46" i="7"/>
  <c r="G46" i="7"/>
  <c r="F46" i="7"/>
  <c r="E46" i="7"/>
  <c r="D46" i="7"/>
  <c r="C46" i="7"/>
  <c r="H45" i="7"/>
  <c r="G45" i="7"/>
  <c r="F45" i="7"/>
  <c r="E45" i="7"/>
  <c r="D45" i="7"/>
  <c r="C45" i="7"/>
  <c r="H44" i="7"/>
  <c r="G44" i="7"/>
  <c r="F44" i="7"/>
  <c r="E44" i="7"/>
  <c r="D44" i="7"/>
  <c r="C44" i="7"/>
  <c r="H43" i="7"/>
  <c r="G43" i="7"/>
  <c r="F43" i="7"/>
  <c r="E43" i="7"/>
  <c r="D43" i="7"/>
  <c r="C43" i="7"/>
  <c r="H42" i="7"/>
  <c r="G42" i="7"/>
  <c r="F42" i="7"/>
  <c r="E42" i="7"/>
  <c r="D42" i="7"/>
  <c r="C42" i="7"/>
  <c r="H41" i="7"/>
  <c r="G41" i="7"/>
  <c r="F41" i="7"/>
  <c r="E41" i="7"/>
  <c r="D41" i="7"/>
  <c r="C41" i="7"/>
  <c r="H40" i="7"/>
  <c r="G40" i="7"/>
  <c r="F40" i="7"/>
  <c r="E40" i="7"/>
  <c r="D40" i="7"/>
  <c r="C40" i="7"/>
  <c r="H39" i="7"/>
  <c r="G39" i="7"/>
  <c r="F39" i="7"/>
  <c r="E39" i="7"/>
  <c r="D39" i="7"/>
  <c r="C39" i="7"/>
  <c r="H38" i="7"/>
  <c r="G38" i="7"/>
  <c r="F38" i="7"/>
  <c r="E38" i="7"/>
  <c r="D38" i="7"/>
  <c r="C38" i="7"/>
  <c r="H37" i="7"/>
  <c r="G37" i="7"/>
  <c r="F37" i="7"/>
  <c r="E37" i="7"/>
  <c r="D37" i="7"/>
  <c r="C37" i="7"/>
  <c r="AC4" i="4" l="1"/>
  <c r="AD4" i="4"/>
  <c r="AC5" i="4"/>
  <c r="AD5" i="4"/>
  <c r="AC6" i="4"/>
  <c r="AD6" i="4"/>
  <c r="AC7" i="4"/>
  <c r="AD7" i="4"/>
  <c r="AC8" i="4"/>
  <c r="AD8" i="4"/>
  <c r="AC9" i="4"/>
  <c r="AD9" i="4"/>
  <c r="AC10" i="4"/>
  <c r="AD10" i="4"/>
  <c r="AD3" i="4"/>
  <c r="AC3" i="4"/>
  <c r="M38" i="2" l="1"/>
  <c r="J50" i="2"/>
  <c r="K50" i="2"/>
  <c r="L50" i="2"/>
  <c r="J51" i="2"/>
  <c r="K51" i="2"/>
  <c r="L51" i="2"/>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0" i="4"/>
  <c r="E161" i="4"/>
  <c r="E162" i="4"/>
  <c r="E163" i="4"/>
  <c r="E164" i="4"/>
  <c r="E165" i="4"/>
  <c r="E166" i="4"/>
  <c r="E167" i="4"/>
  <c r="E168" i="4"/>
  <c r="E169" i="4"/>
  <c r="E170" i="4"/>
  <c r="E171" i="4"/>
  <c r="E172" i="4"/>
  <c r="E173" i="4"/>
  <c r="E174" i="4"/>
  <c r="E175" i="4"/>
  <c r="E176" i="4"/>
  <c r="E177" i="4"/>
  <c r="E178" i="4"/>
  <c r="E179" i="4"/>
  <c r="E180" i="4"/>
  <c r="E181" i="4"/>
  <c r="E182" i="4"/>
  <c r="E183" i="4"/>
  <c r="E184" i="4"/>
  <c r="E185" i="4"/>
  <c r="E186" i="4"/>
  <c r="E187" i="4"/>
  <c r="E188" i="4"/>
  <c r="E189" i="4"/>
  <c r="E190" i="4"/>
  <c r="E191" i="4"/>
  <c r="E192" i="4"/>
  <c r="E193" i="4"/>
  <c r="E194" i="4"/>
  <c r="E195" i="4"/>
  <c r="E196" i="4"/>
  <c r="E197" i="4"/>
  <c r="E198" i="4"/>
  <c r="E199" i="4"/>
  <c r="E200" i="4"/>
  <c r="E201" i="4"/>
  <c r="E202" i="4"/>
  <c r="E203" i="4"/>
  <c r="E204" i="4"/>
  <c r="E205" i="4"/>
  <c r="E206" i="4"/>
  <c r="E207" i="4"/>
  <c r="E208" i="4"/>
  <c r="E209" i="4"/>
  <c r="E210" i="4"/>
  <c r="E211" i="4"/>
  <c r="E212" i="4"/>
  <c r="E213" i="4"/>
  <c r="E214" i="4"/>
  <c r="E215" i="4"/>
  <c r="E216" i="4"/>
  <c r="E217" i="4"/>
  <c r="E218" i="4"/>
  <c r="E219" i="4"/>
  <c r="E220" i="4"/>
  <c r="E221" i="4"/>
  <c r="E222" i="4"/>
  <c r="E223" i="4"/>
  <c r="E224" i="4"/>
  <c r="E225" i="4"/>
  <c r="E226" i="4"/>
  <c r="E227" i="4"/>
  <c r="E228" i="4"/>
  <c r="E229" i="4"/>
  <c r="E230" i="4"/>
  <c r="E231" i="4"/>
  <c r="E232" i="4"/>
  <c r="E233" i="4"/>
  <c r="E234" i="4"/>
  <c r="E235" i="4"/>
  <c r="E236" i="4"/>
  <c r="E237" i="4"/>
  <c r="E238" i="4"/>
  <c r="E239" i="4"/>
  <c r="E240" i="4"/>
  <c r="E241" i="4"/>
  <c r="E242" i="4"/>
  <c r="E243" i="4"/>
  <c r="E244" i="4"/>
  <c r="E245" i="4"/>
  <c r="E246" i="4"/>
  <c r="E247" i="4"/>
  <c r="E248" i="4"/>
  <c r="E249" i="4"/>
  <c r="E250" i="4"/>
  <c r="E251" i="4"/>
  <c r="E252" i="4"/>
  <c r="E253" i="4"/>
  <c r="E254" i="4"/>
  <c r="E255" i="4"/>
  <c r="E256" i="4"/>
  <c r="E257" i="4"/>
  <c r="E258" i="4"/>
  <c r="E259" i="4"/>
  <c r="E260" i="4"/>
  <c r="E261" i="4"/>
  <c r="E262" i="4"/>
  <c r="E263" i="4"/>
  <c r="E264" i="4"/>
  <c r="E265" i="4"/>
  <c r="E266" i="4"/>
  <c r="E267" i="4"/>
  <c r="E268" i="4"/>
  <c r="E269" i="4"/>
  <c r="E270" i="4"/>
  <c r="E271" i="4"/>
  <c r="E272" i="4"/>
  <c r="E273" i="4"/>
  <c r="E274" i="4"/>
  <c r="E275" i="4"/>
  <c r="E276" i="4"/>
  <c r="E277" i="4"/>
  <c r="E278" i="4"/>
  <c r="E279" i="4"/>
  <c r="E280" i="4"/>
  <c r="E281" i="4"/>
  <c r="E282" i="4"/>
  <c r="E283" i="4"/>
  <c r="E284" i="4"/>
  <c r="E285" i="4"/>
  <c r="E286" i="4"/>
  <c r="E287" i="4"/>
  <c r="E288" i="4"/>
  <c r="E289" i="4"/>
  <c r="E290" i="4"/>
  <c r="E291" i="4"/>
  <c r="E292" i="4"/>
  <c r="E293" i="4"/>
  <c r="E294" i="4"/>
  <c r="E295" i="4"/>
  <c r="E296" i="4"/>
  <c r="E297" i="4"/>
  <c r="E298" i="4"/>
  <c r="E299" i="4"/>
  <c r="E300" i="4"/>
  <c r="E301" i="4"/>
  <c r="E302" i="4"/>
  <c r="E303" i="4"/>
  <c r="E304" i="4"/>
  <c r="E305" i="4"/>
  <c r="E306" i="4"/>
  <c r="E307" i="4"/>
  <c r="E308" i="4"/>
  <c r="E309" i="4"/>
  <c r="E310" i="4"/>
  <c r="E311" i="4"/>
  <c r="E312" i="4"/>
  <c r="E313" i="4"/>
  <c r="E314" i="4"/>
  <c r="E315" i="4"/>
  <c r="E316" i="4"/>
  <c r="E317" i="4"/>
  <c r="E318" i="4"/>
  <c r="E319" i="4"/>
  <c r="E320" i="4"/>
  <c r="E321" i="4"/>
  <c r="E322" i="4"/>
  <c r="E323" i="4"/>
  <c r="E324" i="4"/>
  <c r="E325" i="4"/>
  <c r="E326" i="4"/>
  <c r="E327" i="4"/>
  <c r="E328" i="4"/>
  <c r="E329" i="4"/>
  <c r="E330" i="4"/>
  <c r="E331" i="4"/>
  <c r="E332" i="4"/>
  <c r="E333" i="4"/>
  <c r="E334" i="4"/>
  <c r="E335" i="4"/>
  <c r="E336" i="4"/>
  <c r="E337" i="4"/>
  <c r="E338" i="4"/>
  <c r="E339" i="4"/>
  <c r="E340" i="4"/>
  <c r="E341" i="4"/>
  <c r="E342" i="4"/>
  <c r="E343" i="4"/>
  <c r="E344" i="4"/>
  <c r="E345" i="4"/>
  <c r="E346" i="4"/>
  <c r="E347" i="4"/>
  <c r="E348" i="4"/>
  <c r="E349" i="4"/>
  <c r="E350" i="4"/>
  <c r="E351" i="4"/>
  <c r="E352" i="4"/>
  <c r="E353" i="4"/>
  <c r="E354" i="4"/>
  <c r="E355" i="4"/>
  <c r="E356" i="4"/>
  <c r="E357" i="4"/>
  <c r="E358" i="4"/>
  <c r="E359" i="4"/>
  <c r="E360" i="4"/>
  <c r="E361" i="4"/>
  <c r="E362" i="4"/>
  <c r="E363" i="4"/>
  <c r="E364" i="4"/>
  <c r="E365" i="4"/>
  <c r="E366" i="4"/>
  <c r="E367" i="4"/>
  <c r="E368" i="4"/>
  <c r="E369" i="4"/>
  <c r="E370" i="4"/>
  <c r="E371" i="4"/>
  <c r="E372" i="4"/>
  <c r="E373" i="4"/>
  <c r="E374" i="4"/>
  <c r="E375" i="4"/>
  <c r="E376" i="4"/>
  <c r="E377" i="4"/>
  <c r="E378" i="4"/>
  <c r="E379" i="4"/>
  <c r="E380" i="4"/>
  <c r="E381" i="4"/>
  <c r="E382" i="4"/>
  <c r="E383" i="4"/>
  <c r="E384" i="4"/>
  <c r="E385" i="4"/>
  <c r="E386" i="4"/>
  <c r="E387" i="4"/>
  <c r="E388" i="4"/>
  <c r="E389" i="4"/>
  <c r="E390" i="4"/>
  <c r="E391" i="4"/>
  <c r="E392" i="4"/>
  <c r="E393" i="4"/>
  <c r="E394" i="4"/>
  <c r="E395" i="4"/>
  <c r="E396" i="4"/>
  <c r="E397" i="4"/>
  <c r="E398" i="4"/>
  <c r="E399" i="4"/>
  <c r="E400" i="4"/>
  <c r="E401" i="4"/>
  <c r="E402" i="4"/>
  <c r="E403" i="4"/>
  <c r="E404" i="4"/>
  <c r="E405" i="4"/>
  <c r="E406" i="4"/>
  <c r="E407" i="4"/>
  <c r="E408" i="4"/>
  <c r="E409" i="4"/>
  <c r="E410" i="4"/>
  <c r="E411" i="4"/>
  <c r="E412" i="4"/>
  <c r="E413" i="4"/>
  <c r="E414" i="4"/>
  <c r="E415" i="4"/>
  <c r="E416" i="4"/>
  <c r="E417" i="4"/>
  <c r="E418" i="4"/>
  <c r="E419" i="4"/>
  <c r="E420" i="4"/>
  <c r="E421" i="4"/>
  <c r="E422" i="4"/>
  <c r="E423" i="4"/>
  <c r="E424" i="4"/>
  <c r="E425" i="4"/>
  <c r="E426" i="4"/>
  <c r="E427" i="4"/>
  <c r="E428" i="4"/>
  <c r="E429" i="4"/>
  <c r="E430" i="4"/>
  <c r="E431" i="4"/>
  <c r="E432" i="4"/>
  <c r="E433" i="4"/>
  <c r="E434" i="4"/>
  <c r="E435" i="4"/>
  <c r="E436" i="4"/>
  <c r="E437" i="4"/>
  <c r="E438" i="4"/>
  <c r="E439" i="4"/>
  <c r="E440" i="4"/>
  <c r="E441" i="4"/>
  <c r="E442" i="4"/>
  <c r="E443" i="4"/>
  <c r="E444" i="4"/>
  <c r="E445" i="4"/>
  <c r="E446" i="4"/>
  <c r="E447" i="4"/>
  <c r="E448" i="4"/>
  <c r="E449" i="4"/>
  <c r="E450" i="4"/>
  <c r="E451" i="4"/>
  <c r="E452" i="4"/>
  <c r="E453" i="4"/>
  <c r="E454" i="4"/>
  <c r="E455" i="4"/>
  <c r="E456" i="4"/>
  <c r="E457" i="4"/>
  <c r="E458" i="4"/>
  <c r="E459" i="4"/>
  <c r="E460" i="4"/>
  <c r="E461" i="4"/>
  <c r="E462" i="4"/>
  <c r="E463" i="4"/>
  <c r="E464" i="4"/>
  <c r="E465" i="4"/>
  <c r="E466" i="4"/>
  <c r="E467" i="4"/>
  <c r="E468" i="4"/>
  <c r="E469" i="4"/>
  <c r="E470" i="4"/>
  <c r="E471" i="4"/>
  <c r="E472" i="4"/>
  <c r="E473" i="4"/>
  <c r="E474" i="4"/>
  <c r="E475" i="4"/>
  <c r="E476" i="4"/>
  <c r="E477" i="4"/>
  <c r="E478" i="4"/>
  <c r="E479" i="4"/>
  <c r="E480" i="4"/>
  <c r="E481" i="4"/>
  <c r="E482" i="4"/>
  <c r="E483" i="4"/>
  <c r="E484" i="4"/>
  <c r="E485" i="4"/>
  <c r="E486" i="4"/>
  <c r="E487" i="4"/>
  <c r="E488" i="4"/>
  <c r="E489" i="4"/>
  <c r="E490" i="4"/>
  <c r="E491" i="4"/>
  <c r="E492" i="4"/>
  <c r="E493" i="4"/>
  <c r="E494" i="4"/>
  <c r="E495" i="4"/>
  <c r="E496" i="4"/>
  <c r="E497" i="4"/>
  <c r="E498" i="4"/>
  <c r="E499" i="4"/>
  <c r="E500" i="4"/>
  <c r="E501" i="4"/>
  <c r="E502" i="4"/>
  <c r="E503" i="4"/>
  <c r="E504" i="4"/>
  <c r="E505" i="4"/>
  <c r="E506" i="4"/>
  <c r="E507" i="4"/>
  <c r="E508" i="4"/>
  <c r="E509" i="4"/>
  <c r="E510" i="4"/>
  <c r="E511" i="4"/>
  <c r="E512" i="4"/>
  <c r="E513" i="4"/>
  <c r="E514" i="4"/>
  <c r="E515" i="4"/>
  <c r="E516" i="4"/>
  <c r="E517" i="4"/>
  <c r="E518" i="4"/>
  <c r="E519" i="4"/>
  <c r="E520" i="4"/>
  <c r="E521" i="4"/>
  <c r="E522" i="4"/>
  <c r="E523" i="4"/>
  <c r="E524" i="4"/>
  <c r="E525" i="4"/>
  <c r="E526" i="4"/>
  <c r="E527" i="4"/>
  <c r="E528" i="4"/>
  <c r="E529" i="4"/>
  <c r="E530" i="4"/>
  <c r="E531" i="4"/>
  <c r="E532" i="4"/>
  <c r="E533" i="4"/>
  <c r="E534" i="4"/>
  <c r="E535" i="4"/>
  <c r="E536" i="4"/>
  <c r="E537" i="4"/>
  <c r="E538" i="4"/>
  <c r="E539" i="4"/>
  <c r="E540" i="4"/>
  <c r="E541" i="4"/>
  <c r="E542" i="4"/>
  <c r="E543" i="4"/>
  <c r="E544" i="4"/>
  <c r="E545" i="4"/>
  <c r="E546" i="4"/>
  <c r="E547" i="4"/>
  <c r="E548" i="4"/>
  <c r="E549" i="4"/>
  <c r="E550" i="4"/>
  <c r="E551" i="4"/>
  <c r="E552" i="4"/>
  <c r="E553" i="4"/>
  <c r="E554" i="4"/>
  <c r="E555" i="4"/>
  <c r="E556" i="4"/>
  <c r="E557" i="4"/>
  <c r="E558" i="4"/>
  <c r="E559" i="4"/>
  <c r="E560" i="4"/>
  <c r="E561" i="4"/>
  <c r="E562" i="4"/>
  <c r="E563" i="4"/>
  <c r="E564" i="4"/>
  <c r="E565" i="4"/>
  <c r="E566" i="4"/>
  <c r="E567" i="4"/>
  <c r="E568" i="4"/>
  <c r="E569" i="4"/>
  <c r="E570" i="4"/>
  <c r="E571" i="4"/>
  <c r="E572" i="4"/>
  <c r="E573" i="4"/>
  <c r="E574" i="4"/>
  <c r="E575" i="4"/>
  <c r="E576" i="4"/>
  <c r="E577" i="4"/>
  <c r="E578" i="4"/>
  <c r="E579" i="4"/>
  <c r="E580" i="4"/>
  <c r="E581" i="4"/>
  <c r="E582" i="4"/>
  <c r="E583" i="4"/>
  <c r="E584" i="4"/>
  <c r="E585" i="4"/>
  <c r="E586" i="4"/>
  <c r="E587" i="4"/>
  <c r="E588" i="4"/>
  <c r="E589" i="4"/>
  <c r="E590" i="4"/>
  <c r="E591" i="4"/>
  <c r="E592" i="4"/>
  <c r="E593" i="4"/>
  <c r="E594" i="4"/>
  <c r="E595" i="4"/>
  <c r="E596" i="4"/>
  <c r="E597" i="4"/>
  <c r="E598" i="4"/>
  <c r="E599" i="4"/>
  <c r="E600" i="4"/>
  <c r="E601" i="4"/>
  <c r="E602" i="4"/>
  <c r="E603" i="4"/>
  <c r="E604" i="4"/>
  <c r="E605" i="4"/>
  <c r="E606" i="4"/>
  <c r="E607" i="4"/>
  <c r="E608" i="4"/>
  <c r="E609" i="4"/>
  <c r="E610" i="4"/>
  <c r="E611" i="4"/>
  <c r="E612" i="4"/>
  <c r="E613" i="4"/>
  <c r="E614" i="4"/>
  <c r="E615" i="4"/>
  <c r="E616" i="4"/>
  <c r="E617" i="4"/>
  <c r="E618" i="4"/>
  <c r="E619" i="4"/>
  <c r="E620" i="4"/>
  <c r="E621" i="4"/>
  <c r="E622" i="4"/>
  <c r="E623" i="4"/>
  <c r="E624" i="4"/>
  <c r="E625" i="4"/>
  <c r="E626" i="4"/>
  <c r="E627" i="4"/>
  <c r="E628" i="4"/>
  <c r="E629" i="4"/>
  <c r="E630" i="4"/>
  <c r="E631" i="4"/>
  <c r="E632" i="4"/>
  <c r="E633" i="4"/>
  <c r="E634" i="4"/>
  <c r="E635" i="4"/>
  <c r="E636" i="4"/>
  <c r="E637" i="4"/>
  <c r="E638" i="4"/>
  <c r="E639" i="4"/>
  <c r="E640" i="4"/>
  <c r="E641" i="4"/>
  <c r="E642" i="4"/>
  <c r="E643" i="4"/>
  <c r="E644" i="4"/>
  <c r="E645" i="4"/>
  <c r="E646" i="4"/>
  <c r="E647" i="4"/>
  <c r="E648" i="4"/>
  <c r="E649" i="4"/>
  <c r="E650" i="4"/>
  <c r="E651" i="4"/>
  <c r="E652" i="4"/>
  <c r="E653" i="4"/>
  <c r="E654" i="4"/>
  <c r="E655" i="4"/>
  <c r="E656" i="4"/>
  <c r="E657" i="4"/>
  <c r="E658" i="4"/>
  <c r="E659" i="4"/>
  <c r="E660" i="4"/>
  <c r="E661" i="4"/>
  <c r="E662" i="4"/>
  <c r="E663" i="4"/>
  <c r="E664" i="4"/>
  <c r="E665" i="4"/>
  <c r="E666" i="4"/>
  <c r="E667" i="4"/>
  <c r="E668" i="4"/>
  <c r="E669" i="4"/>
  <c r="E670" i="4"/>
  <c r="E671" i="4"/>
  <c r="E672" i="4"/>
  <c r="E673" i="4"/>
  <c r="E674" i="4"/>
  <c r="E675" i="4"/>
  <c r="E676" i="4"/>
  <c r="E677" i="4"/>
  <c r="E678" i="4"/>
  <c r="E679" i="4"/>
  <c r="E680" i="4"/>
  <c r="E681" i="4"/>
  <c r="E682" i="4"/>
  <c r="E683" i="4"/>
  <c r="E684" i="4"/>
  <c r="E685" i="4"/>
  <c r="E686" i="4"/>
  <c r="E687" i="4"/>
  <c r="E688" i="4"/>
  <c r="E689" i="4"/>
  <c r="E690" i="4"/>
  <c r="E691" i="4"/>
  <c r="E692" i="4"/>
  <c r="E693" i="4"/>
  <c r="E694" i="4"/>
  <c r="E695" i="4"/>
  <c r="E696" i="4"/>
  <c r="E697" i="4"/>
  <c r="E698" i="4"/>
  <c r="E699" i="4"/>
  <c r="E700" i="4"/>
  <c r="E701" i="4"/>
  <c r="E702" i="4"/>
  <c r="E703" i="4"/>
  <c r="E704" i="4"/>
  <c r="E705" i="4"/>
  <c r="E706" i="4"/>
  <c r="E707" i="4"/>
  <c r="E708" i="4"/>
  <c r="E709" i="4"/>
  <c r="E710" i="4"/>
  <c r="E711" i="4"/>
  <c r="E712" i="4"/>
  <c r="E713" i="4"/>
  <c r="E714" i="4"/>
  <c r="E715" i="4"/>
  <c r="E716" i="4"/>
  <c r="E717" i="4"/>
  <c r="E718" i="4"/>
  <c r="E719" i="4"/>
  <c r="E720" i="4"/>
  <c r="E721" i="4"/>
  <c r="E722" i="4"/>
  <c r="E723" i="4"/>
  <c r="E724" i="4"/>
  <c r="E725" i="4"/>
  <c r="E726" i="4"/>
  <c r="E727" i="4"/>
  <c r="E728" i="4"/>
  <c r="E729" i="4"/>
  <c r="E730" i="4"/>
  <c r="E731" i="4"/>
  <c r="E732" i="4"/>
  <c r="E733" i="4"/>
  <c r="E734" i="4"/>
  <c r="E735" i="4"/>
  <c r="E736" i="4"/>
  <c r="E737" i="4"/>
  <c r="E738" i="4"/>
  <c r="E739" i="4"/>
  <c r="E740" i="4"/>
  <c r="E741" i="4"/>
  <c r="E742" i="4"/>
  <c r="E743" i="4"/>
  <c r="E744" i="4"/>
  <c r="E745" i="4"/>
  <c r="E746" i="4"/>
  <c r="E747" i="4"/>
  <c r="E748" i="4"/>
  <c r="E749" i="4"/>
  <c r="E750" i="4"/>
  <c r="E751" i="4"/>
  <c r="E752" i="4"/>
  <c r="E753" i="4"/>
  <c r="E754" i="4"/>
  <c r="E755" i="4"/>
  <c r="E756" i="4"/>
  <c r="E757" i="4"/>
  <c r="E758" i="4"/>
  <c r="E759" i="4"/>
  <c r="E760" i="4"/>
  <c r="E761" i="4"/>
  <c r="E762" i="4"/>
  <c r="E763" i="4"/>
  <c r="E764" i="4"/>
  <c r="E765" i="4"/>
  <c r="E766" i="4"/>
  <c r="E767" i="4"/>
  <c r="E768" i="4"/>
  <c r="E769" i="4"/>
  <c r="E770" i="4"/>
  <c r="E771" i="4"/>
  <c r="E772" i="4"/>
  <c r="E773" i="4"/>
  <c r="E774" i="4"/>
  <c r="E775" i="4"/>
  <c r="E776" i="4"/>
  <c r="E777" i="4"/>
  <c r="E778" i="4"/>
  <c r="E779" i="4"/>
  <c r="E780" i="4"/>
  <c r="E781" i="4"/>
  <c r="E782" i="4"/>
  <c r="E783" i="4"/>
  <c r="E784" i="4"/>
  <c r="E785" i="4"/>
  <c r="E786" i="4"/>
  <c r="E787" i="4"/>
  <c r="E788" i="4"/>
  <c r="E789" i="4"/>
  <c r="E790" i="4"/>
  <c r="E791" i="4"/>
  <c r="E792" i="4"/>
  <c r="E793" i="4"/>
  <c r="E794" i="4"/>
  <c r="E795" i="4"/>
  <c r="E796" i="4"/>
  <c r="E797" i="4"/>
  <c r="E798" i="4"/>
  <c r="E799" i="4"/>
  <c r="E800" i="4"/>
  <c r="E801" i="4"/>
  <c r="E802" i="4"/>
  <c r="E803" i="4"/>
  <c r="E804" i="4"/>
  <c r="E805" i="4"/>
  <c r="E806" i="4"/>
  <c r="E807" i="4"/>
  <c r="E808" i="4"/>
  <c r="E809" i="4"/>
  <c r="E810" i="4"/>
  <c r="E811" i="4"/>
  <c r="E812" i="4"/>
  <c r="E813" i="4"/>
  <c r="E814" i="4"/>
  <c r="E815" i="4"/>
  <c r="E816" i="4"/>
  <c r="E817" i="4"/>
  <c r="E818" i="4"/>
  <c r="E819" i="4"/>
  <c r="E820" i="4"/>
  <c r="E821" i="4"/>
  <c r="E822" i="4"/>
  <c r="E823" i="4"/>
  <c r="E824" i="4"/>
  <c r="E825" i="4"/>
  <c r="E826" i="4"/>
  <c r="E827" i="4"/>
  <c r="E828" i="4"/>
  <c r="E829" i="4"/>
  <c r="E830" i="4"/>
  <c r="E831" i="4"/>
  <c r="E832" i="4"/>
  <c r="E833" i="4"/>
  <c r="E834" i="4"/>
  <c r="E835" i="4"/>
  <c r="E836" i="4"/>
  <c r="E837" i="4"/>
  <c r="E838" i="4"/>
  <c r="E839" i="4"/>
  <c r="E840" i="4"/>
  <c r="E841" i="4"/>
  <c r="E842" i="4"/>
  <c r="E843" i="4"/>
  <c r="E844" i="4"/>
  <c r="E845" i="4"/>
  <c r="E846" i="4"/>
  <c r="E847" i="4"/>
  <c r="E848" i="4"/>
  <c r="E849" i="4"/>
  <c r="E850" i="4"/>
  <c r="E851" i="4"/>
  <c r="E852" i="4"/>
  <c r="E853" i="4"/>
  <c r="E854" i="4"/>
  <c r="E855" i="4"/>
  <c r="E856" i="4"/>
  <c r="E857" i="4"/>
  <c r="E858" i="4"/>
  <c r="E859" i="4"/>
  <c r="E860" i="4"/>
  <c r="E861" i="4"/>
  <c r="E862" i="4"/>
  <c r="E863" i="4"/>
  <c r="E864" i="4"/>
  <c r="E865" i="4"/>
  <c r="E866" i="4"/>
  <c r="E867" i="4"/>
  <c r="E868" i="4"/>
  <c r="E869" i="4"/>
  <c r="E870" i="4"/>
  <c r="E871" i="4"/>
  <c r="E872" i="4"/>
  <c r="E873" i="4"/>
  <c r="E874" i="4"/>
  <c r="E875" i="4"/>
  <c r="E876" i="4"/>
  <c r="E877" i="4"/>
  <c r="E878" i="4"/>
  <c r="E879" i="4"/>
  <c r="E880" i="4"/>
  <c r="E881" i="4"/>
  <c r="E882" i="4"/>
  <c r="E883" i="4"/>
  <c r="E884" i="4"/>
  <c r="E885" i="4"/>
  <c r="E886" i="4"/>
  <c r="E887" i="4"/>
  <c r="E888" i="4"/>
  <c r="E889" i="4"/>
  <c r="E890" i="4"/>
  <c r="E891" i="4"/>
  <c r="E892" i="4"/>
  <c r="E893" i="4"/>
  <c r="E894" i="4"/>
  <c r="E895" i="4"/>
  <c r="E896" i="4"/>
  <c r="E897" i="4"/>
  <c r="E898" i="4"/>
  <c r="E899" i="4"/>
  <c r="E900" i="4"/>
  <c r="E901" i="4"/>
  <c r="E902" i="4"/>
  <c r="E903" i="4"/>
  <c r="E904" i="4"/>
  <c r="E905" i="4"/>
  <c r="E906" i="4"/>
  <c r="E907" i="4"/>
  <c r="E908" i="4"/>
  <c r="E909" i="4"/>
  <c r="E910" i="4"/>
  <c r="E911" i="4"/>
  <c r="E912" i="4"/>
  <c r="E913" i="4"/>
  <c r="E914" i="4"/>
  <c r="E915" i="4"/>
  <c r="E916" i="4"/>
  <c r="E917" i="4"/>
  <c r="E918" i="4"/>
  <c r="E919" i="4"/>
  <c r="E920" i="4"/>
  <c r="E921" i="4"/>
  <c r="E922" i="4"/>
  <c r="E923" i="4"/>
  <c r="E924" i="4"/>
  <c r="E925" i="4"/>
  <c r="E926" i="4"/>
  <c r="E927" i="4"/>
  <c r="E928" i="4"/>
  <c r="E929" i="4"/>
  <c r="E930" i="4"/>
  <c r="E931" i="4"/>
  <c r="E932" i="4"/>
  <c r="E933" i="4"/>
  <c r="E934" i="4"/>
  <c r="E935" i="4"/>
  <c r="E936" i="4"/>
  <c r="E937" i="4"/>
  <c r="E938" i="4"/>
  <c r="E939" i="4"/>
  <c r="E940" i="4"/>
  <c r="E941" i="4"/>
  <c r="E942" i="4"/>
  <c r="E943" i="4"/>
  <c r="E944" i="4"/>
  <c r="E945" i="4"/>
  <c r="E946" i="4"/>
  <c r="E947" i="4"/>
  <c r="E948" i="4"/>
  <c r="E949" i="4"/>
  <c r="E950" i="4"/>
  <c r="E951" i="4"/>
  <c r="E952" i="4"/>
  <c r="E953" i="4"/>
  <c r="E954" i="4"/>
  <c r="E955" i="4"/>
  <c r="E956" i="4"/>
  <c r="E957" i="4"/>
  <c r="E958" i="4"/>
  <c r="E959" i="4"/>
  <c r="E960" i="4"/>
  <c r="E961" i="4"/>
  <c r="E962" i="4"/>
  <c r="E963" i="4"/>
  <c r="E964" i="4"/>
  <c r="E965" i="4"/>
  <c r="E966" i="4"/>
  <c r="E967" i="4"/>
  <c r="E968" i="4"/>
  <c r="E969" i="4"/>
  <c r="E970" i="4"/>
  <c r="E971" i="4"/>
  <c r="E972" i="4"/>
  <c r="E973" i="4"/>
  <c r="E974" i="4"/>
  <c r="E975" i="4"/>
  <c r="E976" i="4"/>
  <c r="E977" i="4"/>
  <c r="E978" i="4"/>
  <c r="E979" i="4"/>
  <c r="E980" i="4"/>
  <c r="E981" i="4"/>
  <c r="E982" i="4"/>
  <c r="E983" i="4"/>
  <c r="E984" i="4"/>
  <c r="E985" i="4"/>
  <c r="E986" i="4"/>
  <c r="E987" i="4"/>
  <c r="E988" i="4"/>
  <c r="E989" i="4"/>
  <c r="E990" i="4"/>
  <c r="E991" i="4"/>
  <c r="E992" i="4"/>
  <c r="E993" i="4"/>
  <c r="E3" i="4"/>
  <c r="E4" i="4"/>
  <c r="E5" i="4"/>
  <c r="E6" i="4"/>
  <c r="E7" i="4"/>
  <c r="I50" i="2" l="1"/>
  <c r="I51" i="2"/>
  <c r="N51" i="2"/>
  <c r="J36" i="2"/>
  <c r="K36" i="2"/>
  <c r="L36" i="2"/>
  <c r="J37" i="2"/>
  <c r="K37" i="2"/>
  <c r="L37" i="2"/>
  <c r="J38" i="2"/>
  <c r="K38" i="2"/>
  <c r="L38" i="2"/>
  <c r="J39" i="2"/>
  <c r="I39" i="2" s="1"/>
  <c r="K39" i="2"/>
  <c r="L39" i="2"/>
  <c r="J40" i="2"/>
  <c r="K40" i="2"/>
  <c r="L40" i="2"/>
  <c r="J41" i="2"/>
  <c r="K41" i="2"/>
  <c r="L41" i="2"/>
  <c r="J42" i="2"/>
  <c r="K42" i="2"/>
  <c r="L42" i="2"/>
  <c r="J43" i="2"/>
  <c r="K43" i="2"/>
  <c r="L43" i="2"/>
  <c r="J44" i="2"/>
  <c r="K44" i="2"/>
  <c r="L44" i="2"/>
  <c r="J45" i="2"/>
  <c r="K45" i="2"/>
  <c r="L45" i="2"/>
  <c r="J46" i="2"/>
  <c r="K46" i="2"/>
  <c r="L46" i="2"/>
  <c r="J47" i="2"/>
  <c r="I47" i="2" s="1"/>
  <c r="K47" i="2"/>
  <c r="L47" i="2"/>
  <c r="J48" i="2"/>
  <c r="K48" i="2"/>
  <c r="L48" i="2"/>
  <c r="J49" i="2"/>
  <c r="K49" i="2"/>
  <c r="L49" i="2"/>
  <c r="I43" i="2" l="1"/>
  <c r="I48" i="2"/>
  <c r="I40" i="2"/>
  <c r="I44" i="2"/>
  <c r="I36" i="2"/>
  <c r="I49" i="2"/>
  <c r="I37" i="2"/>
  <c r="I45" i="2"/>
  <c r="I41" i="2"/>
  <c r="I46" i="2"/>
  <c r="I42" i="2"/>
  <c r="I38" i="2"/>
  <c r="N45" i="2"/>
  <c r="N37" i="2"/>
  <c r="N41" i="2"/>
  <c r="N48" i="2"/>
  <c r="N46" i="2"/>
  <c r="N42" i="2"/>
  <c r="N38" i="2"/>
  <c r="N44" i="2"/>
  <c r="N47" i="2"/>
  <c r="N43" i="2"/>
  <c r="N49" i="2"/>
  <c r="N50" i="2"/>
  <c r="N40" i="2"/>
  <c r="N39" i="2"/>
  <c r="F28" i="4" l="1"/>
  <c r="Z28" i="4"/>
  <c r="AB28" i="4" s="1"/>
  <c r="AA28" i="4"/>
  <c r="Z29" i="4"/>
  <c r="AB29" i="4" s="1"/>
  <c r="AA29" i="4"/>
  <c r="F30" i="4"/>
  <c r="Z30" i="4"/>
  <c r="AB30" i="4" s="1"/>
  <c r="AA30" i="4"/>
  <c r="F31" i="4"/>
  <c r="Z31" i="4"/>
  <c r="AA31" i="4"/>
  <c r="F32" i="4"/>
  <c r="Z32" i="4"/>
  <c r="AB32" i="4" s="1"/>
  <c r="AA32" i="4"/>
  <c r="F33" i="4"/>
  <c r="Z33" i="4"/>
  <c r="AB33" i="4" s="1"/>
  <c r="AA33" i="4"/>
  <c r="F34" i="4"/>
  <c r="Z34" i="4"/>
  <c r="AB34" i="4" s="1"/>
  <c r="AA34" i="4"/>
  <c r="F35" i="4"/>
  <c r="Z35" i="4"/>
  <c r="AA35" i="4"/>
  <c r="F36" i="4"/>
  <c r="Z36" i="4"/>
  <c r="AB36" i="4" s="1"/>
  <c r="AA36" i="4"/>
  <c r="F37" i="4"/>
  <c r="Z37" i="4"/>
  <c r="AB37" i="4" s="1"/>
  <c r="AA37" i="4"/>
  <c r="F38" i="4"/>
  <c r="Z38" i="4"/>
  <c r="AB38" i="4" s="1"/>
  <c r="AA38" i="4"/>
  <c r="F39" i="4"/>
  <c r="Z39" i="4"/>
  <c r="AA39" i="4"/>
  <c r="F40" i="4"/>
  <c r="Z40" i="4"/>
  <c r="AB40" i="4" s="1"/>
  <c r="AA40" i="4"/>
  <c r="Z41" i="4"/>
  <c r="AB41" i="4" s="1"/>
  <c r="AA41" i="4"/>
  <c r="F42" i="4"/>
  <c r="Z42" i="4"/>
  <c r="AA42" i="4"/>
  <c r="F43" i="4"/>
  <c r="Z43" i="4"/>
  <c r="AA43" i="4"/>
  <c r="F44" i="4"/>
  <c r="Z44" i="4"/>
  <c r="AB44" i="4" s="1"/>
  <c r="AA44" i="4"/>
  <c r="F45" i="4"/>
  <c r="Z45" i="4"/>
  <c r="AB45" i="4" s="1"/>
  <c r="AA45" i="4"/>
  <c r="F46" i="4"/>
  <c r="Z46" i="4"/>
  <c r="AA46" i="4"/>
  <c r="F47" i="4"/>
  <c r="Z47" i="4"/>
  <c r="AA47" i="4"/>
  <c r="Z48" i="4"/>
  <c r="AB48" i="4" s="1"/>
  <c r="AA48" i="4"/>
  <c r="F49" i="4"/>
  <c r="Z49" i="4"/>
  <c r="AB49" i="4" s="1"/>
  <c r="AA49" i="4"/>
  <c r="F50" i="4"/>
  <c r="Z50" i="4"/>
  <c r="AA50" i="4"/>
  <c r="F51" i="4"/>
  <c r="Z51" i="4"/>
  <c r="AA51" i="4"/>
  <c r="F52" i="4"/>
  <c r="Z52" i="4"/>
  <c r="AB52" i="4" s="1"/>
  <c r="AA52" i="4"/>
  <c r="F53" i="4"/>
  <c r="Z53" i="4"/>
  <c r="AB53" i="4" s="1"/>
  <c r="AA53" i="4"/>
  <c r="F54" i="4"/>
  <c r="Z54" i="4"/>
  <c r="AA54" i="4"/>
  <c r="F55" i="4"/>
  <c r="Z55" i="4"/>
  <c r="AA55" i="4"/>
  <c r="F56" i="4"/>
  <c r="Z56" i="4"/>
  <c r="AB56" i="4" s="1"/>
  <c r="AA56" i="4"/>
  <c r="F57" i="4"/>
  <c r="Z57" i="4"/>
  <c r="AB57" i="4" s="1"/>
  <c r="AA57" i="4"/>
  <c r="F58" i="4"/>
  <c r="Z58" i="4"/>
  <c r="AA58" i="4"/>
  <c r="F59" i="4"/>
  <c r="Z59" i="4"/>
  <c r="AA59" i="4"/>
  <c r="F60" i="4"/>
  <c r="Z60" i="4"/>
  <c r="AB60" i="4" s="1"/>
  <c r="AA60" i="4"/>
  <c r="F61" i="4"/>
  <c r="Z61" i="4"/>
  <c r="AB61" i="4" s="1"/>
  <c r="AA61" i="4"/>
  <c r="F62" i="4"/>
  <c r="Z62" i="4"/>
  <c r="AA62" i="4"/>
  <c r="F63" i="4"/>
  <c r="Z63" i="4"/>
  <c r="AA63" i="4"/>
  <c r="F64" i="4"/>
  <c r="Z64" i="4"/>
  <c r="AB64" i="4" s="1"/>
  <c r="AA64" i="4"/>
  <c r="F65" i="4"/>
  <c r="Z65" i="4"/>
  <c r="AB65" i="4" s="1"/>
  <c r="AA65" i="4"/>
  <c r="F66" i="4"/>
  <c r="Z66" i="4"/>
  <c r="AA66" i="4"/>
  <c r="F67" i="4"/>
  <c r="Z67" i="4"/>
  <c r="AB67" i="4" s="1"/>
  <c r="AA67" i="4"/>
  <c r="Z68" i="4"/>
  <c r="AB68" i="4" s="1"/>
  <c r="AA68" i="4"/>
  <c r="Z69" i="4"/>
  <c r="AB69" i="4" s="1"/>
  <c r="AA69" i="4"/>
  <c r="F70" i="4"/>
  <c r="Z70" i="4"/>
  <c r="AA70" i="4"/>
  <c r="F71" i="4"/>
  <c r="Z71" i="4"/>
  <c r="AA71" i="4"/>
  <c r="F72" i="4"/>
  <c r="Z72" i="4"/>
  <c r="AB72" i="4" s="1"/>
  <c r="AA72" i="4"/>
  <c r="F73" i="4"/>
  <c r="Z73" i="4"/>
  <c r="AB73" i="4" s="1"/>
  <c r="AA73" i="4"/>
  <c r="F74" i="4"/>
  <c r="Z74" i="4"/>
  <c r="AA74" i="4"/>
  <c r="F75" i="4"/>
  <c r="Z75" i="4"/>
  <c r="AA75" i="4"/>
  <c r="F76" i="4"/>
  <c r="Z76" i="4"/>
  <c r="AB76" i="4" s="1"/>
  <c r="AA76" i="4"/>
  <c r="Z77" i="4"/>
  <c r="AB77" i="4" s="1"/>
  <c r="AA77" i="4"/>
  <c r="F78" i="4"/>
  <c r="Z78" i="4"/>
  <c r="AA78" i="4"/>
  <c r="F79" i="4"/>
  <c r="Z79" i="4"/>
  <c r="AB79" i="4" s="1"/>
  <c r="AA79" i="4"/>
  <c r="F80" i="4"/>
  <c r="Z80" i="4"/>
  <c r="AB80" i="4" s="1"/>
  <c r="AA80" i="4"/>
  <c r="F81" i="4"/>
  <c r="Z81" i="4"/>
  <c r="AA81" i="4"/>
  <c r="F82" i="4"/>
  <c r="Z82" i="4"/>
  <c r="AA82" i="4"/>
  <c r="F83" i="4"/>
  <c r="Z83" i="4"/>
  <c r="AA83" i="4"/>
  <c r="F84" i="4"/>
  <c r="Z84" i="4"/>
  <c r="AB84" i="4" s="1"/>
  <c r="AA84" i="4"/>
  <c r="F85" i="4"/>
  <c r="Z85" i="4"/>
  <c r="AB85" i="4" s="1"/>
  <c r="AA85" i="4"/>
  <c r="F86" i="4"/>
  <c r="Z86" i="4"/>
  <c r="AA86" i="4"/>
  <c r="F87" i="4"/>
  <c r="Z87" i="4"/>
  <c r="AB87" i="4" s="1"/>
  <c r="AA87" i="4"/>
  <c r="F88" i="4"/>
  <c r="Z88" i="4"/>
  <c r="AA88" i="4"/>
  <c r="F89" i="4"/>
  <c r="Z89" i="4"/>
  <c r="AA89" i="4"/>
  <c r="F90" i="4"/>
  <c r="Z90" i="4"/>
  <c r="AB90" i="4" s="1"/>
  <c r="AA90" i="4"/>
  <c r="F91" i="4"/>
  <c r="Z91" i="4"/>
  <c r="AB91" i="4" s="1"/>
  <c r="AA91" i="4"/>
  <c r="F92" i="4"/>
  <c r="Z92" i="4"/>
  <c r="AA92" i="4"/>
  <c r="F93" i="4"/>
  <c r="Z93" i="4"/>
  <c r="AA93" i="4"/>
  <c r="F94" i="4"/>
  <c r="Z94" i="4"/>
  <c r="AB94" i="4" s="1"/>
  <c r="AA94" i="4"/>
  <c r="F95" i="4"/>
  <c r="Z95" i="4"/>
  <c r="AB95" i="4" s="1"/>
  <c r="AA95" i="4"/>
  <c r="F96" i="4"/>
  <c r="Z96" i="4"/>
  <c r="AA96" i="4"/>
  <c r="F97" i="4"/>
  <c r="Z97" i="4"/>
  <c r="AA97" i="4"/>
  <c r="F98" i="4"/>
  <c r="Z98" i="4"/>
  <c r="AA98" i="4"/>
  <c r="F99" i="4"/>
  <c r="Z99" i="4"/>
  <c r="AB99" i="4" s="1"/>
  <c r="AA99" i="4"/>
  <c r="F100" i="4"/>
  <c r="Z100" i="4"/>
  <c r="AB100" i="4" s="1"/>
  <c r="AA100" i="4"/>
  <c r="F101" i="4"/>
  <c r="Z101" i="4"/>
  <c r="AA101" i="4"/>
  <c r="F102" i="4"/>
  <c r="Z102" i="4"/>
  <c r="AB102" i="4" s="1"/>
  <c r="AA102" i="4"/>
  <c r="F103" i="4"/>
  <c r="Z103" i="4"/>
  <c r="AB103" i="4" s="1"/>
  <c r="AA103" i="4"/>
  <c r="F104" i="4"/>
  <c r="Z104" i="4"/>
  <c r="AB104" i="4" s="1"/>
  <c r="AA104" i="4"/>
  <c r="F105" i="4"/>
  <c r="Z105" i="4"/>
  <c r="AA105" i="4"/>
  <c r="F106" i="4"/>
  <c r="Z106" i="4"/>
  <c r="AB106" i="4" s="1"/>
  <c r="AA106" i="4"/>
  <c r="F107" i="4"/>
  <c r="Z107" i="4"/>
  <c r="AB107" i="4" s="1"/>
  <c r="AA107" i="4"/>
  <c r="F108" i="4"/>
  <c r="Z108" i="4"/>
  <c r="AB108" i="4" s="1"/>
  <c r="AA108" i="4"/>
  <c r="F109" i="4"/>
  <c r="Z109" i="4"/>
  <c r="AA109" i="4"/>
  <c r="F110" i="4"/>
  <c r="Z110" i="4"/>
  <c r="AB110" i="4" s="1"/>
  <c r="AA110" i="4"/>
  <c r="F111" i="4"/>
  <c r="Z111" i="4"/>
  <c r="AB111" i="4" s="1"/>
  <c r="AA111" i="4"/>
  <c r="F112" i="4"/>
  <c r="Z112" i="4"/>
  <c r="AB112" i="4" s="1"/>
  <c r="AA112" i="4"/>
  <c r="F113" i="4"/>
  <c r="Z113" i="4"/>
  <c r="AA113" i="4"/>
  <c r="F114" i="4"/>
  <c r="Z114" i="4"/>
  <c r="AB114" i="4" s="1"/>
  <c r="AA114" i="4"/>
  <c r="Z115" i="4"/>
  <c r="AB115" i="4" s="1"/>
  <c r="AA115" i="4"/>
  <c r="F116" i="4"/>
  <c r="Z116" i="4"/>
  <c r="AB116" i="4" s="1"/>
  <c r="AA116" i="4"/>
  <c r="F117" i="4"/>
  <c r="Z117" i="4"/>
  <c r="AA117" i="4"/>
  <c r="F118" i="4"/>
  <c r="Z118" i="4"/>
  <c r="AB118" i="4" s="1"/>
  <c r="AA118" i="4"/>
  <c r="F119" i="4"/>
  <c r="Z119" i="4"/>
  <c r="AB119" i="4" s="1"/>
  <c r="AA119" i="4"/>
  <c r="F120" i="4"/>
  <c r="Z120" i="4"/>
  <c r="AB120" i="4" s="1"/>
  <c r="AA120" i="4"/>
  <c r="F121" i="4"/>
  <c r="Z121" i="4"/>
  <c r="AA121" i="4"/>
  <c r="F122" i="4"/>
  <c r="Z122" i="4"/>
  <c r="AB122" i="4" s="1"/>
  <c r="AA122" i="4"/>
  <c r="F123" i="4"/>
  <c r="Z123" i="4"/>
  <c r="AB123" i="4" s="1"/>
  <c r="AA123" i="4"/>
  <c r="Z124" i="4"/>
  <c r="AB124" i="4" s="1"/>
  <c r="AA124" i="4"/>
  <c r="F125" i="4"/>
  <c r="Z125" i="4"/>
  <c r="AA125" i="4"/>
  <c r="F126" i="4"/>
  <c r="Z126" i="4"/>
  <c r="AA126" i="4"/>
  <c r="F127" i="4"/>
  <c r="Z127" i="4"/>
  <c r="AB127" i="4" s="1"/>
  <c r="AA127" i="4"/>
  <c r="Z128" i="4"/>
  <c r="AB128" i="4" s="1"/>
  <c r="AA128" i="4"/>
  <c r="F129" i="4"/>
  <c r="Z129" i="4"/>
  <c r="AA129" i="4"/>
  <c r="F130" i="4"/>
  <c r="Z130" i="4"/>
  <c r="AA130" i="4"/>
  <c r="F131" i="4"/>
  <c r="Z131" i="4"/>
  <c r="AB131" i="4" s="1"/>
  <c r="AA131" i="4"/>
  <c r="Z132" i="4"/>
  <c r="AB132" i="4" s="1"/>
  <c r="AA132" i="4"/>
  <c r="F133" i="4"/>
  <c r="Z133" i="4"/>
  <c r="AA133" i="4"/>
  <c r="F134" i="4"/>
  <c r="Z134" i="4"/>
  <c r="AA134" i="4"/>
  <c r="F135" i="4"/>
  <c r="Z135" i="4"/>
  <c r="AB135" i="4" s="1"/>
  <c r="AA135" i="4"/>
  <c r="Z136" i="4"/>
  <c r="AB136" i="4" s="1"/>
  <c r="AA136" i="4"/>
  <c r="F137" i="4"/>
  <c r="Z137" i="4"/>
  <c r="AA137" i="4"/>
  <c r="F138" i="4"/>
  <c r="Z138" i="4"/>
  <c r="AB138" i="4" s="1"/>
  <c r="AA138" i="4"/>
  <c r="F139" i="4"/>
  <c r="Z139" i="4"/>
  <c r="AB139" i="4" s="1"/>
  <c r="AA139" i="4"/>
  <c r="F140" i="4"/>
  <c r="Z140" i="4"/>
  <c r="AA140" i="4"/>
  <c r="F141" i="4"/>
  <c r="Z141" i="4"/>
  <c r="AA141" i="4"/>
  <c r="F142" i="4"/>
  <c r="Z142" i="4"/>
  <c r="AA142" i="4"/>
  <c r="F143" i="4"/>
  <c r="Z143" i="4"/>
  <c r="AB143" i="4" s="1"/>
  <c r="AA143" i="4"/>
  <c r="Z144" i="4"/>
  <c r="AB144" i="4" s="1"/>
  <c r="AA144" i="4"/>
  <c r="F145" i="4"/>
  <c r="Z145" i="4"/>
  <c r="AA145" i="4"/>
  <c r="F146" i="4"/>
  <c r="Z146" i="4"/>
  <c r="AB146" i="4" s="1"/>
  <c r="AA146" i="4"/>
  <c r="F147" i="4"/>
  <c r="Z147" i="4"/>
  <c r="AB147" i="4" s="1"/>
  <c r="AA147" i="4"/>
  <c r="F148" i="4"/>
  <c r="Z148" i="4"/>
  <c r="AA148" i="4"/>
  <c r="F149" i="4"/>
  <c r="Z149" i="4"/>
  <c r="AA149" i="4"/>
  <c r="F150" i="4"/>
  <c r="Z150" i="4"/>
  <c r="AA150" i="4"/>
  <c r="F151" i="4"/>
  <c r="Z151" i="4"/>
  <c r="AB151" i="4" s="1"/>
  <c r="AA151" i="4"/>
  <c r="Z152" i="4"/>
  <c r="AB152" i="4" s="1"/>
  <c r="AA152" i="4"/>
  <c r="F153" i="4"/>
  <c r="Z153" i="4"/>
  <c r="AA153" i="4"/>
  <c r="F154" i="4"/>
  <c r="Z154" i="4"/>
  <c r="AB154" i="4" s="1"/>
  <c r="AA154" i="4"/>
  <c r="F155" i="4"/>
  <c r="Z155" i="4"/>
  <c r="AB155" i="4" s="1"/>
  <c r="AA155" i="4"/>
  <c r="F156" i="4"/>
  <c r="Z156" i="4"/>
  <c r="AA156" i="4"/>
  <c r="F157" i="4"/>
  <c r="Z157" i="4"/>
  <c r="AA157" i="4"/>
  <c r="F158" i="4"/>
  <c r="Z158" i="4"/>
  <c r="AB158" i="4" s="1"/>
  <c r="AA158" i="4"/>
  <c r="F159" i="4"/>
  <c r="Z159" i="4"/>
  <c r="AB159" i="4" s="1"/>
  <c r="AA159" i="4"/>
  <c r="F160" i="4"/>
  <c r="Z160" i="4"/>
  <c r="AB160" i="4" s="1"/>
  <c r="AA160" i="4"/>
  <c r="F161" i="4"/>
  <c r="Z161" i="4"/>
  <c r="AB161" i="4" s="1"/>
  <c r="AA161" i="4"/>
  <c r="F162" i="4"/>
  <c r="Z162" i="4"/>
  <c r="AB162" i="4" s="1"/>
  <c r="AA162" i="4"/>
  <c r="F163" i="4"/>
  <c r="Z163" i="4"/>
  <c r="AB163" i="4" s="1"/>
  <c r="AA163" i="4"/>
  <c r="F164" i="4"/>
  <c r="Z164" i="4"/>
  <c r="AA164" i="4"/>
  <c r="F165" i="4"/>
  <c r="Z165" i="4"/>
  <c r="AB165" i="4" s="1"/>
  <c r="AA165" i="4"/>
  <c r="F166" i="4"/>
  <c r="Z166" i="4"/>
  <c r="AA166" i="4"/>
  <c r="F167" i="4"/>
  <c r="Z167" i="4"/>
  <c r="AB167" i="4" s="1"/>
  <c r="AA167" i="4"/>
  <c r="Z168" i="4"/>
  <c r="AA168" i="4"/>
  <c r="F169" i="4"/>
  <c r="Z169" i="4"/>
  <c r="AB169" i="4" s="1"/>
  <c r="AA169" i="4"/>
  <c r="Z170" i="4"/>
  <c r="AA170" i="4"/>
  <c r="F171" i="4"/>
  <c r="Z171" i="4"/>
  <c r="AB171" i="4" s="1"/>
  <c r="AA171" i="4"/>
  <c r="F172" i="4"/>
  <c r="Z172" i="4"/>
  <c r="AB172" i="4" s="1"/>
  <c r="AA172" i="4"/>
  <c r="F173" i="4"/>
  <c r="Z173" i="4"/>
  <c r="AB173" i="4" s="1"/>
  <c r="AA173" i="4"/>
  <c r="F174" i="4"/>
  <c r="Z174" i="4"/>
  <c r="AB174" i="4" s="1"/>
  <c r="AA174" i="4"/>
  <c r="F175" i="4"/>
  <c r="Z175" i="4"/>
  <c r="AB175" i="4" s="1"/>
  <c r="AA175" i="4"/>
  <c r="F176" i="4"/>
  <c r="Z176" i="4"/>
  <c r="AA176" i="4"/>
  <c r="F177" i="4"/>
  <c r="Z177" i="4"/>
  <c r="AA177" i="4"/>
  <c r="Z178" i="4"/>
  <c r="AA178" i="4"/>
  <c r="F179" i="4"/>
  <c r="Z179" i="4"/>
  <c r="AB179" i="4" s="1"/>
  <c r="AA179" i="4"/>
  <c r="Z180" i="4"/>
  <c r="AB180" i="4" s="1"/>
  <c r="AA180" i="4"/>
  <c r="F181" i="4"/>
  <c r="Z181" i="4"/>
  <c r="AA181" i="4"/>
  <c r="F182" i="4"/>
  <c r="Z182" i="4"/>
  <c r="AB182" i="4" s="1"/>
  <c r="AA182" i="4"/>
  <c r="F183" i="4"/>
  <c r="Z183" i="4"/>
  <c r="AB183" i="4" s="1"/>
  <c r="AA183" i="4"/>
  <c r="F184" i="4"/>
  <c r="Z184" i="4"/>
  <c r="AA184" i="4"/>
  <c r="F185" i="4"/>
  <c r="Z185" i="4"/>
  <c r="AA185" i="4"/>
  <c r="F186" i="4"/>
  <c r="Z186" i="4"/>
  <c r="AA186" i="4"/>
  <c r="F187" i="4"/>
  <c r="Z187" i="4"/>
  <c r="AB187" i="4" s="1"/>
  <c r="AA187" i="4"/>
  <c r="F188" i="4"/>
  <c r="Z188" i="4"/>
  <c r="AB188" i="4" s="1"/>
  <c r="AA188" i="4"/>
  <c r="F189" i="4"/>
  <c r="Z189" i="4"/>
  <c r="AA189" i="4"/>
  <c r="F190" i="4"/>
  <c r="Z190" i="4"/>
  <c r="AB190" i="4" s="1"/>
  <c r="AA190" i="4"/>
  <c r="F191" i="4"/>
  <c r="Z191" i="4"/>
  <c r="AB191" i="4" s="1"/>
  <c r="AA191" i="4"/>
  <c r="F192" i="4"/>
  <c r="Z192" i="4"/>
  <c r="AA192" i="4"/>
  <c r="F193" i="4"/>
  <c r="Z193" i="4"/>
  <c r="AA193" i="4"/>
  <c r="F194" i="4"/>
  <c r="Z194" i="4"/>
  <c r="AA194" i="4"/>
  <c r="F195" i="4"/>
  <c r="Z195" i="4"/>
  <c r="AB195" i="4" s="1"/>
  <c r="AA195" i="4"/>
  <c r="F196" i="4"/>
  <c r="Z196" i="4"/>
  <c r="AB196" i="4" s="1"/>
  <c r="AA196" i="4"/>
  <c r="F197" i="4"/>
  <c r="Z197" i="4"/>
  <c r="AB197" i="4" s="1"/>
  <c r="AA197" i="4"/>
  <c r="F198" i="4"/>
  <c r="Z198" i="4"/>
  <c r="AB198" i="4" s="1"/>
  <c r="AA198" i="4"/>
  <c r="Z199" i="4"/>
  <c r="AA199" i="4"/>
  <c r="F200" i="4"/>
  <c r="Z200" i="4"/>
  <c r="AB200" i="4" s="1"/>
  <c r="AA200" i="4"/>
  <c r="F201" i="4"/>
  <c r="Z201" i="4"/>
  <c r="AB201" i="4" s="1"/>
  <c r="AA201" i="4"/>
  <c r="F202" i="4"/>
  <c r="Z202" i="4"/>
  <c r="AB202" i="4" s="1"/>
  <c r="AA202" i="4"/>
  <c r="F203" i="4"/>
  <c r="Z203" i="4"/>
  <c r="AA203" i="4"/>
  <c r="F204" i="4"/>
  <c r="Z204" i="4"/>
  <c r="AB204" i="4" s="1"/>
  <c r="AA204" i="4"/>
  <c r="Z205" i="4"/>
  <c r="AB205" i="4" s="1"/>
  <c r="AA205" i="4"/>
  <c r="F206" i="4"/>
  <c r="Z206" i="4"/>
  <c r="AB206" i="4" s="1"/>
  <c r="AA206" i="4"/>
  <c r="F207" i="4"/>
  <c r="Z207" i="4"/>
  <c r="AA207" i="4"/>
  <c r="F208" i="4"/>
  <c r="Z208" i="4"/>
  <c r="AB208" i="4" s="1"/>
  <c r="AA208" i="4"/>
  <c r="F209" i="4"/>
  <c r="Z209" i="4"/>
  <c r="AB209" i="4" s="1"/>
  <c r="AA209" i="4"/>
  <c r="F210" i="4"/>
  <c r="Z210" i="4"/>
  <c r="AB210" i="4" s="1"/>
  <c r="AA210" i="4"/>
  <c r="F211" i="4"/>
  <c r="Z211" i="4"/>
  <c r="AA211" i="4"/>
  <c r="F212" i="4"/>
  <c r="Z212" i="4"/>
  <c r="AB212" i="4" s="1"/>
  <c r="AA212" i="4"/>
  <c r="F213" i="4"/>
  <c r="Z213" i="4"/>
  <c r="AB213" i="4" s="1"/>
  <c r="AA213" i="4"/>
  <c r="F214" i="4"/>
  <c r="Z214" i="4"/>
  <c r="AB214" i="4" s="1"/>
  <c r="AA214" i="4"/>
  <c r="F215" i="4"/>
  <c r="Z215" i="4"/>
  <c r="AA215" i="4"/>
  <c r="F216" i="4"/>
  <c r="Z216" i="4"/>
  <c r="AB216" i="4" s="1"/>
  <c r="AA216" i="4"/>
  <c r="F217" i="4"/>
  <c r="Z217" i="4"/>
  <c r="AB217" i="4" s="1"/>
  <c r="AA217" i="4"/>
  <c r="F218" i="4"/>
  <c r="Z218" i="4"/>
  <c r="AB218" i="4" s="1"/>
  <c r="AA218" i="4"/>
  <c r="F219" i="4"/>
  <c r="Z219" i="4"/>
  <c r="AA219" i="4"/>
  <c r="F220" i="4"/>
  <c r="Z220" i="4"/>
  <c r="AB220" i="4" s="1"/>
  <c r="AA220" i="4"/>
  <c r="Z221" i="4"/>
  <c r="AB221" i="4" s="1"/>
  <c r="AA221" i="4"/>
  <c r="F222" i="4"/>
  <c r="Z222" i="4"/>
  <c r="AB222" i="4" s="1"/>
  <c r="AA222" i="4"/>
  <c r="F223" i="4"/>
  <c r="Z223" i="4"/>
  <c r="AA223" i="4"/>
  <c r="F224" i="4"/>
  <c r="Z224" i="4"/>
  <c r="AB224" i="4" s="1"/>
  <c r="AA224" i="4"/>
  <c r="Z225" i="4"/>
  <c r="AA225" i="4"/>
  <c r="F226" i="4"/>
  <c r="Z226" i="4"/>
  <c r="AB226" i="4" s="1"/>
  <c r="AA226" i="4"/>
  <c r="Z227" i="4"/>
  <c r="AA227" i="4"/>
  <c r="F228" i="4"/>
  <c r="Z228" i="4"/>
  <c r="AB228" i="4" s="1"/>
  <c r="AA228" i="4"/>
  <c r="F229" i="4"/>
  <c r="Z229" i="4"/>
  <c r="AB229" i="4" s="1"/>
  <c r="AA229" i="4"/>
  <c r="F230" i="4"/>
  <c r="Z230" i="4"/>
  <c r="AB230" i="4" s="1"/>
  <c r="AA230" i="4"/>
  <c r="F231" i="4"/>
  <c r="Z231" i="4"/>
  <c r="AB231" i="4" s="1"/>
  <c r="AA231" i="4"/>
  <c r="F232" i="4"/>
  <c r="Z232" i="4"/>
  <c r="AB232" i="4" s="1"/>
  <c r="AA232" i="4"/>
  <c r="F233" i="4"/>
  <c r="Z233" i="4"/>
  <c r="AB233" i="4" s="1"/>
  <c r="AA233" i="4"/>
  <c r="F234" i="4"/>
  <c r="Z234" i="4"/>
  <c r="AB234" i="4" s="1"/>
  <c r="AA234" i="4"/>
  <c r="F235" i="4"/>
  <c r="Z235" i="4"/>
  <c r="AB235" i="4" s="1"/>
  <c r="AA235" i="4"/>
  <c r="F236" i="4"/>
  <c r="Z236" i="4"/>
  <c r="AB236" i="4" s="1"/>
  <c r="AA236" i="4"/>
  <c r="F237" i="4"/>
  <c r="Z237" i="4"/>
  <c r="AA237" i="4"/>
  <c r="F238" i="4"/>
  <c r="Z238" i="4"/>
  <c r="AB238" i="4" s="1"/>
  <c r="AA238" i="4"/>
  <c r="F239" i="4"/>
  <c r="Z239" i="4"/>
  <c r="AA239" i="4"/>
  <c r="F240" i="4"/>
  <c r="Z240" i="4"/>
  <c r="AB240" i="4" s="1"/>
  <c r="AA240" i="4"/>
  <c r="Z241" i="4"/>
  <c r="AB241" i="4" s="1"/>
  <c r="AA241" i="4"/>
  <c r="F242" i="4"/>
  <c r="Z242" i="4"/>
  <c r="AA242" i="4"/>
  <c r="F243" i="4"/>
  <c r="Z243" i="4"/>
  <c r="AB243" i="4" s="1"/>
  <c r="AA243" i="4"/>
  <c r="Z244" i="4"/>
  <c r="AB244" i="4" s="1"/>
  <c r="AA244" i="4"/>
  <c r="F245" i="4"/>
  <c r="Z245" i="4"/>
  <c r="AA245" i="4"/>
  <c r="F246" i="4"/>
  <c r="Z246" i="4"/>
  <c r="AA246" i="4"/>
  <c r="F247" i="4"/>
  <c r="Z247" i="4"/>
  <c r="AA247" i="4"/>
  <c r="F248" i="4"/>
  <c r="Z248" i="4"/>
  <c r="AB248" i="4" s="1"/>
  <c r="AA248" i="4"/>
  <c r="F249" i="4"/>
  <c r="Z249" i="4"/>
  <c r="AB249" i="4" s="1"/>
  <c r="AA249" i="4"/>
  <c r="F250" i="4"/>
  <c r="Z250" i="4"/>
  <c r="AA250" i="4"/>
  <c r="F251" i="4"/>
  <c r="Z251" i="4"/>
  <c r="AB251" i="4" s="1"/>
  <c r="AA251" i="4"/>
  <c r="F252" i="4"/>
  <c r="Z252" i="4"/>
  <c r="AB252" i="4" s="1"/>
  <c r="AA252" i="4"/>
  <c r="F253" i="4"/>
  <c r="Z253" i="4"/>
  <c r="AA253" i="4"/>
  <c r="F254" i="4"/>
  <c r="Z254" i="4"/>
  <c r="AA254" i="4"/>
  <c r="F255" i="4"/>
  <c r="Z255" i="4"/>
  <c r="AA255" i="4"/>
  <c r="F256" i="4"/>
  <c r="Z256" i="4"/>
  <c r="AB256" i="4" s="1"/>
  <c r="AA256" i="4"/>
  <c r="F257" i="4"/>
  <c r="Z257" i="4"/>
  <c r="AB257" i="4" s="1"/>
  <c r="AA257" i="4"/>
  <c r="F258" i="4"/>
  <c r="Z258" i="4"/>
  <c r="AA258" i="4"/>
  <c r="F259" i="4"/>
  <c r="Z259" i="4"/>
  <c r="AB259" i="4" s="1"/>
  <c r="AA259" i="4"/>
  <c r="F260" i="4"/>
  <c r="Z260" i="4"/>
  <c r="AB260" i="4" s="1"/>
  <c r="AA260" i="4"/>
  <c r="F261" i="4"/>
  <c r="Z261" i="4"/>
  <c r="AB261" i="4" s="1"/>
  <c r="AA261" i="4"/>
  <c r="F262" i="4"/>
  <c r="Z262" i="4"/>
  <c r="AA262" i="4"/>
  <c r="F263" i="4"/>
  <c r="Z263" i="4"/>
  <c r="AA263" i="4"/>
  <c r="F264" i="4"/>
  <c r="Z264" i="4"/>
  <c r="AB264" i="4" s="1"/>
  <c r="AA264" i="4"/>
  <c r="F265" i="4"/>
  <c r="Z265" i="4"/>
  <c r="AB265" i="4" s="1"/>
  <c r="AA265" i="4"/>
  <c r="F266" i="4"/>
  <c r="Z266" i="4"/>
  <c r="AA266" i="4"/>
  <c r="F267" i="4"/>
  <c r="Z267" i="4"/>
  <c r="AB267" i="4" s="1"/>
  <c r="AA267" i="4"/>
  <c r="Z268" i="4"/>
  <c r="AB268" i="4" s="1"/>
  <c r="AA268" i="4"/>
  <c r="F269" i="4"/>
  <c r="Z269" i="4"/>
  <c r="AB269" i="4" s="1"/>
  <c r="AA269" i="4"/>
  <c r="F270" i="4"/>
  <c r="Z270" i="4"/>
  <c r="AA270" i="4"/>
  <c r="F271" i="4"/>
  <c r="Z271" i="4"/>
  <c r="AB271" i="4" s="1"/>
  <c r="AA271" i="4"/>
  <c r="F272" i="4"/>
  <c r="Z272" i="4"/>
  <c r="AB272" i="4" s="1"/>
  <c r="AA272" i="4"/>
  <c r="F273" i="4"/>
  <c r="Z273" i="4"/>
  <c r="AB273" i="4" s="1"/>
  <c r="AA273" i="4"/>
  <c r="F274" i="4"/>
  <c r="Z274" i="4"/>
  <c r="AA274" i="4"/>
  <c r="F275" i="4"/>
  <c r="Z275" i="4"/>
  <c r="AB275" i="4" s="1"/>
  <c r="AA275" i="4"/>
  <c r="F276" i="4"/>
  <c r="Z276" i="4"/>
  <c r="AB276" i="4" s="1"/>
  <c r="AA276" i="4"/>
  <c r="F277" i="4"/>
  <c r="Z277" i="4"/>
  <c r="AB277" i="4" s="1"/>
  <c r="AA277" i="4"/>
  <c r="F278" i="4"/>
  <c r="Z278" i="4"/>
  <c r="AA278" i="4"/>
  <c r="F279" i="4"/>
  <c r="Z279" i="4"/>
  <c r="AB279" i="4" s="1"/>
  <c r="AA279" i="4"/>
  <c r="F280" i="4"/>
  <c r="Z280" i="4"/>
  <c r="AB280" i="4" s="1"/>
  <c r="AA280" i="4"/>
  <c r="F281" i="4"/>
  <c r="Z281" i="4"/>
  <c r="AB281" i="4" s="1"/>
  <c r="AA281" i="4"/>
  <c r="F282" i="4"/>
  <c r="Z282" i="4"/>
  <c r="AA282" i="4"/>
  <c r="F283" i="4"/>
  <c r="Z283" i="4"/>
  <c r="AB283" i="4" s="1"/>
  <c r="AA283" i="4"/>
  <c r="Z284" i="4"/>
  <c r="AB284" i="4" s="1"/>
  <c r="AA284" i="4"/>
  <c r="F285" i="4"/>
  <c r="Z285" i="4"/>
  <c r="AB285" i="4" s="1"/>
  <c r="AA285" i="4"/>
  <c r="F286" i="4"/>
  <c r="Z286" i="4"/>
  <c r="AA286" i="4"/>
  <c r="F287" i="4"/>
  <c r="Z287" i="4"/>
  <c r="AB287" i="4" s="1"/>
  <c r="AA287" i="4"/>
  <c r="F288" i="4"/>
  <c r="Z288" i="4"/>
  <c r="AB288" i="4" s="1"/>
  <c r="AA288" i="4"/>
  <c r="F289" i="4"/>
  <c r="Z289" i="4"/>
  <c r="AB289" i="4" s="1"/>
  <c r="AA289" i="4"/>
  <c r="F290" i="4"/>
  <c r="Z290" i="4"/>
  <c r="AA290" i="4"/>
  <c r="F291" i="4"/>
  <c r="Z291" i="4"/>
  <c r="AB291" i="4" s="1"/>
  <c r="AA291" i="4"/>
  <c r="F292" i="4"/>
  <c r="Z292" i="4"/>
  <c r="AB292" i="4" s="1"/>
  <c r="AA292" i="4"/>
  <c r="F293" i="4"/>
  <c r="Z293" i="4"/>
  <c r="AB293" i="4" s="1"/>
  <c r="AA293" i="4"/>
  <c r="F294" i="4"/>
  <c r="Z294" i="4"/>
  <c r="AA294" i="4"/>
  <c r="F295" i="4"/>
  <c r="Z295" i="4"/>
  <c r="AB295" i="4" s="1"/>
  <c r="AA295" i="4"/>
  <c r="F296" i="4"/>
  <c r="Z296" i="4"/>
  <c r="AB296" i="4" s="1"/>
  <c r="AA296" i="4"/>
  <c r="F297" i="4"/>
  <c r="Z297" i="4"/>
  <c r="AB297" i="4" s="1"/>
  <c r="AA297" i="4"/>
  <c r="F298" i="4"/>
  <c r="Z298" i="4"/>
  <c r="AA298" i="4"/>
  <c r="F299" i="4"/>
  <c r="Z299" i="4"/>
  <c r="AB299" i="4" s="1"/>
  <c r="AA299" i="4"/>
  <c r="Z300" i="4"/>
  <c r="AB300" i="4" s="1"/>
  <c r="AA300" i="4"/>
  <c r="F301" i="4"/>
  <c r="Z301" i="4"/>
  <c r="AB301" i="4" s="1"/>
  <c r="AA301" i="4"/>
  <c r="F302" i="4"/>
  <c r="Z302" i="4"/>
  <c r="AA302" i="4"/>
  <c r="F303" i="4"/>
  <c r="Z303" i="4"/>
  <c r="AB303" i="4" s="1"/>
  <c r="AA303" i="4"/>
  <c r="F304" i="4"/>
  <c r="Z304" i="4"/>
  <c r="AB304" i="4" s="1"/>
  <c r="AA304" i="4"/>
  <c r="F305" i="4"/>
  <c r="Z305" i="4"/>
  <c r="AB305" i="4" s="1"/>
  <c r="AA305" i="4"/>
  <c r="F306" i="4"/>
  <c r="Z306" i="4"/>
  <c r="AA306" i="4"/>
  <c r="F307" i="4"/>
  <c r="Z307" i="4"/>
  <c r="AB307" i="4" s="1"/>
  <c r="AA307" i="4"/>
  <c r="F308" i="4"/>
  <c r="Z308" i="4"/>
  <c r="AB308" i="4" s="1"/>
  <c r="AA308" i="4"/>
  <c r="F309" i="4"/>
  <c r="Z309" i="4"/>
  <c r="AB309" i="4" s="1"/>
  <c r="AA309" i="4"/>
  <c r="F310" i="4"/>
  <c r="Z310" i="4"/>
  <c r="AA310" i="4"/>
  <c r="F311" i="4"/>
  <c r="Z311" i="4"/>
  <c r="AB311" i="4" s="1"/>
  <c r="AA311" i="4"/>
  <c r="F312" i="4"/>
  <c r="Z312" i="4"/>
  <c r="AB312" i="4" s="1"/>
  <c r="AA312" i="4"/>
  <c r="F313" i="4"/>
  <c r="Z313" i="4"/>
  <c r="AB313" i="4" s="1"/>
  <c r="AA313" i="4"/>
  <c r="F314" i="4"/>
  <c r="Z314" i="4"/>
  <c r="AA314" i="4"/>
  <c r="F315" i="4"/>
  <c r="Z315" i="4"/>
  <c r="AB315" i="4" s="1"/>
  <c r="AA315" i="4"/>
  <c r="F316" i="4"/>
  <c r="Z316" i="4"/>
  <c r="AB316" i="4" s="1"/>
  <c r="AA316" i="4"/>
  <c r="F317" i="4"/>
  <c r="Z317" i="4"/>
  <c r="AB317" i="4" s="1"/>
  <c r="AA317" i="4"/>
  <c r="F318" i="4"/>
  <c r="Z318" i="4"/>
  <c r="AA318" i="4"/>
  <c r="F319" i="4"/>
  <c r="Z319" i="4"/>
  <c r="AB319" i="4" s="1"/>
  <c r="AA319" i="4"/>
  <c r="F320" i="4"/>
  <c r="Z320" i="4"/>
  <c r="AB320" i="4" s="1"/>
  <c r="AA320" i="4"/>
  <c r="F321" i="4"/>
  <c r="Z321" i="4"/>
  <c r="AB321" i="4" s="1"/>
  <c r="AA321" i="4"/>
  <c r="F322" i="4"/>
  <c r="Z322" i="4"/>
  <c r="AA322" i="4"/>
  <c r="F323" i="4"/>
  <c r="Z323" i="4"/>
  <c r="AB323" i="4" s="1"/>
  <c r="AA323" i="4"/>
  <c r="F324" i="4"/>
  <c r="Z324" i="4"/>
  <c r="AB324" i="4" s="1"/>
  <c r="AA324" i="4"/>
  <c r="F325" i="4"/>
  <c r="Z325" i="4"/>
  <c r="AB325" i="4" s="1"/>
  <c r="AA325" i="4"/>
  <c r="F326" i="4"/>
  <c r="Z326" i="4"/>
  <c r="AA326" i="4"/>
  <c r="F327" i="4"/>
  <c r="Z327" i="4"/>
  <c r="AB327" i="4" s="1"/>
  <c r="AA327" i="4"/>
  <c r="Z328" i="4"/>
  <c r="AB328" i="4" s="1"/>
  <c r="AA328" i="4"/>
  <c r="F329" i="4"/>
  <c r="Z329" i="4"/>
  <c r="AB329" i="4" s="1"/>
  <c r="AA329" i="4"/>
  <c r="F330" i="4"/>
  <c r="Z330" i="4"/>
  <c r="AA330" i="4"/>
  <c r="F331" i="4"/>
  <c r="Z331" i="4"/>
  <c r="AB331" i="4" s="1"/>
  <c r="AA331" i="4"/>
  <c r="F332" i="4"/>
  <c r="Z332" i="4"/>
  <c r="AB332" i="4" s="1"/>
  <c r="AA332" i="4"/>
  <c r="F333" i="4"/>
  <c r="Z333" i="4"/>
  <c r="AB333" i="4" s="1"/>
  <c r="AA333" i="4"/>
  <c r="F334" i="4"/>
  <c r="Z334" i="4"/>
  <c r="AA334" i="4"/>
  <c r="F335" i="4"/>
  <c r="Z335" i="4"/>
  <c r="AB335" i="4" s="1"/>
  <c r="AA335" i="4"/>
  <c r="F336" i="4"/>
  <c r="Z336" i="4"/>
  <c r="AB336" i="4" s="1"/>
  <c r="AA336" i="4"/>
  <c r="F337" i="4"/>
  <c r="Z337" i="4"/>
  <c r="AB337" i="4" s="1"/>
  <c r="AA337" i="4"/>
  <c r="F338" i="4"/>
  <c r="Z338" i="4"/>
  <c r="AA338" i="4"/>
  <c r="F339" i="4"/>
  <c r="Z339" i="4"/>
  <c r="AB339" i="4" s="1"/>
  <c r="AA339" i="4"/>
  <c r="F340" i="4"/>
  <c r="Z340" i="4"/>
  <c r="AB340" i="4" s="1"/>
  <c r="AA340" i="4"/>
  <c r="F341" i="4"/>
  <c r="Z341" i="4"/>
  <c r="AB341" i="4" s="1"/>
  <c r="AA341" i="4"/>
  <c r="F342" i="4"/>
  <c r="Z342" i="4"/>
  <c r="AA342" i="4"/>
  <c r="F343" i="4"/>
  <c r="Z343" i="4"/>
  <c r="AB343" i="4" s="1"/>
  <c r="AA343" i="4"/>
  <c r="F344" i="4"/>
  <c r="Z344" i="4"/>
  <c r="AB344" i="4" s="1"/>
  <c r="AA344" i="4"/>
  <c r="F345" i="4"/>
  <c r="Z345" i="4"/>
  <c r="AB345" i="4" s="1"/>
  <c r="AA345" i="4"/>
  <c r="F346" i="4"/>
  <c r="Z346" i="4"/>
  <c r="AA346" i="4"/>
  <c r="F347" i="4"/>
  <c r="Z347" i="4"/>
  <c r="AB347" i="4" s="1"/>
  <c r="AA347" i="4"/>
  <c r="F348" i="4"/>
  <c r="Z348" i="4"/>
  <c r="AB348" i="4" s="1"/>
  <c r="AA348" i="4"/>
  <c r="F349" i="4"/>
  <c r="Z349" i="4"/>
  <c r="AB349" i="4" s="1"/>
  <c r="AA349" i="4"/>
  <c r="F350" i="4"/>
  <c r="Z350" i="4"/>
  <c r="AA350" i="4"/>
  <c r="F351" i="4"/>
  <c r="Z351" i="4"/>
  <c r="AB351" i="4" s="1"/>
  <c r="AA351" i="4"/>
  <c r="F352" i="4"/>
  <c r="Z352" i="4"/>
  <c r="AB352" i="4" s="1"/>
  <c r="AA352" i="4"/>
  <c r="F353" i="4"/>
  <c r="Z353" i="4"/>
  <c r="AB353" i="4" s="1"/>
  <c r="AA353" i="4"/>
  <c r="F354" i="4"/>
  <c r="Z354" i="4"/>
  <c r="AA354" i="4"/>
  <c r="F355" i="4"/>
  <c r="Z355" i="4"/>
  <c r="AB355" i="4" s="1"/>
  <c r="AA355" i="4"/>
  <c r="F356" i="4"/>
  <c r="Z356" i="4"/>
  <c r="AB356" i="4" s="1"/>
  <c r="AA356" i="4"/>
  <c r="F357" i="4"/>
  <c r="Z357" i="4"/>
  <c r="AB357" i="4" s="1"/>
  <c r="AA357" i="4"/>
  <c r="F358" i="4"/>
  <c r="Z358" i="4"/>
  <c r="AA358" i="4"/>
  <c r="F359" i="4"/>
  <c r="Z359" i="4"/>
  <c r="AB359" i="4" s="1"/>
  <c r="AA359" i="4"/>
  <c r="F360" i="4"/>
  <c r="Z360" i="4"/>
  <c r="AB360" i="4" s="1"/>
  <c r="AA360" i="4"/>
  <c r="F361" i="4"/>
  <c r="Z361" i="4"/>
  <c r="AA361" i="4"/>
  <c r="F362" i="4"/>
  <c r="Z362" i="4"/>
  <c r="AB362" i="4" s="1"/>
  <c r="AA362" i="4"/>
  <c r="F363" i="4"/>
  <c r="Z363" i="4"/>
  <c r="AB363" i="4" s="1"/>
  <c r="AA363" i="4"/>
  <c r="F364" i="4"/>
  <c r="Z364" i="4"/>
  <c r="AB364" i="4" s="1"/>
  <c r="AA364" i="4"/>
  <c r="F365" i="4"/>
  <c r="Z365" i="4"/>
  <c r="AA365" i="4"/>
  <c r="F366" i="4"/>
  <c r="Z366" i="4"/>
  <c r="AB366" i="4" s="1"/>
  <c r="AA366" i="4"/>
  <c r="F367" i="4"/>
  <c r="Z367" i="4"/>
  <c r="AB367" i="4" s="1"/>
  <c r="AA367" i="4"/>
  <c r="F368" i="4"/>
  <c r="Z368" i="4"/>
  <c r="AB368" i="4" s="1"/>
  <c r="AA368" i="4"/>
  <c r="F369" i="4"/>
  <c r="Z369" i="4"/>
  <c r="AA369" i="4"/>
  <c r="F370" i="4"/>
  <c r="Z370" i="4"/>
  <c r="AB370" i="4" s="1"/>
  <c r="AA370" i="4"/>
  <c r="Z371" i="4"/>
  <c r="AB371" i="4" s="1"/>
  <c r="AA371" i="4"/>
  <c r="F372" i="4"/>
  <c r="Z372" i="4"/>
  <c r="AB372" i="4" s="1"/>
  <c r="AA372" i="4"/>
  <c r="F373" i="4"/>
  <c r="Z373" i="4"/>
  <c r="AA373" i="4"/>
  <c r="F374" i="4"/>
  <c r="Z374" i="4"/>
  <c r="AB374" i="4" s="1"/>
  <c r="AA374" i="4"/>
  <c r="F375" i="4"/>
  <c r="Z375" i="4"/>
  <c r="AB375" i="4" s="1"/>
  <c r="AA375" i="4"/>
  <c r="F376" i="4"/>
  <c r="Z376" i="4"/>
  <c r="AB376" i="4" s="1"/>
  <c r="AA376" i="4"/>
  <c r="F377" i="4"/>
  <c r="Z377" i="4"/>
  <c r="AA377" i="4"/>
  <c r="F378" i="4"/>
  <c r="Z378" i="4"/>
  <c r="AB378" i="4" s="1"/>
  <c r="AA378" i="4"/>
  <c r="F379" i="4"/>
  <c r="Z379" i="4"/>
  <c r="AB379" i="4" s="1"/>
  <c r="AA379" i="4"/>
  <c r="F380" i="4"/>
  <c r="Z380" i="4"/>
  <c r="AB380" i="4" s="1"/>
  <c r="AA380" i="4"/>
  <c r="F381" i="4"/>
  <c r="Z381" i="4"/>
  <c r="AA381" i="4"/>
  <c r="F382" i="4"/>
  <c r="Z382" i="4"/>
  <c r="AB382" i="4" s="1"/>
  <c r="AA382" i="4"/>
  <c r="F383" i="4"/>
  <c r="Z383" i="4"/>
  <c r="AB383" i="4" s="1"/>
  <c r="AA383" i="4"/>
  <c r="F384" i="4"/>
  <c r="Z384" i="4"/>
  <c r="AB384" i="4" s="1"/>
  <c r="AA384" i="4"/>
  <c r="F385" i="4"/>
  <c r="Z385" i="4"/>
  <c r="AA385" i="4"/>
  <c r="F386" i="4"/>
  <c r="Z386" i="4"/>
  <c r="AB386" i="4" s="1"/>
  <c r="AA386" i="4"/>
  <c r="Z387" i="4"/>
  <c r="AB387" i="4" s="1"/>
  <c r="AA387" i="4"/>
  <c r="F388" i="4"/>
  <c r="Z388" i="4"/>
  <c r="AB388" i="4" s="1"/>
  <c r="AA388" i="4"/>
  <c r="F389" i="4"/>
  <c r="Z389" i="4"/>
  <c r="AB389" i="4" s="1"/>
  <c r="AA389" i="4"/>
  <c r="F390" i="4"/>
  <c r="Z390" i="4"/>
  <c r="AB390" i="4" s="1"/>
  <c r="AA390" i="4"/>
  <c r="F391" i="4"/>
  <c r="Z391" i="4"/>
  <c r="AB391" i="4" s="1"/>
  <c r="AA391" i="4"/>
  <c r="F392" i="4"/>
  <c r="Z392" i="4"/>
  <c r="AB392" i="4" s="1"/>
  <c r="AA392" i="4"/>
  <c r="F393" i="4"/>
  <c r="Z393" i="4"/>
  <c r="AB393" i="4" s="1"/>
  <c r="AA393" i="4"/>
  <c r="F394" i="4"/>
  <c r="Z394" i="4"/>
  <c r="AB394" i="4" s="1"/>
  <c r="AA394" i="4"/>
  <c r="F395" i="4"/>
  <c r="Z395" i="4"/>
  <c r="AA395" i="4"/>
  <c r="F396" i="4"/>
  <c r="Z396" i="4"/>
  <c r="AB396" i="4" s="1"/>
  <c r="AA396" i="4"/>
  <c r="F397" i="4"/>
  <c r="Z397" i="4"/>
  <c r="AA397" i="4"/>
  <c r="F398" i="4"/>
  <c r="Z398" i="4"/>
  <c r="AB398" i="4" s="1"/>
  <c r="AA398" i="4"/>
  <c r="Z399" i="4"/>
  <c r="AA399" i="4"/>
  <c r="F400" i="4"/>
  <c r="Z400" i="4"/>
  <c r="AB400" i="4" s="1"/>
  <c r="AA400" i="4"/>
  <c r="Z401" i="4"/>
  <c r="AA401" i="4"/>
  <c r="F402" i="4"/>
  <c r="Z402" i="4"/>
  <c r="AB402" i="4" s="1"/>
  <c r="AA402" i="4"/>
  <c r="F403" i="4"/>
  <c r="Z403" i="4"/>
  <c r="AB403" i="4" s="1"/>
  <c r="AA403" i="4"/>
  <c r="F404" i="4"/>
  <c r="Z404" i="4"/>
  <c r="AB404" i="4" s="1"/>
  <c r="AA404" i="4"/>
  <c r="F405" i="4"/>
  <c r="Z405" i="4"/>
  <c r="AB405" i="4" s="1"/>
  <c r="AA405" i="4"/>
  <c r="F406" i="4"/>
  <c r="Z406" i="4"/>
  <c r="AB406" i="4" s="1"/>
  <c r="AA406" i="4"/>
  <c r="F407" i="4"/>
  <c r="Z407" i="4"/>
  <c r="AB407" i="4" s="1"/>
  <c r="AA407" i="4"/>
  <c r="F408" i="4"/>
  <c r="Z408" i="4"/>
  <c r="AB408" i="4" s="1"/>
  <c r="AA408" i="4"/>
  <c r="F409" i="4"/>
  <c r="Z409" i="4"/>
  <c r="AB409" i="4" s="1"/>
  <c r="AA409" i="4"/>
  <c r="F410" i="4"/>
  <c r="Z410" i="4"/>
  <c r="AB410" i="4" s="1"/>
  <c r="AA410" i="4"/>
  <c r="F411" i="4"/>
  <c r="Z411" i="4"/>
  <c r="AA411" i="4"/>
  <c r="F412" i="4"/>
  <c r="Z412" i="4"/>
  <c r="AA412" i="4"/>
  <c r="Z413" i="4"/>
  <c r="AA413" i="4"/>
  <c r="F414" i="4"/>
  <c r="Z414" i="4"/>
  <c r="AB414" i="4" s="1"/>
  <c r="AA414" i="4"/>
  <c r="F415" i="4"/>
  <c r="Z415" i="4"/>
  <c r="AB415" i="4" s="1"/>
  <c r="AA415" i="4"/>
  <c r="F416" i="4"/>
  <c r="Z416" i="4"/>
  <c r="AA416" i="4"/>
  <c r="F417" i="4"/>
  <c r="Z417" i="4"/>
  <c r="AB417" i="4" s="1"/>
  <c r="AA417" i="4"/>
  <c r="F418" i="4"/>
  <c r="Z418" i="4"/>
  <c r="AB418" i="4" s="1"/>
  <c r="AA418" i="4"/>
  <c r="F419" i="4"/>
  <c r="Z419" i="4"/>
  <c r="AA419" i="4"/>
  <c r="F420" i="4"/>
  <c r="Z420" i="4"/>
  <c r="AA420" i="4"/>
  <c r="Z421" i="4"/>
  <c r="AA421" i="4"/>
  <c r="F422" i="4"/>
  <c r="Z422" i="4"/>
  <c r="AB422" i="4" s="1"/>
  <c r="AA422" i="4"/>
  <c r="F423" i="4"/>
  <c r="Z423" i="4"/>
  <c r="AB423" i="4" s="1"/>
  <c r="AA423" i="4"/>
  <c r="F424" i="4"/>
  <c r="Z424" i="4"/>
  <c r="AA424" i="4"/>
  <c r="F425" i="4"/>
  <c r="Z425" i="4"/>
  <c r="AB425" i="4" s="1"/>
  <c r="AA425" i="4"/>
  <c r="F426" i="4"/>
  <c r="Z426" i="4"/>
  <c r="AB426" i="4" s="1"/>
  <c r="AA426" i="4"/>
  <c r="F427" i="4"/>
  <c r="Z427" i="4"/>
  <c r="AA427" i="4"/>
  <c r="F428" i="4"/>
  <c r="Z428" i="4"/>
  <c r="AA428" i="4"/>
  <c r="Z429" i="4"/>
  <c r="AA429" i="4"/>
  <c r="F430" i="4"/>
  <c r="Z430" i="4"/>
  <c r="AB430" i="4" s="1"/>
  <c r="AA430" i="4"/>
  <c r="F431" i="4"/>
  <c r="Z431" i="4"/>
  <c r="AB431" i="4" s="1"/>
  <c r="AA431" i="4"/>
  <c r="F432" i="4"/>
  <c r="Z432" i="4"/>
  <c r="AA432" i="4"/>
  <c r="F433" i="4"/>
  <c r="Z433" i="4"/>
  <c r="AB433" i="4" s="1"/>
  <c r="AA433" i="4"/>
  <c r="F434" i="4"/>
  <c r="Z434" i="4"/>
  <c r="AB434" i="4" s="1"/>
  <c r="AA434" i="4"/>
  <c r="F435" i="4"/>
  <c r="Z435" i="4"/>
  <c r="AA435" i="4"/>
  <c r="F436" i="4"/>
  <c r="Z436" i="4"/>
  <c r="AA436" i="4"/>
  <c r="F437" i="4"/>
  <c r="Z437" i="4"/>
  <c r="AA437" i="4"/>
  <c r="F438" i="4"/>
  <c r="Z438" i="4"/>
  <c r="AB438" i="4" s="1"/>
  <c r="AA438" i="4"/>
  <c r="F439" i="4"/>
  <c r="Z439" i="4"/>
  <c r="AB439" i="4" s="1"/>
  <c r="AA439" i="4"/>
  <c r="F440" i="4"/>
  <c r="Z440" i="4"/>
  <c r="AA440" i="4"/>
  <c r="F441" i="4"/>
  <c r="Z441" i="4"/>
  <c r="AB441" i="4" s="1"/>
  <c r="AA441" i="4"/>
  <c r="F442" i="4"/>
  <c r="Z442" i="4"/>
  <c r="AB442" i="4" s="1"/>
  <c r="AA442" i="4"/>
  <c r="F443" i="4"/>
  <c r="Z443" i="4"/>
  <c r="AB443" i="4" s="1"/>
  <c r="AA443" i="4"/>
  <c r="F444" i="4"/>
  <c r="Z444" i="4"/>
  <c r="AA444" i="4"/>
  <c r="F445" i="4"/>
  <c r="Z445" i="4"/>
  <c r="AB445" i="4" s="1"/>
  <c r="AA445" i="4"/>
  <c r="Z446" i="4"/>
  <c r="AB446" i="4" s="1"/>
  <c r="AA446" i="4"/>
  <c r="F447" i="4"/>
  <c r="Z447" i="4"/>
  <c r="AB447" i="4" s="1"/>
  <c r="AA447" i="4"/>
  <c r="F448" i="4"/>
  <c r="Z448" i="4"/>
  <c r="AA448" i="4"/>
  <c r="F449" i="4"/>
  <c r="Z449" i="4"/>
  <c r="AB449" i="4" s="1"/>
  <c r="AA449" i="4"/>
  <c r="F450" i="4"/>
  <c r="Z450" i="4"/>
  <c r="AB450" i="4" s="1"/>
  <c r="AA450" i="4"/>
  <c r="F451" i="4"/>
  <c r="Z451" i="4"/>
  <c r="AB451" i="4" s="1"/>
  <c r="AA451" i="4"/>
  <c r="F452" i="4"/>
  <c r="Z452" i="4"/>
  <c r="AA452" i="4"/>
  <c r="F453" i="4"/>
  <c r="Z453" i="4"/>
  <c r="AB453" i="4" s="1"/>
  <c r="AA453" i="4"/>
  <c r="F454" i="4"/>
  <c r="Z454" i="4"/>
  <c r="AB454" i="4" s="1"/>
  <c r="AA454" i="4"/>
  <c r="F455" i="4"/>
  <c r="Z455" i="4"/>
  <c r="AB455" i="4" s="1"/>
  <c r="AA455" i="4"/>
  <c r="F456" i="4"/>
  <c r="Z456" i="4"/>
  <c r="AA456" i="4"/>
  <c r="F457" i="4"/>
  <c r="Z457" i="4"/>
  <c r="AB457" i="4" s="1"/>
  <c r="AA457" i="4"/>
  <c r="F458" i="4"/>
  <c r="Z458" i="4"/>
  <c r="AB458" i="4" s="1"/>
  <c r="AA458" i="4"/>
  <c r="F459" i="4"/>
  <c r="Z459" i="4"/>
  <c r="AB459" i="4" s="1"/>
  <c r="AA459" i="4"/>
  <c r="F460" i="4"/>
  <c r="Z460" i="4"/>
  <c r="AA460" i="4"/>
  <c r="F461" i="4"/>
  <c r="Z461" i="4"/>
  <c r="AB461" i="4" s="1"/>
  <c r="AA461" i="4"/>
  <c r="F462" i="4"/>
  <c r="Z462" i="4"/>
  <c r="AB462" i="4" s="1"/>
  <c r="AA462" i="4"/>
  <c r="F463" i="4"/>
  <c r="Z463" i="4"/>
  <c r="AB463" i="4" s="1"/>
  <c r="AA463" i="4"/>
  <c r="F464" i="4"/>
  <c r="Z464" i="4"/>
  <c r="AA464" i="4"/>
  <c r="F465" i="4"/>
  <c r="Z465" i="4"/>
  <c r="AB465" i="4" s="1"/>
  <c r="AA465" i="4"/>
  <c r="F466" i="4"/>
  <c r="Z466" i="4"/>
  <c r="AA466" i="4"/>
  <c r="F467" i="4"/>
  <c r="Z467" i="4"/>
  <c r="AB467" i="4" s="1"/>
  <c r="AA467" i="4"/>
  <c r="Z468" i="4"/>
  <c r="AA468" i="4"/>
  <c r="F469" i="4"/>
  <c r="Z469" i="4"/>
  <c r="AB469" i="4" s="1"/>
  <c r="AA469" i="4"/>
  <c r="Z470" i="4"/>
  <c r="AA470" i="4"/>
  <c r="F471" i="4"/>
  <c r="Z471" i="4"/>
  <c r="AB471" i="4" s="1"/>
  <c r="AA471" i="4"/>
  <c r="F472" i="4"/>
  <c r="Z472" i="4"/>
  <c r="AB472" i="4" s="1"/>
  <c r="AA472" i="4"/>
  <c r="F473" i="4"/>
  <c r="Z473" i="4"/>
  <c r="AB473" i="4" s="1"/>
  <c r="AA473" i="4"/>
  <c r="F474" i="4"/>
  <c r="Z474" i="4"/>
  <c r="AB474" i="4" s="1"/>
  <c r="AA474" i="4"/>
  <c r="F475" i="4"/>
  <c r="Z475" i="4"/>
  <c r="AB475" i="4" s="1"/>
  <c r="AA475" i="4"/>
  <c r="F476" i="4"/>
  <c r="Z476" i="4"/>
  <c r="AB476" i="4" s="1"/>
  <c r="AA476" i="4"/>
  <c r="F477" i="4"/>
  <c r="Z477" i="4"/>
  <c r="AB477" i="4" s="1"/>
  <c r="AA477" i="4"/>
  <c r="F478" i="4"/>
  <c r="Z478" i="4"/>
  <c r="AB478" i="4" s="1"/>
  <c r="AA478" i="4"/>
  <c r="F479" i="4"/>
  <c r="Z479" i="4"/>
  <c r="AB479" i="4" s="1"/>
  <c r="AA479" i="4"/>
  <c r="F480" i="4"/>
  <c r="Z480" i="4"/>
  <c r="AA480" i="4"/>
  <c r="F481" i="4"/>
  <c r="Z481" i="4"/>
  <c r="AB481" i="4" s="1"/>
  <c r="AA481" i="4"/>
  <c r="F482" i="4"/>
  <c r="Z482" i="4"/>
  <c r="AA482" i="4"/>
  <c r="F483" i="4"/>
  <c r="Z483" i="4"/>
  <c r="AB483" i="4" s="1"/>
  <c r="AA483" i="4"/>
  <c r="F484" i="4"/>
  <c r="Z484" i="4"/>
  <c r="AB484" i="4" s="1"/>
  <c r="AA484" i="4"/>
  <c r="F485" i="4"/>
  <c r="Z485" i="4"/>
  <c r="AA485" i="4"/>
  <c r="F486" i="4"/>
  <c r="Z486" i="4"/>
  <c r="AB486" i="4" s="1"/>
  <c r="AA486" i="4"/>
  <c r="F487" i="4"/>
  <c r="Z487" i="4"/>
  <c r="AB487" i="4" s="1"/>
  <c r="AA487" i="4"/>
  <c r="F488" i="4"/>
  <c r="Z488" i="4"/>
  <c r="AA488" i="4"/>
  <c r="F489" i="4"/>
  <c r="Z489" i="4"/>
  <c r="AA489" i="4"/>
  <c r="F490" i="4"/>
  <c r="Z490" i="4"/>
  <c r="AA490" i="4"/>
  <c r="F491" i="4"/>
  <c r="Z491" i="4"/>
  <c r="AB491" i="4" s="1"/>
  <c r="AA491" i="4"/>
  <c r="F492" i="4"/>
  <c r="Z492" i="4"/>
  <c r="AB492" i="4" s="1"/>
  <c r="AA492" i="4"/>
  <c r="F493" i="4"/>
  <c r="Z493" i="4"/>
  <c r="AA493" i="4"/>
  <c r="F494" i="4"/>
  <c r="Z494" i="4"/>
  <c r="AB494" i="4" s="1"/>
  <c r="AA494" i="4"/>
  <c r="F495" i="4"/>
  <c r="Z495" i="4"/>
  <c r="AB495" i="4" s="1"/>
  <c r="AA495" i="4"/>
  <c r="F496" i="4"/>
  <c r="Z496" i="4"/>
  <c r="AA496" i="4"/>
  <c r="F497" i="4"/>
  <c r="Z497" i="4"/>
  <c r="AA497" i="4"/>
  <c r="F498" i="4"/>
  <c r="Z498" i="4"/>
  <c r="AA498" i="4"/>
  <c r="F499" i="4"/>
  <c r="Z499" i="4"/>
  <c r="AB499" i="4" s="1"/>
  <c r="AA499" i="4"/>
  <c r="F500" i="4"/>
  <c r="Z500" i="4"/>
  <c r="AB500" i="4" s="1"/>
  <c r="AA500" i="4"/>
  <c r="F501" i="4"/>
  <c r="Z501" i="4"/>
  <c r="AA501" i="4"/>
  <c r="F502" i="4"/>
  <c r="Z502" i="4"/>
  <c r="AB502" i="4" s="1"/>
  <c r="AA502" i="4"/>
  <c r="F503" i="4"/>
  <c r="Z503" i="4"/>
  <c r="AB503" i="4" s="1"/>
  <c r="AA503" i="4"/>
  <c r="F504" i="4"/>
  <c r="Z504" i="4"/>
  <c r="AA504" i="4"/>
  <c r="F505" i="4"/>
  <c r="Z505" i="4"/>
  <c r="AA505" i="4"/>
  <c r="F506" i="4"/>
  <c r="Z506" i="4"/>
  <c r="AA506" i="4"/>
  <c r="F507" i="4"/>
  <c r="Z507" i="4"/>
  <c r="AB507" i="4" s="1"/>
  <c r="AA507" i="4"/>
  <c r="F508" i="4"/>
  <c r="Z508" i="4"/>
  <c r="AB508" i="4" s="1"/>
  <c r="AA508" i="4"/>
  <c r="F509" i="4"/>
  <c r="Z509" i="4"/>
  <c r="AA509" i="4"/>
  <c r="F510" i="4"/>
  <c r="Z510" i="4"/>
  <c r="AB510" i="4" s="1"/>
  <c r="AA510" i="4"/>
  <c r="F511" i="4"/>
  <c r="Z511" i="4"/>
  <c r="AB511" i="4" s="1"/>
  <c r="AA511" i="4"/>
  <c r="F512" i="4"/>
  <c r="Z512" i="4"/>
  <c r="AA512" i="4"/>
  <c r="F513" i="4"/>
  <c r="Z513" i="4"/>
  <c r="AA513" i="4"/>
  <c r="F514" i="4"/>
  <c r="Z514" i="4"/>
  <c r="AA514" i="4"/>
  <c r="F515" i="4"/>
  <c r="Z515" i="4"/>
  <c r="AB515" i="4" s="1"/>
  <c r="AA515" i="4"/>
  <c r="F516" i="4"/>
  <c r="Z516" i="4"/>
  <c r="AB516" i="4" s="1"/>
  <c r="AA516" i="4"/>
  <c r="F517" i="4"/>
  <c r="Z517" i="4"/>
  <c r="AA517" i="4"/>
  <c r="F518" i="4"/>
  <c r="Z518" i="4"/>
  <c r="AB518" i="4" s="1"/>
  <c r="AA518" i="4"/>
  <c r="F519" i="4"/>
  <c r="Z519" i="4"/>
  <c r="AB519" i="4" s="1"/>
  <c r="AA519" i="4"/>
  <c r="F520" i="4"/>
  <c r="Z520" i="4"/>
  <c r="AA520" i="4"/>
  <c r="F521" i="4"/>
  <c r="Z521" i="4"/>
  <c r="AA521" i="4"/>
  <c r="F522" i="4"/>
  <c r="Z522" i="4"/>
  <c r="AA522" i="4"/>
  <c r="F523" i="4"/>
  <c r="Z523" i="4"/>
  <c r="AB523" i="4" s="1"/>
  <c r="AA523" i="4"/>
  <c r="F524" i="4"/>
  <c r="Z524" i="4"/>
  <c r="AB524" i="4" s="1"/>
  <c r="AA524" i="4"/>
  <c r="F525" i="4"/>
  <c r="Z525" i="4"/>
  <c r="AA525" i="4"/>
  <c r="F526" i="4"/>
  <c r="Z526" i="4"/>
  <c r="AB526" i="4" s="1"/>
  <c r="AA526" i="4"/>
  <c r="F527" i="4"/>
  <c r="Z527" i="4"/>
  <c r="AB527" i="4" s="1"/>
  <c r="AA527" i="4"/>
  <c r="F528" i="4"/>
  <c r="Z528" i="4"/>
  <c r="AA528" i="4"/>
  <c r="F529" i="4"/>
  <c r="Z529" i="4"/>
  <c r="AB529" i="4" s="1"/>
  <c r="AA529" i="4"/>
  <c r="F530" i="4"/>
  <c r="Z530" i="4"/>
  <c r="AB530" i="4" s="1"/>
  <c r="AA530" i="4"/>
  <c r="F531" i="4"/>
  <c r="Z531" i="4"/>
  <c r="AB531" i="4" s="1"/>
  <c r="AA531" i="4"/>
  <c r="F532" i="4"/>
  <c r="Z532" i="4"/>
  <c r="AA532" i="4"/>
  <c r="F533" i="4"/>
  <c r="Z533" i="4"/>
  <c r="AB533" i="4" s="1"/>
  <c r="AA533" i="4"/>
  <c r="F534" i="4"/>
  <c r="Z534" i="4"/>
  <c r="AB534" i="4" s="1"/>
  <c r="AA534" i="4"/>
  <c r="F535" i="4"/>
  <c r="Z535" i="4"/>
  <c r="AB535" i="4" s="1"/>
  <c r="AA535" i="4"/>
  <c r="F536" i="4"/>
  <c r="Z536" i="4"/>
  <c r="AA536" i="4"/>
  <c r="F537" i="4"/>
  <c r="Z537" i="4"/>
  <c r="AB537" i="4" s="1"/>
  <c r="AA537" i="4"/>
  <c r="F538" i="4"/>
  <c r="Z538" i="4"/>
  <c r="AB538" i="4" s="1"/>
  <c r="AA538" i="4"/>
  <c r="F539" i="4"/>
  <c r="Z539" i="4"/>
  <c r="AB539" i="4" s="1"/>
  <c r="AA539" i="4"/>
  <c r="F540" i="4"/>
  <c r="Z540" i="4"/>
  <c r="AA540" i="4"/>
  <c r="F541" i="4"/>
  <c r="Z541" i="4"/>
  <c r="AB541" i="4" s="1"/>
  <c r="AA541" i="4"/>
  <c r="Z542" i="4"/>
  <c r="AB542" i="4" s="1"/>
  <c r="AA542" i="4"/>
  <c r="F543" i="4"/>
  <c r="Z543" i="4"/>
  <c r="AB543" i="4" s="1"/>
  <c r="AA543" i="4"/>
  <c r="F544" i="4"/>
  <c r="Z544" i="4"/>
  <c r="AB544" i="4" s="1"/>
  <c r="AA544" i="4"/>
  <c r="F545" i="4"/>
  <c r="Z545" i="4"/>
  <c r="AB545" i="4" s="1"/>
  <c r="AA545" i="4"/>
  <c r="F546" i="4"/>
  <c r="Z546" i="4"/>
  <c r="AB546" i="4" s="1"/>
  <c r="AA546" i="4"/>
  <c r="F547" i="4"/>
  <c r="Z547" i="4"/>
  <c r="AB547" i="4" s="1"/>
  <c r="AA547" i="4"/>
  <c r="F548" i="4"/>
  <c r="Z548" i="4"/>
  <c r="AB548" i="4" s="1"/>
  <c r="AA548" i="4"/>
  <c r="F549" i="4"/>
  <c r="Z549" i="4"/>
  <c r="AB549" i="4" s="1"/>
  <c r="AA549" i="4"/>
  <c r="F550" i="4"/>
  <c r="Z550" i="4"/>
  <c r="AB550" i="4" s="1"/>
  <c r="AA550" i="4"/>
  <c r="F551" i="4"/>
  <c r="Z551" i="4"/>
  <c r="AB551" i="4" s="1"/>
  <c r="AA551" i="4"/>
  <c r="Z552" i="4"/>
  <c r="AA552" i="4"/>
  <c r="F553" i="4"/>
  <c r="Z553" i="4"/>
  <c r="AB553" i="4" s="1"/>
  <c r="AA553" i="4"/>
  <c r="Z554" i="4"/>
  <c r="AA554" i="4"/>
  <c r="F555" i="4"/>
  <c r="Z555" i="4"/>
  <c r="AB555" i="4" s="1"/>
  <c r="AA555" i="4"/>
  <c r="F556" i="4"/>
  <c r="Z556" i="4"/>
  <c r="AA556" i="4"/>
  <c r="F557" i="4"/>
  <c r="Z557" i="4"/>
  <c r="AB557" i="4" s="1"/>
  <c r="AA557" i="4"/>
  <c r="F558" i="4"/>
  <c r="Z558" i="4"/>
  <c r="AA558" i="4"/>
  <c r="F559" i="4"/>
  <c r="Z559" i="4"/>
  <c r="AB559" i="4" s="1"/>
  <c r="AA559" i="4"/>
  <c r="F560" i="4"/>
  <c r="Z560" i="4"/>
  <c r="AB560" i="4" s="1"/>
  <c r="AA560" i="4"/>
  <c r="F561" i="4"/>
  <c r="Z561" i="4"/>
  <c r="AB561" i="4" s="1"/>
  <c r="AA561" i="4"/>
  <c r="F562" i="4"/>
  <c r="Z562" i="4"/>
  <c r="AB562" i="4" s="1"/>
  <c r="AA562" i="4"/>
  <c r="F563" i="4"/>
  <c r="Z563" i="4"/>
  <c r="AB563" i="4" s="1"/>
  <c r="AA563" i="4"/>
  <c r="F564" i="4"/>
  <c r="Z564" i="4"/>
  <c r="AB564" i="4" s="1"/>
  <c r="AA564" i="4"/>
  <c r="F565" i="4"/>
  <c r="Z565" i="4"/>
  <c r="AB565" i="4" s="1"/>
  <c r="AA565" i="4"/>
  <c r="F566" i="4"/>
  <c r="Z566" i="4"/>
  <c r="AB566" i="4" s="1"/>
  <c r="AA566" i="4"/>
  <c r="F567" i="4"/>
  <c r="Z567" i="4"/>
  <c r="AB567" i="4" s="1"/>
  <c r="AA567" i="4"/>
  <c r="Z568" i="4"/>
  <c r="AA568" i="4"/>
  <c r="F569" i="4"/>
  <c r="Z569" i="4"/>
  <c r="AB569" i="4" s="1"/>
  <c r="AA569" i="4"/>
  <c r="Z570" i="4"/>
  <c r="AA570" i="4"/>
  <c r="F571" i="4"/>
  <c r="Z571" i="4"/>
  <c r="AB571" i="4" s="1"/>
  <c r="AA571" i="4"/>
  <c r="F572" i="4"/>
  <c r="Z572" i="4"/>
  <c r="AA572" i="4"/>
  <c r="F573" i="4"/>
  <c r="Z573" i="4"/>
  <c r="AB573" i="4" s="1"/>
  <c r="AA573" i="4"/>
  <c r="F574" i="4"/>
  <c r="Z574" i="4"/>
  <c r="AA574" i="4"/>
  <c r="F575" i="4"/>
  <c r="Z575" i="4"/>
  <c r="AB575" i="4" s="1"/>
  <c r="AA575" i="4"/>
  <c r="Z576" i="4"/>
  <c r="AA576" i="4"/>
  <c r="F577" i="4"/>
  <c r="Z577" i="4"/>
  <c r="AB577" i="4" s="1"/>
  <c r="AA577" i="4"/>
  <c r="Z578" i="4"/>
  <c r="AB578" i="4" s="1"/>
  <c r="AA578" i="4"/>
  <c r="F579" i="4"/>
  <c r="Z579" i="4"/>
  <c r="AB579" i="4" s="1"/>
  <c r="AA579" i="4"/>
  <c r="F580" i="4"/>
  <c r="Z580" i="4"/>
  <c r="AB580" i="4" s="1"/>
  <c r="AA580" i="4"/>
  <c r="F581" i="4"/>
  <c r="Z581" i="4"/>
  <c r="AB581" i="4" s="1"/>
  <c r="AA581" i="4"/>
  <c r="F582" i="4"/>
  <c r="Z582" i="4"/>
  <c r="AB582" i="4" s="1"/>
  <c r="AA582" i="4"/>
  <c r="F583" i="4"/>
  <c r="Z583" i="4"/>
  <c r="AB583" i="4" s="1"/>
  <c r="AA583" i="4"/>
  <c r="Z584" i="4"/>
  <c r="AB584" i="4" s="1"/>
  <c r="AA584" i="4"/>
  <c r="F585" i="4"/>
  <c r="Z585" i="4"/>
  <c r="AB585" i="4" s="1"/>
  <c r="AA585" i="4"/>
  <c r="Z586" i="4"/>
  <c r="AB586" i="4" s="1"/>
  <c r="AA586" i="4"/>
  <c r="F587" i="4"/>
  <c r="Z587" i="4"/>
  <c r="AB587" i="4" s="1"/>
  <c r="AA587" i="4"/>
  <c r="F588" i="4"/>
  <c r="Z588" i="4"/>
  <c r="AA588" i="4"/>
  <c r="F589" i="4"/>
  <c r="Z589" i="4"/>
  <c r="AB589" i="4" s="1"/>
  <c r="AA589" i="4"/>
  <c r="F590" i="4"/>
  <c r="Z590" i="4"/>
  <c r="AA590" i="4"/>
  <c r="F591" i="4"/>
  <c r="Z591" i="4"/>
  <c r="AB591" i="4" s="1"/>
  <c r="AA591" i="4"/>
  <c r="Z592" i="4"/>
  <c r="AB592" i="4" s="1"/>
  <c r="AA592" i="4"/>
  <c r="F593" i="4"/>
  <c r="Z593" i="4"/>
  <c r="AB593" i="4" s="1"/>
  <c r="AA593" i="4"/>
  <c r="Z594" i="4"/>
  <c r="AB594" i="4" s="1"/>
  <c r="AA594" i="4"/>
  <c r="F595" i="4"/>
  <c r="Z595" i="4"/>
  <c r="AB595" i="4" s="1"/>
  <c r="AA595" i="4"/>
  <c r="F596" i="4"/>
  <c r="Z596" i="4"/>
  <c r="AA596" i="4"/>
  <c r="F597" i="4"/>
  <c r="Z597" i="4"/>
  <c r="AB597" i="4" s="1"/>
  <c r="AA597" i="4"/>
  <c r="F598" i="4"/>
  <c r="Z598" i="4"/>
  <c r="AA598" i="4"/>
  <c r="F599" i="4"/>
  <c r="Z599" i="4"/>
  <c r="AB599" i="4" s="1"/>
  <c r="AA599" i="4"/>
  <c r="F600" i="4"/>
  <c r="Z600" i="4"/>
  <c r="AB600" i="4" s="1"/>
  <c r="AA600" i="4"/>
  <c r="F601" i="4"/>
  <c r="Z601" i="4"/>
  <c r="AB601" i="4" s="1"/>
  <c r="AA601" i="4"/>
  <c r="F602" i="4"/>
  <c r="Z602" i="4"/>
  <c r="AB602" i="4" s="1"/>
  <c r="AA602" i="4"/>
  <c r="F603" i="4"/>
  <c r="Z603" i="4"/>
  <c r="AB603" i="4" s="1"/>
  <c r="AA603" i="4"/>
  <c r="F604" i="4"/>
  <c r="Z604" i="4"/>
  <c r="AB604" i="4" s="1"/>
  <c r="AA604" i="4"/>
  <c r="F605" i="4"/>
  <c r="Z605" i="4"/>
  <c r="AB605" i="4" s="1"/>
  <c r="AA605" i="4"/>
  <c r="F606" i="4"/>
  <c r="Z606" i="4"/>
  <c r="AB606" i="4" s="1"/>
  <c r="AA606" i="4"/>
  <c r="F607" i="4"/>
  <c r="Z607" i="4"/>
  <c r="AB607" i="4" s="1"/>
  <c r="AA607" i="4"/>
  <c r="F608" i="4"/>
  <c r="Z608" i="4"/>
  <c r="AB608" i="4" s="1"/>
  <c r="AA608" i="4"/>
  <c r="F609" i="4"/>
  <c r="Z609" i="4"/>
  <c r="AB609" i="4" s="1"/>
  <c r="AA609" i="4"/>
  <c r="F610" i="4"/>
  <c r="Z610" i="4"/>
  <c r="AB610" i="4" s="1"/>
  <c r="AA610" i="4"/>
  <c r="F611" i="4"/>
  <c r="Z611" i="4"/>
  <c r="AB611" i="4" s="1"/>
  <c r="AA611" i="4"/>
  <c r="F612" i="4"/>
  <c r="Z612" i="4"/>
  <c r="AA612" i="4"/>
  <c r="F613" i="4"/>
  <c r="Z613" i="4"/>
  <c r="AB613" i="4" s="1"/>
  <c r="AA613" i="4"/>
  <c r="F614" i="4"/>
  <c r="Z614" i="4"/>
  <c r="AA614" i="4"/>
  <c r="F615" i="4"/>
  <c r="Z615" i="4"/>
  <c r="AB615" i="4" s="1"/>
  <c r="AA615" i="4"/>
  <c r="F616" i="4"/>
  <c r="Z616" i="4"/>
  <c r="AB616" i="4" s="1"/>
  <c r="AA616" i="4"/>
  <c r="F617" i="4"/>
  <c r="Z617" i="4"/>
  <c r="AB617" i="4" s="1"/>
  <c r="AA617" i="4"/>
  <c r="F618" i="4"/>
  <c r="Z618" i="4"/>
  <c r="AB618" i="4" s="1"/>
  <c r="AA618" i="4"/>
  <c r="F619" i="4"/>
  <c r="Z619" i="4"/>
  <c r="AB619" i="4" s="1"/>
  <c r="AA619" i="4"/>
  <c r="F620" i="4"/>
  <c r="Z620" i="4"/>
  <c r="AB620" i="4" s="1"/>
  <c r="AA620" i="4"/>
  <c r="F621" i="4"/>
  <c r="Z621" i="4"/>
  <c r="AB621" i="4" s="1"/>
  <c r="AA621" i="4"/>
  <c r="F622" i="4"/>
  <c r="Z622" i="4"/>
  <c r="AB622" i="4" s="1"/>
  <c r="AA622" i="4"/>
  <c r="F623" i="4"/>
  <c r="Z623" i="4"/>
  <c r="AB623" i="4" s="1"/>
  <c r="AA623" i="4"/>
  <c r="F624" i="4"/>
  <c r="Z624" i="4"/>
  <c r="AB624" i="4" s="1"/>
  <c r="AA624" i="4"/>
  <c r="F625" i="4"/>
  <c r="Z625" i="4"/>
  <c r="AB625" i="4" s="1"/>
  <c r="AA625" i="4"/>
  <c r="F626" i="4"/>
  <c r="Z626" i="4"/>
  <c r="AB626" i="4" s="1"/>
  <c r="AA626" i="4"/>
  <c r="F627" i="4"/>
  <c r="Z627" i="4"/>
  <c r="AB627" i="4" s="1"/>
  <c r="AA627" i="4"/>
  <c r="F628" i="4"/>
  <c r="Z628" i="4"/>
  <c r="AA628" i="4"/>
  <c r="F629" i="4"/>
  <c r="Z629" i="4"/>
  <c r="AB629" i="4" s="1"/>
  <c r="AA629" i="4"/>
  <c r="F630" i="4"/>
  <c r="Z630" i="4"/>
  <c r="AA630" i="4"/>
  <c r="F631" i="4"/>
  <c r="Z631" i="4"/>
  <c r="AB631" i="4" s="1"/>
  <c r="AA631" i="4"/>
  <c r="F632" i="4"/>
  <c r="Z632" i="4"/>
  <c r="AB632" i="4" s="1"/>
  <c r="AA632" i="4"/>
  <c r="F633" i="4"/>
  <c r="Z633" i="4"/>
  <c r="AB633" i="4" s="1"/>
  <c r="AA633" i="4"/>
  <c r="F634" i="4"/>
  <c r="Z634" i="4"/>
  <c r="AB634" i="4" s="1"/>
  <c r="AA634" i="4"/>
  <c r="F635" i="4"/>
  <c r="Z635" i="4"/>
  <c r="AB635" i="4" s="1"/>
  <c r="AA635" i="4"/>
  <c r="F636" i="4"/>
  <c r="Z636" i="4"/>
  <c r="AB636" i="4" s="1"/>
  <c r="AA636" i="4"/>
  <c r="F637" i="4"/>
  <c r="Z637" i="4"/>
  <c r="AB637" i="4" s="1"/>
  <c r="AA637" i="4"/>
  <c r="F638" i="4"/>
  <c r="Z638" i="4"/>
  <c r="AB638" i="4" s="1"/>
  <c r="AA638" i="4"/>
  <c r="F639" i="4"/>
  <c r="Z639" i="4"/>
  <c r="AB639" i="4" s="1"/>
  <c r="AA639" i="4"/>
  <c r="F640" i="4"/>
  <c r="Z640" i="4"/>
  <c r="AB640" i="4" s="1"/>
  <c r="AA640" i="4"/>
  <c r="F641" i="4"/>
  <c r="Z641" i="4"/>
  <c r="AB641" i="4" s="1"/>
  <c r="AA641" i="4"/>
  <c r="F642" i="4"/>
  <c r="Z642" i="4"/>
  <c r="AB642" i="4" s="1"/>
  <c r="AA642" i="4"/>
  <c r="F643" i="4"/>
  <c r="Z643" i="4"/>
  <c r="AB643" i="4" s="1"/>
  <c r="AA643" i="4"/>
  <c r="F644" i="4"/>
  <c r="Z644" i="4"/>
  <c r="AA644" i="4"/>
  <c r="F645" i="4"/>
  <c r="Z645" i="4"/>
  <c r="AB645" i="4" s="1"/>
  <c r="AA645" i="4"/>
  <c r="F646" i="4"/>
  <c r="Z646" i="4"/>
  <c r="AA646" i="4"/>
  <c r="F647" i="4"/>
  <c r="Z647" i="4"/>
  <c r="AB647" i="4" s="1"/>
  <c r="AA647" i="4"/>
  <c r="F648" i="4"/>
  <c r="Z648" i="4"/>
  <c r="AB648" i="4" s="1"/>
  <c r="AA648" i="4"/>
  <c r="F649" i="4"/>
  <c r="Z649" i="4"/>
  <c r="AB649" i="4" s="1"/>
  <c r="AA649" i="4"/>
  <c r="F650" i="4"/>
  <c r="Z650" i="4"/>
  <c r="AB650" i="4" s="1"/>
  <c r="AA650" i="4"/>
  <c r="F651" i="4"/>
  <c r="Z651" i="4"/>
  <c r="AB651" i="4" s="1"/>
  <c r="AA651" i="4"/>
  <c r="F652" i="4"/>
  <c r="Z652" i="4"/>
  <c r="AB652" i="4" s="1"/>
  <c r="AA652" i="4"/>
  <c r="F653" i="4"/>
  <c r="Z653" i="4"/>
  <c r="AB653" i="4" s="1"/>
  <c r="AA653" i="4"/>
  <c r="F654" i="4"/>
  <c r="Z654" i="4"/>
  <c r="AB654" i="4" s="1"/>
  <c r="AA654" i="4"/>
  <c r="F655" i="4"/>
  <c r="Z655" i="4"/>
  <c r="AB655" i="4" s="1"/>
  <c r="AA655" i="4"/>
  <c r="F656" i="4"/>
  <c r="Z656" i="4"/>
  <c r="AB656" i="4" s="1"/>
  <c r="AA656" i="4"/>
  <c r="F657" i="4"/>
  <c r="Z657" i="4"/>
  <c r="AB657" i="4" s="1"/>
  <c r="AA657" i="4"/>
  <c r="F658" i="4"/>
  <c r="Z658" i="4"/>
  <c r="AB658" i="4" s="1"/>
  <c r="AA658" i="4"/>
  <c r="F659" i="4"/>
  <c r="Z659" i="4"/>
  <c r="AB659" i="4" s="1"/>
  <c r="AA659" i="4"/>
  <c r="Z660" i="4"/>
  <c r="AA660" i="4"/>
  <c r="F661" i="4"/>
  <c r="Z661" i="4"/>
  <c r="AB661" i="4" s="1"/>
  <c r="AA661" i="4"/>
  <c r="Z662" i="4"/>
  <c r="AA662" i="4"/>
  <c r="F663" i="4"/>
  <c r="Z663" i="4"/>
  <c r="AB663" i="4" s="1"/>
  <c r="AA663" i="4"/>
  <c r="F664" i="4"/>
  <c r="Z664" i="4"/>
  <c r="AB664" i="4" s="1"/>
  <c r="AA664" i="4"/>
  <c r="F665" i="4"/>
  <c r="Z665" i="4"/>
  <c r="AB665" i="4" s="1"/>
  <c r="AA665" i="4"/>
  <c r="F666" i="4"/>
  <c r="Z666" i="4"/>
  <c r="AB666" i="4" s="1"/>
  <c r="AA666" i="4"/>
  <c r="F667" i="4"/>
  <c r="Z667" i="4"/>
  <c r="AB667" i="4" s="1"/>
  <c r="AA667" i="4"/>
  <c r="F668" i="4"/>
  <c r="Z668" i="4"/>
  <c r="AB668" i="4" s="1"/>
  <c r="AA668" i="4"/>
  <c r="F669" i="4"/>
  <c r="Z669" i="4"/>
  <c r="AB669" i="4" s="1"/>
  <c r="AA669" i="4"/>
  <c r="F670" i="4"/>
  <c r="Z670" i="4"/>
  <c r="AB670" i="4" s="1"/>
  <c r="AA670" i="4"/>
  <c r="F671" i="4"/>
  <c r="Z671" i="4"/>
  <c r="AB671" i="4" s="1"/>
  <c r="AA671" i="4"/>
  <c r="F672" i="4"/>
  <c r="Z672" i="4"/>
  <c r="AB672" i="4" s="1"/>
  <c r="AA672" i="4"/>
  <c r="F673" i="4"/>
  <c r="Z673" i="4"/>
  <c r="AB673" i="4" s="1"/>
  <c r="AA673" i="4"/>
  <c r="F674" i="4"/>
  <c r="Z674" i="4"/>
  <c r="AB674" i="4" s="1"/>
  <c r="AA674" i="4"/>
  <c r="F675" i="4"/>
  <c r="Z675" i="4"/>
  <c r="AB675" i="4" s="1"/>
  <c r="AA675" i="4"/>
  <c r="Z676" i="4"/>
  <c r="AA676" i="4"/>
  <c r="F677" i="4"/>
  <c r="Z677" i="4"/>
  <c r="AB677" i="4" s="1"/>
  <c r="AA677" i="4"/>
  <c r="Z678" i="4"/>
  <c r="AA678" i="4"/>
  <c r="F679" i="4"/>
  <c r="Z679" i="4"/>
  <c r="AB679" i="4" s="1"/>
  <c r="AA679" i="4"/>
  <c r="F680" i="4"/>
  <c r="Z680" i="4"/>
  <c r="AB680" i="4" s="1"/>
  <c r="AA680" i="4"/>
  <c r="F681" i="4"/>
  <c r="Z681" i="4"/>
  <c r="AA681" i="4"/>
  <c r="F682" i="4"/>
  <c r="Z682" i="4"/>
  <c r="AB682" i="4" s="1"/>
  <c r="AA682" i="4"/>
  <c r="F683" i="4"/>
  <c r="Z683" i="4"/>
  <c r="AB683" i="4" s="1"/>
  <c r="AA683" i="4"/>
  <c r="F684" i="4"/>
  <c r="Z684" i="4"/>
  <c r="AB684" i="4" s="1"/>
  <c r="AA684" i="4"/>
  <c r="F685" i="4"/>
  <c r="Z685" i="4"/>
  <c r="AA685" i="4"/>
  <c r="F686" i="4"/>
  <c r="Z686" i="4"/>
  <c r="AB686" i="4" s="1"/>
  <c r="AA686" i="4"/>
  <c r="F687" i="4"/>
  <c r="Z687" i="4"/>
  <c r="AB687" i="4" s="1"/>
  <c r="AA687" i="4"/>
  <c r="F688" i="4"/>
  <c r="Z688" i="4"/>
  <c r="AB688" i="4" s="1"/>
  <c r="AA688" i="4"/>
  <c r="F689" i="4"/>
  <c r="Z689" i="4"/>
  <c r="AA689" i="4"/>
  <c r="F690" i="4"/>
  <c r="Z690" i="4"/>
  <c r="AB690" i="4" s="1"/>
  <c r="AA690" i="4"/>
  <c r="F691" i="4"/>
  <c r="Z691" i="4"/>
  <c r="AB691" i="4" s="1"/>
  <c r="AA691" i="4"/>
  <c r="F692" i="4"/>
  <c r="Z692" i="4"/>
  <c r="AB692" i="4" s="1"/>
  <c r="AA692" i="4"/>
  <c r="F693" i="4"/>
  <c r="Z693" i="4"/>
  <c r="AA693" i="4"/>
  <c r="F694" i="4"/>
  <c r="Z694" i="4"/>
  <c r="AA694" i="4"/>
  <c r="F695" i="4"/>
  <c r="Z695" i="4"/>
  <c r="AB695" i="4" s="1"/>
  <c r="AA695" i="4"/>
  <c r="F696" i="4"/>
  <c r="Z696" i="4"/>
  <c r="AB696" i="4" s="1"/>
  <c r="AA696" i="4"/>
  <c r="F697" i="4"/>
  <c r="Z697" i="4"/>
  <c r="AA697" i="4"/>
  <c r="F698" i="4"/>
  <c r="Z698" i="4"/>
  <c r="AB698" i="4" s="1"/>
  <c r="AA698" i="4"/>
  <c r="F699" i="4"/>
  <c r="Z699" i="4"/>
  <c r="AB699" i="4" s="1"/>
  <c r="AA699" i="4"/>
  <c r="F700" i="4"/>
  <c r="Z700" i="4"/>
  <c r="AA700" i="4"/>
  <c r="F701" i="4"/>
  <c r="Z701" i="4"/>
  <c r="AA701" i="4"/>
  <c r="F702" i="4"/>
  <c r="Z702" i="4"/>
  <c r="AA702" i="4"/>
  <c r="F703" i="4"/>
  <c r="Z703" i="4"/>
  <c r="AB703" i="4" s="1"/>
  <c r="AA703" i="4"/>
  <c r="F704" i="4"/>
  <c r="Z704" i="4"/>
  <c r="AB704" i="4" s="1"/>
  <c r="AA704" i="4"/>
  <c r="F705" i="4"/>
  <c r="Z705" i="4"/>
  <c r="AA705" i="4"/>
  <c r="F706" i="4"/>
  <c r="Z706" i="4"/>
  <c r="AB706" i="4" s="1"/>
  <c r="AA706" i="4"/>
  <c r="F707" i="4"/>
  <c r="Z707" i="4"/>
  <c r="AB707" i="4" s="1"/>
  <c r="AA707" i="4"/>
  <c r="F708" i="4"/>
  <c r="Z708" i="4"/>
  <c r="AA708" i="4"/>
  <c r="F709" i="4"/>
  <c r="Z709" i="4"/>
  <c r="AA709" i="4"/>
  <c r="F710" i="4"/>
  <c r="Z710" i="4"/>
  <c r="AA710" i="4"/>
  <c r="F711" i="4"/>
  <c r="Z711" i="4"/>
  <c r="AB711" i="4" s="1"/>
  <c r="AA711" i="4"/>
  <c r="F712" i="4"/>
  <c r="Z712" i="4"/>
  <c r="AB712" i="4" s="1"/>
  <c r="AA712" i="4"/>
  <c r="F713" i="4"/>
  <c r="Z713" i="4"/>
  <c r="AA713" i="4"/>
  <c r="F714" i="4"/>
  <c r="Z714" i="4"/>
  <c r="AB714" i="4" s="1"/>
  <c r="AA714" i="4"/>
  <c r="F715" i="4"/>
  <c r="Z715" i="4"/>
  <c r="AB715" i="4" s="1"/>
  <c r="AA715" i="4"/>
  <c r="F716" i="4"/>
  <c r="Z716" i="4"/>
  <c r="AA716" i="4"/>
  <c r="F717" i="4"/>
  <c r="Z717" i="4"/>
  <c r="AA717" i="4"/>
  <c r="F718" i="4"/>
  <c r="Z718" i="4"/>
  <c r="AA718" i="4"/>
  <c r="F719" i="4"/>
  <c r="Z719" i="4"/>
  <c r="AB719" i="4" s="1"/>
  <c r="AA719" i="4"/>
  <c r="F720" i="4"/>
  <c r="Z720" i="4"/>
  <c r="AB720" i="4" s="1"/>
  <c r="AA720" i="4"/>
  <c r="F721" i="4"/>
  <c r="Z721" i="4"/>
  <c r="AA721" i="4"/>
  <c r="F722" i="4"/>
  <c r="Z722" i="4"/>
  <c r="AB722" i="4" s="1"/>
  <c r="AA722" i="4"/>
  <c r="F723" i="4"/>
  <c r="Z723" i="4"/>
  <c r="AB723" i="4" s="1"/>
  <c r="AA723" i="4"/>
  <c r="F724" i="4"/>
  <c r="Z724" i="4"/>
  <c r="AA724" i="4"/>
  <c r="F725" i="4"/>
  <c r="Z725" i="4"/>
  <c r="AA725" i="4"/>
  <c r="F726" i="4"/>
  <c r="Z726" i="4"/>
  <c r="AA726" i="4"/>
  <c r="F727" i="4"/>
  <c r="Z727" i="4"/>
  <c r="AB727" i="4" s="1"/>
  <c r="AA727" i="4"/>
  <c r="F728" i="4"/>
  <c r="Z728" i="4"/>
  <c r="AB728" i="4" s="1"/>
  <c r="AA728" i="4"/>
  <c r="F729" i="4"/>
  <c r="Z729" i="4"/>
  <c r="AA729" i="4"/>
  <c r="F730" i="4"/>
  <c r="Z730" i="4"/>
  <c r="AB730" i="4" s="1"/>
  <c r="AA730" i="4"/>
  <c r="F731" i="4"/>
  <c r="Z731" i="4"/>
  <c r="AB731" i="4" s="1"/>
  <c r="AA731" i="4"/>
  <c r="F732" i="4"/>
  <c r="Z732" i="4"/>
  <c r="AA732" i="4"/>
  <c r="F733" i="4"/>
  <c r="Z733" i="4"/>
  <c r="AA733" i="4"/>
  <c r="F734" i="4"/>
  <c r="Z734" i="4"/>
  <c r="AA734" i="4"/>
  <c r="F735" i="4"/>
  <c r="Z735" i="4"/>
  <c r="AB735" i="4" s="1"/>
  <c r="AA735" i="4"/>
  <c r="F736" i="4"/>
  <c r="Z736" i="4"/>
  <c r="AB736" i="4" s="1"/>
  <c r="AA736" i="4"/>
  <c r="F737" i="4"/>
  <c r="Z737" i="4"/>
  <c r="AA737" i="4"/>
  <c r="F738" i="4"/>
  <c r="Z738" i="4"/>
  <c r="AB738" i="4" s="1"/>
  <c r="AA738" i="4"/>
  <c r="F739" i="4"/>
  <c r="Z739" i="4"/>
  <c r="AB739" i="4" s="1"/>
  <c r="AA739" i="4"/>
  <c r="F740" i="4"/>
  <c r="Z740" i="4"/>
  <c r="AA740" i="4"/>
  <c r="F741" i="4"/>
  <c r="Z741" i="4"/>
  <c r="AA741" i="4"/>
  <c r="F742" i="4"/>
  <c r="Z742" i="4"/>
  <c r="AA742" i="4"/>
  <c r="F743" i="4"/>
  <c r="Z743" i="4"/>
  <c r="AA743" i="4"/>
  <c r="F744" i="4"/>
  <c r="Z744" i="4"/>
  <c r="AB744" i="4" s="1"/>
  <c r="AA744" i="4"/>
  <c r="F745" i="4"/>
  <c r="Z745" i="4"/>
  <c r="AB745" i="4" s="1"/>
  <c r="AA745" i="4"/>
  <c r="F746" i="4"/>
  <c r="Z746" i="4"/>
  <c r="AA746" i="4"/>
  <c r="F747" i="4"/>
  <c r="Z747" i="4"/>
  <c r="AA747" i="4"/>
  <c r="F748" i="4"/>
  <c r="Z748" i="4"/>
  <c r="AB748" i="4" s="1"/>
  <c r="AA748" i="4"/>
  <c r="F749" i="4"/>
  <c r="Z749" i="4"/>
  <c r="AB749" i="4" s="1"/>
  <c r="AA749" i="4"/>
  <c r="F750" i="4"/>
  <c r="Z750" i="4"/>
  <c r="AA750" i="4"/>
  <c r="F751" i="4"/>
  <c r="Z751" i="4"/>
  <c r="AA751" i="4"/>
  <c r="F752" i="4"/>
  <c r="Z752" i="4"/>
  <c r="AB752" i="4" s="1"/>
  <c r="AA752" i="4"/>
  <c r="F753" i="4"/>
  <c r="Z753" i="4"/>
  <c r="AB753" i="4" s="1"/>
  <c r="AA753" i="4"/>
  <c r="F754" i="4"/>
  <c r="Z754" i="4"/>
  <c r="AA754" i="4"/>
  <c r="F755" i="4"/>
  <c r="Z755" i="4"/>
  <c r="AA755" i="4"/>
  <c r="F756" i="4"/>
  <c r="Z756" i="4"/>
  <c r="AB756" i="4" s="1"/>
  <c r="AA756" i="4"/>
  <c r="F757" i="4"/>
  <c r="Z757" i="4"/>
  <c r="AB757" i="4" s="1"/>
  <c r="AA757" i="4"/>
  <c r="F758" i="4"/>
  <c r="Z758" i="4"/>
  <c r="AA758" i="4"/>
  <c r="F759" i="4"/>
  <c r="Z759" i="4"/>
  <c r="AA759" i="4"/>
  <c r="F760" i="4"/>
  <c r="Z760" i="4"/>
  <c r="AB760" i="4" s="1"/>
  <c r="AA760" i="4"/>
  <c r="F761" i="4"/>
  <c r="Z761" i="4"/>
  <c r="AB761" i="4" s="1"/>
  <c r="AA761" i="4"/>
  <c r="F762" i="4"/>
  <c r="Z762" i="4"/>
  <c r="AA762" i="4"/>
  <c r="F763" i="4"/>
  <c r="Z763" i="4"/>
  <c r="AA763" i="4"/>
  <c r="F764" i="4"/>
  <c r="Z764" i="4"/>
  <c r="AB764" i="4" s="1"/>
  <c r="AA764" i="4"/>
  <c r="F765" i="4"/>
  <c r="Z765" i="4"/>
  <c r="AB765" i="4" s="1"/>
  <c r="AA765" i="4"/>
  <c r="F766" i="4"/>
  <c r="Z766" i="4"/>
  <c r="AA766" i="4"/>
  <c r="F767" i="4"/>
  <c r="Z767" i="4"/>
  <c r="AA767" i="4"/>
  <c r="F768" i="4"/>
  <c r="Z768" i="4"/>
  <c r="AB768" i="4" s="1"/>
  <c r="AA768" i="4"/>
  <c r="F769" i="4"/>
  <c r="Z769" i="4"/>
  <c r="AB769" i="4" s="1"/>
  <c r="AA769" i="4"/>
  <c r="F770" i="4"/>
  <c r="Z770" i="4"/>
  <c r="AA770" i="4"/>
  <c r="F771" i="4"/>
  <c r="Z771" i="4"/>
  <c r="AA771" i="4"/>
  <c r="F772" i="4"/>
  <c r="Z772" i="4"/>
  <c r="AB772" i="4" s="1"/>
  <c r="AA772" i="4"/>
  <c r="F773" i="4"/>
  <c r="Z773" i="4"/>
  <c r="AB773" i="4" s="1"/>
  <c r="AA773" i="4"/>
  <c r="F774" i="4"/>
  <c r="Z774" i="4"/>
  <c r="AA774" i="4"/>
  <c r="F775" i="4"/>
  <c r="Z775" i="4"/>
  <c r="AA775" i="4"/>
  <c r="F776" i="4"/>
  <c r="Z776" i="4"/>
  <c r="AB776" i="4" s="1"/>
  <c r="AA776" i="4"/>
  <c r="F777" i="4"/>
  <c r="Z777" i="4"/>
  <c r="AB777" i="4" s="1"/>
  <c r="AA777" i="4"/>
  <c r="F778" i="4"/>
  <c r="Z778" i="4"/>
  <c r="AA778" i="4"/>
  <c r="F779" i="4"/>
  <c r="Z779" i="4"/>
  <c r="AA779" i="4"/>
  <c r="F780" i="4"/>
  <c r="Z780" i="4"/>
  <c r="AB780" i="4" s="1"/>
  <c r="AA780" i="4"/>
  <c r="F781" i="4"/>
  <c r="Z781" i="4"/>
  <c r="AB781" i="4" s="1"/>
  <c r="AA781" i="4"/>
  <c r="F782" i="4"/>
  <c r="Z782" i="4"/>
  <c r="AA782" i="4"/>
  <c r="F783" i="4"/>
  <c r="Z783" i="4"/>
  <c r="AA783" i="4"/>
  <c r="F784" i="4"/>
  <c r="Z784" i="4"/>
  <c r="AB784" i="4" s="1"/>
  <c r="AA784" i="4"/>
  <c r="F785" i="4"/>
  <c r="Z785" i="4"/>
  <c r="AB785" i="4" s="1"/>
  <c r="AA785" i="4"/>
  <c r="F786" i="4"/>
  <c r="Z786" i="4"/>
  <c r="AA786" i="4"/>
  <c r="F787" i="4"/>
  <c r="Z787" i="4"/>
  <c r="AA787" i="4"/>
  <c r="F788" i="4"/>
  <c r="Z788" i="4"/>
  <c r="AB788" i="4" s="1"/>
  <c r="AA788" i="4"/>
  <c r="F789" i="4"/>
  <c r="Z789" i="4"/>
  <c r="AB789" i="4" s="1"/>
  <c r="AA789" i="4"/>
  <c r="F790" i="4"/>
  <c r="Z790" i="4"/>
  <c r="AA790" i="4"/>
  <c r="F791" i="4"/>
  <c r="Z791" i="4"/>
  <c r="AA791" i="4"/>
  <c r="F792" i="4"/>
  <c r="Z792" i="4"/>
  <c r="AB792" i="4" s="1"/>
  <c r="AA792" i="4"/>
  <c r="F793" i="4"/>
  <c r="Z793" i="4"/>
  <c r="AB793" i="4" s="1"/>
  <c r="AA793" i="4"/>
  <c r="F794" i="4"/>
  <c r="Z794" i="4"/>
  <c r="AA794" i="4"/>
  <c r="F795" i="4"/>
  <c r="Z795" i="4"/>
  <c r="AA795" i="4"/>
  <c r="F796" i="4"/>
  <c r="Z796" i="4"/>
  <c r="AB796" i="4" s="1"/>
  <c r="AA796" i="4"/>
  <c r="F797" i="4"/>
  <c r="Z797" i="4"/>
  <c r="AB797" i="4" s="1"/>
  <c r="AA797" i="4"/>
  <c r="F798" i="4"/>
  <c r="Z798" i="4"/>
  <c r="AA798" i="4"/>
  <c r="F799" i="4"/>
  <c r="Z799" i="4"/>
  <c r="AA799" i="4"/>
  <c r="F800" i="4"/>
  <c r="Z800" i="4"/>
  <c r="AB800" i="4" s="1"/>
  <c r="AA800" i="4"/>
  <c r="F801" i="4"/>
  <c r="Z801" i="4"/>
  <c r="AB801" i="4" s="1"/>
  <c r="AA801" i="4"/>
  <c r="F802" i="4"/>
  <c r="Z802" i="4"/>
  <c r="AA802" i="4"/>
  <c r="F803" i="4"/>
  <c r="Z803" i="4"/>
  <c r="AA803" i="4"/>
  <c r="F804" i="4"/>
  <c r="Z804" i="4"/>
  <c r="AA804" i="4"/>
  <c r="F805" i="4"/>
  <c r="Z805" i="4"/>
  <c r="AB805" i="4" s="1"/>
  <c r="AA805" i="4"/>
  <c r="F806" i="4"/>
  <c r="Z806" i="4"/>
  <c r="AB806" i="4" s="1"/>
  <c r="AA806" i="4"/>
  <c r="F807" i="4"/>
  <c r="Z807" i="4"/>
  <c r="AA807" i="4"/>
  <c r="F808" i="4"/>
  <c r="Z808" i="4"/>
  <c r="AB808" i="4" s="1"/>
  <c r="AA808" i="4"/>
  <c r="F809" i="4"/>
  <c r="Z809" i="4"/>
  <c r="AB809" i="4" s="1"/>
  <c r="AA809" i="4"/>
  <c r="F810" i="4"/>
  <c r="Z810" i="4"/>
  <c r="AA810" i="4"/>
  <c r="F811" i="4"/>
  <c r="Z811" i="4"/>
  <c r="AA811" i="4"/>
  <c r="F812" i="4"/>
  <c r="Z812" i="4"/>
  <c r="AA812" i="4"/>
  <c r="F813" i="4"/>
  <c r="Z813" i="4"/>
  <c r="AB813" i="4" s="1"/>
  <c r="AA813" i="4"/>
  <c r="F814" i="4"/>
  <c r="Z814" i="4"/>
  <c r="AB814" i="4" s="1"/>
  <c r="AA814" i="4"/>
  <c r="F815" i="4"/>
  <c r="Z815" i="4"/>
  <c r="AA815" i="4"/>
  <c r="F816" i="4"/>
  <c r="Z816" i="4"/>
  <c r="AB816" i="4" s="1"/>
  <c r="AA816" i="4"/>
  <c r="F817" i="4"/>
  <c r="Z817" i="4"/>
  <c r="AB817" i="4" s="1"/>
  <c r="AA817" i="4"/>
  <c r="F818" i="4"/>
  <c r="Z818" i="4"/>
  <c r="AA818" i="4"/>
  <c r="F819" i="4"/>
  <c r="Z819" i="4"/>
  <c r="AA819" i="4"/>
  <c r="F820" i="4"/>
  <c r="Z820" i="4"/>
  <c r="AA820" i="4"/>
  <c r="F821" i="4"/>
  <c r="Z821" i="4"/>
  <c r="AB821" i="4" s="1"/>
  <c r="AA821" i="4"/>
  <c r="F822" i="4"/>
  <c r="Z822" i="4"/>
  <c r="AB822" i="4" s="1"/>
  <c r="AA822" i="4"/>
  <c r="F823" i="4"/>
  <c r="Z823" i="4"/>
  <c r="AA823" i="4"/>
  <c r="F824" i="4"/>
  <c r="Z824" i="4"/>
  <c r="AB824" i="4" s="1"/>
  <c r="AA824" i="4"/>
  <c r="F825" i="4"/>
  <c r="Z825" i="4"/>
  <c r="AB825" i="4" s="1"/>
  <c r="AA825" i="4"/>
  <c r="F826" i="4"/>
  <c r="Z826" i="4"/>
  <c r="AA826" i="4"/>
  <c r="F827" i="4"/>
  <c r="Z827" i="4"/>
  <c r="AA827" i="4"/>
  <c r="F828" i="4"/>
  <c r="Z828" i="4"/>
  <c r="AA828" i="4"/>
  <c r="F829" i="4"/>
  <c r="Z829" i="4"/>
  <c r="AB829" i="4" s="1"/>
  <c r="AA829" i="4"/>
  <c r="F830" i="4"/>
  <c r="Z830" i="4"/>
  <c r="AB830" i="4" s="1"/>
  <c r="AA830" i="4"/>
  <c r="F831" i="4"/>
  <c r="Z831" i="4"/>
  <c r="AA831" i="4"/>
  <c r="F832" i="4"/>
  <c r="Z832" i="4"/>
  <c r="AB832" i="4" s="1"/>
  <c r="AA832" i="4"/>
  <c r="F833" i="4"/>
  <c r="Z833" i="4"/>
  <c r="AB833" i="4" s="1"/>
  <c r="AA833" i="4"/>
  <c r="F834" i="4"/>
  <c r="Z834" i="4"/>
  <c r="AA834" i="4"/>
  <c r="F835" i="4"/>
  <c r="Z835" i="4"/>
  <c r="AA835" i="4"/>
  <c r="F836" i="4"/>
  <c r="Z836" i="4"/>
  <c r="AA836" i="4"/>
  <c r="F837" i="4"/>
  <c r="Z837" i="4"/>
  <c r="AB837" i="4" s="1"/>
  <c r="AA837" i="4"/>
  <c r="F838" i="4"/>
  <c r="Z838" i="4"/>
  <c r="AB838" i="4" s="1"/>
  <c r="AA838" i="4"/>
  <c r="F839" i="4"/>
  <c r="Z839" i="4"/>
  <c r="AA839" i="4"/>
  <c r="F840" i="4"/>
  <c r="Z840" i="4"/>
  <c r="AB840" i="4" s="1"/>
  <c r="AA840" i="4"/>
  <c r="F841" i="4"/>
  <c r="Z841" i="4"/>
  <c r="AB841" i="4" s="1"/>
  <c r="AA841" i="4"/>
  <c r="F842" i="4"/>
  <c r="Z842" i="4"/>
  <c r="AA842" i="4"/>
  <c r="F843" i="4"/>
  <c r="Z843" i="4"/>
  <c r="AA843" i="4"/>
  <c r="F844" i="4"/>
  <c r="Z844" i="4"/>
  <c r="AA844" i="4"/>
  <c r="F845" i="4"/>
  <c r="Z845" i="4"/>
  <c r="AB845" i="4" s="1"/>
  <c r="AA845" i="4"/>
  <c r="F846" i="4"/>
  <c r="Z846" i="4"/>
  <c r="AB846" i="4" s="1"/>
  <c r="AA846" i="4"/>
  <c r="F847" i="4"/>
  <c r="Z847" i="4"/>
  <c r="AA847" i="4"/>
  <c r="F848" i="4"/>
  <c r="Z848" i="4"/>
  <c r="AB848" i="4" s="1"/>
  <c r="AA848" i="4"/>
  <c r="F849" i="4"/>
  <c r="Z849" i="4"/>
  <c r="AB849" i="4" s="1"/>
  <c r="AA849" i="4"/>
  <c r="F850" i="4"/>
  <c r="Z850" i="4"/>
  <c r="AA850" i="4"/>
  <c r="F851" i="4"/>
  <c r="Z851" i="4"/>
  <c r="AA851" i="4"/>
  <c r="F852" i="4"/>
  <c r="Z852" i="4"/>
  <c r="AA852" i="4"/>
  <c r="F853" i="4"/>
  <c r="Z853" i="4"/>
  <c r="AB853" i="4" s="1"/>
  <c r="AA853" i="4"/>
  <c r="F854" i="4"/>
  <c r="Z854" i="4"/>
  <c r="AB854" i="4" s="1"/>
  <c r="AA854" i="4"/>
  <c r="F855" i="4"/>
  <c r="Z855" i="4"/>
  <c r="AA855" i="4"/>
  <c r="F856" i="4"/>
  <c r="Z856" i="4"/>
  <c r="AB856" i="4" s="1"/>
  <c r="AA856" i="4"/>
  <c r="F857" i="4"/>
  <c r="Z857" i="4"/>
  <c r="AB857" i="4" s="1"/>
  <c r="AA857" i="4"/>
  <c r="F858" i="4"/>
  <c r="Z858" i="4"/>
  <c r="AA858" i="4"/>
  <c r="F859" i="4"/>
  <c r="Z859" i="4"/>
  <c r="AA859" i="4"/>
  <c r="F860" i="4"/>
  <c r="Z860" i="4"/>
  <c r="AA860" i="4"/>
  <c r="F861" i="4"/>
  <c r="Z861" i="4"/>
  <c r="AB861" i="4" s="1"/>
  <c r="AA861" i="4"/>
  <c r="F862" i="4"/>
  <c r="Z862" i="4"/>
  <c r="AB862" i="4" s="1"/>
  <c r="AA862" i="4"/>
  <c r="F863" i="4"/>
  <c r="Z863" i="4"/>
  <c r="AA863" i="4"/>
  <c r="F864" i="4"/>
  <c r="Z864" i="4"/>
  <c r="AB864" i="4" s="1"/>
  <c r="AA864" i="4"/>
  <c r="F865" i="4"/>
  <c r="Z865" i="4"/>
  <c r="AB865" i="4" s="1"/>
  <c r="AA865" i="4"/>
  <c r="F866" i="4"/>
  <c r="Z866" i="4"/>
  <c r="AA866" i="4"/>
  <c r="F867" i="4"/>
  <c r="Z867" i="4"/>
  <c r="AA867" i="4"/>
  <c r="F868" i="4"/>
  <c r="Z868" i="4"/>
  <c r="AA868" i="4"/>
  <c r="F869" i="4"/>
  <c r="Z869" i="4"/>
  <c r="AB869" i="4" s="1"/>
  <c r="AA869" i="4"/>
  <c r="F870" i="4"/>
  <c r="Z870" i="4"/>
  <c r="AB870" i="4" s="1"/>
  <c r="AA870" i="4"/>
  <c r="F871" i="4"/>
  <c r="Z871" i="4"/>
  <c r="AA871" i="4"/>
  <c r="F872" i="4"/>
  <c r="Z872" i="4"/>
  <c r="AB872" i="4" s="1"/>
  <c r="AA872" i="4"/>
  <c r="F873" i="4"/>
  <c r="Z873" i="4"/>
  <c r="AB873" i="4" s="1"/>
  <c r="AA873" i="4"/>
  <c r="F874" i="4"/>
  <c r="Z874" i="4"/>
  <c r="AA874" i="4"/>
  <c r="F875" i="4"/>
  <c r="Z875" i="4"/>
  <c r="AA875" i="4"/>
  <c r="F876" i="4"/>
  <c r="Z876" i="4"/>
  <c r="AA876" i="4"/>
  <c r="F877" i="4"/>
  <c r="Z877" i="4"/>
  <c r="AB877" i="4" s="1"/>
  <c r="AA877" i="4"/>
  <c r="F878" i="4"/>
  <c r="Z878" i="4"/>
  <c r="AB878" i="4" s="1"/>
  <c r="AA878" i="4"/>
  <c r="F879" i="4"/>
  <c r="Z879" i="4"/>
  <c r="AA879" i="4"/>
  <c r="F880" i="4"/>
  <c r="Z880" i="4"/>
  <c r="AB880" i="4" s="1"/>
  <c r="AA880" i="4"/>
  <c r="F881" i="4"/>
  <c r="Z881" i="4"/>
  <c r="AB881" i="4" s="1"/>
  <c r="AA881" i="4"/>
  <c r="F882" i="4"/>
  <c r="Z882" i="4"/>
  <c r="AA882" i="4"/>
  <c r="F883" i="4"/>
  <c r="Z883" i="4"/>
  <c r="AA883" i="4"/>
  <c r="F884" i="4"/>
  <c r="Z884" i="4"/>
  <c r="AA884" i="4"/>
  <c r="F885" i="4"/>
  <c r="Z885" i="4"/>
  <c r="AB885" i="4" s="1"/>
  <c r="AA885" i="4"/>
  <c r="F886" i="4"/>
  <c r="Z886" i="4"/>
  <c r="AB886" i="4" s="1"/>
  <c r="AA886" i="4"/>
  <c r="F887" i="4"/>
  <c r="Z887" i="4"/>
  <c r="AA887" i="4"/>
  <c r="F888" i="4"/>
  <c r="Z888" i="4"/>
  <c r="AB888" i="4" s="1"/>
  <c r="AA888" i="4"/>
  <c r="F889" i="4"/>
  <c r="Z889" i="4"/>
  <c r="AB889" i="4" s="1"/>
  <c r="AA889" i="4"/>
  <c r="F890" i="4"/>
  <c r="Z890" i="4"/>
  <c r="AA890" i="4"/>
  <c r="F891" i="4"/>
  <c r="Z891" i="4"/>
  <c r="AA891" i="4"/>
  <c r="F892" i="4"/>
  <c r="Z892" i="4"/>
  <c r="AA892" i="4"/>
  <c r="F893" i="4"/>
  <c r="Z893" i="4"/>
  <c r="AB893" i="4" s="1"/>
  <c r="AA893" i="4"/>
  <c r="F894" i="4"/>
  <c r="Z894" i="4"/>
  <c r="AB894" i="4" s="1"/>
  <c r="AA894" i="4"/>
  <c r="F895" i="4"/>
  <c r="Z895" i="4"/>
  <c r="AA895" i="4"/>
  <c r="F896" i="4"/>
  <c r="Z896" i="4"/>
  <c r="AB896" i="4" s="1"/>
  <c r="AA896" i="4"/>
  <c r="F897" i="4"/>
  <c r="Z897" i="4"/>
  <c r="AB897" i="4" s="1"/>
  <c r="AA897" i="4"/>
  <c r="F898" i="4"/>
  <c r="Z898" i="4"/>
  <c r="AA898" i="4"/>
  <c r="F899" i="4"/>
  <c r="Z899" i="4"/>
  <c r="AA899" i="4"/>
  <c r="F900" i="4"/>
  <c r="Z900" i="4"/>
  <c r="AA900" i="4"/>
  <c r="F901" i="4"/>
  <c r="Z901" i="4"/>
  <c r="AB901" i="4" s="1"/>
  <c r="AA901" i="4"/>
  <c r="F902" i="4"/>
  <c r="Z902" i="4"/>
  <c r="AB902" i="4" s="1"/>
  <c r="AA902" i="4"/>
  <c r="F903" i="4"/>
  <c r="Z903" i="4"/>
  <c r="AA903" i="4"/>
  <c r="F904" i="4"/>
  <c r="Z904" i="4"/>
  <c r="AB904" i="4" s="1"/>
  <c r="AA904" i="4"/>
  <c r="F905" i="4"/>
  <c r="Z905" i="4"/>
  <c r="AB905" i="4" s="1"/>
  <c r="AA905" i="4"/>
  <c r="F906" i="4"/>
  <c r="Z906" i="4"/>
  <c r="AA906" i="4"/>
  <c r="F907" i="4"/>
  <c r="Z907" i="4"/>
  <c r="AA907" i="4"/>
  <c r="F908" i="4"/>
  <c r="Z908" i="4"/>
  <c r="AA908" i="4"/>
  <c r="F909" i="4"/>
  <c r="Z909" i="4"/>
  <c r="AB909" i="4" s="1"/>
  <c r="AA909" i="4"/>
  <c r="F910" i="4"/>
  <c r="Z910" i="4"/>
  <c r="AB910" i="4" s="1"/>
  <c r="AA910" i="4"/>
  <c r="F911" i="4"/>
  <c r="Z911" i="4"/>
  <c r="AA911" i="4"/>
  <c r="F912" i="4"/>
  <c r="Z912" i="4"/>
  <c r="AB912" i="4" s="1"/>
  <c r="AA912" i="4"/>
  <c r="F913" i="4"/>
  <c r="Z913" i="4"/>
  <c r="AB913" i="4" s="1"/>
  <c r="AA913" i="4"/>
  <c r="F914" i="4"/>
  <c r="Z914" i="4"/>
  <c r="AA914" i="4"/>
  <c r="F915" i="4"/>
  <c r="Z915" i="4"/>
  <c r="AA915" i="4"/>
  <c r="F916" i="4"/>
  <c r="Z916" i="4"/>
  <c r="AA916" i="4"/>
  <c r="F917" i="4"/>
  <c r="Z917" i="4"/>
  <c r="AB917" i="4" s="1"/>
  <c r="AA917" i="4"/>
  <c r="F918" i="4"/>
  <c r="Z918" i="4"/>
  <c r="AB918" i="4" s="1"/>
  <c r="AA918" i="4"/>
  <c r="F919" i="4"/>
  <c r="Z919" i="4"/>
  <c r="AA919" i="4"/>
  <c r="F920" i="4"/>
  <c r="Z920" i="4"/>
  <c r="AB920" i="4" s="1"/>
  <c r="AA920" i="4"/>
  <c r="F921" i="4"/>
  <c r="Z921" i="4"/>
  <c r="AB921" i="4" s="1"/>
  <c r="AA921" i="4"/>
  <c r="F922" i="4"/>
  <c r="Z922" i="4"/>
  <c r="AA922" i="4"/>
  <c r="F923" i="4"/>
  <c r="Z923" i="4"/>
  <c r="AA923" i="4"/>
  <c r="F924" i="4"/>
  <c r="Z924" i="4"/>
  <c r="AB924" i="4" s="1"/>
  <c r="AA924" i="4"/>
  <c r="F925" i="4"/>
  <c r="Z925" i="4"/>
  <c r="AB925" i="4" s="1"/>
  <c r="AA925" i="4"/>
  <c r="F926" i="4"/>
  <c r="Z926" i="4"/>
  <c r="AB926" i="4" s="1"/>
  <c r="AA926" i="4"/>
  <c r="F927" i="4"/>
  <c r="Z927" i="4"/>
  <c r="AA927" i="4"/>
  <c r="F928" i="4"/>
  <c r="Z928" i="4"/>
  <c r="AB928" i="4" s="1"/>
  <c r="AA928" i="4"/>
  <c r="F929" i="4"/>
  <c r="Z929" i="4"/>
  <c r="AB929" i="4" s="1"/>
  <c r="AA929" i="4"/>
  <c r="F930" i="4"/>
  <c r="Z930" i="4"/>
  <c r="AB930" i="4" s="1"/>
  <c r="AA930" i="4"/>
  <c r="F931" i="4"/>
  <c r="Z931" i="4"/>
  <c r="AA931" i="4"/>
  <c r="F932" i="4"/>
  <c r="Z932" i="4"/>
  <c r="AB932" i="4" s="1"/>
  <c r="AA932" i="4"/>
  <c r="F933" i="4"/>
  <c r="Z933" i="4"/>
  <c r="AB933" i="4" s="1"/>
  <c r="AA933" i="4"/>
  <c r="F934" i="4"/>
  <c r="Z934" i="4"/>
  <c r="AB934" i="4" s="1"/>
  <c r="AA934" i="4"/>
  <c r="F935" i="4"/>
  <c r="Z935" i="4"/>
  <c r="AA935" i="4"/>
  <c r="F936" i="4"/>
  <c r="Z936" i="4"/>
  <c r="AB936" i="4" s="1"/>
  <c r="AA936" i="4"/>
  <c r="F937" i="4"/>
  <c r="Z937" i="4"/>
  <c r="AB937" i="4" s="1"/>
  <c r="AA937" i="4"/>
  <c r="F938" i="4"/>
  <c r="Z938" i="4"/>
  <c r="AB938" i="4" s="1"/>
  <c r="AA938" i="4"/>
  <c r="F939" i="4"/>
  <c r="Z939" i="4"/>
  <c r="AA939" i="4"/>
  <c r="F940" i="4"/>
  <c r="Z940" i="4"/>
  <c r="AB940" i="4" s="1"/>
  <c r="AA940" i="4"/>
  <c r="F941" i="4"/>
  <c r="Z941" i="4"/>
  <c r="AB941" i="4" s="1"/>
  <c r="AA941" i="4"/>
  <c r="F942" i="4"/>
  <c r="Z942" i="4"/>
  <c r="AB942" i="4" s="1"/>
  <c r="AA942" i="4"/>
  <c r="F943" i="4"/>
  <c r="Z943" i="4"/>
  <c r="AA943" i="4"/>
  <c r="F944" i="4"/>
  <c r="Z944" i="4"/>
  <c r="AB944" i="4" s="1"/>
  <c r="AA944" i="4"/>
  <c r="F945" i="4"/>
  <c r="Z945" i="4"/>
  <c r="AB945" i="4" s="1"/>
  <c r="AA945" i="4"/>
  <c r="F946" i="4"/>
  <c r="Z946" i="4"/>
  <c r="AB946" i="4" s="1"/>
  <c r="AA946" i="4"/>
  <c r="F947" i="4"/>
  <c r="Z947" i="4"/>
  <c r="AA947" i="4"/>
  <c r="F948" i="4"/>
  <c r="Z948" i="4"/>
  <c r="AB948" i="4" s="1"/>
  <c r="AA948" i="4"/>
  <c r="F949" i="4"/>
  <c r="Z949" i="4"/>
  <c r="AB949" i="4" s="1"/>
  <c r="AA949" i="4"/>
  <c r="F950" i="4"/>
  <c r="Z950" i="4"/>
  <c r="AB950" i="4" s="1"/>
  <c r="AA950" i="4"/>
  <c r="F951" i="4"/>
  <c r="Z951" i="4"/>
  <c r="AA951" i="4"/>
  <c r="F952" i="4"/>
  <c r="Z952" i="4"/>
  <c r="AB952" i="4" s="1"/>
  <c r="AA952" i="4"/>
  <c r="F953" i="4"/>
  <c r="Z953" i="4"/>
  <c r="AB953" i="4" s="1"/>
  <c r="AA953" i="4"/>
  <c r="F954" i="4"/>
  <c r="Z954" i="4"/>
  <c r="AB954" i="4" s="1"/>
  <c r="AA954" i="4"/>
  <c r="F955" i="4"/>
  <c r="Z955" i="4"/>
  <c r="AA955" i="4"/>
  <c r="F956" i="4"/>
  <c r="Z956" i="4"/>
  <c r="AB956" i="4" s="1"/>
  <c r="AA956" i="4"/>
  <c r="F957" i="4"/>
  <c r="Z957" i="4"/>
  <c r="AB957" i="4" s="1"/>
  <c r="AA957" i="4"/>
  <c r="F958" i="4"/>
  <c r="Z958" i="4"/>
  <c r="AB958" i="4" s="1"/>
  <c r="AA958" i="4"/>
  <c r="F959" i="4"/>
  <c r="Z959" i="4"/>
  <c r="AA959" i="4"/>
  <c r="F960" i="4"/>
  <c r="Z960" i="4"/>
  <c r="AB960" i="4" s="1"/>
  <c r="AA960" i="4"/>
  <c r="F961" i="4"/>
  <c r="Z961" i="4"/>
  <c r="AB961" i="4" s="1"/>
  <c r="AA961" i="4"/>
  <c r="F962" i="4"/>
  <c r="Z962" i="4"/>
  <c r="AB962" i="4" s="1"/>
  <c r="AA962" i="4"/>
  <c r="F963" i="4"/>
  <c r="Z963" i="4"/>
  <c r="AA963" i="4"/>
  <c r="F964" i="4"/>
  <c r="Z964" i="4"/>
  <c r="AB964" i="4" s="1"/>
  <c r="AA964" i="4"/>
  <c r="F965" i="4"/>
  <c r="Z965" i="4"/>
  <c r="AB965" i="4" s="1"/>
  <c r="AA965" i="4"/>
  <c r="F966" i="4"/>
  <c r="Z966" i="4"/>
  <c r="AB966" i="4" s="1"/>
  <c r="AA966" i="4"/>
  <c r="F967" i="4"/>
  <c r="Z967" i="4"/>
  <c r="AA967" i="4"/>
  <c r="F968" i="4"/>
  <c r="Z968" i="4"/>
  <c r="AB968" i="4" s="1"/>
  <c r="AA968" i="4"/>
  <c r="F969" i="4"/>
  <c r="Z969" i="4"/>
  <c r="AB969" i="4" s="1"/>
  <c r="AA969" i="4"/>
  <c r="F970" i="4"/>
  <c r="Z970" i="4"/>
  <c r="AB970" i="4" s="1"/>
  <c r="AA970" i="4"/>
  <c r="F971" i="4"/>
  <c r="Z971" i="4"/>
  <c r="AA971" i="4"/>
  <c r="F972" i="4"/>
  <c r="Z972" i="4"/>
  <c r="AB972" i="4" s="1"/>
  <c r="AA972" i="4"/>
  <c r="F973" i="4"/>
  <c r="Z973" i="4"/>
  <c r="AB973" i="4" s="1"/>
  <c r="AA973" i="4"/>
  <c r="F974" i="4"/>
  <c r="Z974" i="4"/>
  <c r="AB974" i="4" s="1"/>
  <c r="AA974" i="4"/>
  <c r="F975" i="4"/>
  <c r="Z975" i="4"/>
  <c r="AA975" i="4"/>
  <c r="F976" i="4"/>
  <c r="Z976" i="4"/>
  <c r="AB976" i="4" s="1"/>
  <c r="AA976" i="4"/>
  <c r="F977" i="4"/>
  <c r="Z977" i="4"/>
  <c r="AB977" i="4" s="1"/>
  <c r="AA977" i="4"/>
  <c r="F978" i="4"/>
  <c r="Z978" i="4"/>
  <c r="AB978" i="4" s="1"/>
  <c r="AA978" i="4"/>
  <c r="F979" i="4"/>
  <c r="Z979" i="4"/>
  <c r="AA979" i="4"/>
  <c r="F980" i="4"/>
  <c r="Z980" i="4"/>
  <c r="AB980" i="4" s="1"/>
  <c r="AA980" i="4"/>
  <c r="F981" i="4"/>
  <c r="Z981" i="4"/>
  <c r="AB981" i="4" s="1"/>
  <c r="AA981" i="4"/>
  <c r="F982" i="4"/>
  <c r="Z982" i="4"/>
  <c r="AB982" i="4" s="1"/>
  <c r="AA982" i="4"/>
  <c r="F983" i="4"/>
  <c r="Z983" i="4"/>
  <c r="AA983" i="4"/>
  <c r="F984" i="4"/>
  <c r="Z984" i="4"/>
  <c r="AB984" i="4" s="1"/>
  <c r="AA984" i="4"/>
  <c r="F985" i="4"/>
  <c r="Z985" i="4"/>
  <c r="AB985" i="4" s="1"/>
  <c r="AA985" i="4"/>
  <c r="F986" i="4"/>
  <c r="Z986" i="4"/>
  <c r="AB986" i="4" s="1"/>
  <c r="AA986" i="4"/>
  <c r="F987" i="4"/>
  <c r="Z987" i="4"/>
  <c r="AA987" i="4"/>
  <c r="F988" i="4"/>
  <c r="Z988" i="4"/>
  <c r="AB988" i="4" s="1"/>
  <c r="AA988" i="4"/>
  <c r="F989" i="4"/>
  <c r="Z989" i="4"/>
  <c r="AB989" i="4" s="1"/>
  <c r="AA989" i="4"/>
  <c r="F990" i="4"/>
  <c r="Z990" i="4"/>
  <c r="AB990" i="4" s="1"/>
  <c r="AA990" i="4"/>
  <c r="F991" i="4"/>
  <c r="Z991" i="4"/>
  <c r="AA991" i="4"/>
  <c r="F992" i="4"/>
  <c r="Z992" i="4"/>
  <c r="AB992" i="4" s="1"/>
  <c r="AA992" i="4"/>
  <c r="F993" i="4"/>
  <c r="Z993" i="4"/>
  <c r="AB993" i="4" s="1"/>
  <c r="AA993" i="4"/>
  <c r="F24" i="4"/>
  <c r="Z24" i="4"/>
  <c r="AB24" i="4" s="1"/>
  <c r="AA24" i="4"/>
  <c r="F25" i="4"/>
  <c r="Z25" i="4"/>
  <c r="AB25" i="4" s="1"/>
  <c r="AA25" i="4"/>
  <c r="F26" i="4"/>
  <c r="Z26" i="4"/>
  <c r="AA26" i="4"/>
  <c r="F27" i="4"/>
  <c r="Z27" i="4"/>
  <c r="AB27" i="4" s="1"/>
  <c r="AA27" i="4"/>
  <c r="AA13" i="4"/>
  <c r="AA14" i="4"/>
  <c r="AA15" i="4"/>
  <c r="AA16" i="4"/>
  <c r="AA17" i="4"/>
  <c r="AA18" i="4"/>
  <c r="AA19" i="4"/>
  <c r="AA20" i="4"/>
  <c r="AA21" i="4"/>
  <c r="AA22" i="4"/>
  <c r="AA23" i="4"/>
  <c r="F12" i="4"/>
  <c r="Z12" i="4"/>
  <c r="F13" i="4"/>
  <c r="Z13" i="4"/>
  <c r="AB13" i="4" s="1"/>
  <c r="F14" i="4"/>
  <c r="Z14" i="4"/>
  <c r="AB14" i="4" s="1"/>
  <c r="F15" i="4"/>
  <c r="Z15" i="4"/>
  <c r="AB15" i="4" s="1"/>
  <c r="F16" i="4"/>
  <c r="Z16" i="4"/>
  <c r="AB16" i="4" s="1"/>
  <c r="F17" i="4"/>
  <c r="Z17" i="4"/>
  <c r="AB17" i="4" s="1"/>
  <c r="F18" i="4"/>
  <c r="Z18" i="4"/>
  <c r="AB18" i="4" s="1"/>
  <c r="F19" i="4"/>
  <c r="Z19" i="4"/>
  <c r="AB19" i="4" s="1"/>
  <c r="F20" i="4"/>
  <c r="Z20" i="4"/>
  <c r="AB20" i="4" s="1"/>
  <c r="F21" i="4"/>
  <c r="Z21" i="4"/>
  <c r="AB21" i="4" s="1"/>
  <c r="F22" i="4"/>
  <c r="Z22" i="4"/>
  <c r="AB22" i="4" s="1"/>
  <c r="F23" i="4"/>
  <c r="Z23" i="4"/>
  <c r="AB23" i="4" s="1"/>
  <c r="AI981" i="4" l="1"/>
  <c r="AG981" i="4"/>
  <c r="AH981" i="4"/>
  <c r="AJ981" i="4"/>
  <c r="AG949" i="4"/>
  <c r="AH949" i="4"/>
  <c r="AI949" i="4"/>
  <c r="AJ949" i="4"/>
  <c r="AI933" i="4"/>
  <c r="AG933" i="4"/>
  <c r="AH933" i="4"/>
  <c r="AJ933" i="4"/>
  <c r="AG893" i="4"/>
  <c r="AH893" i="4"/>
  <c r="AI893" i="4"/>
  <c r="AJ893" i="4"/>
  <c r="AI837" i="4"/>
  <c r="AG837" i="4"/>
  <c r="AH837" i="4"/>
  <c r="AJ837" i="4"/>
  <c r="AG797" i="4"/>
  <c r="AI797" i="4"/>
  <c r="AH797" i="4"/>
  <c r="AJ797" i="4"/>
  <c r="AI781" i="4"/>
  <c r="AH781" i="4"/>
  <c r="AG781" i="4"/>
  <c r="AJ781" i="4"/>
  <c r="AI749" i="4"/>
  <c r="AH749" i="4"/>
  <c r="AG749" i="4"/>
  <c r="AJ749" i="4"/>
  <c r="AH657" i="4"/>
  <c r="AI657" i="4"/>
  <c r="AJ657" i="4"/>
  <c r="AG657" i="4"/>
  <c r="AH641" i="4"/>
  <c r="AI641" i="4"/>
  <c r="AJ641" i="4"/>
  <c r="AG641" i="4"/>
  <c r="AH625" i="4"/>
  <c r="AI625" i="4"/>
  <c r="AJ625" i="4"/>
  <c r="AG625" i="4"/>
  <c r="AH609" i="4"/>
  <c r="AG609" i="4"/>
  <c r="AI609" i="4"/>
  <c r="AJ609" i="4"/>
  <c r="AH575" i="4"/>
  <c r="AG575" i="4"/>
  <c r="AI575" i="4"/>
  <c r="AJ575" i="4"/>
  <c r="AI458" i="4"/>
  <c r="AJ458" i="4"/>
  <c r="AG458" i="4"/>
  <c r="AH458" i="4"/>
  <c r="AI406" i="4"/>
  <c r="AJ406" i="4"/>
  <c r="AG406" i="4"/>
  <c r="AH406" i="4"/>
  <c r="AI370" i="4"/>
  <c r="AJ370" i="4"/>
  <c r="AG370" i="4"/>
  <c r="AH370" i="4"/>
  <c r="AG311" i="4"/>
  <c r="AH311" i="4"/>
  <c r="AI311" i="4"/>
  <c r="AJ311" i="4"/>
  <c r="AI292" i="4"/>
  <c r="AJ292" i="4"/>
  <c r="AG292" i="4"/>
  <c r="AH292" i="4"/>
  <c r="AI240" i="4"/>
  <c r="AJ240" i="4"/>
  <c r="AH240" i="4"/>
  <c r="AG240" i="4"/>
  <c r="AG146" i="4"/>
  <c r="AH146" i="4"/>
  <c r="AI146" i="4"/>
  <c r="AJ146" i="4"/>
  <c r="AG123" i="4"/>
  <c r="AH123" i="4"/>
  <c r="AI123" i="4"/>
  <c r="AJ123" i="4"/>
  <c r="AG104" i="4"/>
  <c r="AH104" i="4"/>
  <c r="AI104" i="4"/>
  <c r="AJ104" i="4"/>
  <c r="AG20" i="4"/>
  <c r="AH20" i="4"/>
  <c r="AI20" i="4"/>
  <c r="AJ20" i="4"/>
  <c r="AG986" i="4"/>
  <c r="AH986" i="4"/>
  <c r="AI986" i="4"/>
  <c r="AJ986" i="4"/>
  <c r="AG978" i="4"/>
  <c r="AH978" i="4"/>
  <c r="AI978" i="4"/>
  <c r="AJ978" i="4"/>
  <c r="AG970" i="4"/>
  <c r="AH970" i="4"/>
  <c r="AI970" i="4"/>
  <c r="AJ970" i="4"/>
  <c r="AG962" i="4"/>
  <c r="AH962" i="4"/>
  <c r="AI962" i="4"/>
  <c r="AJ962" i="4"/>
  <c r="AG954" i="4"/>
  <c r="AH954" i="4"/>
  <c r="AI954" i="4"/>
  <c r="AJ954" i="4"/>
  <c r="AG946" i="4"/>
  <c r="AH946" i="4"/>
  <c r="AI946" i="4"/>
  <c r="AJ946" i="4"/>
  <c r="AG938" i="4"/>
  <c r="AH938" i="4"/>
  <c r="AI938" i="4"/>
  <c r="AJ938" i="4"/>
  <c r="AG930" i="4"/>
  <c r="AH930" i="4"/>
  <c r="AI930" i="4"/>
  <c r="AJ930" i="4"/>
  <c r="AG738" i="4"/>
  <c r="AH738" i="4"/>
  <c r="AI738" i="4"/>
  <c r="AJ738" i="4"/>
  <c r="AG730" i="4"/>
  <c r="AH730" i="4"/>
  <c r="AI730" i="4"/>
  <c r="AJ730" i="4"/>
  <c r="AH722" i="4"/>
  <c r="AG722" i="4"/>
  <c r="AJ722" i="4"/>
  <c r="AI722" i="4"/>
  <c r="AH714" i="4"/>
  <c r="AI714" i="4"/>
  <c r="AJ714" i="4"/>
  <c r="AG714" i="4"/>
  <c r="AH706" i="4"/>
  <c r="AG706" i="4"/>
  <c r="AJ706" i="4"/>
  <c r="AI706" i="4"/>
  <c r="AH698" i="4"/>
  <c r="AI698" i="4"/>
  <c r="AJ698" i="4"/>
  <c r="AG698" i="4"/>
  <c r="AH690" i="4"/>
  <c r="AG690" i="4"/>
  <c r="AJ690" i="4"/>
  <c r="AI690" i="4"/>
  <c r="AJ682" i="4"/>
  <c r="AG682" i="4"/>
  <c r="AH682" i="4"/>
  <c r="AI682" i="4"/>
  <c r="AG668" i="4"/>
  <c r="AH668" i="4"/>
  <c r="AI668" i="4"/>
  <c r="AJ668" i="4"/>
  <c r="AH654" i="4"/>
  <c r="AJ654" i="4"/>
  <c r="AG654" i="4"/>
  <c r="AI654" i="4"/>
  <c r="AH638" i="4"/>
  <c r="AJ638" i="4"/>
  <c r="AG638" i="4"/>
  <c r="AI638" i="4"/>
  <c r="AH622" i="4"/>
  <c r="AJ622" i="4"/>
  <c r="AG622" i="4"/>
  <c r="AI622" i="4"/>
  <c r="AH606" i="4"/>
  <c r="AJ606" i="4"/>
  <c r="AG606" i="4"/>
  <c r="AI606" i="4"/>
  <c r="AH578" i="4"/>
  <c r="AJ578" i="4"/>
  <c r="AG578" i="4"/>
  <c r="AI578" i="4"/>
  <c r="AH569" i="4"/>
  <c r="AG569" i="4"/>
  <c r="AI569" i="4"/>
  <c r="AJ569" i="4"/>
  <c r="AH566" i="4"/>
  <c r="AJ566" i="4"/>
  <c r="AG566" i="4"/>
  <c r="AI566" i="4"/>
  <c r="AH544" i="4"/>
  <c r="AJ544" i="4"/>
  <c r="AG544" i="4"/>
  <c r="AI544" i="4"/>
  <c r="AG541" i="4"/>
  <c r="AH541" i="4"/>
  <c r="AI541" i="4"/>
  <c r="AJ541" i="4"/>
  <c r="AG533" i="4"/>
  <c r="AH533" i="4"/>
  <c r="AI533" i="4"/>
  <c r="AJ533" i="4"/>
  <c r="AG477" i="4"/>
  <c r="AH477" i="4"/>
  <c r="AI477" i="4"/>
  <c r="AJ477" i="4"/>
  <c r="AG463" i="4"/>
  <c r="AH463" i="4"/>
  <c r="AI463" i="4"/>
  <c r="AJ463" i="4"/>
  <c r="AG455" i="4"/>
  <c r="AH455" i="4"/>
  <c r="AI455" i="4"/>
  <c r="AJ455" i="4"/>
  <c r="AG447" i="4"/>
  <c r="AH447" i="4"/>
  <c r="AI447" i="4"/>
  <c r="AJ447" i="4"/>
  <c r="AG425" i="4"/>
  <c r="AH425" i="4"/>
  <c r="AI425" i="4"/>
  <c r="AJ425" i="4"/>
  <c r="AI414" i="4"/>
  <c r="AJ414" i="4"/>
  <c r="AG414" i="4"/>
  <c r="AH414" i="4"/>
  <c r="AG403" i="4"/>
  <c r="AH403" i="4"/>
  <c r="AI403" i="4"/>
  <c r="AJ403" i="4"/>
  <c r="AI400" i="4"/>
  <c r="AJ400" i="4"/>
  <c r="AH400" i="4"/>
  <c r="AG400" i="4"/>
  <c r="AG389" i="4"/>
  <c r="AH389" i="4"/>
  <c r="AI389" i="4"/>
  <c r="AJ389" i="4"/>
  <c r="AI386" i="4"/>
  <c r="AJ386" i="4"/>
  <c r="AG386" i="4"/>
  <c r="AH386" i="4"/>
  <c r="AI378" i="4"/>
  <c r="AJ378" i="4"/>
  <c r="AG378" i="4"/>
  <c r="AH378" i="4"/>
  <c r="AG367" i="4"/>
  <c r="AH367" i="4"/>
  <c r="AI367" i="4"/>
  <c r="AJ367" i="4"/>
  <c r="AG359" i="4"/>
  <c r="AH359" i="4"/>
  <c r="AI359" i="4"/>
  <c r="AJ359" i="4"/>
  <c r="AG351" i="4"/>
  <c r="AH351" i="4"/>
  <c r="AI351" i="4"/>
  <c r="AJ351" i="4"/>
  <c r="AG343" i="4"/>
  <c r="AH343" i="4"/>
  <c r="AI343" i="4"/>
  <c r="AJ343" i="4"/>
  <c r="AG335" i="4"/>
  <c r="AH335" i="4"/>
  <c r="AI335" i="4"/>
  <c r="AJ335" i="4"/>
  <c r="AI324" i="4"/>
  <c r="AJ324" i="4"/>
  <c r="AG324" i="4"/>
  <c r="AH324" i="4"/>
  <c r="AI316" i="4"/>
  <c r="AJ316" i="4"/>
  <c r="AG316" i="4"/>
  <c r="AH316" i="4"/>
  <c r="AI308" i="4"/>
  <c r="AJ308" i="4"/>
  <c r="AG308" i="4"/>
  <c r="AH308" i="4"/>
  <c r="AI300" i="4"/>
  <c r="AJ300" i="4"/>
  <c r="AG300" i="4"/>
  <c r="AH300" i="4"/>
  <c r="AG297" i="4"/>
  <c r="AH297" i="4"/>
  <c r="AI297" i="4"/>
  <c r="AJ297" i="4"/>
  <c r="AG289" i="4"/>
  <c r="AH289" i="4"/>
  <c r="AI289" i="4"/>
  <c r="AJ289" i="4"/>
  <c r="AG267" i="4"/>
  <c r="AH267" i="4"/>
  <c r="AI267" i="4"/>
  <c r="AJ267" i="4"/>
  <c r="AG259" i="4"/>
  <c r="AH259" i="4"/>
  <c r="AI259" i="4"/>
  <c r="AJ259" i="4"/>
  <c r="AG251" i="4"/>
  <c r="AH251" i="4"/>
  <c r="AI251" i="4"/>
  <c r="AJ251" i="4"/>
  <c r="AG229" i="4"/>
  <c r="AH229" i="4"/>
  <c r="AI229" i="4"/>
  <c r="AJ229" i="4"/>
  <c r="AI226" i="4"/>
  <c r="AJ226" i="4"/>
  <c r="AG226" i="4"/>
  <c r="AH226" i="4"/>
  <c r="AI220" i="4"/>
  <c r="AJ220" i="4"/>
  <c r="AG220" i="4"/>
  <c r="AH220" i="4"/>
  <c r="AI212" i="4"/>
  <c r="AJ212" i="4"/>
  <c r="AG212" i="4"/>
  <c r="AH212" i="4"/>
  <c r="AG201" i="4"/>
  <c r="AH201" i="4"/>
  <c r="AI201" i="4"/>
  <c r="AJ201" i="4"/>
  <c r="AI198" i="4"/>
  <c r="AJ198" i="4"/>
  <c r="AG198" i="4"/>
  <c r="AH198" i="4"/>
  <c r="AI190" i="4"/>
  <c r="AJ190" i="4"/>
  <c r="AG190" i="4"/>
  <c r="AH190" i="4"/>
  <c r="AI182" i="4"/>
  <c r="AJ182" i="4"/>
  <c r="AG182" i="4"/>
  <c r="AH182" i="4"/>
  <c r="AG179" i="4"/>
  <c r="AH179" i="4"/>
  <c r="AI179" i="4"/>
  <c r="AJ179" i="4"/>
  <c r="AG162" i="4"/>
  <c r="AH162" i="4"/>
  <c r="AI162" i="4"/>
  <c r="AJ162" i="4"/>
  <c r="AG154" i="4"/>
  <c r="AH154" i="4"/>
  <c r="AI154" i="4"/>
  <c r="AJ154" i="4"/>
  <c r="AG151" i="4"/>
  <c r="AH151" i="4"/>
  <c r="AI151" i="4"/>
  <c r="AJ151" i="4"/>
  <c r="AG120" i="4"/>
  <c r="AH120" i="4"/>
  <c r="AI120" i="4"/>
  <c r="AJ120" i="4"/>
  <c r="AG85" i="4"/>
  <c r="AH85" i="4"/>
  <c r="AI85" i="4"/>
  <c r="AJ85" i="4"/>
  <c r="AG77" i="4"/>
  <c r="AH77" i="4"/>
  <c r="AI77" i="4"/>
  <c r="AJ77" i="4"/>
  <c r="AG60" i="4"/>
  <c r="AH60" i="4"/>
  <c r="AI60" i="4"/>
  <c r="AJ60" i="4"/>
  <c r="AG52" i="4"/>
  <c r="AH52" i="4"/>
  <c r="AI52" i="4"/>
  <c r="AJ52" i="4"/>
  <c r="AG41" i="4"/>
  <c r="AH41" i="4"/>
  <c r="AI41" i="4"/>
  <c r="AJ41" i="4"/>
  <c r="AG38" i="4"/>
  <c r="AH38" i="4"/>
  <c r="AI38" i="4"/>
  <c r="AJ38" i="4"/>
  <c r="AG30" i="4"/>
  <c r="AH30" i="4"/>
  <c r="AI30" i="4"/>
  <c r="AJ30" i="4"/>
  <c r="AI957" i="4"/>
  <c r="AG957" i="4"/>
  <c r="AH957" i="4"/>
  <c r="AJ957" i="4"/>
  <c r="AI925" i="4"/>
  <c r="AG925" i="4"/>
  <c r="AH925" i="4"/>
  <c r="AJ925" i="4"/>
  <c r="AG909" i="4"/>
  <c r="AH909" i="4"/>
  <c r="AI909" i="4"/>
  <c r="AJ909" i="4"/>
  <c r="AH853" i="4"/>
  <c r="AI853" i="4"/>
  <c r="AG853" i="4"/>
  <c r="AJ853" i="4"/>
  <c r="AG813" i="4"/>
  <c r="AI813" i="4"/>
  <c r="AH813" i="4"/>
  <c r="AJ813" i="4"/>
  <c r="AI765" i="4"/>
  <c r="AH765" i="4"/>
  <c r="AG765" i="4"/>
  <c r="AJ765" i="4"/>
  <c r="AH663" i="4"/>
  <c r="AI663" i="4"/>
  <c r="AJ663" i="4"/>
  <c r="AG663" i="4"/>
  <c r="AH617" i="4"/>
  <c r="AG617" i="4"/>
  <c r="AI617" i="4"/>
  <c r="AJ617" i="4"/>
  <c r="AH581" i="4"/>
  <c r="AI581" i="4"/>
  <c r="AJ581" i="4"/>
  <c r="AG581" i="4"/>
  <c r="AH561" i="4"/>
  <c r="AG561" i="4"/>
  <c r="AI561" i="4"/>
  <c r="AJ561" i="4"/>
  <c r="AI450" i="4"/>
  <c r="AJ450" i="4"/>
  <c r="AG450" i="4"/>
  <c r="AH450" i="4"/>
  <c r="AG417" i="4"/>
  <c r="AH417" i="4"/>
  <c r="AI417" i="4"/>
  <c r="AJ417" i="4"/>
  <c r="AI392" i="4"/>
  <c r="AJ392" i="4"/>
  <c r="AH392" i="4"/>
  <c r="AG392" i="4"/>
  <c r="AG327" i="4"/>
  <c r="AH327" i="4"/>
  <c r="AI327" i="4"/>
  <c r="AJ327" i="4"/>
  <c r="AG273" i="4"/>
  <c r="AH273" i="4"/>
  <c r="AI273" i="4"/>
  <c r="AJ273" i="4"/>
  <c r="AG243" i="4"/>
  <c r="AH243" i="4"/>
  <c r="AI243" i="4"/>
  <c r="AJ243" i="4"/>
  <c r="AG165" i="4"/>
  <c r="AH165" i="4"/>
  <c r="AI165" i="4"/>
  <c r="AJ165" i="4"/>
  <c r="AG115" i="4"/>
  <c r="AH115" i="4"/>
  <c r="AI115" i="4"/>
  <c r="AJ115" i="4"/>
  <c r="AG80" i="4"/>
  <c r="AH80" i="4"/>
  <c r="AI80" i="4"/>
  <c r="AJ80" i="4"/>
  <c r="AG16" i="4"/>
  <c r="AH16" i="4"/>
  <c r="AI16" i="4"/>
  <c r="AJ16" i="4"/>
  <c r="AG24" i="4"/>
  <c r="AH24" i="4"/>
  <c r="AI24" i="4"/>
  <c r="AJ24" i="4"/>
  <c r="AG735" i="4"/>
  <c r="AI735" i="4"/>
  <c r="AH735" i="4"/>
  <c r="AJ735" i="4"/>
  <c r="AH727" i="4"/>
  <c r="AI727" i="4"/>
  <c r="AG727" i="4"/>
  <c r="AJ727" i="4"/>
  <c r="AH719" i="4"/>
  <c r="AG719" i="4"/>
  <c r="AI719" i="4"/>
  <c r="AJ719" i="4"/>
  <c r="AH711" i="4"/>
  <c r="AI711" i="4"/>
  <c r="AJ711" i="4"/>
  <c r="AG711" i="4"/>
  <c r="AH703" i="4"/>
  <c r="AG703" i="4"/>
  <c r="AI703" i="4"/>
  <c r="AJ703" i="4"/>
  <c r="AH695" i="4"/>
  <c r="AI695" i="4"/>
  <c r="AG695" i="4"/>
  <c r="AJ695" i="4"/>
  <c r="AH687" i="4"/>
  <c r="AI687" i="4"/>
  <c r="AJ687" i="4"/>
  <c r="AG687" i="4"/>
  <c r="AH679" i="4"/>
  <c r="AI679" i="4"/>
  <c r="AJ679" i="4"/>
  <c r="AG679" i="4"/>
  <c r="AH673" i="4"/>
  <c r="AJ673" i="4"/>
  <c r="AG673" i="4"/>
  <c r="AI673" i="4"/>
  <c r="AH665" i="4"/>
  <c r="AG665" i="4"/>
  <c r="AJ665" i="4"/>
  <c r="AI665" i="4"/>
  <c r="AH659" i="4"/>
  <c r="AG659" i="4"/>
  <c r="AI659" i="4"/>
  <c r="AJ659" i="4"/>
  <c r="AH651" i="4"/>
  <c r="AG651" i="4"/>
  <c r="AI651" i="4"/>
  <c r="AJ651" i="4"/>
  <c r="AH643" i="4"/>
  <c r="AG643" i="4"/>
  <c r="AI643" i="4"/>
  <c r="AJ643" i="4"/>
  <c r="AH635" i="4"/>
  <c r="AG635" i="4"/>
  <c r="AI635" i="4"/>
  <c r="AJ635" i="4"/>
  <c r="AH627" i="4"/>
  <c r="AG627" i="4"/>
  <c r="AI627" i="4"/>
  <c r="AJ627" i="4"/>
  <c r="AH619" i="4"/>
  <c r="AJ619" i="4"/>
  <c r="AG619" i="4"/>
  <c r="AI619" i="4"/>
  <c r="AH611" i="4"/>
  <c r="AG611" i="4"/>
  <c r="AI611" i="4"/>
  <c r="AJ611" i="4"/>
  <c r="AH603" i="4"/>
  <c r="AJ603" i="4"/>
  <c r="AG603" i="4"/>
  <c r="AI603" i="4"/>
  <c r="AH595" i="4"/>
  <c r="AG595" i="4"/>
  <c r="AI595" i="4"/>
  <c r="AJ595" i="4"/>
  <c r="AH592" i="4"/>
  <c r="AJ592" i="4"/>
  <c r="AG592" i="4"/>
  <c r="AI592" i="4"/>
  <c r="AH589" i="4"/>
  <c r="AG589" i="4"/>
  <c r="AI589" i="4"/>
  <c r="AJ589" i="4"/>
  <c r="AH583" i="4"/>
  <c r="AG583" i="4"/>
  <c r="AI583" i="4"/>
  <c r="AJ583" i="4"/>
  <c r="AH563" i="4"/>
  <c r="AG563" i="4"/>
  <c r="AI563" i="4"/>
  <c r="AJ563" i="4"/>
  <c r="AG555" i="4"/>
  <c r="AH555" i="4"/>
  <c r="AJ555" i="4"/>
  <c r="AI555" i="4"/>
  <c r="AG549" i="4"/>
  <c r="AH549" i="4"/>
  <c r="AI549" i="4"/>
  <c r="AJ549" i="4"/>
  <c r="AH538" i="4"/>
  <c r="AJ538" i="4"/>
  <c r="AG538" i="4"/>
  <c r="AI538" i="4"/>
  <c r="AH530" i="4"/>
  <c r="AJ530" i="4"/>
  <c r="AG530" i="4"/>
  <c r="AI530" i="4"/>
  <c r="AH474" i="4"/>
  <c r="AJ474" i="4"/>
  <c r="AG474" i="4"/>
  <c r="AI474" i="4"/>
  <c r="AG441" i="4"/>
  <c r="AH441" i="4"/>
  <c r="AI441" i="4"/>
  <c r="AJ441" i="4"/>
  <c r="AG433" i="4"/>
  <c r="AH433" i="4"/>
  <c r="AI433" i="4"/>
  <c r="AJ433" i="4"/>
  <c r="AI422" i="4"/>
  <c r="AJ422" i="4"/>
  <c r="AG422" i="4"/>
  <c r="AH422" i="4"/>
  <c r="AI408" i="4"/>
  <c r="AJ408" i="4"/>
  <c r="AH408" i="4"/>
  <c r="AG408" i="4"/>
  <c r="AI394" i="4"/>
  <c r="AJ394" i="4"/>
  <c r="AG394" i="4"/>
  <c r="AH394" i="4"/>
  <c r="AG383" i="4"/>
  <c r="AH383" i="4"/>
  <c r="AI383" i="4"/>
  <c r="AJ383" i="4"/>
  <c r="AG375" i="4"/>
  <c r="AH375" i="4"/>
  <c r="AI375" i="4"/>
  <c r="AJ375" i="4"/>
  <c r="AI364" i="4"/>
  <c r="AJ364" i="4"/>
  <c r="AG364" i="4"/>
  <c r="AH364" i="4"/>
  <c r="AI356" i="4"/>
  <c r="AJ356" i="4"/>
  <c r="AG356" i="4"/>
  <c r="AH356" i="4"/>
  <c r="AI348" i="4"/>
  <c r="AJ348" i="4"/>
  <c r="AG348" i="4"/>
  <c r="AH348" i="4"/>
  <c r="AI340" i="4"/>
  <c r="AJ340" i="4"/>
  <c r="AG340" i="4"/>
  <c r="AH340" i="4"/>
  <c r="AI332" i="4"/>
  <c r="AJ332" i="4"/>
  <c r="AG332" i="4"/>
  <c r="AH332" i="4"/>
  <c r="AG321" i="4"/>
  <c r="AH321" i="4"/>
  <c r="AI321" i="4"/>
  <c r="AJ321" i="4"/>
  <c r="AG313" i="4"/>
  <c r="AH313" i="4"/>
  <c r="AI313" i="4"/>
  <c r="AJ313" i="4"/>
  <c r="AG305" i="4"/>
  <c r="AH305" i="4"/>
  <c r="AI305" i="4"/>
  <c r="AJ305" i="4"/>
  <c r="AG283" i="4"/>
  <c r="AH283" i="4"/>
  <c r="AI283" i="4"/>
  <c r="AJ283" i="4"/>
  <c r="AG275" i="4"/>
  <c r="AH275" i="4"/>
  <c r="AI275" i="4"/>
  <c r="AJ275" i="4"/>
  <c r="AI264" i="4"/>
  <c r="AJ264" i="4"/>
  <c r="AH264" i="4"/>
  <c r="AG264" i="4"/>
  <c r="AI256" i="4"/>
  <c r="AJ256" i="4"/>
  <c r="AH256" i="4"/>
  <c r="AG256" i="4"/>
  <c r="AI248" i="4"/>
  <c r="AJ248" i="4"/>
  <c r="AH248" i="4"/>
  <c r="AG248" i="4"/>
  <c r="AI234" i="4"/>
  <c r="AJ234" i="4"/>
  <c r="AG234" i="4"/>
  <c r="AH234" i="4"/>
  <c r="AG217" i="4"/>
  <c r="AH217" i="4"/>
  <c r="AI217" i="4"/>
  <c r="AJ217" i="4"/>
  <c r="AG209" i="4"/>
  <c r="AH209" i="4"/>
  <c r="AI209" i="4"/>
  <c r="AJ209" i="4"/>
  <c r="AG195" i="4"/>
  <c r="AH195" i="4"/>
  <c r="AI195" i="4"/>
  <c r="AJ195" i="4"/>
  <c r="AG187" i="4"/>
  <c r="AH187" i="4"/>
  <c r="AI187" i="4"/>
  <c r="AJ187" i="4"/>
  <c r="AG173" i="4"/>
  <c r="AH173" i="4"/>
  <c r="AI173" i="4"/>
  <c r="AJ173" i="4"/>
  <c r="AG167" i="4"/>
  <c r="AH167" i="4"/>
  <c r="AI167" i="4"/>
  <c r="AJ167" i="4"/>
  <c r="AG159" i="4"/>
  <c r="AH159" i="4"/>
  <c r="AI159" i="4"/>
  <c r="AJ159" i="4"/>
  <c r="AG131" i="4"/>
  <c r="AH131" i="4"/>
  <c r="AI131" i="4"/>
  <c r="AJ131" i="4"/>
  <c r="AG114" i="4"/>
  <c r="AH114" i="4"/>
  <c r="AI114" i="4"/>
  <c r="AJ114" i="4"/>
  <c r="AG106" i="4"/>
  <c r="AH106" i="4"/>
  <c r="AI106" i="4"/>
  <c r="AJ106" i="4"/>
  <c r="AG90" i="4"/>
  <c r="AH90" i="4"/>
  <c r="AI90" i="4"/>
  <c r="AJ90" i="4"/>
  <c r="AG68" i="4"/>
  <c r="AH68" i="4"/>
  <c r="AI68" i="4"/>
  <c r="AJ68" i="4"/>
  <c r="AG65" i="4"/>
  <c r="AH65" i="4"/>
  <c r="AI65" i="4"/>
  <c r="AJ65" i="4"/>
  <c r="AG57" i="4"/>
  <c r="AH57" i="4"/>
  <c r="AI57" i="4"/>
  <c r="AJ57" i="4"/>
  <c r="AG49" i="4"/>
  <c r="AH49" i="4"/>
  <c r="AI49" i="4"/>
  <c r="AJ49" i="4"/>
  <c r="AI973" i="4"/>
  <c r="AG973" i="4"/>
  <c r="AH973" i="4"/>
  <c r="AJ973" i="4"/>
  <c r="AG941" i="4"/>
  <c r="AH941" i="4"/>
  <c r="AI941" i="4"/>
  <c r="AJ941" i="4"/>
  <c r="AG917" i="4"/>
  <c r="AH917" i="4"/>
  <c r="AI917" i="4"/>
  <c r="AJ917" i="4"/>
  <c r="AH901" i="4"/>
  <c r="AG901" i="4"/>
  <c r="AI901" i="4"/>
  <c r="AJ901" i="4"/>
  <c r="AI869" i="4"/>
  <c r="AG869" i="4"/>
  <c r="AH869" i="4"/>
  <c r="AJ869" i="4"/>
  <c r="AI829" i="4"/>
  <c r="AG829" i="4"/>
  <c r="AH829" i="4"/>
  <c r="AJ829" i="4"/>
  <c r="AI789" i="4"/>
  <c r="AG789" i="4"/>
  <c r="AH789" i="4"/>
  <c r="AJ789" i="4"/>
  <c r="AI773" i="4"/>
  <c r="AJ773" i="4"/>
  <c r="AG773" i="4"/>
  <c r="AH773" i="4"/>
  <c r="AH671" i="4"/>
  <c r="AI671" i="4"/>
  <c r="AJ671" i="4"/>
  <c r="AG671" i="4"/>
  <c r="AH649" i="4"/>
  <c r="AI649" i="4"/>
  <c r="AJ649" i="4"/>
  <c r="AG649" i="4"/>
  <c r="AH601" i="4"/>
  <c r="AG601" i="4"/>
  <c r="AI601" i="4"/>
  <c r="AJ601" i="4"/>
  <c r="AH584" i="4"/>
  <c r="AJ584" i="4"/>
  <c r="AI584" i="4"/>
  <c r="AG584" i="4"/>
  <c r="AG469" i="4"/>
  <c r="AH469" i="4"/>
  <c r="AI469" i="4"/>
  <c r="AJ469" i="4"/>
  <c r="AG439" i="4"/>
  <c r="AH439" i="4"/>
  <c r="AI439" i="4"/>
  <c r="AJ439" i="4"/>
  <c r="AI362" i="4"/>
  <c r="AJ362" i="4"/>
  <c r="AG362" i="4"/>
  <c r="AH362" i="4"/>
  <c r="AG319" i="4"/>
  <c r="AH319" i="4"/>
  <c r="AI319" i="4"/>
  <c r="AJ319" i="4"/>
  <c r="AG281" i="4"/>
  <c r="AH281" i="4"/>
  <c r="AI281" i="4"/>
  <c r="AJ281" i="4"/>
  <c r="AI232" i="4"/>
  <c r="AJ232" i="4"/>
  <c r="AH232" i="4"/>
  <c r="AG232" i="4"/>
  <c r="AG132" i="4"/>
  <c r="AH132" i="4"/>
  <c r="AI132" i="4"/>
  <c r="AJ132" i="4"/>
  <c r="AG33" i="4"/>
  <c r="AH33" i="4"/>
  <c r="AI33" i="4"/>
  <c r="AJ33" i="4"/>
  <c r="AG23" i="4"/>
  <c r="AH23" i="4"/>
  <c r="AI23" i="4"/>
  <c r="AJ23" i="4"/>
  <c r="AG19" i="4"/>
  <c r="AH19" i="4"/>
  <c r="AI19" i="4"/>
  <c r="AJ19" i="4"/>
  <c r="AG15" i="4"/>
  <c r="AH15" i="4"/>
  <c r="AI15" i="4"/>
  <c r="AJ15" i="4"/>
  <c r="AG988" i="4"/>
  <c r="AH988" i="4"/>
  <c r="AI988" i="4"/>
  <c r="AJ988" i="4"/>
  <c r="AG980" i="4"/>
  <c r="AH980" i="4"/>
  <c r="AI980" i="4"/>
  <c r="AJ980" i="4"/>
  <c r="AG972" i="4"/>
  <c r="AH972" i="4"/>
  <c r="AI972" i="4"/>
  <c r="AJ972" i="4"/>
  <c r="AG964" i="4"/>
  <c r="AH964" i="4"/>
  <c r="AI964" i="4"/>
  <c r="AJ964" i="4"/>
  <c r="AG956" i="4"/>
  <c r="AH956" i="4"/>
  <c r="AI956" i="4"/>
  <c r="AJ956" i="4"/>
  <c r="AG948" i="4"/>
  <c r="AH948" i="4"/>
  <c r="AI948" i="4"/>
  <c r="AJ948" i="4"/>
  <c r="AG940" i="4"/>
  <c r="AH940" i="4"/>
  <c r="AI940" i="4"/>
  <c r="AJ940" i="4"/>
  <c r="AG932" i="4"/>
  <c r="AH932" i="4"/>
  <c r="AI932" i="4"/>
  <c r="AJ932" i="4"/>
  <c r="AG924" i="4"/>
  <c r="AH924" i="4"/>
  <c r="AI924" i="4"/>
  <c r="AJ924" i="4"/>
  <c r="AG796" i="4"/>
  <c r="AH796" i="4"/>
  <c r="AI796" i="4"/>
  <c r="AJ796" i="4"/>
  <c r="AG788" i="4"/>
  <c r="AH788" i="4"/>
  <c r="AI788" i="4"/>
  <c r="AJ788" i="4"/>
  <c r="AG780" i="4"/>
  <c r="AH780" i="4"/>
  <c r="AI780" i="4"/>
  <c r="AJ780" i="4"/>
  <c r="AG772" i="4"/>
  <c r="AH772" i="4"/>
  <c r="AI772" i="4"/>
  <c r="AJ772" i="4"/>
  <c r="AG764" i="4"/>
  <c r="AH764" i="4"/>
  <c r="AI764" i="4"/>
  <c r="AJ764" i="4"/>
  <c r="AG756" i="4"/>
  <c r="AH756" i="4"/>
  <c r="AI756" i="4"/>
  <c r="AJ756" i="4"/>
  <c r="AG748" i="4"/>
  <c r="AH748" i="4"/>
  <c r="AI748" i="4"/>
  <c r="AJ748" i="4"/>
  <c r="AG692" i="4"/>
  <c r="AI692" i="4"/>
  <c r="AH692" i="4"/>
  <c r="AJ692" i="4"/>
  <c r="AG684" i="4"/>
  <c r="AH684" i="4"/>
  <c r="AI684" i="4"/>
  <c r="AJ684" i="4"/>
  <c r="AH670" i="4"/>
  <c r="AI670" i="4"/>
  <c r="AJ670" i="4"/>
  <c r="AG670" i="4"/>
  <c r="AH656" i="4"/>
  <c r="AG656" i="4"/>
  <c r="AI656" i="4"/>
  <c r="AJ656" i="4"/>
  <c r="AH648" i="4"/>
  <c r="AG648" i="4"/>
  <c r="AI648" i="4"/>
  <c r="AJ648" i="4"/>
  <c r="AH640" i="4"/>
  <c r="AG640" i="4"/>
  <c r="AI640" i="4"/>
  <c r="AJ640" i="4"/>
  <c r="AH632" i="4"/>
  <c r="AG632" i="4"/>
  <c r="AI632" i="4"/>
  <c r="AJ632" i="4"/>
  <c r="AH624" i="4"/>
  <c r="AG624" i="4"/>
  <c r="AI624" i="4"/>
  <c r="AJ624" i="4"/>
  <c r="AH616" i="4"/>
  <c r="AJ616" i="4"/>
  <c r="AI616" i="4"/>
  <c r="AG616" i="4"/>
  <c r="AH608" i="4"/>
  <c r="AJ608" i="4"/>
  <c r="AG608" i="4"/>
  <c r="AI608" i="4"/>
  <c r="AH600" i="4"/>
  <c r="AJ600" i="4"/>
  <c r="AI600" i="4"/>
  <c r="AG600" i="4"/>
  <c r="AH586" i="4"/>
  <c r="AJ586" i="4"/>
  <c r="AG586" i="4"/>
  <c r="AI586" i="4"/>
  <c r="AH580" i="4"/>
  <c r="AJ580" i="4"/>
  <c r="AG580" i="4"/>
  <c r="AI580" i="4"/>
  <c r="AH577" i="4"/>
  <c r="AG577" i="4"/>
  <c r="AI577" i="4"/>
  <c r="AJ577" i="4"/>
  <c r="AH560" i="4"/>
  <c r="AJ560" i="4"/>
  <c r="AG560" i="4"/>
  <c r="AI560" i="4"/>
  <c r="AH546" i="4"/>
  <c r="AJ546" i="4"/>
  <c r="AG546" i="4"/>
  <c r="AI546" i="4"/>
  <c r="AG535" i="4"/>
  <c r="AH535" i="4"/>
  <c r="AJ535" i="4"/>
  <c r="AI535" i="4"/>
  <c r="AG527" i="4"/>
  <c r="AH527" i="4"/>
  <c r="AJ527" i="4"/>
  <c r="AI527" i="4"/>
  <c r="AG519" i="4"/>
  <c r="AH519" i="4"/>
  <c r="AJ519" i="4"/>
  <c r="AI519" i="4"/>
  <c r="AG511" i="4"/>
  <c r="AH511" i="4"/>
  <c r="AJ511" i="4"/>
  <c r="AI511" i="4"/>
  <c r="AG503" i="4"/>
  <c r="AH503" i="4"/>
  <c r="AJ503" i="4"/>
  <c r="AI503" i="4"/>
  <c r="AG495" i="4"/>
  <c r="AH495" i="4"/>
  <c r="AJ495" i="4"/>
  <c r="AI495" i="4"/>
  <c r="AG487" i="4"/>
  <c r="AH487" i="4"/>
  <c r="AJ487" i="4"/>
  <c r="AI487" i="4"/>
  <c r="AG479" i="4"/>
  <c r="AH479" i="4"/>
  <c r="AJ479" i="4"/>
  <c r="AI479" i="4"/>
  <c r="AG471" i="4"/>
  <c r="AH471" i="4"/>
  <c r="AJ471" i="4"/>
  <c r="AI471" i="4"/>
  <c r="AG465" i="4"/>
  <c r="AH465" i="4"/>
  <c r="AI465" i="4"/>
  <c r="AJ465" i="4"/>
  <c r="AG457" i="4"/>
  <c r="AH457" i="4"/>
  <c r="AI457" i="4"/>
  <c r="AJ457" i="4"/>
  <c r="AG449" i="4"/>
  <c r="AH449" i="4"/>
  <c r="AI449" i="4"/>
  <c r="AJ449" i="4"/>
  <c r="AI438" i="4"/>
  <c r="AJ438" i="4"/>
  <c r="AG438" i="4"/>
  <c r="AH438" i="4"/>
  <c r="AI430" i="4"/>
  <c r="AJ430" i="4"/>
  <c r="AG430" i="4"/>
  <c r="AH430" i="4"/>
  <c r="AG405" i="4"/>
  <c r="AH405" i="4"/>
  <c r="AI405" i="4"/>
  <c r="AJ405" i="4"/>
  <c r="AG391" i="4"/>
  <c r="AH391" i="4"/>
  <c r="AI391" i="4"/>
  <c r="AJ391" i="4"/>
  <c r="AI380" i="4"/>
  <c r="AJ380" i="4"/>
  <c r="AG380" i="4"/>
  <c r="AH380" i="4"/>
  <c r="AI372" i="4"/>
  <c r="AJ372" i="4"/>
  <c r="AG372" i="4"/>
  <c r="AH372" i="4"/>
  <c r="AG353" i="4"/>
  <c r="AH353" i="4"/>
  <c r="AI353" i="4"/>
  <c r="AJ353" i="4"/>
  <c r="AG345" i="4"/>
  <c r="AH345" i="4"/>
  <c r="AI345" i="4"/>
  <c r="AJ345" i="4"/>
  <c r="AG337" i="4"/>
  <c r="AH337" i="4"/>
  <c r="AI337" i="4"/>
  <c r="AJ337" i="4"/>
  <c r="AG329" i="4"/>
  <c r="AH329" i="4"/>
  <c r="AI329" i="4"/>
  <c r="AJ329" i="4"/>
  <c r="AG299" i="4"/>
  <c r="AH299" i="4"/>
  <c r="AI299" i="4"/>
  <c r="AJ299" i="4"/>
  <c r="AG291" i="4"/>
  <c r="AH291" i="4"/>
  <c r="AI291" i="4"/>
  <c r="AJ291" i="4"/>
  <c r="AI280" i="4"/>
  <c r="AJ280" i="4"/>
  <c r="AH280" i="4"/>
  <c r="AG280" i="4"/>
  <c r="AI272" i="4"/>
  <c r="AJ272" i="4"/>
  <c r="AH272" i="4"/>
  <c r="AG272" i="4"/>
  <c r="AG261" i="4"/>
  <c r="AH261" i="4"/>
  <c r="AI261" i="4"/>
  <c r="AJ261" i="4"/>
  <c r="AG231" i="4"/>
  <c r="AH231" i="4"/>
  <c r="AI231" i="4"/>
  <c r="AJ231" i="4"/>
  <c r="AI214" i="4"/>
  <c r="AJ214" i="4"/>
  <c r="AG214" i="4"/>
  <c r="AH214" i="4"/>
  <c r="AI206" i="4"/>
  <c r="AJ206" i="4"/>
  <c r="AH206" i="4"/>
  <c r="AG206" i="4"/>
  <c r="AG128" i="4"/>
  <c r="AH128" i="4"/>
  <c r="AI128" i="4"/>
  <c r="AJ128" i="4"/>
  <c r="AG122" i="4"/>
  <c r="AH122" i="4"/>
  <c r="AI122" i="4"/>
  <c r="AJ122" i="4"/>
  <c r="AG111" i="4"/>
  <c r="AH111" i="4"/>
  <c r="AI111" i="4"/>
  <c r="AJ111" i="4"/>
  <c r="AG103" i="4"/>
  <c r="AH103" i="4"/>
  <c r="AI103" i="4"/>
  <c r="AJ103" i="4"/>
  <c r="AG95" i="4"/>
  <c r="AH95" i="4"/>
  <c r="AI95" i="4"/>
  <c r="AJ95" i="4"/>
  <c r="AG87" i="4"/>
  <c r="AH87" i="4"/>
  <c r="AI87" i="4"/>
  <c r="AJ87" i="4"/>
  <c r="AG79" i="4"/>
  <c r="AH79" i="4"/>
  <c r="AI79" i="4"/>
  <c r="AJ79" i="4"/>
  <c r="AG76" i="4"/>
  <c r="AH76" i="4"/>
  <c r="AI76" i="4"/>
  <c r="AJ76" i="4"/>
  <c r="AG40" i="4"/>
  <c r="AH40" i="4"/>
  <c r="AI40" i="4"/>
  <c r="AJ40" i="4"/>
  <c r="AG32" i="4"/>
  <c r="AH32" i="4"/>
  <c r="AI32" i="4"/>
  <c r="AJ32" i="4"/>
  <c r="AG989" i="4"/>
  <c r="AI989" i="4"/>
  <c r="AH989" i="4"/>
  <c r="AJ989" i="4"/>
  <c r="AI965" i="4"/>
  <c r="AG965" i="4"/>
  <c r="AH965" i="4"/>
  <c r="AJ965" i="4"/>
  <c r="AI877" i="4"/>
  <c r="AG877" i="4"/>
  <c r="AH877" i="4"/>
  <c r="AJ877" i="4"/>
  <c r="AI861" i="4"/>
  <c r="AG861" i="4"/>
  <c r="AH861" i="4"/>
  <c r="AJ861" i="4"/>
  <c r="AI845" i="4"/>
  <c r="AG845" i="4"/>
  <c r="AH845" i="4"/>
  <c r="AJ845" i="4"/>
  <c r="AI821" i="4"/>
  <c r="AG821" i="4"/>
  <c r="AH821" i="4"/>
  <c r="AJ821" i="4"/>
  <c r="AG805" i="4"/>
  <c r="AI805" i="4"/>
  <c r="AH805" i="4"/>
  <c r="AJ805" i="4"/>
  <c r="AI757" i="4"/>
  <c r="AJ757" i="4"/>
  <c r="AH757" i="4"/>
  <c r="AG757" i="4"/>
  <c r="AH633" i="4"/>
  <c r="AI633" i="4"/>
  <c r="AJ633" i="4"/>
  <c r="AG633" i="4"/>
  <c r="AH587" i="4"/>
  <c r="AJ587" i="4"/>
  <c r="AG587" i="4"/>
  <c r="AI587" i="4"/>
  <c r="AG547" i="4"/>
  <c r="AH547" i="4"/>
  <c r="AJ547" i="4"/>
  <c r="AI547" i="4"/>
  <c r="AH472" i="4"/>
  <c r="AJ472" i="4"/>
  <c r="AG472" i="4"/>
  <c r="AI472" i="4"/>
  <c r="AG431" i="4"/>
  <c r="AH431" i="4"/>
  <c r="AI431" i="4"/>
  <c r="AJ431" i="4"/>
  <c r="AG303" i="4"/>
  <c r="AH303" i="4"/>
  <c r="AI303" i="4"/>
  <c r="AJ303" i="4"/>
  <c r="AI284" i="4"/>
  <c r="AJ284" i="4"/>
  <c r="AG284" i="4"/>
  <c r="AH284" i="4"/>
  <c r="AI204" i="4"/>
  <c r="AJ204" i="4"/>
  <c r="AG204" i="4"/>
  <c r="AH204" i="4"/>
  <c r="AG171" i="4"/>
  <c r="AH171" i="4"/>
  <c r="AI171" i="4"/>
  <c r="AJ171" i="4"/>
  <c r="AG143" i="4"/>
  <c r="AH143" i="4"/>
  <c r="AI143" i="4"/>
  <c r="AJ143" i="4"/>
  <c r="AG112" i="4"/>
  <c r="AH112" i="4"/>
  <c r="AI112" i="4"/>
  <c r="AJ112" i="4"/>
  <c r="AG69" i="4"/>
  <c r="AH69" i="4"/>
  <c r="AI69" i="4"/>
  <c r="AJ69" i="4"/>
  <c r="AG993" i="4"/>
  <c r="AH993" i="4"/>
  <c r="AI993" i="4"/>
  <c r="AJ993" i="4"/>
  <c r="AG985" i="4"/>
  <c r="AH985" i="4"/>
  <c r="AI985" i="4"/>
  <c r="AJ985" i="4"/>
  <c r="AG977" i="4"/>
  <c r="AH977" i="4"/>
  <c r="AI977" i="4"/>
  <c r="AJ977" i="4"/>
  <c r="AG969" i="4"/>
  <c r="AH969" i="4"/>
  <c r="AI969" i="4"/>
  <c r="AJ969" i="4"/>
  <c r="AG961" i="4"/>
  <c r="AH961" i="4"/>
  <c r="AI961" i="4"/>
  <c r="AJ961" i="4"/>
  <c r="AG953" i="4"/>
  <c r="AH953" i="4"/>
  <c r="AI953" i="4"/>
  <c r="AJ953" i="4"/>
  <c r="AH945" i="4"/>
  <c r="AI945" i="4"/>
  <c r="AG945" i="4"/>
  <c r="AJ945" i="4"/>
  <c r="AG937" i="4"/>
  <c r="AH937" i="4"/>
  <c r="AI937" i="4"/>
  <c r="AJ937" i="4"/>
  <c r="AH929" i="4"/>
  <c r="AG929" i="4"/>
  <c r="AI929" i="4"/>
  <c r="AJ929" i="4"/>
  <c r="AH921" i="4"/>
  <c r="AI921" i="4"/>
  <c r="AG921" i="4"/>
  <c r="AJ921" i="4"/>
  <c r="AH913" i="4"/>
  <c r="AI913" i="4"/>
  <c r="AG913" i="4"/>
  <c r="AJ913" i="4"/>
  <c r="AI905" i="4"/>
  <c r="AG905" i="4"/>
  <c r="AH905" i="4"/>
  <c r="AJ905" i="4"/>
  <c r="AI897" i="4"/>
  <c r="AG897" i="4"/>
  <c r="AH897" i="4"/>
  <c r="AJ897" i="4"/>
  <c r="AI889" i="4"/>
  <c r="AG889" i="4"/>
  <c r="AH889" i="4"/>
  <c r="AJ889" i="4"/>
  <c r="AG881" i="4"/>
  <c r="AH881" i="4"/>
  <c r="AI881" i="4"/>
  <c r="AJ881" i="4"/>
  <c r="AG873" i="4"/>
  <c r="AH873" i="4"/>
  <c r="AI873" i="4"/>
  <c r="AJ873" i="4"/>
  <c r="AG865" i="4"/>
  <c r="AH865" i="4"/>
  <c r="AI865" i="4"/>
  <c r="AJ865" i="4"/>
  <c r="AG857" i="4"/>
  <c r="AH857" i="4"/>
  <c r="AI857" i="4"/>
  <c r="AJ857" i="4"/>
  <c r="AG849" i="4"/>
  <c r="AH849" i="4"/>
  <c r="AI849" i="4"/>
  <c r="AJ849" i="4"/>
  <c r="AG841" i="4"/>
  <c r="AI841" i="4"/>
  <c r="AH841" i="4"/>
  <c r="AJ841" i="4"/>
  <c r="AG833" i="4"/>
  <c r="AI833" i="4"/>
  <c r="AH833" i="4"/>
  <c r="AJ833" i="4"/>
  <c r="AG825" i="4"/>
  <c r="AI825" i="4"/>
  <c r="AH825" i="4"/>
  <c r="AJ825" i="4"/>
  <c r="AI817" i="4"/>
  <c r="AG817" i="4"/>
  <c r="AH817" i="4"/>
  <c r="AJ817" i="4"/>
  <c r="AI809" i="4"/>
  <c r="AG809" i="4"/>
  <c r="AH809" i="4"/>
  <c r="AJ809" i="4"/>
  <c r="AI801" i="4"/>
  <c r="AG801" i="4"/>
  <c r="AH801" i="4"/>
  <c r="AJ801" i="4"/>
  <c r="AI793" i="4"/>
  <c r="AG793" i="4"/>
  <c r="AH793" i="4"/>
  <c r="AJ793" i="4"/>
  <c r="AG785" i="4"/>
  <c r="AI785" i="4"/>
  <c r="AH785" i="4"/>
  <c r="AJ785" i="4"/>
  <c r="AI777" i="4"/>
  <c r="AG777" i="4"/>
  <c r="AH777" i="4"/>
  <c r="AJ777" i="4"/>
  <c r="AI769" i="4"/>
  <c r="AG769" i="4"/>
  <c r="AH769" i="4"/>
  <c r="AJ769" i="4"/>
  <c r="AI761" i="4"/>
  <c r="AG761" i="4"/>
  <c r="AH761" i="4"/>
  <c r="AJ761" i="4"/>
  <c r="AI753" i="4"/>
  <c r="AG753" i="4"/>
  <c r="AH753" i="4"/>
  <c r="AJ753" i="4"/>
  <c r="AI745" i="4"/>
  <c r="AG745" i="4"/>
  <c r="AH745" i="4"/>
  <c r="AJ745" i="4"/>
  <c r="AH675" i="4"/>
  <c r="AG675" i="4"/>
  <c r="AI675" i="4"/>
  <c r="AJ675" i="4"/>
  <c r="AH667" i="4"/>
  <c r="AG667" i="4"/>
  <c r="AI667" i="4"/>
  <c r="AJ667" i="4"/>
  <c r="AH653" i="4"/>
  <c r="AG653" i="4"/>
  <c r="AI653" i="4"/>
  <c r="AJ653" i="4"/>
  <c r="AH645" i="4"/>
  <c r="AG645" i="4"/>
  <c r="AI645" i="4"/>
  <c r="AJ645" i="4"/>
  <c r="AH637" i="4"/>
  <c r="AG637" i="4"/>
  <c r="AI637" i="4"/>
  <c r="AJ637" i="4"/>
  <c r="AH629" i="4"/>
  <c r="AG629" i="4"/>
  <c r="AI629" i="4"/>
  <c r="AJ629" i="4"/>
  <c r="AH621" i="4"/>
  <c r="AG621" i="4"/>
  <c r="AI621" i="4"/>
  <c r="AJ621" i="4"/>
  <c r="AH613" i="4"/>
  <c r="AI613" i="4"/>
  <c r="AJ613" i="4"/>
  <c r="AG613" i="4"/>
  <c r="AH605" i="4"/>
  <c r="AG605" i="4"/>
  <c r="AI605" i="4"/>
  <c r="AJ605" i="4"/>
  <c r="AH597" i="4"/>
  <c r="AI597" i="4"/>
  <c r="AJ597" i="4"/>
  <c r="AG597" i="4"/>
  <c r="AH591" i="4"/>
  <c r="AG591" i="4"/>
  <c r="AI591" i="4"/>
  <c r="AJ591" i="4"/>
  <c r="AH571" i="4"/>
  <c r="AJ571" i="4"/>
  <c r="AG571" i="4"/>
  <c r="AI571" i="4"/>
  <c r="AH565" i="4"/>
  <c r="AI565" i="4"/>
  <c r="AJ565" i="4"/>
  <c r="AG565" i="4"/>
  <c r="AH557" i="4"/>
  <c r="AG557" i="4"/>
  <c r="AI557" i="4"/>
  <c r="AJ557" i="4"/>
  <c r="AG551" i="4"/>
  <c r="AH551" i="4"/>
  <c r="AJ551" i="4"/>
  <c r="AI551" i="4"/>
  <c r="AG543" i="4"/>
  <c r="AH543" i="4"/>
  <c r="AJ543" i="4"/>
  <c r="AI543" i="4"/>
  <c r="AH524" i="4"/>
  <c r="AJ524" i="4"/>
  <c r="AG524" i="4"/>
  <c r="AI524" i="4"/>
  <c r="AH516" i="4"/>
  <c r="AJ516" i="4"/>
  <c r="AG516" i="4"/>
  <c r="AI516" i="4"/>
  <c r="AH508" i="4"/>
  <c r="AJ508" i="4"/>
  <c r="AG508" i="4"/>
  <c r="AI508" i="4"/>
  <c r="AH500" i="4"/>
  <c r="AJ500" i="4"/>
  <c r="AG500" i="4"/>
  <c r="AI500" i="4"/>
  <c r="AH492" i="4"/>
  <c r="AJ492" i="4"/>
  <c r="AG492" i="4"/>
  <c r="AI492" i="4"/>
  <c r="AH484" i="4"/>
  <c r="AJ484" i="4"/>
  <c r="AG484" i="4"/>
  <c r="AI484" i="4"/>
  <c r="AH476" i="4"/>
  <c r="AJ476" i="4"/>
  <c r="AG476" i="4"/>
  <c r="AI476" i="4"/>
  <c r="AI462" i="4"/>
  <c r="AJ462" i="4"/>
  <c r="AH462" i="4"/>
  <c r="AG462" i="4"/>
  <c r="AI454" i="4"/>
  <c r="AJ454" i="4"/>
  <c r="AG454" i="4"/>
  <c r="AH454" i="4"/>
  <c r="AI446" i="4"/>
  <c r="AJ446" i="4"/>
  <c r="AG446" i="4"/>
  <c r="AH446" i="4"/>
  <c r="AG443" i="4"/>
  <c r="AH443" i="4"/>
  <c r="AI443" i="4"/>
  <c r="AJ443" i="4"/>
  <c r="AI410" i="4"/>
  <c r="AJ410" i="4"/>
  <c r="AG410" i="4"/>
  <c r="AH410" i="4"/>
  <c r="AI402" i="4"/>
  <c r="AJ402" i="4"/>
  <c r="AG402" i="4"/>
  <c r="AH402" i="4"/>
  <c r="AI396" i="4"/>
  <c r="AJ396" i="4"/>
  <c r="AG396" i="4"/>
  <c r="AH396" i="4"/>
  <c r="AI388" i="4"/>
  <c r="AJ388" i="4"/>
  <c r="AG388" i="4"/>
  <c r="AH388" i="4"/>
  <c r="AI366" i="4"/>
  <c r="AJ366" i="4"/>
  <c r="AG366" i="4"/>
  <c r="AH366" i="4"/>
  <c r="AG323" i="4"/>
  <c r="AH323" i="4"/>
  <c r="AI323" i="4"/>
  <c r="AJ323" i="4"/>
  <c r="AG315" i="4"/>
  <c r="AH315" i="4"/>
  <c r="AI315" i="4"/>
  <c r="AJ315" i="4"/>
  <c r="AG307" i="4"/>
  <c r="AH307" i="4"/>
  <c r="AI307" i="4"/>
  <c r="AJ307" i="4"/>
  <c r="AI296" i="4"/>
  <c r="AJ296" i="4"/>
  <c r="AH296" i="4"/>
  <c r="AG296" i="4"/>
  <c r="AI288" i="4"/>
  <c r="AJ288" i="4"/>
  <c r="AH288" i="4"/>
  <c r="AG288" i="4"/>
  <c r="AG277" i="4"/>
  <c r="AH277" i="4"/>
  <c r="AI277" i="4"/>
  <c r="AJ277" i="4"/>
  <c r="AG269" i="4"/>
  <c r="AH269" i="4"/>
  <c r="AI269" i="4"/>
  <c r="AJ269" i="4"/>
  <c r="AI236" i="4"/>
  <c r="AJ236" i="4"/>
  <c r="AG236" i="4"/>
  <c r="AH236" i="4"/>
  <c r="AI228" i="4"/>
  <c r="AJ228" i="4"/>
  <c r="AG228" i="4"/>
  <c r="AH228" i="4"/>
  <c r="AI222" i="4"/>
  <c r="AJ222" i="4"/>
  <c r="AG222" i="4"/>
  <c r="AH222" i="4"/>
  <c r="AI200" i="4"/>
  <c r="AJ200" i="4"/>
  <c r="AH200" i="4"/>
  <c r="AG200" i="4"/>
  <c r="AG197" i="4"/>
  <c r="AH197" i="4"/>
  <c r="AI197" i="4"/>
  <c r="AJ197" i="4"/>
  <c r="AG175" i="4"/>
  <c r="AH175" i="4"/>
  <c r="AI175" i="4"/>
  <c r="AJ175" i="4"/>
  <c r="AG161" i="4"/>
  <c r="AH161" i="4"/>
  <c r="AI161" i="4"/>
  <c r="AJ161" i="4"/>
  <c r="AG139" i="4"/>
  <c r="AH139" i="4"/>
  <c r="AI139" i="4"/>
  <c r="AJ139" i="4"/>
  <c r="AG119" i="4"/>
  <c r="AH119" i="4"/>
  <c r="AI119" i="4"/>
  <c r="AJ119" i="4"/>
  <c r="AG108" i="4"/>
  <c r="AH108" i="4"/>
  <c r="AI108" i="4"/>
  <c r="AJ108" i="4"/>
  <c r="AG100" i="4"/>
  <c r="AH100" i="4"/>
  <c r="AI100" i="4"/>
  <c r="AJ100" i="4"/>
  <c r="AG84" i="4"/>
  <c r="AH84" i="4"/>
  <c r="AI84" i="4"/>
  <c r="AJ84" i="4"/>
  <c r="AG73" i="4"/>
  <c r="AH73" i="4"/>
  <c r="AI73" i="4"/>
  <c r="AJ73" i="4"/>
  <c r="AG67" i="4"/>
  <c r="AH67" i="4"/>
  <c r="AI67" i="4"/>
  <c r="AJ67" i="4"/>
  <c r="AG37" i="4"/>
  <c r="AH37" i="4"/>
  <c r="AI37" i="4"/>
  <c r="AJ37" i="4"/>
  <c r="AG29" i="4"/>
  <c r="AH29" i="4"/>
  <c r="AI29" i="4"/>
  <c r="AJ29" i="4"/>
  <c r="AG18" i="4"/>
  <c r="AH18" i="4"/>
  <c r="AI18" i="4"/>
  <c r="AJ18" i="4"/>
  <c r="AG966" i="4"/>
  <c r="AH966" i="4"/>
  <c r="AI966" i="4"/>
  <c r="AJ966" i="4"/>
  <c r="AG934" i="4"/>
  <c r="AH934" i="4"/>
  <c r="AI934" i="4"/>
  <c r="AJ934" i="4"/>
  <c r="AG822" i="4"/>
  <c r="AH822" i="4"/>
  <c r="AI822" i="4"/>
  <c r="AJ822" i="4"/>
  <c r="AH686" i="4"/>
  <c r="AI686" i="4"/>
  <c r="AJ686" i="4"/>
  <c r="AG686" i="4"/>
  <c r="AG672" i="4"/>
  <c r="AI672" i="4"/>
  <c r="AJ672" i="4"/>
  <c r="AH672" i="4"/>
  <c r="AI664" i="4"/>
  <c r="AJ664" i="4"/>
  <c r="AG664" i="4"/>
  <c r="AH664" i="4"/>
  <c r="AH661" i="4"/>
  <c r="AG661" i="4"/>
  <c r="AI661" i="4"/>
  <c r="AJ661" i="4"/>
  <c r="AH658" i="4"/>
  <c r="AG658" i="4"/>
  <c r="AJ658" i="4"/>
  <c r="AI658" i="4"/>
  <c r="AH650" i="4"/>
  <c r="AG650" i="4"/>
  <c r="AI650" i="4"/>
  <c r="AJ650" i="4"/>
  <c r="AH642" i="4"/>
  <c r="AG642" i="4"/>
  <c r="AI642" i="4"/>
  <c r="AJ642" i="4"/>
  <c r="AH634" i="4"/>
  <c r="AG634" i="4"/>
  <c r="AI634" i="4"/>
  <c r="AJ634" i="4"/>
  <c r="AH626" i="4"/>
  <c r="AG626" i="4"/>
  <c r="AI626" i="4"/>
  <c r="AJ626" i="4"/>
  <c r="AH618" i="4"/>
  <c r="AJ618" i="4"/>
  <c r="AG618" i="4"/>
  <c r="AI618" i="4"/>
  <c r="AH610" i="4"/>
  <c r="AJ610" i="4"/>
  <c r="AG610" i="4"/>
  <c r="AI610" i="4"/>
  <c r="AH602" i="4"/>
  <c r="AJ602" i="4"/>
  <c r="AG602" i="4"/>
  <c r="AI602" i="4"/>
  <c r="AH594" i="4"/>
  <c r="AJ594" i="4"/>
  <c r="AG594" i="4"/>
  <c r="AI594" i="4"/>
  <c r="AH585" i="4"/>
  <c r="AG585" i="4"/>
  <c r="AI585" i="4"/>
  <c r="AJ585" i="4"/>
  <c r="AH582" i="4"/>
  <c r="AJ582" i="4"/>
  <c r="AG582" i="4"/>
  <c r="AI582" i="4"/>
  <c r="AH562" i="4"/>
  <c r="AJ562" i="4"/>
  <c r="AG562" i="4"/>
  <c r="AI562" i="4"/>
  <c r="AH548" i="4"/>
  <c r="AJ548" i="4"/>
  <c r="AG548" i="4"/>
  <c r="AI548" i="4"/>
  <c r="AG537" i="4"/>
  <c r="AH537" i="4"/>
  <c r="AI537" i="4"/>
  <c r="AJ537" i="4"/>
  <c r="AG529" i="4"/>
  <c r="AH529" i="4"/>
  <c r="AI529" i="4"/>
  <c r="AJ529" i="4"/>
  <c r="AG481" i="4"/>
  <c r="AH481" i="4"/>
  <c r="AI481" i="4"/>
  <c r="AJ481" i="4"/>
  <c r="AG473" i="4"/>
  <c r="AH473" i="4"/>
  <c r="AI473" i="4"/>
  <c r="AJ473" i="4"/>
  <c r="AG467" i="4"/>
  <c r="AH467" i="4"/>
  <c r="AJ467" i="4"/>
  <c r="AI467" i="4"/>
  <c r="AG459" i="4"/>
  <c r="AH459" i="4"/>
  <c r="AI459" i="4"/>
  <c r="AJ459" i="4"/>
  <c r="AG451" i="4"/>
  <c r="AH451" i="4"/>
  <c r="AI451" i="4"/>
  <c r="AJ451" i="4"/>
  <c r="AI418" i="4"/>
  <c r="AJ418" i="4"/>
  <c r="AG418" i="4"/>
  <c r="AH418" i="4"/>
  <c r="AG407" i="4"/>
  <c r="AH407" i="4"/>
  <c r="AI407" i="4"/>
  <c r="AJ407" i="4"/>
  <c r="AG393" i="4"/>
  <c r="AH393" i="4"/>
  <c r="AI393" i="4"/>
  <c r="AJ393" i="4"/>
  <c r="AI382" i="4"/>
  <c r="AJ382" i="4"/>
  <c r="AG382" i="4"/>
  <c r="AH382" i="4"/>
  <c r="AI374" i="4"/>
  <c r="AJ374" i="4"/>
  <c r="AG374" i="4"/>
  <c r="AH374" i="4"/>
  <c r="AG363" i="4"/>
  <c r="AH363" i="4"/>
  <c r="AI363" i="4"/>
  <c r="AJ363" i="4"/>
  <c r="AG355" i="4"/>
  <c r="AH355" i="4"/>
  <c r="AI355" i="4"/>
  <c r="AJ355" i="4"/>
  <c r="AG347" i="4"/>
  <c r="AH347" i="4"/>
  <c r="AI347" i="4"/>
  <c r="AJ347" i="4"/>
  <c r="AG339" i="4"/>
  <c r="AH339" i="4"/>
  <c r="AI339" i="4"/>
  <c r="AJ339" i="4"/>
  <c r="AG331" i="4"/>
  <c r="AH331" i="4"/>
  <c r="AI331" i="4"/>
  <c r="AJ331" i="4"/>
  <c r="AI320" i="4"/>
  <c r="AJ320" i="4"/>
  <c r="AH320" i="4"/>
  <c r="AG320" i="4"/>
  <c r="AI312" i="4"/>
  <c r="AJ312" i="4"/>
  <c r="AH312" i="4"/>
  <c r="AG312" i="4"/>
  <c r="AI304" i="4"/>
  <c r="AJ304" i="4"/>
  <c r="AH304" i="4"/>
  <c r="AG304" i="4"/>
  <c r="AG293" i="4"/>
  <c r="AH293" i="4"/>
  <c r="AI293" i="4"/>
  <c r="AJ293" i="4"/>
  <c r="AG285" i="4"/>
  <c r="AH285" i="4"/>
  <c r="AI285" i="4"/>
  <c r="AJ285" i="4"/>
  <c r="AG233" i="4"/>
  <c r="AH233" i="4"/>
  <c r="AI233" i="4"/>
  <c r="AJ233" i="4"/>
  <c r="AI216" i="4"/>
  <c r="AJ216" i="4"/>
  <c r="AH216" i="4"/>
  <c r="AG216" i="4"/>
  <c r="AI208" i="4"/>
  <c r="AJ208" i="4"/>
  <c r="AH208" i="4"/>
  <c r="AG208" i="4"/>
  <c r="AI172" i="4"/>
  <c r="AJ172" i="4"/>
  <c r="AG172" i="4"/>
  <c r="AH172" i="4"/>
  <c r="AG169" i="4"/>
  <c r="AH169" i="4"/>
  <c r="AI169" i="4"/>
  <c r="AJ169" i="4"/>
  <c r="AG158" i="4"/>
  <c r="AH158" i="4"/>
  <c r="AI158" i="4"/>
  <c r="AJ158" i="4"/>
  <c r="AG147" i="4"/>
  <c r="AH147" i="4"/>
  <c r="AI147" i="4"/>
  <c r="AJ147" i="4"/>
  <c r="AG136" i="4"/>
  <c r="AH136" i="4"/>
  <c r="AI136" i="4"/>
  <c r="AJ136" i="4"/>
  <c r="AG127" i="4"/>
  <c r="AH127" i="4"/>
  <c r="AI127" i="4"/>
  <c r="AJ127" i="4"/>
  <c r="AG116" i="4"/>
  <c r="AH116" i="4"/>
  <c r="AI116" i="4"/>
  <c r="AJ116" i="4"/>
  <c r="AG64" i="4"/>
  <c r="AH64" i="4"/>
  <c r="AI64" i="4"/>
  <c r="AJ64" i="4"/>
  <c r="AG56" i="4"/>
  <c r="AH56" i="4"/>
  <c r="AI56" i="4"/>
  <c r="AJ56" i="4"/>
  <c r="AG48" i="4"/>
  <c r="AH48" i="4"/>
  <c r="AI48" i="4"/>
  <c r="AJ48" i="4"/>
  <c r="AG45" i="4"/>
  <c r="AH45" i="4"/>
  <c r="AI45" i="4"/>
  <c r="AJ45" i="4"/>
  <c r="AG34" i="4"/>
  <c r="AH34" i="4"/>
  <c r="AI34" i="4"/>
  <c r="AJ34" i="4"/>
  <c r="AG44" i="4"/>
  <c r="AH44" i="4"/>
  <c r="AI44" i="4"/>
  <c r="AJ44" i="4"/>
  <c r="AG22" i="4"/>
  <c r="AH22" i="4"/>
  <c r="AI22" i="4"/>
  <c r="AJ22" i="4"/>
  <c r="AG990" i="4"/>
  <c r="AH990" i="4"/>
  <c r="AI990" i="4"/>
  <c r="AJ990" i="4"/>
  <c r="AG958" i="4"/>
  <c r="AH958" i="4"/>
  <c r="AI958" i="4"/>
  <c r="AJ958" i="4"/>
  <c r="AG942" i="4"/>
  <c r="AH942" i="4"/>
  <c r="AI942" i="4"/>
  <c r="AJ942" i="4"/>
  <c r="AG926" i="4"/>
  <c r="AH926" i="4"/>
  <c r="AI926" i="4"/>
  <c r="AJ926" i="4"/>
  <c r="AG918" i="4"/>
  <c r="AH918" i="4"/>
  <c r="AI918" i="4"/>
  <c r="AJ918" i="4"/>
  <c r="AG902" i="4"/>
  <c r="AH902" i="4"/>
  <c r="AI902" i="4"/>
  <c r="AJ902" i="4"/>
  <c r="AG894" i="4"/>
  <c r="AH894" i="4"/>
  <c r="AI894" i="4"/>
  <c r="AJ894" i="4"/>
  <c r="AG878" i="4"/>
  <c r="AH878" i="4"/>
  <c r="AI878" i="4"/>
  <c r="AJ878" i="4"/>
  <c r="AG870" i="4"/>
  <c r="AH870" i="4"/>
  <c r="AI870" i="4"/>
  <c r="AJ870" i="4"/>
  <c r="AG854" i="4"/>
  <c r="AH854" i="4"/>
  <c r="AI854" i="4"/>
  <c r="AJ854" i="4"/>
  <c r="AG838" i="4"/>
  <c r="AH838" i="4"/>
  <c r="AI838" i="4"/>
  <c r="AJ838" i="4"/>
  <c r="AG830" i="4"/>
  <c r="AH830" i="4"/>
  <c r="AI830" i="4"/>
  <c r="AJ830" i="4"/>
  <c r="AG806" i="4"/>
  <c r="AH806" i="4"/>
  <c r="AI806" i="4"/>
  <c r="AJ806" i="4"/>
  <c r="AG25" i="4"/>
  <c r="AH25" i="4"/>
  <c r="AI25" i="4"/>
  <c r="AJ25" i="4"/>
  <c r="AG739" i="4"/>
  <c r="AI739" i="4"/>
  <c r="AH739" i="4"/>
  <c r="AJ739" i="4"/>
  <c r="AG731" i="4"/>
  <c r="AI731" i="4"/>
  <c r="AH731" i="4"/>
  <c r="AJ731" i="4"/>
  <c r="AH723" i="4"/>
  <c r="AI723" i="4"/>
  <c r="AJ723" i="4"/>
  <c r="AG723" i="4"/>
  <c r="AH715" i="4"/>
  <c r="AI715" i="4"/>
  <c r="AG715" i="4"/>
  <c r="AJ715" i="4"/>
  <c r="AH707" i="4"/>
  <c r="AI707" i="4"/>
  <c r="AJ707" i="4"/>
  <c r="AG707" i="4"/>
  <c r="AH699" i="4"/>
  <c r="AG699" i="4"/>
  <c r="AI699" i="4"/>
  <c r="AJ699" i="4"/>
  <c r="AH691" i="4"/>
  <c r="AI691" i="4"/>
  <c r="AJ691" i="4"/>
  <c r="AG691" i="4"/>
  <c r="AH683" i="4"/>
  <c r="AG683" i="4"/>
  <c r="AI683" i="4"/>
  <c r="AJ683" i="4"/>
  <c r="AH669" i="4"/>
  <c r="AG669" i="4"/>
  <c r="AI669" i="4"/>
  <c r="AJ669" i="4"/>
  <c r="AH655" i="4"/>
  <c r="AG655" i="4"/>
  <c r="AI655" i="4"/>
  <c r="AJ655" i="4"/>
  <c r="AH647" i="4"/>
  <c r="AG647" i="4"/>
  <c r="AI647" i="4"/>
  <c r="AJ647" i="4"/>
  <c r="AH639" i="4"/>
  <c r="AG639" i="4"/>
  <c r="AI639" i="4"/>
  <c r="AJ639" i="4"/>
  <c r="AH631" i="4"/>
  <c r="AG631" i="4"/>
  <c r="AI631" i="4"/>
  <c r="AJ631" i="4"/>
  <c r="AH623" i="4"/>
  <c r="AG623" i="4"/>
  <c r="AI623" i="4"/>
  <c r="AJ623" i="4"/>
  <c r="AH615" i="4"/>
  <c r="AG615" i="4"/>
  <c r="AI615" i="4"/>
  <c r="AJ615" i="4"/>
  <c r="AH607" i="4"/>
  <c r="AG607" i="4"/>
  <c r="AI607" i="4"/>
  <c r="AJ607" i="4"/>
  <c r="AH599" i="4"/>
  <c r="AG599" i="4"/>
  <c r="AI599" i="4"/>
  <c r="AJ599" i="4"/>
  <c r="AH579" i="4"/>
  <c r="AG579" i="4"/>
  <c r="AI579" i="4"/>
  <c r="AJ579" i="4"/>
  <c r="AH573" i="4"/>
  <c r="AG573" i="4"/>
  <c r="AI573" i="4"/>
  <c r="AJ573" i="4"/>
  <c r="AH567" i="4"/>
  <c r="AG567" i="4"/>
  <c r="AI567" i="4"/>
  <c r="AJ567" i="4"/>
  <c r="AH559" i="4"/>
  <c r="AG559" i="4"/>
  <c r="AI559" i="4"/>
  <c r="AJ559" i="4"/>
  <c r="AG545" i="4"/>
  <c r="AH545" i="4"/>
  <c r="AI545" i="4"/>
  <c r="AJ545" i="4"/>
  <c r="AH534" i="4"/>
  <c r="AJ534" i="4"/>
  <c r="AG534" i="4"/>
  <c r="AI534" i="4"/>
  <c r="AH526" i="4"/>
  <c r="AJ526" i="4"/>
  <c r="AG526" i="4"/>
  <c r="AI526" i="4"/>
  <c r="AH518" i="4"/>
  <c r="AJ518" i="4"/>
  <c r="AG518" i="4"/>
  <c r="AI518" i="4"/>
  <c r="AH510" i="4"/>
  <c r="AJ510" i="4"/>
  <c r="AG510" i="4"/>
  <c r="AI510" i="4"/>
  <c r="AH502" i="4"/>
  <c r="AJ502" i="4"/>
  <c r="AG502" i="4"/>
  <c r="AI502" i="4"/>
  <c r="AH494" i="4"/>
  <c r="AJ494" i="4"/>
  <c r="AG494" i="4"/>
  <c r="AI494" i="4"/>
  <c r="AH486" i="4"/>
  <c r="AJ486" i="4"/>
  <c r="AG486" i="4"/>
  <c r="AI486" i="4"/>
  <c r="AH478" i="4"/>
  <c r="AJ478" i="4"/>
  <c r="AG478" i="4"/>
  <c r="AI478" i="4"/>
  <c r="AG445" i="4"/>
  <c r="AH445" i="4"/>
  <c r="AI445" i="4"/>
  <c r="AJ445" i="4"/>
  <c r="AI426" i="4"/>
  <c r="AJ426" i="4"/>
  <c r="AG426" i="4"/>
  <c r="AH426" i="4"/>
  <c r="AG415" i="4"/>
  <c r="AH415" i="4"/>
  <c r="AI415" i="4"/>
  <c r="AJ415" i="4"/>
  <c r="AI404" i="4"/>
  <c r="AJ404" i="4"/>
  <c r="AG404" i="4"/>
  <c r="AH404" i="4"/>
  <c r="AI398" i="4"/>
  <c r="AJ398" i="4"/>
  <c r="AH398" i="4"/>
  <c r="AG398" i="4"/>
  <c r="AI390" i="4"/>
  <c r="AJ390" i="4"/>
  <c r="AG390" i="4"/>
  <c r="AH390" i="4"/>
  <c r="AG379" i="4"/>
  <c r="AH379" i="4"/>
  <c r="AI379" i="4"/>
  <c r="AJ379" i="4"/>
  <c r="AG371" i="4"/>
  <c r="AH371" i="4"/>
  <c r="AI371" i="4"/>
  <c r="AJ371" i="4"/>
  <c r="AI368" i="4"/>
  <c r="AJ368" i="4"/>
  <c r="AH368" i="4"/>
  <c r="AG368" i="4"/>
  <c r="AI360" i="4"/>
  <c r="AJ360" i="4"/>
  <c r="AH360" i="4"/>
  <c r="AG360" i="4"/>
  <c r="AI352" i="4"/>
  <c r="AJ352" i="4"/>
  <c r="AH352" i="4"/>
  <c r="AG352" i="4"/>
  <c r="AI344" i="4"/>
  <c r="AJ344" i="4"/>
  <c r="AH344" i="4"/>
  <c r="AG344" i="4"/>
  <c r="AI336" i="4"/>
  <c r="AJ336" i="4"/>
  <c r="AH336" i="4"/>
  <c r="AG336" i="4"/>
  <c r="AI328" i="4"/>
  <c r="AJ328" i="4"/>
  <c r="AH328" i="4"/>
  <c r="AG328" i="4"/>
  <c r="AG325" i="4"/>
  <c r="AH325" i="4"/>
  <c r="AI325" i="4"/>
  <c r="AJ325" i="4"/>
  <c r="AG317" i="4"/>
  <c r="AH317" i="4"/>
  <c r="AI317" i="4"/>
  <c r="AJ317" i="4"/>
  <c r="AG309" i="4"/>
  <c r="AH309" i="4"/>
  <c r="AI309" i="4"/>
  <c r="AJ309" i="4"/>
  <c r="AG301" i="4"/>
  <c r="AH301" i="4"/>
  <c r="AI301" i="4"/>
  <c r="AJ301" i="4"/>
  <c r="AG279" i="4"/>
  <c r="AH279" i="4"/>
  <c r="AI279" i="4"/>
  <c r="AJ279" i="4"/>
  <c r="AG271" i="4"/>
  <c r="AH271" i="4"/>
  <c r="AI271" i="4"/>
  <c r="AJ271" i="4"/>
  <c r="AI260" i="4"/>
  <c r="AJ260" i="4"/>
  <c r="AG260" i="4"/>
  <c r="AH260" i="4"/>
  <c r="AI252" i="4"/>
  <c r="AJ252" i="4"/>
  <c r="AG252" i="4"/>
  <c r="AH252" i="4"/>
  <c r="AI244" i="4"/>
  <c r="AJ244" i="4"/>
  <c r="AG244" i="4"/>
  <c r="AH244" i="4"/>
  <c r="AG241" i="4"/>
  <c r="AH241" i="4"/>
  <c r="AI241" i="4"/>
  <c r="AJ241" i="4"/>
  <c r="AI238" i="4"/>
  <c r="AJ238" i="4"/>
  <c r="AG238" i="4"/>
  <c r="AH238" i="4"/>
  <c r="AI230" i="4"/>
  <c r="AJ230" i="4"/>
  <c r="AG230" i="4"/>
  <c r="AH230" i="4"/>
  <c r="AI224" i="4"/>
  <c r="AJ224" i="4"/>
  <c r="AH224" i="4"/>
  <c r="AG224" i="4"/>
  <c r="AG213" i="4"/>
  <c r="AH213" i="4"/>
  <c r="AI213" i="4"/>
  <c r="AJ213" i="4"/>
  <c r="AG205" i="4"/>
  <c r="AH205" i="4"/>
  <c r="AI205" i="4"/>
  <c r="AJ205" i="4"/>
  <c r="AI202" i="4"/>
  <c r="AJ202" i="4"/>
  <c r="AG202" i="4"/>
  <c r="AH202" i="4"/>
  <c r="AG191" i="4"/>
  <c r="AH191" i="4"/>
  <c r="AI191" i="4"/>
  <c r="AJ191" i="4"/>
  <c r="AG183" i="4"/>
  <c r="AH183" i="4"/>
  <c r="AI183" i="4"/>
  <c r="AJ183" i="4"/>
  <c r="AG163" i="4"/>
  <c r="AH163" i="4"/>
  <c r="AI163" i="4"/>
  <c r="AJ163" i="4"/>
  <c r="AG155" i="4"/>
  <c r="AH155" i="4"/>
  <c r="AI155" i="4"/>
  <c r="AJ155" i="4"/>
  <c r="AG144" i="4"/>
  <c r="AH144" i="4"/>
  <c r="AI144" i="4"/>
  <c r="AJ144" i="4"/>
  <c r="AG124" i="4"/>
  <c r="AH124" i="4"/>
  <c r="AI124" i="4"/>
  <c r="AJ124" i="4"/>
  <c r="AG110" i="4"/>
  <c r="AH110" i="4"/>
  <c r="AI110" i="4"/>
  <c r="AJ110" i="4"/>
  <c r="AG102" i="4"/>
  <c r="AH102" i="4"/>
  <c r="AI102" i="4"/>
  <c r="AJ102" i="4"/>
  <c r="AG94" i="4"/>
  <c r="AH94" i="4"/>
  <c r="AI94" i="4"/>
  <c r="AJ94" i="4"/>
  <c r="AG61" i="4"/>
  <c r="AH61" i="4"/>
  <c r="AI61" i="4"/>
  <c r="AJ61" i="4"/>
  <c r="AG53" i="4"/>
  <c r="AH53" i="4"/>
  <c r="AI53" i="4"/>
  <c r="AJ53" i="4"/>
  <c r="AG28" i="4"/>
  <c r="AH28" i="4"/>
  <c r="AI28" i="4"/>
  <c r="AJ28" i="4"/>
  <c r="AG27" i="4"/>
  <c r="AH27" i="4"/>
  <c r="AI27" i="4"/>
  <c r="AJ27" i="4"/>
  <c r="AH885" i="4"/>
  <c r="AI885" i="4"/>
  <c r="AG885" i="4"/>
  <c r="AJ885" i="4"/>
  <c r="AG14" i="4"/>
  <c r="AH14" i="4"/>
  <c r="AI14" i="4"/>
  <c r="AJ14" i="4"/>
  <c r="AG982" i="4"/>
  <c r="AH982" i="4"/>
  <c r="AI982" i="4"/>
  <c r="AJ982" i="4"/>
  <c r="AG974" i="4"/>
  <c r="AH974" i="4"/>
  <c r="AI974" i="4"/>
  <c r="AJ974" i="4"/>
  <c r="AG950" i="4"/>
  <c r="AH950" i="4"/>
  <c r="AI950" i="4"/>
  <c r="AJ950" i="4"/>
  <c r="AG910" i="4"/>
  <c r="AH910" i="4"/>
  <c r="AI910" i="4"/>
  <c r="AJ910" i="4"/>
  <c r="AG886" i="4"/>
  <c r="AH886" i="4"/>
  <c r="AI886" i="4"/>
  <c r="AJ886" i="4"/>
  <c r="AG862" i="4"/>
  <c r="AH862" i="4"/>
  <c r="AI862" i="4"/>
  <c r="AJ862" i="4"/>
  <c r="AG846" i="4"/>
  <c r="AH846" i="4"/>
  <c r="AI846" i="4"/>
  <c r="AJ846" i="4"/>
  <c r="AG814" i="4"/>
  <c r="AH814" i="4"/>
  <c r="AI814" i="4"/>
  <c r="AJ814" i="4"/>
  <c r="AG21" i="4"/>
  <c r="AH21" i="4"/>
  <c r="AI21" i="4"/>
  <c r="AJ21" i="4"/>
  <c r="AG17" i="4"/>
  <c r="AH17" i="4"/>
  <c r="AI17" i="4"/>
  <c r="AJ17" i="4"/>
  <c r="AG13" i="4"/>
  <c r="AH13" i="4"/>
  <c r="AI13" i="4"/>
  <c r="AJ13" i="4"/>
  <c r="AG992" i="4"/>
  <c r="AH992" i="4"/>
  <c r="AI992" i="4"/>
  <c r="AJ992" i="4"/>
  <c r="AG984" i="4"/>
  <c r="AH984" i="4"/>
  <c r="AI984" i="4"/>
  <c r="AJ984" i="4"/>
  <c r="AG976" i="4"/>
  <c r="AH976" i="4"/>
  <c r="AI976" i="4"/>
  <c r="AJ976" i="4"/>
  <c r="AG968" i="4"/>
  <c r="AH968" i="4"/>
  <c r="AI968" i="4"/>
  <c r="AJ968" i="4"/>
  <c r="AG960" i="4"/>
  <c r="AH960" i="4"/>
  <c r="AI960" i="4"/>
  <c r="AJ960" i="4"/>
  <c r="AG952" i="4"/>
  <c r="AH952" i="4"/>
  <c r="AI952" i="4"/>
  <c r="AJ952" i="4"/>
  <c r="AG944" i="4"/>
  <c r="AH944" i="4"/>
  <c r="AI944" i="4"/>
  <c r="AJ944" i="4"/>
  <c r="AG936" i="4"/>
  <c r="AH936" i="4"/>
  <c r="AI936" i="4"/>
  <c r="AJ936" i="4"/>
  <c r="AG928" i="4"/>
  <c r="AH928" i="4"/>
  <c r="AI928" i="4"/>
  <c r="AJ928" i="4"/>
  <c r="AG920" i="4"/>
  <c r="AH920" i="4"/>
  <c r="AI920" i="4"/>
  <c r="AJ920" i="4"/>
  <c r="AG912" i="4"/>
  <c r="AH912" i="4"/>
  <c r="AI912" i="4"/>
  <c r="AJ912" i="4"/>
  <c r="AG904" i="4"/>
  <c r="AH904" i="4"/>
  <c r="AI904" i="4"/>
  <c r="AJ904" i="4"/>
  <c r="AG896" i="4"/>
  <c r="AH896" i="4"/>
  <c r="AI896" i="4"/>
  <c r="AJ896" i="4"/>
  <c r="AG888" i="4"/>
  <c r="AH888" i="4"/>
  <c r="AI888" i="4"/>
  <c r="AJ888" i="4"/>
  <c r="AG880" i="4"/>
  <c r="AH880" i="4"/>
  <c r="AI880" i="4"/>
  <c r="AJ880" i="4"/>
  <c r="AG872" i="4"/>
  <c r="AH872" i="4"/>
  <c r="AI872" i="4"/>
  <c r="AJ872" i="4"/>
  <c r="AG864" i="4"/>
  <c r="AH864" i="4"/>
  <c r="AI864" i="4"/>
  <c r="AJ864" i="4"/>
  <c r="AG856" i="4"/>
  <c r="AH856" i="4"/>
  <c r="AI856" i="4"/>
  <c r="AJ856" i="4"/>
  <c r="AG848" i="4"/>
  <c r="AH848" i="4"/>
  <c r="AI848" i="4"/>
  <c r="AJ848" i="4"/>
  <c r="AG840" i="4"/>
  <c r="AH840" i="4"/>
  <c r="AI840" i="4"/>
  <c r="AJ840" i="4"/>
  <c r="AG832" i="4"/>
  <c r="AH832" i="4"/>
  <c r="AI832" i="4"/>
  <c r="AJ832" i="4"/>
  <c r="AG824" i="4"/>
  <c r="AH824" i="4"/>
  <c r="AI824" i="4"/>
  <c r="AJ824" i="4"/>
  <c r="AG816" i="4"/>
  <c r="AH816" i="4"/>
  <c r="AI816" i="4"/>
  <c r="AJ816" i="4"/>
  <c r="AG808" i="4"/>
  <c r="AH808" i="4"/>
  <c r="AI808" i="4"/>
  <c r="AJ808" i="4"/>
  <c r="AG800" i="4"/>
  <c r="AH800" i="4"/>
  <c r="AI800" i="4"/>
  <c r="AJ800" i="4"/>
  <c r="AG792" i="4"/>
  <c r="AH792" i="4"/>
  <c r="AI792" i="4"/>
  <c r="AJ792" i="4"/>
  <c r="AG784" i="4"/>
  <c r="AH784" i="4"/>
  <c r="AI784" i="4"/>
  <c r="AJ784" i="4"/>
  <c r="AG776" i="4"/>
  <c r="AH776" i="4"/>
  <c r="AI776" i="4"/>
  <c r="AJ776" i="4"/>
  <c r="AG768" i="4"/>
  <c r="AH768" i="4"/>
  <c r="AI768" i="4"/>
  <c r="AJ768" i="4"/>
  <c r="AG760" i="4"/>
  <c r="AH760" i="4"/>
  <c r="AI760" i="4"/>
  <c r="AJ760" i="4"/>
  <c r="AG752" i="4"/>
  <c r="AH752" i="4"/>
  <c r="AI752" i="4"/>
  <c r="AJ752" i="4"/>
  <c r="AG744" i="4"/>
  <c r="AH744" i="4"/>
  <c r="AI744" i="4"/>
  <c r="AJ744" i="4"/>
  <c r="AG736" i="4"/>
  <c r="AH736" i="4"/>
  <c r="AI736" i="4"/>
  <c r="AJ736" i="4"/>
  <c r="AG728" i="4"/>
  <c r="AH728" i="4"/>
  <c r="AI728" i="4"/>
  <c r="AJ728" i="4"/>
  <c r="AG720" i="4"/>
  <c r="AI720" i="4"/>
  <c r="AJ720" i="4"/>
  <c r="AH720" i="4"/>
  <c r="AG712" i="4"/>
  <c r="AH712" i="4"/>
  <c r="AI712" i="4"/>
  <c r="AJ712" i="4"/>
  <c r="AG704" i="4"/>
  <c r="AI704" i="4"/>
  <c r="AH704" i="4"/>
  <c r="AJ704" i="4"/>
  <c r="AG696" i="4"/>
  <c r="AH696" i="4"/>
  <c r="AI696" i="4"/>
  <c r="AJ696" i="4"/>
  <c r="AG688" i="4"/>
  <c r="AI688" i="4"/>
  <c r="AH688" i="4"/>
  <c r="AJ688" i="4"/>
  <c r="AI680" i="4"/>
  <c r="AJ680" i="4"/>
  <c r="AG680" i="4"/>
  <c r="AH680" i="4"/>
  <c r="AH677" i="4"/>
  <c r="AG677" i="4"/>
  <c r="AI677" i="4"/>
  <c r="AJ677" i="4"/>
  <c r="AG674" i="4"/>
  <c r="AH674" i="4"/>
  <c r="AJ674" i="4"/>
  <c r="AI674" i="4"/>
  <c r="AJ666" i="4"/>
  <c r="AG666" i="4"/>
  <c r="AH666" i="4"/>
  <c r="AI666" i="4"/>
  <c r="AH652" i="4"/>
  <c r="AG652" i="4"/>
  <c r="AI652" i="4"/>
  <c r="AJ652" i="4"/>
  <c r="AH636" i="4"/>
  <c r="AG636" i="4"/>
  <c r="AI636" i="4"/>
  <c r="AJ636" i="4"/>
  <c r="AH620" i="4"/>
  <c r="AJ620" i="4"/>
  <c r="AG620" i="4"/>
  <c r="AI620" i="4"/>
  <c r="AH604" i="4"/>
  <c r="AJ604" i="4"/>
  <c r="AG604" i="4"/>
  <c r="AI604" i="4"/>
  <c r="AH593" i="4"/>
  <c r="AG593" i="4"/>
  <c r="AI593" i="4"/>
  <c r="AJ593" i="4"/>
  <c r="AH564" i="4"/>
  <c r="AJ564" i="4"/>
  <c r="AG564" i="4"/>
  <c r="AI564" i="4"/>
  <c r="AG553" i="4"/>
  <c r="AH553" i="4"/>
  <c r="AI553" i="4"/>
  <c r="AJ553" i="4"/>
  <c r="AH550" i="4"/>
  <c r="AJ550" i="4"/>
  <c r="AG550" i="4"/>
  <c r="AI550" i="4"/>
  <c r="AH542" i="4"/>
  <c r="AJ542" i="4"/>
  <c r="AG542" i="4"/>
  <c r="AI542" i="4"/>
  <c r="AG539" i="4"/>
  <c r="AH539" i="4"/>
  <c r="AJ539" i="4"/>
  <c r="AI539" i="4"/>
  <c r="AG531" i="4"/>
  <c r="AH531" i="4"/>
  <c r="AJ531" i="4"/>
  <c r="AI531" i="4"/>
  <c r="AG523" i="4"/>
  <c r="AH523" i="4"/>
  <c r="AJ523" i="4"/>
  <c r="AI523" i="4"/>
  <c r="AG515" i="4"/>
  <c r="AH515" i="4"/>
  <c r="AJ515" i="4"/>
  <c r="AI515" i="4"/>
  <c r="AG507" i="4"/>
  <c r="AH507" i="4"/>
  <c r="AJ507" i="4"/>
  <c r="AI507" i="4"/>
  <c r="AG499" i="4"/>
  <c r="AH499" i="4"/>
  <c r="AJ499" i="4"/>
  <c r="AI499" i="4"/>
  <c r="AG491" i="4"/>
  <c r="AH491" i="4"/>
  <c r="AJ491" i="4"/>
  <c r="AI491" i="4"/>
  <c r="AG483" i="4"/>
  <c r="AH483" i="4"/>
  <c r="AJ483" i="4"/>
  <c r="AI483" i="4"/>
  <c r="AG475" i="4"/>
  <c r="AH475" i="4"/>
  <c r="AJ475" i="4"/>
  <c r="AI475" i="4"/>
  <c r="AG461" i="4"/>
  <c r="AH461" i="4"/>
  <c r="AI461" i="4"/>
  <c r="AJ461" i="4"/>
  <c r="AG453" i="4"/>
  <c r="AH453" i="4"/>
  <c r="AI453" i="4"/>
  <c r="AJ453" i="4"/>
  <c r="AI442" i="4"/>
  <c r="AJ442" i="4"/>
  <c r="AG442" i="4"/>
  <c r="AH442" i="4"/>
  <c r="AI434" i="4"/>
  <c r="AJ434" i="4"/>
  <c r="AG434" i="4"/>
  <c r="AH434" i="4"/>
  <c r="AG423" i="4"/>
  <c r="AH423" i="4"/>
  <c r="AI423" i="4"/>
  <c r="AJ423" i="4"/>
  <c r="AG409" i="4"/>
  <c r="AH409" i="4"/>
  <c r="AI409" i="4"/>
  <c r="AJ409" i="4"/>
  <c r="AG387" i="4"/>
  <c r="AH387" i="4"/>
  <c r="AI387" i="4"/>
  <c r="AJ387" i="4"/>
  <c r="AI384" i="4"/>
  <c r="AJ384" i="4"/>
  <c r="AH384" i="4"/>
  <c r="AG384" i="4"/>
  <c r="AI376" i="4"/>
  <c r="AJ376" i="4"/>
  <c r="AH376" i="4"/>
  <c r="AG376" i="4"/>
  <c r="AG357" i="4"/>
  <c r="AH357" i="4"/>
  <c r="AI357" i="4"/>
  <c r="AJ357" i="4"/>
  <c r="AG349" i="4"/>
  <c r="AH349" i="4"/>
  <c r="AI349" i="4"/>
  <c r="AJ349" i="4"/>
  <c r="AG341" i="4"/>
  <c r="AH341" i="4"/>
  <c r="AI341" i="4"/>
  <c r="AJ341" i="4"/>
  <c r="AG333" i="4"/>
  <c r="AH333" i="4"/>
  <c r="AI333" i="4"/>
  <c r="AJ333" i="4"/>
  <c r="AG295" i="4"/>
  <c r="AH295" i="4"/>
  <c r="AI295" i="4"/>
  <c r="AJ295" i="4"/>
  <c r="AG287" i="4"/>
  <c r="AH287" i="4"/>
  <c r="AI287" i="4"/>
  <c r="AJ287" i="4"/>
  <c r="AI276" i="4"/>
  <c r="AJ276" i="4"/>
  <c r="AG276" i="4"/>
  <c r="AH276" i="4"/>
  <c r="AI268" i="4"/>
  <c r="AJ268" i="4"/>
  <c r="AG268" i="4"/>
  <c r="AH268" i="4"/>
  <c r="AG265" i="4"/>
  <c r="AH265" i="4"/>
  <c r="AI265" i="4"/>
  <c r="AJ265" i="4"/>
  <c r="AG257" i="4"/>
  <c r="AH257" i="4"/>
  <c r="AI257" i="4"/>
  <c r="AJ257" i="4"/>
  <c r="AG249" i="4"/>
  <c r="AH249" i="4"/>
  <c r="AI249" i="4"/>
  <c r="AJ249" i="4"/>
  <c r="AG235" i="4"/>
  <c r="AH235" i="4"/>
  <c r="AI235" i="4"/>
  <c r="AJ235" i="4"/>
  <c r="AG221" i="4"/>
  <c r="AH221" i="4"/>
  <c r="AI221" i="4"/>
  <c r="AJ221" i="4"/>
  <c r="AI218" i="4"/>
  <c r="AJ218" i="4"/>
  <c r="AG218" i="4"/>
  <c r="AH218" i="4"/>
  <c r="AI210" i="4"/>
  <c r="AJ210" i="4"/>
  <c r="AG210" i="4"/>
  <c r="AH210" i="4"/>
  <c r="AI196" i="4"/>
  <c r="AJ196" i="4"/>
  <c r="AG196" i="4"/>
  <c r="AH196" i="4"/>
  <c r="AI188" i="4"/>
  <c r="AJ188" i="4"/>
  <c r="AG188" i="4"/>
  <c r="AH188" i="4"/>
  <c r="AI180" i="4"/>
  <c r="AJ180" i="4"/>
  <c r="AG180" i="4"/>
  <c r="AH180" i="4"/>
  <c r="AI174" i="4"/>
  <c r="AJ174" i="4"/>
  <c r="AG174" i="4"/>
  <c r="AH174" i="4"/>
  <c r="AG160" i="4"/>
  <c r="AH160" i="4"/>
  <c r="AI160" i="4"/>
  <c r="AJ160" i="4"/>
  <c r="AG152" i="4"/>
  <c r="AH152" i="4"/>
  <c r="AI152" i="4"/>
  <c r="AJ152" i="4"/>
  <c r="AG138" i="4"/>
  <c r="AH138" i="4"/>
  <c r="AI138" i="4"/>
  <c r="AJ138" i="4"/>
  <c r="AG135" i="4"/>
  <c r="AH135" i="4"/>
  <c r="AI135" i="4"/>
  <c r="AJ135" i="4"/>
  <c r="AG118" i="4"/>
  <c r="AH118" i="4"/>
  <c r="AI118" i="4"/>
  <c r="AJ118" i="4"/>
  <c r="AG107" i="4"/>
  <c r="AH107" i="4"/>
  <c r="AI107" i="4"/>
  <c r="AJ107" i="4"/>
  <c r="AG99" i="4"/>
  <c r="AH99" i="4"/>
  <c r="AI99" i="4"/>
  <c r="AJ99" i="4"/>
  <c r="AG91" i="4"/>
  <c r="AH91" i="4"/>
  <c r="AI91" i="4"/>
  <c r="AJ91" i="4"/>
  <c r="AG72" i="4"/>
  <c r="AH72" i="4"/>
  <c r="AI72" i="4"/>
  <c r="AJ72" i="4"/>
  <c r="AG36" i="4"/>
  <c r="AH36" i="4"/>
  <c r="AI36" i="4"/>
  <c r="AJ36" i="4"/>
  <c r="F199" i="4"/>
  <c r="AB875" i="4"/>
  <c r="AB859" i="4"/>
  <c r="AB843" i="4"/>
  <c r="AB827" i="4"/>
  <c r="AB740" i="4"/>
  <c r="AB724" i="4"/>
  <c r="AB708" i="4"/>
  <c r="AB697" i="4"/>
  <c r="AB694" i="4"/>
  <c r="AB689" i="4"/>
  <c r="F662" i="4"/>
  <c r="F660" i="4"/>
  <c r="AB899" i="4"/>
  <c r="AB891" i="4"/>
  <c r="AB867" i="4"/>
  <c r="AB851" i="4"/>
  <c r="AB811" i="4"/>
  <c r="AB798" i="4"/>
  <c r="AB795" i="4"/>
  <c r="AB790" i="4"/>
  <c r="AB787" i="4"/>
  <c r="AB782" i="4"/>
  <c r="AB779" i="4"/>
  <c r="AB774" i="4"/>
  <c r="AB771" i="4"/>
  <c r="AB766" i="4"/>
  <c r="AB763" i="4"/>
  <c r="AB758" i="4"/>
  <c r="AB755" i="4"/>
  <c r="AB750" i="4"/>
  <c r="AB747" i="4"/>
  <c r="AB742" i="4"/>
  <c r="AB729" i="4"/>
  <c r="AB726" i="4"/>
  <c r="AB713" i="4"/>
  <c r="AB710" i="4"/>
  <c r="AB681" i="4"/>
  <c r="AB662" i="4"/>
  <c r="AB660" i="4"/>
  <c r="AB915" i="4"/>
  <c r="AB907" i="4"/>
  <c r="AB883" i="4"/>
  <c r="AB819" i="4"/>
  <c r="AB803" i="4"/>
  <c r="AB991" i="4"/>
  <c r="AB987" i="4"/>
  <c r="AB963" i="4"/>
  <c r="AB959" i="4"/>
  <c r="AB947" i="4"/>
  <c r="AB939" i="4"/>
  <c r="AB935" i="4"/>
  <c r="AB931" i="4"/>
  <c r="AB927" i="4"/>
  <c r="AB923" i="4"/>
  <c r="AB919" i="4"/>
  <c r="AB911" i="4"/>
  <c r="AB903" i="4"/>
  <c r="AB895" i="4"/>
  <c r="AB887" i="4"/>
  <c r="AB879" i="4"/>
  <c r="AB871" i="4"/>
  <c r="AB863" i="4"/>
  <c r="AB855" i="4"/>
  <c r="AB847" i="4"/>
  <c r="AB839" i="4"/>
  <c r="AB831" i="4"/>
  <c r="AB823" i="4"/>
  <c r="AB815" i="4"/>
  <c r="AB807" i="4"/>
  <c r="AB732" i="4"/>
  <c r="AB716" i="4"/>
  <c r="AB700" i="4"/>
  <c r="F678" i="4"/>
  <c r="F676" i="4"/>
  <c r="AB835" i="4"/>
  <c r="AB983" i="4"/>
  <c r="AB979" i="4"/>
  <c r="AB975" i="4"/>
  <c r="AB971" i="4"/>
  <c r="AB967" i="4"/>
  <c r="AB955" i="4"/>
  <c r="AB951" i="4"/>
  <c r="AB943" i="4"/>
  <c r="AB922" i="4"/>
  <c r="AB916" i="4"/>
  <c r="AB914" i="4"/>
  <c r="AB908" i="4"/>
  <c r="AB906" i="4"/>
  <c r="AB900" i="4"/>
  <c r="AB898" i="4"/>
  <c r="AB892" i="4"/>
  <c r="AB890" i="4"/>
  <c r="AB884" i="4"/>
  <c r="AB882" i="4"/>
  <c r="AB876" i="4"/>
  <c r="AB874" i="4"/>
  <c r="AB868" i="4"/>
  <c r="AB866" i="4"/>
  <c r="AB860" i="4"/>
  <c r="AB858" i="4"/>
  <c r="AB852" i="4"/>
  <c r="AB850" i="4"/>
  <c r="AB844" i="4"/>
  <c r="AB842" i="4"/>
  <c r="AB836" i="4"/>
  <c r="AB834" i="4"/>
  <c r="AB828" i="4"/>
  <c r="AB826" i="4"/>
  <c r="AB820" i="4"/>
  <c r="AB818" i="4"/>
  <c r="AB812" i="4"/>
  <c r="AB810" i="4"/>
  <c r="AB804" i="4"/>
  <c r="AB802" i="4"/>
  <c r="AB799" i="4"/>
  <c r="AB794" i="4"/>
  <c r="AB791" i="4"/>
  <c r="AB786" i="4"/>
  <c r="AB783" i="4"/>
  <c r="AB778" i="4"/>
  <c r="AB775" i="4"/>
  <c r="AB770" i="4"/>
  <c r="AB767" i="4"/>
  <c r="AB762" i="4"/>
  <c r="AB759" i="4"/>
  <c r="AB754" i="4"/>
  <c r="AB751" i="4"/>
  <c r="AB746" i="4"/>
  <c r="AB743" i="4"/>
  <c r="AB737" i="4"/>
  <c r="AB734" i="4"/>
  <c r="AB721" i="4"/>
  <c r="AB718" i="4"/>
  <c r="AB705" i="4"/>
  <c r="AB702" i="4"/>
  <c r="AB678" i="4"/>
  <c r="AB676" i="4"/>
  <c r="F578" i="4"/>
  <c r="F570" i="4"/>
  <c r="F568" i="4"/>
  <c r="F542" i="4"/>
  <c r="AB536" i="4"/>
  <c r="AB520" i="4"/>
  <c r="AB488" i="4"/>
  <c r="F592" i="4"/>
  <c r="F584" i="4"/>
  <c r="AB570" i="4"/>
  <c r="AB568" i="4"/>
  <c r="AB496" i="4"/>
  <c r="AB741" i="4"/>
  <c r="AB733" i="4"/>
  <c r="AB725" i="4"/>
  <c r="AB717" i="4"/>
  <c r="AB709" i="4"/>
  <c r="AB701" i="4"/>
  <c r="AB693" i="4"/>
  <c r="AB685" i="4"/>
  <c r="AB646" i="4"/>
  <c r="AB644" i="4"/>
  <c r="AB630" i="4"/>
  <c r="AB628" i="4"/>
  <c r="AB614" i="4"/>
  <c r="AB612" i="4"/>
  <c r="AB598" i="4"/>
  <c r="AB596" i="4"/>
  <c r="F594" i="4"/>
  <c r="F586" i="4"/>
  <c r="AB576" i="4"/>
  <c r="F554" i="4"/>
  <c r="F552" i="4"/>
  <c r="AB504" i="4"/>
  <c r="AB468" i="4"/>
  <c r="F401" i="4"/>
  <c r="F576" i="4"/>
  <c r="AB554" i="4"/>
  <c r="AB552" i="4"/>
  <c r="AB512" i="4"/>
  <c r="AB470" i="4"/>
  <c r="AB528" i="4"/>
  <c r="AB522" i="4"/>
  <c r="AB514" i="4"/>
  <c r="AB506" i="4"/>
  <c r="AB498" i="4"/>
  <c r="AB490" i="4"/>
  <c r="AB411" i="4"/>
  <c r="AB369" i="4"/>
  <c r="AB540" i="4"/>
  <c r="F470" i="4"/>
  <c r="F468" i="4"/>
  <c r="AB456" i="4"/>
  <c r="AB427" i="4"/>
  <c r="AB421" i="4"/>
  <c r="F399" i="4"/>
  <c r="F328" i="4"/>
  <c r="AB590" i="4"/>
  <c r="AB588" i="4"/>
  <c r="AB574" i="4"/>
  <c r="AB572" i="4"/>
  <c r="AB558" i="4"/>
  <c r="AB556" i="4"/>
  <c r="AB532" i="4"/>
  <c r="F446" i="4"/>
  <c r="AB440" i="4"/>
  <c r="AB354" i="4"/>
  <c r="AB525" i="4"/>
  <c r="AB517" i="4"/>
  <c r="AB509" i="4"/>
  <c r="AB501" i="4"/>
  <c r="AB493" i="4"/>
  <c r="AB485" i="4"/>
  <c r="AB452" i="4"/>
  <c r="AB437" i="4"/>
  <c r="F429" i="4"/>
  <c r="F413" i="4"/>
  <c r="AB401" i="4"/>
  <c r="AB399" i="4"/>
  <c r="F387" i="4"/>
  <c r="AB448" i="4"/>
  <c r="AB429" i="4"/>
  <c r="AB419" i="4"/>
  <c r="AB413" i="4"/>
  <c r="AB385" i="4"/>
  <c r="AB322" i="4"/>
  <c r="AB274" i="4"/>
  <c r="AB521" i="4"/>
  <c r="AB513" i="4"/>
  <c r="AB505" i="4"/>
  <c r="AB497" i="4"/>
  <c r="AB489" i="4"/>
  <c r="AB482" i="4"/>
  <c r="AB480" i="4"/>
  <c r="AB466" i="4"/>
  <c r="AB464" i="4"/>
  <c r="AB460" i="4"/>
  <c r="AB444" i="4"/>
  <c r="AB435" i="4"/>
  <c r="F421" i="4"/>
  <c r="F371" i="4"/>
  <c r="F300" i="4"/>
  <c r="AB432" i="4"/>
  <c r="AB424" i="4"/>
  <c r="AB416" i="4"/>
  <c r="AB381" i="4"/>
  <c r="AB365" i="4"/>
  <c r="AB346" i="4"/>
  <c r="AB314" i="4"/>
  <c r="F284" i="4"/>
  <c r="AB377" i="4"/>
  <c r="AB361" i="4"/>
  <c r="AB338" i="4"/>
  <c r="AB306" i="4"/>
  <c r="F268" i="4"/>
  <c r="F221" i="4"/>
  <c r="F205" i="4"/>
  <c r="AB436" i="4"/>
  <c r="AB428" i="4"/>
  <c r="AB420" i="4"/>
  <c r="AB412" i="4"/>
  <c r="AB397" i="4"/>
  <c r="AB395" i="4"/>
  <c r="AB373" i="4"/>
  <c r="AB330" i="4"/>
  <c r="AB290" i="4"/>
  <c r="F244" i="4"/>
  <c r="AB170" i="4"/>
  <c r="AB286" i="4"/>
  <c r="AB270" i="4"/>
  <c r="AB246" i="4"/>
  <c r="F241" i="4"/>
  <c r="F227" i="4"/>
  <c r="F225" i="4"/>
  <c r="AB219" i="4"/>
  <c r="AB203" i="4"/>
  <c r="AB358" i="4"/>
  <c r="AB350" i="4"/>
  <c r="AB342" i="4"/>
  <c r="AB334" i="4"/>
  <c r="AB326" i="4"/>
  <c r="AB318" i="4"/>
  <c r="AB310" i="4"/>
  <c r="AB302" i="4"/>
  <c r="AB298" i="4"/>
  <c r="AB282" i="4"/>
  <c r="AB266" i="4"/>
  <c r="AB262" i="4"/>
  <c r="AB254" i="4"/>
  <c r="AB227" i="4"/>
  <c r="AB225" i="4"/>
  <c r="F180" i="4"/>
  <c r="F136" i="4"/>
  <c r="AB294" i="4"/>
  <c r="AB278" i="4"/>
  <c r="F178" i="4"/>
  <c r="AB168" i="4"/>
  <c r="AB215" i="4"/>
  <c r="AB199" i="4"/>
  <c r="AB194" i="4"/>
  <c r="AB186" i="4"/>
  <c r="AB178" i="4"/>
  <c r="F144" i="4"/>
  <c r="F132" i="4"/>
  <c r="F115" i="4"/>
  <c r="AB258" i="4"/>
  <c r="AB250" i="4"/>
  <c r="AB242" i="4"/>
  <c r="AB211" i="4"/>
  <c r="F152" i="4"/>
  <c r="AB142" i="4"/>
  <c r="F128" i="4"/>
  <c r="AB263" i="4"/>
  <c r="AB255" i="4"/>
  <c r="AB253" i="4"/>
  <c r="AB247" i="4"/>
  <c r="AB245" i="4"/>
  <c r="AB239" i="4"/>
  <c r="AB237" i="4"/>
  <c r="AB223" i="4"/>
  <c r="AB207" i="4"/>
  <c r="AB192" i="4"/>
  <c r="AB184" i="4"/>
  <c r="AB176" i="4"/>
  <c r="F170" i="4"/>
  <c r="F168" i="4"/>
  <c r="AB150" i="4"/>
  <c r="F124" i="4"/>
  <c r="AB189" i="4"/>
  <c r="AB181" i="4"/>
  <c r="AB156" i="4"/>
  <c r="AB148" i="4"/>
  <c r="AB140" i="4"/>
  <c r="AB121" i="4"/>
  <c r="AB193" i="4"/>
  <c r="AB185" i="4"/>
  <c r="AB177" i="4"/>
  <c r="AB166" i="4"/>
  <c r="AB164" i="4"/>
  <c r="AB105" i="4"/>
  <c r="AB153" i="4"/>
  <c r="AB145" i="4"/>
  <c r="AB137" i="4"/>
  <c r="AB117" i="4"/>
  <c r="AB96" i="4"/>
  <c r="AB88" i="4"/>
  <c r="F48" i="4"/>
  <c r="AB134" i="4"/>
  <c r="AB130" i="4"/>
  <c r="AB126" i="4"/>
  <c r="AB113" i="4"/>
  <c r="AB93" i="4"/>
  <c r="F77" i="4"/>
  <c r="AB157" i="4"/>
  <c r="AB149" i="4"/>
  <c r="AB141" i="4"/>
  <c r="AB133" i="4"/>
  <c r="AB129" i="4"/>
  <c r="AB125" i="4"/>
  <c r="AB109" i="4"/>
  <c r="F69" i="4"/>
  <c r="F41" i="4"/>
  <c r="AB81" i="4"/>
  <c r="AB62" i="4"/>
  <c r="AB54" i="4"/>
  <c r="AB101" i="4"/>
  <c r="AB97" i="4"/>
  <c r="AB92" i="4"/>
  <c r="AB89" i="4"/>
  <c r="AB86" i="4"/>
  <c r="AB83" i="4"/>
  <c r="AB47" i="4"/>
  <c r="AB98" i="4"/>
  <c r="AB78" i="4"/>
  <c r="F68" i="4"/>
  <c r="AB63" i="4"/>
  <c r="AB58" i="4"/>
  <c r="AB50" i="4"/>
  <c r="AB31" i="4"/>
  <c r="AB75" i="4"/>
  <c r="AB71" i="4"/>
  <c r="AB42" i="4"/>
  <c r="F29" i="4"/>
  <c r="AB82" i="4"/>
  <c r="AB74" i="4"/>
  <c r="AB70" i="4"/>
  <c r="AB66" i="4"/>
  <c r="AB35" i="4"/>
  <c r="AB59" i="4"/>
  <c r="AB55" i="4"/>
  <c r="AB51" i="4"/>
  <c r="AB46" i="4"/>
  <c r="AB43" i="4"/>
  <c r="AB39" i="4"/>
  <c r="AB26" i="4"/>
  <c r="AL609" i="4" l="1"/>
  <c r="AG129" i="4"/>
  <c r="AH129" i="4"/>
  <c r="AI129" i="4"/>
  <c r="AJ129" i="4"/>
  <c r="AI270" i="4"/>
  <c r="AJ270" i="4"/>
  <c r="AH270" i="4"/>
  <c r="AG270" i="4"/>
  <c r="AI452" i="4"/>
  <c r="AJ452" i="4"/>
  <c r="AG452" i="4"/>
  <c r="AH452" i="4"/>
  <c r="AH504" i="4"/>
  <c r="AJ504" i="4"/>
  <c r="AG504" i="4"/>
  <c r="AI504" i="4"/>
  <c r="AJ943" i="4"/>
  <c r="AG943" i="4"/>
  <c r="AH943" i="4"/>
  <c r="AI943" i="4"/>
  <c r="AJ795" i="4"/>
  <c r="AG795" i="4"/>
  <c r="AH795" i="4"/>
  <c r="AI795" i="4"/>
  <c r="AL360" i="4"/>
  <c r="AK360" i="4"/>
  <c r="AL312" i="4"/>
  <c r="AK312" i="4"/>
  <c r="AK565" i="4"/>
  <c r="AL565" i="4"/>
  <c r="AK633" i="4"/>
  <c r="AL633" i="4"/>
  <c r="AL280" i="4"/>
  <c r="AK280" i="4"/>
  <c r="AK600" i="4"/>
  <c r="AL600" i="4"/>
  <c r="AK616" i="4"/>
  <c r="AL616" i="4"/>
  <c r="AK670" i="4"/>
  <c r="AL670" i="4"/>
  <c r="AL232" i="4"/>
  <c r="AK232" i="4"/>
  <c r="AK584" i="4"/>
  <c r="AL584" i="4"/>
  <c r="AK649" i="4"/>
  <c r="AL649" i="4"/>
  <c r="AK248" i="4"/>
  <c r="AL248" i="4"/>
  <c r="AL264" i="4"/>
  <c r="AK264" i="4"/>
  <c r="AL408" i="4"/>
  <c r="AK408" i="4"/>
  <c r="AK679" i="4"/>
  <c r="AL679" i="4"/>
  <c r="AK711" i="4"/>
  <c r="AL711" i="4"/>
  <c r="AL392" i="4"/>
  <c r="AK392" i="4"/>
  <c r="AK581" i="4"/>
  <c r="AL581" i="4"/>
  <c r="AK663" i="4"/>
  <c r="AL663" i="4"/>
  <c r="AL400" i="4"/>
  <c r="AK400" i="4"/>
  <c r="AK609" i="4"/>
  <c r="AK641" i="4"/>
  <c r="AL641" i="4"/>
  <c r="AG59" i="4"/>
  <c r="AH59" i="4"/>
  <c r="AI59" i="4"/>
  <c r="AJ59" i="4"/>
  <c r="AG71" i="4"/>
  <c r="AH71" i="4"/>
  <c r="AI71" i="4"/>
  <c r="AJ71" i="4"/>
  <c r="AG98" i="4"/>
  <c r="AH98" i="4"/>
  <c r="AI98" i="4"/>
  <c r="AJ98" i="4"/>
  <c r="AG54" i="4"/>
  <c r="AH54" i="4"/>
  <c r="AI54" i="4"/>
  <c r="AJ54" i="4"/>
  <c r="AG133" i="4"/>
  <c r="AH133" i="4"/>
  <c r="AI133" i="4"/>
  <c r="AJ133" i="4"/>
  <c r="AG130" i="4"/>
  <c r="AH130" i="4"/>
  <c r="AI130" i="4"/>
  <c r="AJ130" i="4"/>
  <c r="AG153" i="4"/>
  <c r="AH153" i="4"/>
  <c r="AI153" i="4"/>
  <c r="AJ153" i="4"/>
  <c r="AG140" i="4"/>
  <c r="AH140" i="4"/>
  <c r="AI140" i="4"/>
  <c r="AJ140" i="4"/>
  <c r="AG245" i="4"/>
  <c r="AH245" i="4"/>
  <c r="AI245" i="4"/>
  <c r="AJ245" i="4"/>
  <c r="AG211" i="4"/>
  <c r="AH211" i="4"/>
  <c r="AI211" i="4"/>
  <c r="AJ211" i="4"/>
  <c r="AI186" i="4"/>
  <c r="AJ186" i="4"/>
  <c r="AG186" i="4"/>
  <c r="AH186" i="4"/>
  <c r="AI298" i="4"/>
  <c r="AJ298" i="4"/>
  <c r="AG298" i="4"/>
  <c r="AH298" i="4"/>
  <c r="AI358" i="4"/>
  <c r="AJ358" i="4"/>
  <c r="AG358" i="4"/>
  <c r="AH358" i="4"/>
  <c r="AI286" i="4"/>
  <c r="AJ286" i="4"/>
  <c r="AG286" i="4"/>
  <c r="AH286" i="4"/>
  <c r="AI412" i="4"/>
  <c r="AJ412" i="4"/>
  <c r="AG412" i="4"/>
  <c r="AH412" i="4"/>
  <c r="AI338" i="4"/>
  <c r="AJ338" i="4"/>
  <c r="AG338" i="4"/>
  <c r="AH338" i="4"/>
  <c r="AI416" i="4"/>
  <c r="AJ416" i="4"/>
  <c r="AH416" i="4"/>
  <c r="AG416" i="4"/>
  <c r="AI460" i="4"/>
  <c r="AJ460" i="4"/>
  <c r="AG460" i="4"/>
  <c r="AH460" i="4"/>
  <c r="AG513" i="4"/>
  <c r="AH513" i="4"/>
  <c r="AI513" i="4"/>
  <c r="AJ513" i="4"/>
  <c r="AI448" i="4"/>
  <c r="AJ448" i="4"/>
  <c r="AH448" i="4"/>
  <c r="AG448" i="4"/>
  <c r="AG485" i="4"/>
  <c r="AH485" i="4"/>
  <c r="AI485" i="4"/>
  <c r="AJ485" i="4"/>
  <c r="AG369" i="4"/>
  <c r="AH369" i="4"/>
  <c r="AI369" i="4"/>
  <c r="AJ369" i="4"/>
  <c r="AH470" i="4"/>
  <c r="AJ470" i="4"/>
  <c r="AG470" i="4"/>
  <c r="AI470" i="4"/>
  <c r="AH614" i="4"/>
  <c r="AJ614" i="4"/>
  <c r="AG614" i="4"/>
  <c r="AI614" i="4"/>
  <c r="AH709" i="4"/>
  <c r="AJ709" i="4"/>
  <c r="AG709" i="4"/>
  <c r="AI709" i="4"/>
  <c r="AG737" i="4"/>
  <c r="AI737" i="4"/>
  <c r="AJ737" i="4"/>
  <c r="AH737" i="4"/>
  <c r="AG770" i="4"/>
  <c r="AH770" i="4"/>
  <c r="AI770" i="4"/>
  <c r="AJ770" i="4"/>
  <c r="AG802" i="4"/>
  <c r="AH802" i="4"/>
  <c r="AI802" i="4"/>
  <c r="AJ802" i="4"/>
  <c r="AG834" i="4"/>
  <c r="AH834" i="4"/>
  <c r="AI834" i="4"/>
  <c r="AJ834" i="4"/>
  <c r="AG866" i="4"/>
  <c r="AH866" i="4"/>
  <c r="AI866" i="4"/>
  <c r="AJ866" i="4"/>
  <c r="AG898" i="4"/>
  <c r="AH898" i="4"/>
  <c r="AI898" i="4"/>
  <c r="AJ898" i="4"/>
  <c r="AJ951" i="4"/>
  <c r="AG951" i="4"/>
  <c r="AH951" i="4"/>
  <c r="AI951" i="4"/>
  <c r="AJ831" i="4"/>
  <c r="AI831" i="4"/>
  <c r="AG831" i="4"/>
  <c r="AH831" i="4"/>
  <c r="AJ895" i="4"/>
  <c r="AI895" i="4"/>
  <c r="AG895" i="4"/>
  <c r="AH895" i="4"/>
  <c r="AJ939" i="4"/>
  <c r="AH939" i="4"/>
  <c r="AG939" i="4"/>
  <c r="AI939" i="4"/>
  <c r="AJ883" i="4"/>
  <c r="AG883" i="4"/>
  <c r="AH883" i="4"/>
  <c r="AI883" i="4"/>
  <c r="AG726" i="4"/>
  <c r="AH726" i="4"/>
  <c r="AI726" i="4"/>
  <c r="AJ726" i="4"/>
  <c r="AG766" i="4"/>
  <c r="AH766" i="4"/>
  <c r="AI766" i="4"/>
  <c r="AJ766" i="4"/>
  <c r="AG798" i="4"/>
  <c r="AH798" i="4"/>
  <c r="AI798" i="4"/>
  <c r="AJ798" i="4"/>
  <c r="AH689" i="4"/>
  <c r="AJ689" i="4"/>
  <c r="AG689" i="4"/>
  <c r="AI689" i="4"/>
  <c r="AJ859" i="4"/>
  <c r="AI859" i="4"/>
  <c r="AG859" i="4"/>
  <c r="AH859" i="4"/>
  <c r="AK180" i="4"/>
  <c r="AL180" i="4"/>
  <c r="AL196" i="4"/>
  <c r="AK196" i="4"/>
  <c r="AL218" i="4"/>
  <c r="AK218" i="4"/>
  <c r="AL268" i="4"/>
  <c r="AK268" i="4"/>
  <c r="AK442" i="4"/>
  <c r="AL442" i="4"/>
  <c r="AK542" i="4"/>
  <c r="AL542" i="4"/>
  <c r="AK620" i="4"/>
  <c r="AL620" i="4"/>
  <c r="AK680" i="4"/>
  <c r="AL680" i="4"/>
  <c r="AL885" i="4"/>
  <c r="AK885" i="4"/>
  <c r="AL202" i="4"/>
  <c r="AK202" i="4"/>
  <c r="AK230" i="4"/>
  <c r="AL230" i="4"/>
  <c r="AK252" i="4"/>
  <c r="AL252" i="4"/>
  <c r="AL390" i="4"/>
  <c r="AK390" i="4"/>
  <c r="AK404" i="4"/>
  <c r="AL404" i="4"/>
  <c r="AL426" i="4"/>
  <c r="AK426" i="4"/>
  <c r="AL478" i="4"/>
  <c r="AK478" i="4"/>
  <c r="AK494" i="4"/>
  <c r="AL494" i="4"/>
  <c r="AL510" i="4"/>
  <c r="AK510" i="4"/>
  <c r="AK526" i="4"/>
  <c r="AL526" i="4"/>
  <c r="AK715" i="4"/>
  <c r="AL715" i="4"/>
  <c r="AK382" i="4"/>
  <c r="AL382" i="4"/>
  <c r="AL562" i="4"/>
  <c r="AK562" i="4"/>
  <c r="AK602" i="4"/>
  <c r="AL602" i="4"/>
  <c r="AL618" i="4"/>
  <c r="AK618" i="4"/>
  <c r="AK228" i="4"/>
  <c r="AL228" i="4"/>
  <c r="AL388" i="4"/>
  <c r="AK388" i="4"/>
  <c r="AL402" i="4"/>
  <c r="AK402" i="4"/>
  <c r="AK454" i="4"/>
  <c r="AL454" i="4"/>
  <c r="AK476" i="4"/>
  <c r="AL476" i="4"/>
  <c r="AL492" i="4"/>
  <c r="AK492" i="4"/>
  <c r="AK508" i="4"/>
  <c r="AL508" i="4"/>
  <c r="AL524" i="4"/>
  <c r="AK524" i="4"/>
  <c r="AL913" i="4"/>
  <c r="AK913" i="4"/>
  <c r="AL945" i="4"/>
  <c r="AK945" i="4"/>
  <c r="AK284" i="4"/>
  <c r="AL284" i="4"/>
  <c r="AL214" i="4"/>
  <c r="AK214" i="4"/>
  <c r="AK380" i="4"/>
  <c r="AL380" i="4"/>
  <c r="AL438" i="4"/>
  <c r="AK438" i="4"/>
  <c r="AK560" i="4"/>
  <c r="AL560" i="4"/>
  <c r="AL580" i="4"/>
  <c r="AK580" i="4"/>
  <c r="AK773" i="4"/>
  <c r="AL773" i="4"/>
  <c r="AK332" i="4"/>
  <c r="AL332" i="4"/>
  <c r="AL348" i="4"/>
  <c r="AK348" i="4"/>
  <c r="AL364" i="4"/>
  <c r="AK364" i="4"/>
  <c r="AL474" i="4"/>
  <c r="AK474" i="4"/>
  <c r="AL538" i="4"/>
  <c r="AK538" i="4"/>
  <c r="AK592" i="4"/>
  <c r="AL592" i="4"/>
  <c r="AK603" i="4"/>
  <c r="AL603" i="4"/>
  <c r="AK619" i="4"/>
  <c r="AL619" i="4"/>
  <c r="AL695" i="4"/>
  <c r="AK695" i="4"/>
  <c r="AK727" i="4"/>
  <c r="AL727" i="4"/>
  <c r="AL450" i="4"/>
  <c r="AK450" i="4"/>
  <c r="AK190" i="4"/>
  <c r="AL190" i="4"/>
  <c r="AK220" i="4"/>
  <c r="AL220" i="4"/>
  <c r="AL300" i="4"/>
  <c r="AK300" i="4"/>
  <c r="AL316" i="4"/>
  <c r="AK316" i="4"/>
  <c r="AK386" i="4"/>
  <c r="AL386" i="4"/>
  <c r="AK414" i="4"/>
  <c r="AL414" i="4"/>
  <c r="AL544" i="4"/>
  <c r="AK544" i="4"/>
  <c r="AK606" i="4"/>
  <c r="AL606" i="4"/>
  <c r="AL638" i="4"/>
  <c r="AK638" i="4"/>
  <c r="AL292" i="4"/>
  <c r="AK292" i="4"/>
  <c r="AK370" i="4"/>
  <c r="AL370" i="4"/>
  <c r="AK458" i="4"/>
  <c r="AL458" i="4"/>
  <c r="AL749" i="4"/>
  <c r="AK749" i="4"/>
  <c r="AG126" i="4"/>
  <c r="AH126" i="4"/>
  <c r="AI126" i="4"/>
  <c r="AJ126" i="4"/>
  <c r="AG397" i="4"/>
  <c r="AH397" i="4"/>
  <c r="AI397" i="4"/>
  <c r="AJ397" i="4"/>
  <c r="AI440" i="4"/>
  <c r="AJ440" i="4"/>
  <c r="AH440" i="4"/>
  <c r="AG440" i="4"/>
  <c r="AH701" i="4"/>
  <c r="AG701" i="4"/>
  <c r="AJ701" i="4"/>
  <c r="AI701" i="4"/>
  <c r="AG828" i="4"/>
  <c r="AH828" i="4"/>
  <c r="AI828" i="4"/>
  <c r="AJ828" i="4"/>
  <c r="AJ887" i="4"/>
  <c r="AI887" i="4"/>
  <c r="AG887" i="4"/>
  <c r="AH887" i="4"/>
  <c r="AG35" i="4"/>
  <c r="AH35" i="4"/>
  <c r="AI35" i="4"/>
  <c r="AJ35" i="4"/>
  <c r="AG105" i="4"/>
  <c r="AH105" i="4"/>
  <c r="AI105" i="4"/>
  <c r="AJ105" i="4"/>
  <c r="AI194" i="4"/>
  <c r="AJ194" i="4"/>
  <c r="AG194" i="4"/>
  <c r="AH194" i="4"/>
  <c r="AI420" i="4"/>
  <c r="AJ420" i="4"/>
  <c r="AG420" i="4"/>
  <c r="AH420" i="4"/>
  <c r="AG493" i="4"/>
  <c r="AH493" i="4"/>
  <c r="AI493" i="4"/>
  <c r="AJ493" i="4"/>
  <c r="AH512" i="4"/>
  <c r="AJ512" i="4"/>
  <c r="AG512" i="4"/>
  <c r="AI512" i="4"/>
  <c r="AG42" i="4"/>
  <c r="AH42" i="4"/>
  <c r="AI42" i="4"/>
  <c r="AJ42" i="4"/>
  <c r="AG381" i="4"/>
  <c r="AH381" i="4"/>
  <c r="AI381" i="4"/>
  <c r="AJ381" i="4"/>
  <c r="AJ799" i="4"/>
  <c r="AI799" i="4"/>
  <c r="AG799" i="4"/>
  <c r="AH799" i="4"/>
  <c r="AJ843" i="4"/>
  <c r="AH843" i="4"/>
  <c r="AG843" i="4"/>
  <c r="AI843" i="4"/>
  <c r="AL344" i="4"/>
  <c r="AK344" i="4"/>
  <c r="AK208" i="4"/>
  <c r="AL208" i="4"/>
  <c r="AG141" i="4"/>
  <c r="AH141" i="4"/>
  <c r="AI141" i="4"/>
  <c r="AJ141" i="4"/>
  <c r="AI242" i="4"/>
  <c r="AJ242" i="4"/>
  <c r="AG242" i="4"/>
  <c r="AH242" i="4"/>
  <c r="AI170" i="4"/>
  <c r="AJ170" i="4"/>
  <c r="AG170" i="4"/>
  <c r="AH170" i="4"/>
  <c r="AH464" i="4"/>
  <c r="AJ464" i="4"/>
  <c r="AG464" i="4"/>
  <c r="AI464" i="4"/>
  <c r="AG411" i="4"/>
  <c r="AH411" i="4"/>
  <c r="AI411" i="4"/>
  <c r="AJ411" i="4"/>
  <c r="AH628" i="4"/>
  <c r="AG628" i="4"/>
  <c r="AI628" i="4"/>
  <c r="AJ628" i="4"/>
  <c r="AG900" i="4"/>
  <c r="AH900" i="4"/>
  <c r="AI900" i="4"/>
  <c r="AJ900" i="4"/>
  <c r="AG729" i="4"/>
  <c r="AI729" i="4"/>
  <c r="AJ729" i="4"/>
  <c r="AH729" i="4"/>
  <c r="AK605" i="4"/>
  <c r="AL605" i="4"/>
  <c r="AK769" i="4"/>
  <c r="AL769" i="4"/>
  <c r="AL897" i="4"/>
  <c r="AK897" i="4"/>
  <c r="AK635" i="4"/>
  <c r="AL635" i="4"/>
  <c r="AG164" i="4"/>
  <c r="AH164" i="4"/>
  <c r="AI164" i="4"/>
  <c r="AJ164" i="4"/>
  <c r="AI432" i="4"/>
  <c r="AJ432" i="4"/>
  <c r="AH432" i="4"/>
  <c r="AG432" i="4"/>
  <c r="AH488" i="4"/>
  <c r="AJ488" i="4"/>
  <c r="AG488" i="4"/>
  <c r="AI488" i="4"/>
  <c r="AJ911" i="4"/>
  <c r="AG911" i="4"/>
  <c r="AH911" i="4"/>
  <c r="AI911" i="4"/>
  <c r="AK99" i="4"/>
  <c r="AL99" i="4"/>
  <c r="AK235" i="4"/>
  <c r="AL235" i="4"/>
  <c r="AK387" i="4"/>
  <c r="AL387" i="4"/>
  <c r="AK499" i="4"/>
  <c r="AL499" i="4"/>
  <c r="AL531" i="4"/>
  <c r="AK531" i="4"/>
  <c r="AK553" i="4"/>
  <c r="AL553" i="4"/>
  <c r="AK728" i="4"/>
  <c r="AL728" i="4"/>
  <c r="AL744" i="4"/>
  <c r="AK744" i="4"/>
  <c r="AK760" i="4"/>
  <c r="AL760" i="4"/>
  <c r="AL776" i="4"/>
  <c r="AK776" i="4"/>
  <c r="AK792" i="4"/>
  <c r="AL792" i="4"/>
  <c r="AL808" i="4"/>
  <c r="AK808" i="4"/>
  <c r="AL824" i="4"/>
  <c r="AK824" i="4"/>
  <c r="AK840" i="4"/>
  <c r="AL840" i="4"/>
  <c r="AK856" i="4"/>
  <c r="AL856" i="4"/>
  <c r="AL872" i="4"/>
  <c r="AK872" i="4"/>
  <c r="AK888" i="4"/>
  <c r="AL888" i="4"/>
  <c r="AK904" i="4"/>
  <c r="AL904" i="4"/>
  <c r="AK920" i="4"/>
  <c r="AL920" i="4"/>
  <c r="AL936" i="4"/>
  <c r="AK936" i="4"/>
  <c r="AL952" i="4"/>
  <c r="AK952" i="4"/>
  <c r="AL968" i="4"/>
  <c r="AK968" i="4"/>
  <c r="AK984" i="4"/>
  <c r="AL984" i="4"/>
  <c r="AL13" i="4"/>
  <c r="AK13" i="4"/>
  <c r="AL21" i="4"/>
  <c r="AK21" i="4"/>
  <c r="AK846" i="4"/>
  <c r="AL846" i="4"/>
  <c r="AK886" i="4"/>
  <c r="AL886" i="4"/>
  <c r="AK950" i="4"/>
  <c r="AL950" i="4"/>
  <c r="AL982" i="4"/>
  <c r="AK982" i="4"/>
  <c r="AL28" i="4"/>
  <c r="AK28" i="4"/>
  <c r="AL61" i="4"/>
  <c r="AK61" i="4"/>
  <c r="AL102" i="4"/>
  <c r="AK102" i="4"/>
  <c r="AL124" i="4"/>
  <c r="AK124" i="4"/>
  <c r="AK155" i="4"/>
  <c r="AL155" i="4"/>
  <c r="AL183" i="4"/>
  <c r="AK183" i="4"/>
  <c r="AK213" i="4"/>
  <c r="AL213" i="4"/>
  <c r="AK241" i="4"/>
  <c r="AL241" i="4"/>
  <c r="AL271" i="4"/>
  <c r="AK271" i="4"/>
  <c r="AK301" i="4"/>
  <c r="AL301" i="4"/>
  <c r="AL317" i="4"/>
  <c r="AK317" i="4"/>
  <c r="AK371" i="4"/>
  <c r="AL371" i="4"/>
  <c r="AK545" i="4"/>
  <c r="AL545" i="4"/>
  <c r="AK731" i="4"/>
  <c r="AL731" i="4"/>
  <c r="AL25" i="4"/>
  <c r="AK25" i="4"/>
  <c r="AL830" i="4"/>
  <c r="AK830" i="4"/>
  <c r="AK854" i="4"/>
  <c r="AL854" i="4"/>
  <c r="AK878" i="4"/>
  <c r="AL878" i="4"/>
  <c r="AL902" i="4"/>
  <c r="AK902" i="4"/>
  <c r="AL926" i="4"/>
  <c r="AK926" i="4"/>
  <c r="AK958" i="4"/>
  <c r="AL958" i="4"/>
  <c r="AK22" i="4"/>
  <c r="AL22" i="4"/>
  <c r="AK34" i="4"/>
  <c r="AL34" i="4"/>
  <c r="AL48" i="4"/>
  <c r="AK48" i="4"/>
  <c r="AL64" i="4"/>
  <c r="AK64" i="4"/>
  <c r="AL127" i="4"/>
  <c r="AK127" i="4"/>
  <c r="AL147" i="4"/>
  <c r="AK147" i="4"/>
  <c r="AK169" i="4"/>
  <c r="AL169" i="4"/>
  <c r="AK233" i="4"/>
  <c r="AL233" i="4"/>
  <c r="AL293" i="4"/>
  <c r="AK293" i="4"/>
  <c r="AK331" i="4"/>
  <c r="AL331" i="4"/>
  <c r="AK347" i="4"/>
  <c r="AL347" i="4"/>
  <c r="AK363" i="4"/>
  <c r="AL363" i="4"/>
  <c r="AK407" i="4"/>
  <c r="AL407" i="4"/>
  <c r="AL451" i="4"/>
  <c r="AK451" i="4"/>
  <c r="AL467" i="4"/>
  <c r="AK467" i="4"/>
  <c r="AL481" i="4"/>
  <c r="AK481" i="4"/>
  <c r="AK537" i="4"/>
  <c r="AL537" i="4"/>
  <c r="AL672" i="4"/>
  <c r="AK672" i="4"/>
  <c r="AK822" i="4"/>
  <c r="AL822" i="4"/>
  <c r="AL966" i="4"/>
  <c r="AK966" i="4"/>
  <c r="AL29" i="4"/>
  <c r="AK29" i="4"/>
  <c r="AK67" i="4"/>
  <c r="AL67" i="4"/>
  <c r="AL84" i="4"/>
  <c r="AK84" i="4"/>
  <c r="AK108" i="4"/>
  <c r="AL108" i="4"/>
  <c r="AL139" i="4"/>
  <c r="AK139" i="4"/>
  <c r="AK175" i="4"/>
  <c r="AL175" i="4"/>
  <c r="AL269" i="4"/>
  <c r="AK269" i="4"/>
  <c r="AK307" i="4"/>
  <c r="AL307" i="4"/>
  <c r="AL323" i="4"/>
  <c r="AK323" i="4"/>
  <c r="AL443" i="4"/>
  <c r="AK443" i="4"/>
  <c r="AL551" i="4"/>
  <c r="AK551" i="4"/>
  <c r="AL785" i="4"/>
  <c r="AK785" i="4"/>
  <c r="AL833" i="4"/>
  <c r="AK833" i="4"/>
  <c r="AK849" i="4"/>
  <c r="AL849" i="4"/>
  <c r="AL865" i="4"/>
  <c r="AK865" i="4"/>
  <c r="AL881" i="4"/>
  <c r="AK881" i="4"/>
  <c r="AL961" i="4"/>
  <c r="AK961" i="4"/>
  <c r="AL977" i="4"/>
  <c r="AK977" i="4"/>
  <c r="AK993" i="4"/>
  <c r="AL993" i="4"/>
  <c r="AK112" i="4"/>
  <c r="AL112" i="4"/>
  <c r="AK171" i="4"/>
  <c r="AL171" i="4"/>
  <c r="AK431" i="4"/>
  <c r="AL431" i="4"/>
  <c r="AK547" i="4"/>
  <c r="AL547" i="4"/>
  <c r="AL805" i="4"/>
  <c r="AK805" i="4"/>
  <c r="AK989" i="4"/>
  <c r="AL989" i="4"/>
  <c r="AL40" i="4"/>
  <c r="AK40" i="4"/>
  <c r="AL79" i="4"/>
  <c r="AK79" i="4"/>
  <c r="AL95" i="4"/>
  <c r="AK95" i="4"/>
  <c r="AK111" i="4"/>
  <c r="AL111" i="4"/>
  <c r="AL128" i="4"/>
  <c r="AK128" i="4"/>
  <c r="AL261" i="4"/>
  <c r="AK261" i="4"/>
  <c r="AK299" i="4"/>
  <c r="AL299" i="4"/>
  <c r="AK337" i="4"/>
  <c r="AL337" i="4"/>
  <c r="AK353" i="4"/>
  <c r="AL353" i="4"/>
  <c r="AK405" i="4"/>
  <c r="AL405" i="4"/>
  <c r="AK457" i="4"/>
  <c r="AL457" i="4"/>
  <c r="AK471" i="4"/>
  <c r="AL471" i="4"/>
  <c r="AK487" i="4"/>
  <c r="AL487" i="4"/>
  <c r="AK503" i="4"/>
  <c r="AL503" i="4"/>
  <c r="AK519" i="4"/>
  <c r="AL519" i="4"/>
  <c r="AK535" i="4"/>
  <c r="AL535" i="4"/>
  <c r="AL692" i="4"/>
  <c r="AK692" i="4"/>
  <c r="AL756" i="4"/>
  <c r="AK756" i="4"/>
  <c r="AK772" i="4"/>
  <c r="AL772" i="4"/>
  <c r="AL788" i="4"/>
  <c r="AK788" i="4"/>
  <c r="AK924" i="4"/>
  <c r="AL924" i="4"/>
  <c r="AL940" i="4"/>
  <c r="AK940" i="4"/>
  <c r="AL956" i="4"/>
  <c r="AK956" i="4"/>
  <c r="AK972" i="4"/>
  <c r="AL972" i="4"/>
  <c r="AL988" i="4"/>
  <c r="AK988" i="4"/>
  <c r="AK19" i="4"/>
  <c r="AL19" i="4"/>
  <c r="AL33" i="4"/>
  <c r="AK33" i="4"/>
  <c r="AL319" i="4"/>
  <c r="AK319" i="4"/>
  <c r="AK439" i="4"/>
  <c r="AL439" i="4"/>
  <c r="AK941" i="4"/>
  <c r="AL941" i="4"/>
  <c r="AL49" i="4"/>
  <c r="AK49" i="4"/>
  <c r="AL65" i="4"/>
  <c r="AK65" i="4"/>
  <c r="AL90" i="4"/>
  <c r="AK90" i="4"/>
  <c r="AK114" i="4"/>
  <c r="AL114" i="4"/>
  <c r="AL159" i="4"/>
  <c r="AK159" i="4"/>
  <c r="AK173" i="4"/>
  <c r="AL173" i="4"/>
  <c r="AK195" i="4"/>
  <c r="AL195" i="4"/>
  <c r="AK217" i="4"/>
  <c r="AL217" i="4"/>
  <c r="AL283" i="4"/>
  <c r="AK283" i="4"/>
  <c r="AL313" i="4"/>
  <c r="AK313" i="4"/>
  <c r="AL383" i="4"/>
  <c r="AK383" i="4"/>
  <c r="AL433" i="4"/>
  <c r="AK433" i="4"/>
  <c r="AK555" i="4"/>
  <c r="AL555" i="4"/>
  <c r="AL24" i="4"/>
  <c r="AK24" i="4"/>
  <c r="AK80" i="4"/>
  <c r="AL80" i="4"/>
  <c r="AK165" i="4"/>
  <c r="AL165" i="4"/>
  <c r="AK273" i="4"/>
  <c r="AL273" i="4"/>
  <c r="AL813" i="4"/>
  <c r="AK813" i="4"/>
  <c r="AK909" i="4"/>
  <c r="AL909" i="4"/>
  <c r="AK38" i="4"/>
  <c r="AL38" i="4"/>
  <c r="AL52" i="4"/>
  <c r="AK52" i="4"/>
  <c r="AL77" i="4"/>
  <c r="AK77" i="4"/>
  <c r="AL120" i="4"/>
  <c r="AK120" i="4"/>
  <c r="AL154" i="4"/>
  <c r="AK154" i="4"/>
  <c r="AL179" i="4"/>
  <c r="AK179" i="4"/>
  <c r="AK201" i="4"/>
  <c r="AL201" i="4"/>
  <c r="AK229" i="4"/>
  <c r="AL229" i="4"/>
  <c r="AK259" i="4"/>
  <c r="AL259" i="4"/>
  <c r="AL289" i="4"/>
  <c r="AK289" i="4"/>
  <c r="AK335" i="4"/>
  <c r="AL335" i="4"/>
  <c r="AL351" i="4"/>
  <c r="AK351" i="4"/>
  <c r="AK367" i="4"/>
  <c r="AL367" i="4"/>
  <c r="AL447" i="4"/>
  <c r="AK447" i="4"/>
  <c r="AK463" i="4"/>
  <c r="AL463" i="4"/>
  <c r="AK533" i="4"/>
  <c r="AL533" i="4"/>
  <c r="AK668" i="4"/>
  <c r="AL668" i="4"/>
  <c r="AL738" i="4"/>
  <c r="AK738" i="4"/>
  <c r="AL938" i="4"/>
  <c r="AK938" i="4"/>
  <c r="AK954" i="4"/>
  <c r="AL954" i="4"/>
  <c r="AL970" i="4"/>
  <c r="AK970" i="4"/>
  <c r="AL986" i="4"/>
  <c r="AK986" i="4"/>
  <c r="AK104" i="4"/>
  <c r="AL104" i="4"/>
  <c r="AL146" i="4"/>
  <c r="AK146" i="4"/>
  <c r="AK797" i="4"/>
  <c r="AL797" i="4"/>
  <c r="AL893" i="4"/>
  <c r="AK893" i="4"/>
  <c r="AK949" i="4"/>
  <c r="AL949" i="4"/>
  <c r="AG55" i="4"/>
  <c r="AH55" i="4"/>
  <c r="AI55" i="4"/>
  <c r="AJ55" i="4"/>
  <c r="AG121" i="4"/>
  <c r="AH121" i="4"/>
  <c r="AI121" i="4"/>
  <c r="AJ121" i="4"/>
  <c r="AI294" i="4"/>
  <c r="AJ294" i="4"/>
  <c r="AG294" i="4"/>
  <c r="AH294" i="4"/>
  <c r="AI444" i="4"/>
  <c r="AJ444" i="4"/>
  <c r="AG444" i="4"/>
  <c r="AH444" i="4"/>
  <c r="AH540" i="4"/>
  <c r="AJ540" i="4"/>
  <c r="AG540" i="4"/>
  <c r="AI540" i="4"/>
  <c r="AG734" i="4"/>
  <c r="AH734" i="4"/>
  <c r="AI734" i="4"/>
  <c r="AJ734" i="4"/>
  <c r="AJ835" i="4"/>
  <c r="AH835" i="4"/>
  <c r="AG835" i="4"/>
  <c r="AI835" i="4"/>
  <c r="AH713" i="4"/>
  <c r="AG713" i="4"/>
  <c r="AJ713" i="4"/>
  <c r="AI713" i="4"/>
  <c r="AK200" i="4"/>
  <c r="AL200" i="4"/>
  <c r="AG134" i="4"/>
  <c r="AH134" i="4"/>
  <c r="AI134" i="4"/>
  <c r="AJ134" i="4"/>
  <c r="AI743" i="4"/>
  <c r="AJ743" i="4"/>
  <c r="AG743" i="4"/>
  <c r="AH743" i="4"/>
  <c r="AJ955" i="4"/>
  <c r="AI955" i="4"/>
  <c r="AG955" i="4"/>
  <c r="AH955" i="4"/>
  <c r="AJ907" i="4"/>
  <c r="AH907" i="4"/>
  <c r="AI907" i="4"/>
  <c r="AG907" i="4"/>
  <c r="AK623" i="4"/>
  <c r="AL623" i="4"/>
  <c r="AK637" i="4"/>
  <c r="AL637" i="4"/>
  <c r="AL801" i="4"/>
  <c r="AK801" i="4"/>
  <c r="AK845" i="4"/>
  <c r="AL845" i="4"/>
  <c r="AK583" i="4"/>
  <c r="AL583" i="4"/>
  <c r="AL957" i="4"/>
  <c r="AK957" i="4"/>
  <c r="AG31" i="4"/>
  <c r="AH31" i="4"/>
  <c r="AI31" i="4"/>
  <c r="AJ31" i="4"/>
  <c r="AI184" i="4"/>
  <c r="AJ184" i="4"/>
  <c r="AG184" i="4"/>
  <c r="AH184" i="4"/>
  <c r="AI310" i="4"/>
  <c r="AJ310" i="4"/>
  <c r="AG310" i="4"/>
  <c r="AH310" i="4"/>
  <c r="AG501" i="4"/>
  <c r="AH501" i="4"/>
  <c r="AI501" i="4"/>
  <c r="AJ501" i="4"/>
  <c r="AH552" i="4"/>
  <c r="AJ552" i="4"/>
  <c r="AG552" i="4"/>
  <c r="AI552" i="4"/>
  <c r="AG778" i="4"/>
  <c r="AH778" i="4"/>
  <c r="AI778" i="4"/>
  <c r="AJ778" i="4"/>
  <c r="AG906" i="4"/>
  <c r="AH906" i="4"/>
  <c r="AI906" i="4"/>
  <c r="AJ906" i="4"/>
  <c r="AG742" i="4"/>
  <c r="AH742" i="4"/>
  <c r="AI742" i="4"/>
  <c r="AJ742" i="4"/>
  <c r="AK72" i="4"/>
  <c r="AL72" i="4"/>
  <c r="AL160" i="4"/>
  <c r="AK160" i="4"/>
  <c r="AK257" i="4"/>
  <c r="AL257" i="4"/>
  <c r="AG88" i="4"/>
  <c r="AH88" i="4"/>
  <c r="AI88" i="4"/>
  <c r="AJ88" i="4"/>
  <c r="AI258" i="4"/>
  <c r="AJ258" i="4"/>
  <c r="AG258" i="4"/>
  <c r="AH258" i="4"/>
  <c r="AG227" i="4"/>
  <c r="AH227" i="4"/>
  <c r="AI227" i="4"/>
  <c r="AJ227" i="4"/>
  <c r="AI290" i="4"/>
  <c r="AJ290" i="4"/>
  <c r="AG290" i="4"/>
  <c r="AH290" i="4"/>
  <c r="AH480" i="4"/>
  <c r="AJ480" i="4"/>
  <c r="AG480" i="4"/>
  <c r="AI480" i="4"/>
  <c r="AG401" i="4"/>
  <c r="AH401" i="4"/>
  <c r="AI401" i="4"/>
  <c r="AJ401" i="4"/>
  <c r="AG509" i="4"/>
  <c r="AH509" i="4"/>
  <c r="AI509" i="4"/>
  <c r="AJ509" i="4"/>
  <c r="AG427" i="4"/>
  <c r="AH427" i="4"/>
  <c r="AI427" i="4"/>
  <c r="AJ427" i="4"/>
  <c r="AH498" i="4"/>
  <c r="AJ498" i="4"/>
  <c r="AG498" i="4"/>
  <c r="AI498" i="4"/>
  <c r="AH554" i="4"/>
  <c r="AJ554" i="4"/>
  <c r="AG554" i="4"/>
  <c r="AI554" i="4"/>
  <c r="AH644" i="4"/>
  <c r="AG644" i="4"/>
  <c r="AI644" i="4"/>
  <c r="AJ644" i="4"/>
  <c r="AG733" i="4"/>
  <c r="AI733" i="4"/>
  <c r="AH733" i="4"/>
  <c r="AJ733" i="4"/>
  <c r="AH520" i="4"/>
  <c r="AJ520" i="4"/>
  <c r="AG520" i="4"/>
  <c r="AI520" i="4"/>
  <c r="AJ702" i="4"/>
  <c r="AH702" i="4"/>
  <c r="AI702" i="4"/>
  <c r="AG702" i="4"/>
  <c r="AI751" i="4"/>
  <c r="AG751" i="4"/>
  <c r="AH751" i="4"/>
  <c r="AJ751" i="4"/>
  <c r="AJ783" i="4"/>
  <c r="AG783" i="4"/>
  <c r="AH783" i="4"/>
  <c r="AI783" i="4"/>
  <c r="AG812" i="4"/>
  <c r="AH812" i="4"/>
  <c r="AI812" i="4"/>
  <c r="AJ812" i="4"/>
  <c r="AG844" i="4"/>
  <c r="AH844" i="4"/>
  <c r="AI844" i="4"/>
  <c r="AJ844" i="4"/>
  <c r="AG876" i="4"/>
  <c r="AH876" i="4"/>
  <c r="AI876" i="4"/>
  <c r="AJ876" i="4"/>
  <c r="AG908" i="4"/>
  <c r="AH908" i="4"/>
  <c r="AI908" i="4"/>
  <c r="AJ908" i="4"/>
  <c r="AJ971" i="4"/>
  <c r="AI971" i="4"/>
  <c r="AG971" i="4"/>
  <c r="AH971" i="4"/>
  <c r="AI716" i="4"/>
  <c r="AJ716" i="4"/>
  <c r="AG716" i="4"/>
  <c r="AH716" i="4"/>
  <c r="AJ855" i="4"/>
  <c r="AH855" i="4"/>
  <c r="AG855" i="4"/>
  <c r="AI855" i="4"/>
  <c r="AJ919" i="4"/>
  <c r="AH919" i="4"/>
  <c r="AG919" i="4"/>
  <c r="AI919" i="4"/>
  <c r="AJ963" i="4"/>
  <c r="AG963" i="4"/>
  <c r="AH963" i="4"/>
  <c r="AI963" i="4"/>
  <c r="AG660" i="4"/>
  <c r="AH660" i="4"/>
  <c r="AI660" i="4"/>
  <c r="AJ660" i="4"/>
  <c r="AI747" i="4"/>
  <c r="AH747" i="4"/>
  <c r="AJ747" i="4"/>
  <c r="AG747" i="4"/>
  <c r="AI779" i="4"/>
  <c r="AH779" i="4"/>
  <c r="AJ779" i="4"/>
  <c r="AG779" i="4"/>
  <c r="AJ867" i="4"/>
  <c r="AI867" i="4"/>
  <c r="AG867" i="4"/>
  <c r="AH867" i="4"/>
  <c r="AG708" i="4"/>
  <c r="AI708" i="4"/>
  <c r="AH708" i="4"/>
  <c r="AJ708" i="4"/>
  <c r="AK384" i="4"/>
  <c r="AL384" i="4"/>
  <c r="AL224" i="4"/>
  <c r="AK224" i="4"/>
  <c r="AK336" i="4"/>
  <c r="AL336" i="4"/>
  <c r="AK352" i="4"/>
  <c r="AL352" i="4"/>
  <c r="AK368" i="4"/>
  <c r="AL368" i="4"/>
  <c r="AK398" i="4"/>
  <c r="AL398" i="4"/>
  <c r="AK691" i="4"/>
  <c r="AL691" i="4"/>
  <c r="AK707" i="4"/>
  <c r="AL707" i="4"/>
  <c r="AL723" i="4"/>
  <c r="AK723" i="4"/>
  <c r="AL216" i="4"/>
  <c r="AK216" i="4"/>
  <c r="AL304" i="4"/>
  <c r="AK304" i="4"/>
  <c r="AL320" i="4"/>
  <c r="AK320" i="4"/>
  <c r="AK686" i="4"/>
  <c r="AL686" i="4"/>
  <c r="AL296" i="4"/>
  <c r="AK296" i="4"/>
  <c r="AL462" i="4"/>
  <c r="AK462" i="4"/>
  <c r="AK597" i="4"/>
  <c r="AL597" i="4"/>
  <c r="AL613" i="4"/>
  <c r="AK613" i="4"/>
  <c r="AK757" i="4"/>
  <c r="AL757" i="4"/>
  <c r="AK206" i="4"/>
  <c r="AL206" i="4"/>
  <c r="AL272" i="4"/>
  <c r="AK272" i="4"/>
  <c r="AL671" i="4"/>
  <c r="AK671" i="4"/>
  <c r="AK256" i="4"/>
  <c r="AL256" i="4"/>
  <c r="AK687" i="4"/>
  <c r="AL687" i="4"/>
  <c r="AL698" i="4"/>
  <c r="AK698" i="4"/>
  <c r="AL714" i="4"/>
  <c r="AK714" i="4"/>
  <c r="AL240" i="4"/>
  <c r="AK240" i="4"/>
  <c r="AK625" i="4"/>
  <c r="AL625" i="4"/>
  <c r="AL657" i="4"/>
  <c r="AK657" i="4"/>
  <c r="AG101" i="4"/>
  <c r="AH101" i="4"/>
  <c r="AI101" i="4"/>
  <c r="AJ101" i="4"/>
  <c r="AG239" i="4"/>
  <c r="AH239" i="4"/>
  <c r="AI239" i="4"/>
  <c r="AJ239" i="4"/>
  <c r="AI282" i="4"/>
  <c r="AJ282" i="4"/>
  <c r="AG282" i="4"/>
  <c r="AH282" i="4"/>
  <c r="AG505" i="4"/>
  <c r="AH505" i="4"/>
  <c r="AI505" i="4"/>
  <c r="AJ505" i="4"/>
  <c r="AH528" i="4"/>
  <c r="AJ528" i="4"/>
  <c r="AG528" i="4"/>
  <c r="AI528" i="4"/>
  <c r="AI767" i="4"/>
  <c r="AH767" i="4"/>
  <c r="AJ767" i="4"/>
  <c r="AG767" i="4"/>
  <c r="AJ823" i="4"/>
  <c r="AI823" i="4"/>
  <c r="AG823" i="4"/>
  <c r="AH823" i="4"/>
  <c r="AI763" i="4"/>
  <c r="AH763" i="4"/>
  <c r="AJ763" i="4"/>
  <c r="AG763" i="4"/>
  <c r="AG47" i="4"/>
  <c r="AH47" i="4"/>
  <c r="AI47" i="4"/>
  <c r="AJ47" i="4"/>
  <c r="AI176" i="4"/>
  <c r="AJ176" i="4"/>
  <c r="AG176" i="4"/>
  <c r="AH176" i="4"/>
  <c r="AG361" i="4"/>
  <c r="AH361" i="4"/>
  <c r="AI361" i="4"/>
  <c r="AJ361" i="4"/>
  <c r="AG804" i="4"/>
  <c r="AH804" i="4"/>
  <c r="AI804" i="4"/>
  <c r="AJ804" i="4"/>
  <c r="AJ947" i="4"/>
  <c r="AH947" i="4"/>
  <c r="AI947" i="4"/>
  <c r="AG947" i="4"/>
  <c r="AG694" i="4"/>
  <c r="AH694" i="4"/>
  <c r="AI694" i="4"/>
  <c r="AJ694" i="4"/>
  <c r="AK652" i="4"/>
  <c r="AL652" i="4"/>
  <c r="AL579" i="4"/>
  <c r="AK579" i="4"/>
  <c r="AK683" i="4"/>
  <c r="AL683" i="4"/>
  <c r="AL650" i="4"/>
  <c r="AK650" i="4"/>
  <c r="AL675" i="4"/>
  <c r="AK675" i="4"/>
  <c r="AK817" i="4"/>
  <c r="AL817" i="4"/>
  <c r="AK877" i="4"/>
  <c r="AL877" i="4"/>
  <c r="AK648" i="4"/>
  <c r="AL648" i="4"/>
  <c r="AL690" i="4"/>
  <c r="AK690" i="4"/>
  <c r="AG83" i="4"/>
  <c r="AH83" i="4"/>
  <c r="AI83" i="4"/>
  <c r="AJ83" i="4"/>
  <c r="AG253" i="4"/>
  <c r="AH253" i="4"/>
  <c r="AI253" i="4"/>
  <c r="AJ253" i="4"/>
  <c r="AG219" i="4"/>
  <c r="AH219" i="4"/>
  <c r="AI219" i="4"/>
  <c r="AJ219" i="4"/>
  <c r="AH466" i="4"/>
  <c r="AJ466" i="4"/>
  <c r="AG466" i="4"/>
  <c r="AI466" i="4"/>
  <c r="AH490" i="4"/>
  <c r="AJ490" i="4"/>
  <c r="AG490" i="4"/>
  <c r="AI490" i="4"/>
  <c r="AH725" i="4"/>
  <c r="AJ725" i="4"/>
  <c r="AG725" i="4"/>
  <c r="AI725" i="4"/>
  <c r="AG842" i="4"/>
  <c r="AH842" i="4"/>
  <c r="AI842" i="4"/>
  <c r="AJ842" i="4"/>
  <c r="AJ847" i="4"/>
  <c r="AI847" i="4"/>
  <c r="AG847" i="4"/>
  <c r="AH847" i="4"/>
  <c r="AG774" i="4"/>
  <c r="AH774" i="4"/>
  <c r="AI774" i="4"/>
  <c r="AJ774" i="4"/>
  <c r="AL349" i="4"/>
  <c r="AK349" i="4"/>
  <c r="AK423" i="4"/>
  <c r="AL423" i="4"/>
  <c r="AK483" i="4"/>
  <c r="AL483" i="4"/>
  <c r="AL515" i="4"/>
  <c r="AK515" i="4"/>
  <c r="AK674" i="4"/>
  <c r="AL674" i="4"/>
  <c r="AG70" i="4"/>
  <c r="AH70" i="4"/>
  <c r="AI70" i="4"/>
  <c r="AJ70" i="4"/>
  <c r="AG166" i="4"/>
  <c r="AH166" i="4"/>
  <c r="AI166" i="4"/>
  <c r="AJ166" i="4"/>
  <c r="AI192" i="4"/>
  <c r="AJ192" i="4"/>
  <c r="AG192" i="4"/>
  <c r="AH192" i="4"/>
  <c r="AG215" i="4"/>
  <c r="AH215" i="4"/>
  <c r="AI215" i="4"/>
  <c r="AJ215" i="4"/>
  <c r="AI318" i="4"/>
  <c r="AJ318" i="4"/>
  <c r="AG318" i="4"/>
  <c r="AH318" i="4"/>
  <c r="AI436" i="4"/>
  <c r="AJ436" i="4"/>
  <c r="AG436" i="4"/>
  <c r="AH436" i="4"/>
  <c r="AI322" i="4"/>
  <c r="AJ322" i="4"/>
  <c r="AG322" i="4"/>
  <c r="AH322" i="4"/>
  <c r="AH558" i="4"/>
  <c r="AJ558" i="4"/>
  <c r="AG558" i="4"/>
  <c r="AI558" i="4"/>
  <c r="AG43" i="4"/>
  <c r="AH43" i="4"/>
  <c r="AI43" i="4"/>
  <c r="AJ43" i="4"/>
  <c r="AG74" i="4"/>
  <c r="AH74" i="4"/>
  <c r="AI74" i="4"/>
  <c r="AJ74" i="4"/>
  <c r="AG58" i="4"/>
  <c r="AH58" i="4"/>
  <c r="AI58" i="4"/>
  <c r="AJ58" i="4"/>
  <c r="AG89" i="4"/>
  <c r="AH89" i="4"/>
  <c r="AI89" i="4"/>
  <c r="AJ89" i="4"/>
  <c r="AG96" i="4"/>
  <c r="AH96" i="4"/>
  <c r="AI96" i="4"/>
  <c r="AJ96" i="4"/>
  <c r="AG177" i="4"/>
  <c r="AH177" i="4"/>
  <c r="AI177" i="4"/>
  <c r="AJ177" i="4"/>
  <c r="AG189" i="4"/>
  <c r="AH189" i="4"/>
  <c r="AI189" i="4"/>
  <c r="AJ189" i="4"/>
  <c r="AG207" i="4"/>
  <c r="AH207" i="4"/>
  <c r="AI207" i="4"/>
  <c r="AJ207" i="4"/>
  <c r="AG263" i="4"/>
  <c r="AH263" i="4"/>
  <c r="AI263" i="4"/>
  <c r="AJ263" i="4"/>
  <c r="AI168" i="4"/>
  <c r="AJ168" i="4"/>
  <c r="AG168" i="4"/>
  <c r="AH168" i="4"/>
  <c r="AI254" i="4"/>
  <c r="AJ254" i="4"/>
  <c r="AG254" i="4"/>
  <c r="AH254" i="4"/>
  <c r="AI326" i="4"/>
  <c r="AJ326" i="4"/>
  <c r="AG326" i="4"/>
  <c r="AH326" i="4"/>
  <c r="AI330" i="4"/>
  <c r="AJ330" i="4"/>
  <c r="AG330" i="4"/>
  <c r="AH330" i="4"/>
  <c r="AI314" i="4"/>
  <c r="AJ314" i="4"/>
  <c r="AG314" i="4"/>
  <c r="AH314" i="4"/>
  <c r="AH482" i="4"/>
  <c r="AJ482" i="4"/>
  <c r="AG482" i="4"/>
  <c r="AI482" i="4"/>
  <c r="AG385" i="4"/>
  <c r="AH385" i="4"/>
  <c r="AI385" i="4"/>
  <c r="AJ385" i="4"/>
  <c r="AG517" i="4"/>
  <c r="AH517" i="4"/>
  <c r="AI517" i="4"/>
  <c r="AJ517" i="4"/>
  <c r="AH572" i="4"/>
  <c r="AJ572" i="4"/>
  <c r="AG572" i="4"/>
  <c r="AI572" i="4"/>
  <c r="AI456" i="4"/>
  <c r="AJ456" i="4"/>
  <c r="AH456" i="4"/>
  <c r="AG456" i="4"/>
  <c r="AH506" i="4"/>
  <c r="AJ506" i="4"/>
  <c r="AG506" i="4"/>
  <c r="AI506" i="4"/>
  <c r="AH646" i="4"/>
  <c r="AJ646" i="4"/>
  <c r="AG646" i="4"/>
  <c r="AI646" i="4"/>
  <c r="AI741" i="4"/>
  <c r="AJ741" i="4"/>
  <c r="AH741" i="4"/>
  <c r="AG741" i="4"/>
  <c r="AH536" i="4"/>
  <c r="AJ536" i="4"/>
  <c r="AG536" i="4"/>
  <c r="AI536" i="4"/>
  <c r="AH705" i="4"/>
  <c r="AG705" i="4"/>
  <c r="AI705" i="4"/>
  <c r="AJ705" i="4"/>
  <c r="AG754" i="4"/>
  <c r="AH754" i="4"/>
  <c r="AI754" i="4"/>
  <c r="AJ754" i="4"/>
  <c r="AG786" i="4"/>
  <c r="AH786" i="4"/>
  <c r="AI786" i="4"/>
  <c r="AJ786" i="4"/>
  <c r="AG818" i="4"/>
  <c r="AH818" i="4"/>
  <c r="AI818" i="4"/>
  <c r="AJ818" i="4"/>
  <c r="AG850" i="4"/>
  <c r="AH850" i="4"/>
  <c r="AI850" i="4"/>
  <c r="AJ850" i="4"/>
  <c r="AG882" i="4"/>
  <c r="AH882" i="4"/>
  <c r="AI882" i="4"/>
  <c r="AJ882" i="4"/>
  <c r="AG914" i="4"/>
  <c r="AH914" i="4"/>
  <c r="AI914" i="4"/>
  <c r="AJ914" i="4"/>
  <c r="AJ975" i="4"/>
  <c r="AI975" i="4"/>
  <c r="AG975" i="4"/>
  <c r="AH975" i="4"/>
  <c r="AG732" i="4"/>
  <c r="AH732" i="4"/>
  <c r="AI732" i="4"/>
  <c r="AJ732" i="4"/>
  <c r="AJ863" i="4"/>
  <c r="AH863" i="4"/>
  <c r="AG863" i="4"/>
  <c r="AI863" i="4"/>
  <c r="AJ923" i="4"/>
  <c r="AG923" i="4"/>
  <c r="AH923" i="4"/>
  <c r="AI923" i="4"/>
  <c r="AJ987" i="4"/>
  <c r="AI987" i="4"/>
  <c r="AH987" i="4"/>
  <c r="AG987" i="4"/>
  <c r="AH662" i="4"/>
  <c r="AI662" i="4"/>
  <c r="AJ662" i="4"/>
  <c r="AG662" i="4"/>
  <c r="AG750" i="4"/>
  <c r="AH750" i="4"/>
  <c r="AI750" i="4"/>
  <c r="AJ750" i="4"/>
  <c r="AG782" i="4"/>
  <c r="AH782" i="4"/>
  <c r="AI782" i="4"/>
  <c r="AJ782" i="4"/>
  <c r="AJ891" i="4"/>
  <c r="AH891" i="4"/>
  <c r="AG891" i="4"/>
  <c r="AI891" i="4"/>
  <c r="AI724" i="4"/>
  <c r="AG724" i="4"/>
  <c r="AH724" i="4"/>
  <c r="AJ724" i="4"/>
  <c r="AK174" i="4"/>
  <c r="AL174" i="4"/>
  <c r="AL188" i="4"/>
  <c r="AK188" i="4"/>
  <c r="AL210" i="4"/>
  <c r="AK210" i="4"/>
  <c r="AK276" i="4"/>
  <c r="AL276" i="4"/>
  <c r="AK434" i="4"/>
  <c r="AL434" i="4"/>
  <c r="AL550" i="4"/>
  <c r="AK550" i="4"/>
  <c r="AK564" i="4"/>
  <c r="AL564" i="4"/>
  <c r="AK604" i="4"/>
  <c r="AL604" i="4"/>
  <c r="AK238" i="4"/>
  <c r="AL238" i="4"/>
  <c r="AL244" i="4"/>
  <c r="AK244" i="4"/>
  <c r="AK260" i="4"/>
  <c r="AL260" i="4"/>
  <c r="AK486" i="4"/>
  <c r="AL486" i="4"/>
  <c r="AK502" i="4"/>
  <c r="AL502" i="4"/>
  <c r="AL518" i="4"/>
  <c r="AK518" i="4"/>
  <c r="AL534" i="4"/>
  <c r="AK534" i="4"/>
  <c r="AK172" i="4"/>
  <c r="AL172" i="4"/>
  <c r="AL374" i="4"/>
  <c r="AK374" i="4"/>
  <c r="AK418" i="4"/>
  <c r="AL418" i="4"/>
  <c r="AK548" i="4"/>
  <c r="AL548" i="4"/>
  <c r="AK582" i="4"/>
  <c r="AL582" i="4"/>
  <c r="AL594" i="4"/>
  <c r="AK594" i="4"/>
  <c r="AK610" i="4"/>
  <c r="AL610" i="4"/>
  <c r="AL664" i="4"/>
  <c r="AK664" i="4"/>
  <c r="AK222" i="4"/>
  <c r="AL222" i="4"/>
  <c r="AL236" i="4"/>
  <c r="AK236" i="4"/>
  <c r="AK366" i="4"/>
  <c r="AL366" i="4"/>
  <c r="AK396" i="4"/>
  <c r="AL396" i="4"/>
  <c r="AL410" i="4"/>
  <c r="AK410" i="4"/>
  <c r="AK446" i="4"/>
  <c r="AL446" i="4"/>
  <c r="AK484" i="4"/>
  <c r="AL484" i="4"/>
  <c r="AK500" i="4"/>
  <c r="AL500" i="4"/>
  <c r="AK516" i="4"/>
  <c r="AL516" i="4"/>
  <c r="AL571" i="4"/>
  <c r="AK571" i="4"/>
  <c r="AL921" i="4"/>
  <c r="AK921" i="4"/>
  <c r="AK204" i="4"/>
  <c r="AL204" i="4"/>
  <c r="AK472" i="4"/>
  <c r="AL472" i="4"/>
  <c r="AK587" i="4"/>
  <c r="AL587" i="4"/>
  <c r="AK372" i="4"/>
  <c r="AL372" i="4"/>
  <c r="AK430" i="4"/>
  <c r="AL430" i="4"/>
  <c r="AK546" i="4"/>
  <c r="AL546" i="4"/>
  <c r="AL586" i="4"/>
  <c r="AK586" i="4"/>
  <c r="AK608" i="4"/>
  <c r="AL608" i="4"/>
  <c r="AK362" i="4"/>
  <c r="AL362" i="4"/>
  <c r="AK234" i="4"/>
  <c r="AL234" i="4"/>
  <c r="AL340" i="4"/>
  <c r="AK340" i="4"/>
  <c r="AK356" i="4"/>
  <c r="AL356" i="4"/>
  <c r="AK394" i="4"/>
  <c r="AL394" i="4"/>
  <c r="AL422" i="4"/>
  <c r="AK422" i="4"/>
  <c r="AL530" i="4"/>
  <c r="AK530" i="4"/>
  <c r="AL673" i="4"/>
  <c r="AK673" i="4"/>
  <c r="AK765" i="4"/>
  <c r="AL765" i="4"/>
  <c r="AK853" i="4"/>
  <c r="AL853" i="4"/>
  <c r="AL182" i="4"/>
  <c r="AK182" i="4"/>
  <c r="AL198" i="4"/>
  <c r="AK198" i="4"/>
  <c r="AK212" i="4"/>
  <c r="AL212" i="4"/>
  <c r="AL226" i="4"/>
  <c r="AK226" i="4"/>
  <c r="AL308" i="4"/>
  <c r="AK308" i="4"/>
  <c r="AK324" i="4"/>
  <c r="AL324" i="4"/>
  <c r="AK378" i="4"/>
  <c r="AL378" i="4"/>
  <c r="AL566" i="4"/>
  <c r="AK566" i="4"/>
  <c r="AL578" i="4"/>
  <c r="AK578" i="4"/>
  <c r="AK622" i="4"/>
  <c r="AL622" i="4"/>
  <c r="AK654" i="4"/>
  <c r="AL654" i="4"/>
  <c r="AK406" i="4"/>
  <c r="AL406" i="4"/>
  <c r="AL781" i="4"/>
  <c r="AK781" i="4"/>
  <c r="AG145" i="4"/>
  <c r="AH145" i="4"/>
  <c r="AI145" i="4"/>
  <c r="AJ145" i="4"/>
  <c r="AI350" i="4"/>
  <c r="AJ350" i="4"/>
  <c r="AG350" i="4"/>
  <c r="AH350" i="4"/>
  <c r="AG429" i="4"/>
  <c r="AH429" i="4"/>
  <c r="AI429" i="4"/>
  <c r="AJ429" i="4"/>
  <c r="AH612" i="4"/>
  <c r="AJ612" i="4"/>
  <c r="AG612" i="4"/>
  <c r="AI612" i="4"/>
  <c r="AG860" i="4"/>
  <c r="AH860" i="4"/>
  <c r="AI860" i="4"/>
  <c r="AJ860" i="4"/>
  <c r="AJ935" i="4"/>
  <c r="AI935" i="4"/>
  <c r="AG935" i="4"/>
  <c r="AH935" i="4"/>
  <c r="AL328" i="4"/>
  <c r="AK328" i="4"/>
  <c r="AK288" i="4"/>
  <c r="AL288" i="4"/>
  <c r="AG62" i="4"/>
  <c r="AH62" i="4"/>
  <c r="AI62" i="4"/>
  <c r="AJ62" i="4"/>
  <c r="AG247" i="4"/>
  <c r="AH247" i="4"/>
  <c r="AI247" i="4"/>
  <c r="AJ247" i="4"/>
  <c r="AG203" i="4"/>
  <c r="AH203" i="4"/>
  <c r="AI203" i="4"/>
  <c r="AJ203" i="4"/>
  <c r="AG521" i="4"/>
  <c r="AH521" i="4"/>
  <c r="AI521" i="4"/>
  <c r="AJ521" i="4"/>
  <c r="AG676" i="4"/>
  <c r="AH676" i="4"/>
  <c r="AI676" i="4"/>
  <c r="AJ676" i="4"/>
  <c r="AG836" i="4"/>
  <c r="AH836" i="4"/>
  <c r="AI836" i="4"/>
  <c r="AJ836" i="4"/>
  <c r="AJ839" i="4"/>
  <c r="AI839" i="4"/>
  <c r="AG839" i="4"/>
  <c r="AH839" i="4"/>
  <c r="AI771" i="4"/>
  <c r="AG771" i="4"/>
  <c r="AH771" i="4"/>
  <c r="AJ771" i="4"/>
  <c r="AJ875" i="4"/>
  <c r="AG875" i="4"/>
  <c r="AH875" i="4"/>
  <c r="AI875" i="4"/>
  <c r="AK607" i="4"/>
  <c r="AL607" i="4"/>
  <c r="AK655" i="4"/>
  <c r="AL655" i="4"/>
  <c r="AL634" i="4"/>
  <c r="AK634" i="4"/>
  <c r="AL621" i="4"/>
  <c r="AK621" i="4"/>
  <c r="AK753" i="4"/>
  <c r="AL753" i="4"/>
  <c r="AK632" i="4"/>
  <c r="AL632" i="4"/>
  <c r="AL829" i="4"/>
  <c r="AK829" i="4"/>
  <c r="AK651" i="4"/>
  <c r="AL651" i="4"/>
  <c r="AK569" i="4"/>
  <c r="AL569" i="4"/>
  <c r="AL706" i="4"/>
  <c r="AK706" i="4"/>
  <c r="AG26" i="4"/>
  <c r="AH26" i="4"/>
  <c r="AI26" i="4"/>
  <c r="AJ26" i="4"/>
  <c r="AG81" i="4"/>
  <c r="AH81" i="4"/>
  <c r="AI81" i="4"/>
  <c r="AJ81" i="4"/>
  <c r="AI250" i="4"/>
  <c r="AJ250" i="4"/>
  <c r="AG250" i="4"/>
  <c r="AH250" i="4"/>
  <c r="AG225" i="4"/>
  <c r="AH225" i="4"/>
  <c r="AI225" i="4"/>
  <c r="AJ225" i="4"/>
  <c r="AI428" i="4"/>
  <c r="AJ428" i="4"/>
  <c r="AG428" i="4"/>
  <c r="AH428" i="4"/>
  <c r="AI274" i="4"/>
  <c r="AJ274" i="4"/>
  <c r="AG274" i="4"/>
  <c r="AH274" i="4"/>
  <c r="AH556" i="4"/>
  <c r="AJ556" i="4"/>
  <c r="AG556" i="4"/>
  <c r="AI556" i="4"/>
  <c r="AH630" i="4"/>
  <c r="AJ630" i="4"/>
  <c r="AG630" i="4"/>
  <c r="AI630" i="4"/>
  <c r="AG746" i="4"/>
  <c r="AH746" i="4"/>
  <c r="AI746" i="4"/>
  <c r="AJ746" i="4"/>
  <c r="AG874" i="4"/>
  <c r="AH874" i="4"/>
  <c r="AI874" i="4"/>
  <c r="AJ874" i="4"/>
  <c r="AI700" i="4"/>
  <c r="AJ700" i="4"/>
  <c r="AG700" i="4"/>
  <c r="AH700" i="4"/>
  <c r="AJ915" i="4"/>
  <c r="AI915" i="4"/>
  <c r="AG915" i="4"/>
  <c r="AH915" i="4"/>
  <c r="AH697" i="4"/>
  <c r="AG697" i="4"/>
  <c r="AJ697" i="4"/>
  <c r="AI697" i="4"/>
  <c r="AK138" i="4"/>
  <c r="AL138" i="4"/>
  <c r="AK287" i="4"/>
  <c r="AL287" i="4"/>
  <c r="AL696" i="4"/>
  <c r="AK696" i="4"/>
  <c r="AG39" i="4"/>
  <c r="AH39" i="4"/>
  <c r="AI39" i="4"/>
  <c r="AJ39" i="4"/>
  <c r="AG86" i="4"/>
  <c r="AH86" i="4"/>
  <c r="AI86" i="4"/>
  <c r="AJ86" i="4"/>
  <c r="AG255" i="4"/>
  <c r="AH255" i="4"/>
  <c r="AI255" i="4"/>
  <c r="AJ255" i="4"/>
  <c r="AG82" i="4"/>
  <c r="AH82" i="4"/>
  <c r="AI82" i="4"/>
  <c r="AJ82" i="4"/>
  <c r="AG63" i="4"/>
  <c r="AH63" i="4"/>
  <c r="AI63" i="4"/>
  <c r="AJ63" i="4"/>
  <c r="AG92" i="4"/>
  <c r="AH92" i="4"/>
  <c r="AI92" i="4"/>
  <c r="AJ92" i="4"/>
  <c r="AG109" i="4"/>
  <c r="AH109" i="4"/>
  <c r="AI109" i="4"/>
  <c r="AJ109" i="4"/>
  <c r="AG93" i="4"/>
  <c r="AH93" i="4"/>
  <c r="AI93" i="4"/>
  <c r="AJ93" i="4"/>
  <c r="AG117" i="4"/>
  <c r="AH117" i="4"/>
  <c r="AI117" i="4"/>
  <c r="AJ117" i="4"/>
  <c r="AG185" i="4"/>
  <c r="AH185" i="4"/>
  <c r="AI185" i="4"/>
  <c r="AJ185" i="4"/>
  <c r="AG223" i="4"/>
  <c r="AH223" i="4"/>
  <c r="AI223" i="4"/>
  <c r="AJ223" i="4"/>
  <c r="AI262" i="4"/>
  <c r="AJ262" i="4"/>
  <c r="AG262" i="4"/>
  <c r="AH262" i="4"/>
  <c r="AI334" i="4"/>
  <c r="AJ334" i="4"/>
  <c r="AH334" i="4"/>
  <c r="AG334" i="4"/>
  <c r="AG373" i="4"/>
  <c r="AH373" i="4"/>
  <c r="AI373" i="4"/>
  <c r="AJ373" i="4"/>
  <c r="AI346" i="4"/>
  <c r="AJ346" i="4"/>
  <c r="AG346" i="4"/>
  <c r="AH346" i="4"/>
  <c r="AG489" i="4"/>
  <c r="AH489" i="4"/>
  <c r="AI489" i="4"/>
  <c r="AJ489" i="4"/>
  <c r="AG413" i="4"/>
  <c r="AH413" i="4"/>
  <c r="AI413" i="4"/>
  <c r="AJ413" i="4"/>
  <c r="AG525" i="4"/>
  <c r="AH525" i="4"/>
  <c r="AI525" i="4"/>
  <c r="AJ525" i="4"/>
  <c r="AH574" i="4"/>
  <c r="AJ574" i="4"/>
  <c r="AG574" i="4"/>
  <c r="AI574" i="4"/>
  <c r="AH514" i="4"/>
  <c r="AJ514" i="4"/>
  <c r="AG514" i="4"/>
  <c r="AI514" i="4"/>
  <c r="AH596" i="4"/>
  <c r="AJ596" i="4"/>
  <c r="AG596" i="4"/>
  <c r="AI596" i="4"/>
  <c r="AH685" i="4"/>
  <c r="AG685" i="4"/>
  <c r="AI685" i="4"/>
  <c r="AJ685" i="4"/>
  <c r="AH496" i="4"/>
  <c r="AJ496" i="4"/>
  <c r="AG496" i="4"/>
  <c r="AI496" i="4"/>
  <c r="AJ718" i="4"/>
  <c r="AH718" i="4"/>
  <c r="AG718" i="4"/>
  <c r="AI718" i="4"/>
  <c r="AI759" i="4"/>
  <c r="AJ759" i="4"/>
  <c r="AG759" i="4"/>
  <c r="AH759" i="4"/>
  <c r="AJ791" i="4"/>
  <c r="AG791" i="4"/>
  <c r="AH791" i="4"/>
  <c r="AI791" i="4"/>
  <c r="AG820" i="4"/>
  <c r="AH820" i="4"/>
  <c r="AI820" i="4"/>
  <c r="AJ820" i="4"/>
  <c r="AG852" i="4"/>
  <c r="AH852" i="4"/>
  <c r="AI852" i="4"/>
  <c r="AJ852" i="4"/>
  <c r="AG884" i="4"/>
  <c r="AH884" i="4"/>
  <c r="AI884" i="4"/>
  <c r="AJ884" i="4"/>
  <c r="AG916" i="4"/>
  <c r="AH916" i="4"/>
  <c r="AI916" i="4"/>
  <c r="AJ916" i="4"/>
  <c r="AJ979" i="4"/>
  <c r="AH979" i="4"/>
  <c r="AG979" i="4"/>
  <c r="AI979" i="4"/>
  <c r="AJ807" i="4"/>
  <c r="AH807" i="4"/>
  <c r="AI807" i="4"/>
  <c r="AG807" i="4"/>
  <c r="AJ871" i="4"/>
  <c r="AH871" i="4"/>
  <c r="AG871" i="4"/>
  <c r="AI871" i="4"/>
  <c r="AJ927" i="4"/>
  <c r="AH927" i="4"/>
  <c r="AI927" i="4"/>
  <c r="AG927" i="4"/>
  <c r="AJ991" i="4"/>
  <c r="AG991" i="4"/>
  <c r="AH991" i="4"/>
  <c r="AI991" i="4"/>
  <c r="AH681" i="4"/>
  <c r="AG681" i="4"/>
  <c r="AJ681" i="4"/>
  <c r="AI681" i="4"/>
  <c r="AI755" i="4"/>
  <c r="AG755" i="4"/>
  <c r="AH755" i="4"/>
  <c r="AJ755" i="4"/>
  <c r="AJ787" i="4"/>
  <c r="AI787" i="4"/>
  <c r="AG787" i="4"/>
  <c r="AH787" i="4"/>
  <c r="AJ899" i="4"/>
  <c r="AH899" i="4"/>
  <c r="AG899" i="4"/>
  <c r="AI899" i="4"/>
  <c r="AG740" i="4"/>
  <c r="AH740" i="4"/>
  <c r="AI740" i="4"/>
  <c r="AJ740" i="4"/>
  <c r="AK636" i="4"/>
  <c r="AL636" i="4"/>
  <c r="AL666" i="4"/>
  <c r="AK666" i="4"/>
  <c r="AK677" i="4"/>
  <c r="AL677" i="4"/>
  <c r="AL559" i="4"/>
  <c r="AK559" i="4"/>
  <c r="AL573" i="4"/>
  <c r="AK573" i="4"/>
  <c r="AK599" i="4"/>
  <c r="AL599" i="4"/>
  <c r="AL615" i="4"/>
  <c r="AK615" i="4"/>
  <c r="AL631" i="4"/>
  <c r="AK631" i="4"/>
  <c r="AK647" i="4"/>
  <c r="AL647" i="4"/>
  <c r="AK669" i="4"/>
  <c r="AL669" i="4"/>
  <c r="AL56" i="4"/>
  <c r="AK626" i="4"/>
  <c r="AL626" i="4"/>
  <c r="AK642" i="4"/>
  <c r="AL642" i="4"/>
  <c r="AL658" i="4"/>
  <c r="AK658" i="4"/>
  <c r="AK557" i="4"/>
  <c r="AL557" i="4"/>
  <c r="AK629" i="4"/>
  <c r="AL629" i="4"/>
  <c r="AK645" i="4"/>
  <c r="AL645" i="4"/>
  <c r="AL667" i="4"/>
  <c r="AK667" i="4"/>
  <c r="AK745" i="4"/>
  <c r="AL745" i="4"/>
  <c r="AK761" i="4"/>
  <c r="AL761" i="4"/>
  <c r="AL777" i="4"/>
  <c r="AK777" i="4"/>
  <c r="AL793" i="4"/>
  <c r="AK793" i="4"/>
  <c r="AK809" i="4"/>
  <c r="AL809" i="4"/>
  <c r="AK889" i="4"/>
  <c r="AL889" i="4"/>
  <c r="AK905" i="4"/>
  <c r="AL905" i="4"/>
  <c r="AK821" i="4"/>
  <c r="AL821" i="4"/>
  <c r="AL861" i="4"/>
  <c r="AK861" i="4"/>
  <c r="AK965" i="4"/>
  <c r="AL965" i="4"/>
  <c r="AK577" i="4"/>
  <c r="AL577" i="4"/>
  <c r="AL624" i="4"/>
  <c r="AK624" i="4"/>
  <c r="AK640" i="4"/>
  <c r="AL640" i="4"/>
  <c r="AK656" i="4"/>
  <c r="AL656" i="4"/>
  <c r="AK601" i="4"/>
  <c r="AL601" i="4"/>
  <c r="AK789" i="4"/>
  <c r="AL789" i="4"/>
  <c r="AL869" i="4"/>
  <c r="AK869" i="4"/>
  <c r="AK973" i="4"/>
  <c r="AL973" i="4"/>
  <c r="AK563" i="4"/>
  <c r="AL563" i="4"/>
  <c r="AK589" i="4"/>
  <c r="AL589" i="4"/>
  <c r="AK595" i="4"/>
  <c r="AL595" i="4"/>
  <c r="AK611" i="4"/>
  <c r="AL611" i="4"/>
  <c r="AL627" i="4"/>
  <c r="AK627" i="4"/>
  <c r="AL643" i="4"/>
  <c r="AK643" i="4"/>
  <c r="AK659" i="4"/>
  <c r="AL659" i="4"/>
  <c r="AK703" i="4"/>
  <c r="AL703" i="4"/>
  <c r="AK719" i="4"/>
  <c r="AL719" i="4"/>
  <c r="AK561" i="4"/>
  <c r="AL561" i="4"/>
  <c r="AK617" i="4"/>
  <c r="AL617" i="4"/>
  <c r="AL925" i="4"/>
  <c r="AK925" i="4"/>
  <c r="AL682" i="4"/>
  <c r="AK682" i="4"/>
  <c r="AK575" i="4"/>
  <c r="AL575" i="4"/>
  <c r="AL837" i="4"/>
  <c r="AK837" i="4"/>
  <c r="AK933" i="4"/>
  <c r="AL933" i="4"/>
  <c r="AL981" i="4"/>
  <c r="AK981" i="4"/>
  <c r="AG78" i="4"/>
  <c r="AH78" i="4"/>
  <c r="AI78" i="4"/>
  <c r="AJ78" i="4"/>
  <c r="AI178" i="4"/>
  <c r="AJ178" i="4"/>
  <c r="AG178" i="4"/>
  <c r="AH178" i="4"/>
  <c r="AI306" i="4"/>
  <c r="AJ306" i="4"/>
  <c r="AG306" i="4"/>
  <c r="AH306" i="4"/>
  <c r="AH590" i="4"/>
  <c r="AJ590" i="4"/>
  <c r="AG590" i="4"/>
  <c r="AI590" i="4"/>
  <c r="AH570" i="4"/>
  <c r="AJ570" i="4"/>
  <c r="AG570" i="4"/>
  <c r="AI570" i="4"/>
  <c r="AG892" i="4"/>
  <c r="AH892" i="4"/>
  <c r="AI892" i="4"/>
  <c r="AJ892" i="4"/>
  <c r="AJ819" i="4"/>
  <c r="AG819" i="4"/>
  <c r="AH819" i="4"/>
  <c r="AI819" i="4"/>
  <c r="AL376" i="4"/>
  <c r="AK376" i="4"/>
  <c r="AG75" i="4"/>
  <c r="AH75" i="4"/>
  <c r="AI75" i="4"/>
  <c r="AJ75" i="4"/>
  <c r="AG148" i="4"/>
  <c r="AH148" i="4"/>
  <c r="AI148" i="4"/>
  <c r="AJ148" i="4"/>
  <c r="AI302" i="4"/>
  <c r="AJ302" i="4"/>
  <c r="AG302" i="4"/>
  <c r="AH302" i="4"/>
  <c r="AI424" i="4"/>
  <c r="AJ424" i="4"/>
  <c r="AH424" i="4"/>
  <c r="AG424" i="4"/>
  <c r="AH532" i="4"/>
  <c r="AJ532" i="4"/>
  <c r="AG532" i="4"/>
  <c r="AI532" i="4"/>
  <c r="AH717" i="4"/>
  <c r="AG717" i="4"/>
  <c r="AI717" i="4"/>
  <c r="AJ717" i="4"/>
  <c r="AI775" i="4"/>
  <c r="AJ775" i="4"/>
  <c r="AG775" i="4"/>
  <c r="AH775" i="4"/>
  <c r="AG868" i="4"/>
  <c r="AH868" i="4"/>
  <c r="AI868" i="4"/>
  <c r="AJ868" i="4"/>
  <c r="AJ903" i="4"/>
  <c r="AG903" i="4"/>
  <c r="AH903" i="4"/>
  <c r="AI903" i="4"/>
  <c r="AJ811" i="4"/>
  <c r="AG811" i="4"/>
  <c r="AH811" i="4"/>
  <c r="AI811" i="4"/>
  <c r="AK593" i="4"/>
  <c r="AL593" i="4"/>
  <c r="AL567" i="4"/>
  <c r="AK567" i="4"/>
  <c r="AK639" i="4"/>
  <c r="AL639" i="4"/>
  <c r="AK699" i="4"/>
  <c r="AL699" i="4"/>
  <c r="AK585" i="4"/>
  <c r="AL585" i="4"/>
  <c r="AK661" i="4"/>
  <c r="AL661" i="4"/>
  <c r="AL591" i="4"/>
  <c r="AK591" i="4"/>
  <c r="AK653" i="4"/>
  <c r="AL653" i="4"/>
  <c r="AK929" i="4"/>
  <c r="AL929" i="4"/>
  <c r="AK901" i="4"/>
  <c r="AL901" i="4"/>
  <c r="AL665" i="4"/>
  <c r="AK665" i="4"/>
  <c r="AL722" i="4"/>
  <c r="AK722" i="4"/>
  <c r="AG66" i="4"/>
  <c r="AH66" i="4"/>
  <c r="AI66" i="4"/>
  <c r="AJ66" i="4"/>
  <c r="AG149" i="4"/>
  <c r="AH149" i="4"/>
  <c r="AI149" i="4"/>
  <c r="AJ149" i="4"/>
  <c r="AG156" i="4"/>
  <c r="AH156" i="4"/>
  <c r="AI156" i="4"/>
  <c r="AJ156" i="4"/>
  <c r="AG199" i="4"/>
  <c r="AH199" i="4"/>
  <c r="AI199" i="4"/>
  <c r="AJ199" i="4"/>
  <c r="AG377" i="4"/>
  <c r="AH377" i="4"/>
  <c r="AI377" i="4"/>
  <c r="AJ377" i="4"/>
  <c r="AG399" i="4"/>
  <c r="AH399" i="4"/>
  <c r="AI399" i="4"/>
  <c r="AJ399" i="4"/>
  <c r="AG421" i="4"/>
  <c r="AH421" i="4"/>
  <c r="AI421" i="4"/>
  <c r="AJ421" i="4"/>
  <c r="AH576" i="4"/>
  <c r="AJ576" i="4"/>
  <c r="AG576" i="4"/>
  <c r="AI576" i="4"/>
  <c r="AH678" i="4"/>
  <c r="AI678" i="4"/>
  <c r="AJ678" i="4"/>
  <c r="AG678" i="4"/>
  <c r="AG810" i="4"/>
  <c r="AH810" i="4"/>
  <c r="AI810" i="4"/>
  <c r="AJ810" i="4"/>
  <c r="AJ967" i="4"/>
  <c r="AI967" i="4"/>
  <c r="AH967" i="4"/>
  <c r="AG967" i="4"/>
  <c r="AJ959" i="4"/>
  <c r="AH959" i="4"/>
  <c r="AI959" i="4"/>
  <c r="AG959" i="4"/>
  <c r="AJ851" i="4"/>
  <c r="AG851" i="4"/>
  <c r="AH851" i="4"/>
  <c r="AI851" i="4"/>
  <c r="AK118" i="4"/>
  <c r="AL118" i="4"/>
  <c r="AK333" i="4"/>
  <c r="AL333" i="4"/>
  <c r="AL461" i="4"/>
  <c r="AK461" i="4"/>
  <c r="AK712" i="4"/>
  <c r="AL712" i="4"/>
  <c r="AG50" i="4"/>
  <c r="AH50" i="4"/>
  <c r="AI50" i="4"/>
  <c r="AJ50" i="4"/>
  <c r="AG157" i="4"/>
  <c r="AH157" i="4"/>
  <c r="AI157" i="4"/>
  <c r="AJ157" i="4"/>
  <c r="AG181" i="4"/>
  <c r="AH181" i="4"/>
  <c r="AI181" i="4"/>
  <c r="AJ181" i="4"/>
  <c r="AG46" i="4"/>
  <c r="AH46" i="4"/>
  <c r="AI46" i="4"/>
  <c r="AJ46" i="4"/>
  <c r="AG51" i="4"/>
  <c r="AH51" i="4"/>
  <c r="AI51" i="4"/>
  <c r="AJ51" i="4"/>
  <c r="AG97" i="4"/>
  <c r="AH97" i="4"/>
  <c r="AI97" i="4"/>
  <c r="AJ97" i="4"/>
  <c r="AG125" i="4"/>
  <c r="AH125" i="4"/>
  <c r="AI125" i="4"/>
  <c r="AJ125" i="4"/>
  <c r="AG113" i="4"/>
  <c r="AH113" i="4"/>
  <c r="AI113" i="4"/>
  <c r="AJ113" i="4"/>
  <c r="AG137" i="4"/>
  <c r="AH137" i="4"/>
  <c r="AI137" i="4"/>
  <c r="AJ137" i="4"/>
  <c r="AG193" i="4"/>
  <c r="AH193" i="4"/>
  <c r="AI193" i="4"/>
  <c r="AJ193" i="4"/>
  <c r="AG150" i="4"/>
  <c r="AH150" i="4"/>
  <c r="AI150" i="4"/>
  <c r="AJ150" i="4"/>
  <c r="AG237" i="4"/>
  <c r="AH237" i="4"/>
  <c r="AI237" i="4"/>
  <c r="AJ237" i="4"/>
  <c r="AG142" i="4"/>
  <c r="AH142" i="4"/>
  <c r="AI142" i="4"/>
  <c r="AJ142" i="4"/>
  <c r="AI278" i="4"/>
  <c r="AJ278" i="4"/>
  <c r="AG278" i="4"/>
  <c r="AH278" i="4"/>
  <c r="AI266" i="4"/>
  <c r="AJ266" i="4"/>
  <c r="AG266" i="4"/>
  <c r="AH266" i="4"/>
  <c r="AI342" i="4"/>
  <c r="AJ342" i="4"/>
  <c r="AG342" i="4"/>
  <c r="AH342" i="4"/>
  <c r="AI246" i="4"/>
  <c r="AJ246" i="4"/>
  <c r="AG246" i="4"/>
  <c r="AH246" i="4"/>
  <c r="AG395" i="4"/>
  <c r="AH395" i="4"/>
  <c r="AI395" i="4"/>
  <c r="AJ395" i="4"/>
  <c r="AG365" i="4"/>
  <c r="AH365" i="4"/>
  <c r="AI365" i="4"/>
  <c r="AJ365" i="4"/>
  <c r="AG435" i="4"/>
  <c r="AH435" i="4"/>
  <c r="AI435" i="4"/>
  <c r="AJ435" i="4"/>
  <c r="AG497" i="4"/>
  <c r="AH497" i="4"/>
  <c r="AI497" i="4"/>
  <c r="AJ497" i="4"/>
  <c r="AG419" i="4"/>
  <c r="AH419" i="4"/>
  <c r="AI419" i="4"/>
  <c r="AJ419" i="4"/>
  <c r="AG437" i="4"/>
  <c r="AH437" i="4"/>
  <c r="AI437" i="4"/>
  <c r="AJ437" i="4"/>
  <c r="AI354" i="4"/>
  <c r="AJ354" i="4"/>
  <c r="AG354" i="4"/>
  <c r="AH354" i="4"/>
  <c r="AH588" i="4"/>
  <c r="AJ588" i="4"/>
  <c r="AG588" i="4"/>
  <c r="AI588" i="4"/>
  <c r="AH522" i="4"/>
  <c r="AJ522" i="4"/>
  <c r="AG522" i="4"/>
  <c r="AI522" i="4"/>
  <c r="AH468" i="4"/>
  <c r="AJ468" i="4"/>
  <c r="AG468" i="4"/>
  <c r="AI468" i="4"/>
  <c r="AH598" i="4"/>
  <c r="AJ598" i="4"/>
  <c r="AG598" i="4"/>
  <c r="AI598" i="4"/>
  <c r="AH693" i="4"/>
  <c r="AJ693" i="4"/>
  <c r="AG693" i="4"/>
  <c r="AI693" i="4"/>
  <c r="AH568" i="4"/>
  <c r="AJ568" i="4"/>
  <c r="AI568" i="4"/>
  <c r="AG568" i="4"/>
  <c r="AH721" i="4"/>
  <c r="AG721" i="4"/>
  <c r="AI721" i="4"/>
  <c r="AJ721" i="4"/>
  <c r="AG762" i="4"/>
  <c r="AH762" i="4"/>
  <c r="AI762" i="4"/>
  <c r="AJ762" i="4"/>
  <c r="AG794" i="4"/>
  <c r="AH794" i="4"/>
  <c r="AI794" i="4"/>
  <c r="AJ794" i="4"/>
  <c r="AG826" i="4"/>
  <c r="AH826" i="4"/>
  <c r="AI826" i="4"/>
  <c r="AJ826" i="4"/>
  <c r="AG858" i="4"/>
  <c r="AH858" i="4"/>
  <c r="AI858" i="4"/>
  <c r="AJ858" i="4"/>
  <c r="AG890" i="4"/>
  <c r="AH890" i="4"/>
  <c r="AI890" i="4"/>
  <c r="AJ890" i="4"/>
  <c r="AG922" i="4"/>
  <c r="AH922" i="4"/>
  <c r="AI922" i="4"/>
  <c r="AJ922" i="4"/>
  <c r="AJ983" i="4"/>
  <c r="AI983" i="4"/>
  <c r="AG983" i="4"/>
  <c r="AH983" i="4"/>
  <c r="AJ815" i="4"/>
  <c r="AH815" i="4"/>
  <c r="AI815" i="4"/>
  <c r="AG815" i="4"/>
  <c r="AJ879" i="4"/>
  <c r="AH879" i="4"/>
  <c r="AI879" i="4"/>
  <c r="AG879" i="4"/>
  <c r="AJ931" i="4"/>
  <c r="AG931" i="4"/>
  <c r="AH931" i="4"/>
  <c r="AI931" i="4"/>
  <c r="AJ803" i="4"/>
  <c r="AG803" i="4"/>
  <c r="AH803" i="4"/>
  <c r="AI803" i="4"/>
  <c r="AG710" i="4"/>
  <c r="AH710" i="4"/>
  <c r="AI710" i="4"/>
  <c r="AJ710" i="4"/>
  <c r="AG758" i="4"/>
  <c r="AH758" i="4"/>
  <c r="AI758" i="4"/>
  <c r="AJ758" i="4"/>
  <c r="AG790" i="4"/>
  <c r="AH790" i="4"/>
  <c r="AI790" i="4"/>
  <c r="AJ790" i="4"/>
  <c r="AJ827" i="4"/>
  <c r="AH827" i="4"/>
  <c r="AG827" i="4"/>
  <c r="AI827" i="4"/>
  <c r="AK36" i="4"/>
  <c r="AL36" i="4"/>
  <c r="AK91" i="4"/>
  <c r="AL91" i="4"/>
  <c r="AL107" i="4"/>
  <c r="AK107" i="4"/>
  <c r="AL135" i="4"/>
  <c r="AK135" i="4"/>
  <c r="AL152" i="4"/>
  <c r="AK152" i="4"/>
  <c r="AL221" i="4"/>
  <c r="AK221" i="4"/>
  <c r="AK249" i="4"/>
  <c r="AL249" i="4"/>
  <c r="AL265" i="4"/>
  <c r="AK265" i="4"/>
  <c r="AL295" i="4"/>
  <c r="AK295" i="4"/>
  <c r="AL341" i="4"/>
  <c r="AK341" i="4"/>
  <c r="AK357" i="4"/>
  <c r="AL357" i="4"/>
  <c r="AK409" i="4"/>
  <c r="AL409" i="4"/>
  <c r="AK453" i="4"/>
  <c r="AL453" i="4"/>
  <c r="AK475" i="4"/>
  <c r="AL475" i="4"/>
  <c r="AK491" i="4"/>
  <c r="AL491" i="4"/>
  <c r="AK507" i="4"/>
  <c r="AL507" i="4"/>
  <c r="AK523" i="4"/>
  <c r="AL523" i="4"/>
  <c r="AK539" i="4"/>
  <c r="AL539" i="4"/>
  <c r="AK688" i="4"/>
  <c r="AL688" i="4"/>
  <c r="AK704" i="4"/>
  <c r="AL704" i="4"/>
  <c r="AK720" i="4"/>
  <c r="AL720" i="4"/>
  <c r="AL736" i="4"/>
  <c r="AK736" i="4"/>
  <c r="AK752" i="4"/>
  <c r="AL752" i="4"/>
  <c r="AL768" i="4"/>
  <c r="AK768" i="4"/>
  <c r="AK784" i="4"/>
  <c r="AL784" i="4"/>
  <c r="AL800" i="4"/>
  <c r="AK800" i="4"/>
  <c r="AL816" i="4"/>
  <c r="AK816" i="4"/>
  <c r="AK832" i="4"/>
  <c r="AL832" i="4"/>
  <c r="AL848" i="4"/>
  <c r="AK848" i="4"/>
  <c r="AK864" i="4"/>
  <c r="AL864" i="4"/>
  <c r="AK880" i="4"/>
  <c r="AL880" i="4"/>
  <c r="AK896" i="4"/>
  <c r="AL896" i="4"/>
  <c r="AK912" i="4"/>
  <c r="AL912" i="4"/>
  <c r="AK928" i="4"/>
  <c r="AL928" i="4"/>
  <c r="AK944" i="4"/>
  <c r="AL944" i="4"/>
  <c r="AL960" i="4"/>
  <c r="AK960" i="4"/>
  <c r="AK976" i="4"/>
  <c r="AL976" i="4"/>
  <c r="AK992" i="4"/>
  <c r="AL992" i="4"/>
  <c r="AL17" i="4"/>
  <c r="AK17" i="4"/>
  <c r="AK814" i="4"/>
  <c r="AL814" i="4"/>
  <c r="AK862" i="4"/>
  <c r="AL862" i="4"/>
  <c r="AK910" i="4"/>
  <c r="AL910" i="4"/>
  <c r="AL974" i="4"/>
  <c r="AK974" i="4"/>
  <c r="AL14" i="4"/>
  <c r="AK14" i="4"/>
  <c r="AL27" i="4"/>
  <c r="AK27" i="4"/>
  <c r="AL53" i="4"/>
  <c r="AK53" i="4"/>
  <c r="AK94" i="4"/>
  <c r="AL94" i="4"/>
  <c r="AL110" i="4"/>
  <c r="AK110" i="4"/>
  <c r="AK144" i="4"/>
  <c r="AL144" i="4"/>
  <c r="AK163" i="4"/>
  <c r="AL163" i="4"/>
  <c r="AL191" i="4"/>
  <c r="AK191" i="4"/>
  <c r="AL205" i="4"/>
  <c r="AK205" i="4"/>
  <c r="AL279" i="4"/>
  <c r="AK279" i="4"/>
  <c r="AK309" i="4"/>
  <c r="AL309" i="4"/>
  <c r="AK325" i="4"/>
  <c r="AL325" i="4"/>
  <c r="AL379" i="4"/>
  <c r="AK379" i="4"/>
  <c r="AL415" i="4"/>
  <c r="AK415" i="4"/>
  <c r="AK445" i="4"/>
  <c r="AL445" i="4"/>
  <c r="AK739" i="4"/>
  <c r="AL739" i="4"/>
  <c r="AL806" i="4"/>
  <c r="AK806" i="4"/>
  <c r="AL838" i="4"/>
  <c r="AK838" i="4"/>
  <c r="AK870" i="4"/>
  <c r="AL870" i="4"/>
  <c r="AK894" i="4"/>
  <c r="AL894" i="4"/>
  <c r="AL918" i="4"/>
  <c r="AK918" i="4"/>
  <c r="AK942" i="4"/>
  <c r="AL942" i="4"/>
  <c r="AK990" i="4"/>
  <c r="AL990" i="4"/>
  <c r="AK44" i="4"/>
  <c r="AL44" i="4"/>
  <c r="AK45" i="4"/>
  <c r="AL45" i="4"/>
  <c r="AK56" i="4"/>
  <c r="AL116" i="4"/>
  <c r="AK116" i="4"/>
  <c r="AL136" i="4"/>
  <c r="AK136" i="4"/>
  <c r="AL158" i="4"/>
  <c r="AK158" i="4"/>
  <c r="AL285" i="4"/>
  <c r="AK285" i="4"/>
  <c r="AL339" i="4"/>
  <c r="AK339" i="4"/>
  <c r="AL355" i="4"/>
  <c r="AK355" i="4"/>
  <c r="AL393" i="4"/>
  <c r="AK393" i="4"/>
  <c r="AL459" i="4"/>
  <c r="AK459" i="4"/>
  <c r="AK473" i="4"/>
  <c r="AL473" i="4"/>
  <c r="AK529" i="4"/>
  <c r="AL529" i="4"/>
  <c r="AK934" i="4"/>
  <c r="AL934" i="4"/>
  <c r="AK18" i="4"/>
  <c r="AL18" i="4"/>
  <c r="AL37" i="4"/>
  <c r="AK37" i="4"/>
  <c r="AL73" i="4"/>
  <c r="AK73" i="4"/>
  <c r="AK100" i="4"/>
  <c r="AL100" i="4"/>
  <c r="AK119" i="4"/>
  <c r="AL119" i="4"/>
  <c r="AK161" i="4"/>
  <c r="AL161" i="4"/>
  <c r="AK197" i="4"/>
  <c r="AL197" i="4"/>
  <c r="AL277" i="4"/>
  <c r="AK277" i="4"/>
  <c r="AK315" i="4"/>
  <c r="AL315" i="4"/>
  <c r="AK543" i="4"/>
  <c r="AL543" i="4"/>
  <c r="AL825" i="4"/>
  <c r="AK825" i="4"/>
  <c r="AK841" i="4"/>
  <c r="AL841" i="4"/>
  <c r="AL857" i="4"/>
  <c r="AK857" i="4"/>
  <c r="AL873" i="4"/>
  <c r="AK873" i="4"/>
  <c r="AK937" i="4"/>
  <c r="AL937" i="4"/>
  <c r="AK953" i="4"/>
  <c r="AL953" i="4"/>
  <c r="AL969" i="4"/>
  <c r="AK969" i="4"/>
  <c r="AK985" i="4"/>
  <c r="AL985" i="4"/>
  <c r="AL69" i="4"/>
  <c r="AK69" i="4"/>
  <c r="AL143" i="4"/>
  <c r="AK143" i="4"/>
  <c r="AK303" i="4"/>
  <c r="AL303" i="4"/>
  <c r="AK32" i="4"/>
  <c r="AL32" i="4"/>
  <c r="AK76" i="4"/>
  <c r="AL76" i="4"/>
  <c r="AK87" i="4"/>
  <c r="AL87" i="4"/>
  <c r="AK103" i="4"/>
  <c r="AL103" i="4"/>
  <c r="AK122" i="4"/>
  <c r="AL122" i="4"/>
  <c r="AK231" i="4"/>
  <c r="AL231" i="4"/>
  <c r="AK291" i="4"/>
  <c r="AL291" i="4"/>
  <c r="AL329" i="4"/>
  <c r="AK329" i="4"/>
  <c r="AK345" i="4"/>
  <c r="AL345" i="4"/>
  <c r="AK391" i="4"/>
  <c r="AL391" i="4"/>
  <c r="AK449" i="4"/>
  <c r="AL449" i="4"/>
  <c r="AK465" i="4"/>
  <c r="AL465" i="4"/>
  <c r="AK479" i="4"/>
  <c r="AL479" i="4"/>
  <c r="AL495" i="4"/>
  <c r="AK495" i="4"/>
  <c r="AK511" i="4"/>
  <c r="AL511" i="4"/>
  <c r="AL527" i="4"/>
  <c r="AK527" i="4"/>
  <c r="AK684" i="4"/>
  <c r="AL684" i="4"/>
  <c r="AK748" i="4"/>
  <c r="AL748" i="4"/>
  <c r="AL764" i="4"/>
  <c r="AK764" i="4"/>
  <c r="AK780" i="4"/>
  <c r="AL780" i="4"/>
  <c r="AL796" i="4"/>
  <c r="AK796" i="4"/>
  <c r="AK932" i="4"/>
  <c r="AL932" i="4"/>
  <c r="AL948" i="4"/>
  <c r="AK948" i="4"/>
  <c r="AK964" i="4"/>
  <c r="AL964" i="4"/>
  <c r="AK980" i="4"/>
  <c r="AL980" i="4"/>
  <c r="AL15" i="4"/>
  <c r="AK15" i="4"/>
  <c r="AL23" i="4"/>
  <c r="AK23" i="4"/>
  <c r="AK132" i="4"/>
  <c r="AL132" i="4"/>
  <c r="AL281" i="4"/>
  <c r="AK281" i="4"/>
  <c r="AK469" i="4"/>
  <c r="AL469" i="4"/>
  <c r="AL917" i="4"/>
  <c r="AK917" i="4"/>
  <c r="AL57" i="4"/>
  <c r="AK57" i="4"/>
  <c r="AK68" i="4"/>
  <c r="AL68" i="4"/>
  <c r="AL106" i="4"/>
  <c r="AK106" i="4"/>
  <c r="AL131" i="4"/>
  <c r="AK131" i="4"/>
  <c r="AK167" i="4"/>
  <c r="AL167" i="4"/>
  <c r="AL187" i="4"/>
  <c r="AK187" i="4"/>
  <c r="AL209" i="4"/>
  <c r="AK209" i="4"/>
  <c r="AK275" i="4"/>
  <c r="AL275" i="4"/>
  <c r="AL305" i="4"/>
  <c r="AK305" i="4"/>
  <c r="AL321" i="4"/>
  <c r="AK321" i="4"/>
  <c r="AK375" i="4"/>
  <c r="AL375" i="4"/>
  <c r="AK441" i="4"/>
  <c r="AL441" i="4"/>
  <c r="AL549" i="4"/>
  <c r="AK549" i="4"/>
  <c r="AK735" i="4"/>
  <c r="AL735" i="4"/>
  <c r="AL16" i="4"/>
  <c r="AK16" i="4"/>
  <c r="AL115" i="4"/>
  <c r="AK115" i="4"/>
  <c r="AL243" i="4"/>
  <c r="AK243" i="4"/>
  <c r="AL327" i="4"/>
  <c r="AK327" i="4"/>
  <c r="AK417" i="4"/>
  <c r="AL417" i="4"/>
  <c r="AK30" i="4"/>
  <c r="AL30" i="4"/>
  <c r="AL41" i="4"/>
  <c r="AK41" i="4"/>
  <c r="AK60" i="4"/>
  <c r="AL60" i="4"/>
  <c r="AL85" i="4"/>
  <c r="AK85" i="4"/>
  <c r="AL151" i="4"/>
  <c r="AK151" i="4"/>
  <c r="AK162" i="4"/>
  <c r="AL162" i="4"/>
  <c r="AK251" i="4"/>
  <c r="AL251" i="4"/>
  <c r="AL267" i="4"/>
  <c r="AK267" i="4"/>
  <c r="AL297" i="4"/>
  <c r="AK297" i="4"/>
  <c r="AK343" i="4"/>
  <c r="AL343" i="4"/>
  <c r="AK359" i="4"/>
  <c r="AL359" i="4"/>
  <c r="AK389" i="4"/>
  <c r="AL389" i="4"/>
  <c r="AL403" i="4"/>
  <c r="AK403" i="4"/>
  <c r="AK425" i="4"/>
  <c r="AL425" i="4"/>
  <c r="AK455" i="4"/>
  <c r="AL455" i="4"/>
  <c r="AL477" i="4"/>
  <c r="AK477" i="4"/>
  <c r="AK541" i="4"/>
  <c r="AL541" i="4"/>
  <c r="AL730" i="4"/>
  <c r="AK730" i="4"/>
  <c r="AL930" i="4"/>
  <c r="AK930" i="4"/>
  <c r="AK946" i="4"/>
  <c r="AL946" i="4"/>
  <c r="AL962" i="4"/>
  <c r="AK962" i="4"/>
  <c r="AK978" i="4"/>
  <c r="AL978" i="4"/>
  <c r="AL20" i="4"/>
  <c r="AK20" i="4"/>
  <c r="AL123" i="4"/>
  <c r="AK123" i="4"/>
  <c r="AK311" i="4"/>
  <c r="AL311" i="4"/>
  <c r="Z3" i="4"/>
  <c r="Z4" i="4"/>
  <c r="Z5" i="4"/>
  <c r="Z6" i="4"/>
  <c r="Z8" i="4"/>
  <c r="Z9" i="4"/>
  <c r="Z10" i="4"/>
  <c r="Z11" i="4"/>
  <c r="Z7" i="4"/>
  <c r="AK884" i="4" l="1"/>
  <c r="AL884" i="4"/>
  <c r="AK818" i="4"/>
  <c r="AL818" i="4"/>
  <c r="AL58" i="4"/>
  <c r="AK58" i="4"/>
  <c r="AK70" i="4"/>
  <c r="AL70" i="4"/>
  <c r="AL847" i="4"/>
  <c r="AK847" i="4"/>
  <c r="AK361" i="4"/>
  <c r="AL361" i="4"/>
  <c r="AK47" i="4"/>
  <c r="AL47" i="4"/>
  <c r="AK101" i="4"/>
  <c r="AL101" i="4"/>
  <c r="AK876" i="4"/>
  <c r="AL876" i="4"/>
  <c r="AL812" i="4"/>
  <c r="AK812" i="4"/>
  <c r="AK509" i="4"/>
  <c r="AL509" i="4"/>
  <c r="AK227" i="4"/>
  <c r="AL227" i="4"/>
  <c r="AL88" i="4"/>
  <c r="AK88" i="4"/>
  <c r="AK955" i="4"/>
  <c r="AL955" i="4"/>
  <c r="AK734" i="4"/>
  <c r="AL734" i="4"/>
  <c r="AK121" i="4"/>
  <c r="AL121" i="4"/>
  <c r="AK488" i="4"/>
  <c r="AL488" i="4"/>
  <c r="AK170" i="4"/>
  <c r="AL170" i="4"/>
  <c r="AK843" i="4"/>
  <c r="AL843" i="4"/>
  <c r="AL512" i="4"/>
  <c r="AK512" i="4"/>
  <c r="AK420" i="4"/>
  <c r="AL420" i="4"/>
  <c r="AK887" i="4"/>
  <c r="AL887" i="4"/>
  <c r="AL766" i="4"/>
  <c r="AK766" i="4"/>
  <c r="AL866" i="4"/>
  <c r="AK866" i="4"/>
  <c r="AK802" i="4"/>
  <c r="AL802" i="4"/>
  <c r="AL737" i="4"/>
  <c r="AK737" i="4"/>
  <c r="AK369" i="4"/>
  <c r="AL369" i="4"/>
  <c r="AL211" i="4"/>
  <c r="AK211" i="4"/>
  <c r="AK140" i="4"/>
  <c r="AL140" i="4"/>
  <c r="AL130" i="4"/>
  <c r="AK130" i="4"/>
  <c r="AK54" i="4"/>
  <c r="AL54" i="4"/>
  <c r="AL71" i="4"/>
  <c r="AK71" i="4"/>
  <c r="AL270" i="4"/>
  <c r="AK270" i="4"/>
  <c r="AK820" i="4"/>
  <c r="AL820" i="4"/>
  <c r="AK413" i="4"/>
  <c r="AL413" i="4"/>
  <c r="AK109" i="4"/>
  <c r="AL109" i="4"/>
  <c r="AL39" i="4"/>
  <c r="AK39" i="4"/>
  <c r="AK250" i="4"/>
  <c r="AL250" i="4"/>
  <c r="AK96" i="4"/>
  <c r="AL96" i="4"/>
  <c r="AL184" i="4"/>
  <c r="AK184" i="4"/>
  <c r="AL758" i="4"/>
  <c r="AK758" i="4"/>
  <c r="AK890" i="4"/>
  <c r="AL890" i="4"/>
  <c r="AL826" i="4"/>
  <c r="AK826" i="4"/>
  <c r="AK762" i="4"/>
  <c r="AL762" i="4"/>
  <c r="AL419" i="4"/>
  <c r="AK419" i="4"/>
  <c r="AK435" i="4"/>
  <c r="AL435" i="4"/>
  <c r="AK395" i="4"/>
  <c r="AL395" i="4"/>
  <c r="AK237" i="4"/>
  <c r="AL237" i="4"/>
  <c r="AK193" i="4"/>
  <c r="AL193" i="4"/>
  <c r="AK113" i="4"/>
  <c r="AL113" i="4"/>
  <c r="AK97" i="4"/>
  <c r="AL97" i="4"/>
  <c r="AK46" i="4"/>
  <c r="AL46" i="4"/>
  <c r="AK157" i="4"/>
  <c r="AL157" i="4"/>
  <c r="AK421" i="4"/>
  <c r="AL421" i="4"/>
  <c r="AK377" i="4"/>
  <c r="AL377" i="4"/>
  <c r="AL156" i="4"/>
  <c r="AK156" i="4"/>
  <c r="AK66" i="4"/>
  <c r="AL66" i="4"/>
  <c r="AK75" i="4"/>
  <c r="AL75" i="4"/>
  <c r="AK590" i="4"/>
  <c r="AL590" i="4"/>
  <c r="AK178" i="4"/>
  <c r="AL178" i="4"/>
  <c r="AK927" i="4"/>
  <c r="AL927" i="4"/>
  <c r="AL807" i="4"/>
  <c r="AK807" i="4"/>
  <c r="AL697" i="4"/>
  <c r="AK697" i="4"/>
  <c r="AL875" i="4"/>
  <c r="AK875" i="4"/>
  <c r="AL662" i="4"/>
  <c r="AK662" i="4"/>
  <c r="AL741" i="4"/>
  <c r="AK741" i="4"/>
  <c r="AK763" i="4"/>
  <c r="AL763" i="4"/>
  <c r="AK767" i="4"/>
  <c r="AL767" i="4"/>
  <c r="AK779" i="4"/>
  <c r="AL779" i="4"/>
  <c r="AK702" i="4"/>
  <c r="AL702" i="4"/>
  <c r="AK701" i="4"/>
  <c r="AL701" i="4"/>
  <c r="AK416" i="4"/>
  <c r="AL416" i="4"/>
  <c r="AL504" i="4"/>
  <c r="AK504" i="4"/>
  <c r="AL223" i="4"/>
  <c r="AK223" i="4"/>
  <c r="AK255" i="4"/>
  <c r="AL255" i="4"/>
  <c r="AK700" i="4"/>
  <c r="AL700" i="4"/>
  <c r="AK839" i="4"/>
  <c r="AL839" i="4"/>
  <c r="AK350" i="4"/>
  <c r="AL350" i="4"/>
  <c r="AL43" i="4"/>
  <c r="AK43" i="4"/>
  <c r="AL725" i="4"/>
  <c r="AK725" i="4"/>
  <c r="AK815" i="4"/>
  <c r="AL815" i="4"/>
  <c r="AL959" i="4"/>
  <c r="AK959" i="4"/>
  <c r="AL424" i="4"/>
  <c r="AK424" i="4"/>
  <c r="AK787" i="4"/>
  <c r="AL787" i="4"/>
  <c r="AK718" i="4"/>
  <c r="AL718" i="4"/>
  <c r="AL514" i="4"/>
  <c r="AK514" i="4"/>
  <c r="AK262" i="4"/>
  <c r="AL262" i="4"/>
  <c r="AL746" i="4"/>
  <c r="AK746" i="4"/>
  <c r="AL26" i="4"/>
  <c r="AK26" i="4"/>
  <c r="AK676" i="4"/>
  <c r="AL676" i="4"/>
  <c r="AL203" i="4"/>
  <c r="AK203" i="4"/>
  <c r="AK62" i="4"/>
  <c r="AL62" i="4"/>
  <c r="AL506" i="4"/>
  <c r="AK506" i="4"/>
  <c r="AK572" i="4"/>
  <c r="AL572" i="4"/>
  <c r="AK314" i="4"/>
  <c r="AL314" i="4"/>
  <c r="AK326" i="4"/>
  <c r="AL326" i="4"/>
  <c r="AL168" i="4"/>
  <c r="AK168" i="4"/>
  <c r="AK558" i="4"/>
  <c r="AL558" i="4"/>
  <c r="AK436" i="4"/>
  <c r="AL436" i="4"/>
  <c r="AK253" i="4"/>
  <c r="AL253" i="4"/>
  <c r="AL176" i="4"/>
  <c r="AK176" i="4"/>
  <c r="AK919" i="4"/>
  <c r="AL919" i="4"/>
  <c r="AL716" i="4"/>
  <c r="AK716" i="4"/>
  <c r="AL554" i="4"/>
  <c r="AK554" i="4"/>
  <c r="AL290" i="4"/>
  <c r="AK290" i="4"/>
  <c r="AL258" i="4"/>
  <c r="AK258" i="4"/>
  <c r="AK742" i="4"/>
  <c r="AL742" i="4"/>
  <c r="AK778" i="4"/>
  <c r="AL778" i="4"/>
  <c r="AK501" i="4"/>
  <c r="AL501" i="4"/>
  <c r="AK134" i="4"/>
  <c r="AL134" i="4"/>
  <c r="AL835" i="4"/>
  <c r="AK835" i="4"/>
  <c r="AK540" i="4"/>
  <c r="AL540" i="4"/>
  <c r="AL294" i="4"/>
  <c r="AK294" i="4"/>
  <c r="AL164" i="4"/>
  <c r="AK164" i="4"/>
  <c r="AL900" i="4"/>
  <c r="AK900" i="4"/>
  <c r="AK411" i="4"/>
  <c r="AL411" i="4"/>
  <c r="AK141" i="4"/>
  <c r="AL141" i="4"/>
  <c r="AL381" i="4"/>
  <c r="AK381" i="4"/>
  <c r="AK105" i="4"/>
  <c r="AL105" i="4"/>
  <c r="AK397" i="4"/>
  <c r="AL397" i="4"/>
  <c r="AL859" i="4"/>
  <c r="AK859" i="4"/>
  <c r="AK939" i="4"/>
  <c r="AL939" i="4"/>
  <c r="AL831" i="4"/>
  <c r="AK831" i="4"/>
  <c r="AK709" i="4"/>
  <c r="AL709" i="4"/>
  <c r="AL470" i="4"/>
  <c r="AK470" i="4"/>
  <c r="AL412" i="4"/>
  <c r="AK412" i="4"/>
  <c r="AL358" i="4"/>
  <c r="AK358" i="4"/>
  <c r="AL186" i="4"/>
  <c r="AK186" i="4"/>
  <c r="AK795" i="4"/>
  <c r="AL795" i="4"/>
  <c r="AK117" i="4"/>
  <c r="AL117" i="4"/>
  <c r="AL428" i="4"/>
  <c r="AK428" i="4"/>
  <c r="AL612" i="4"/>
  <c r="AK612" i="4"/>
  <c r="AK754" i="4"/>
  <c r="AL754" i="4"/>
  <c r="AK517" i="4"/>
  <c r="AL517" i="4"/>
  <c r="AK263" i="4"/>
  <c r="AL263" i="4"/>
  <c r="AL466" i="4"/>
  <c r="AK466" i="4"/>
  <c r="AK693" i="4"/>
  <c r="AL693" i="4"/>
  <c r="AK468" i="4"/>
  <c r="AL468" i="4"/>
  <c r="AK588" i="4"/>
  <c r="AL588" i="4"/>
  <c r="AK246" i="4"/>
  <c r="AL246" i="4"/>
  <c r="AL266" i="4"/>
  <c r="AK266" i="4"/>
  <c r="AK576" i="4"/>
  <c r="AL576" i="4"/>
  <c r="AL892" i="4"/>
  <c r="AK892" i="4"/>
  <c r="AK681" i="4"/>
  <c r="AL681" i="4"/>
  <c r="AK791" i="4"/>
  <c r="AL791" i="4"/>
  <c r="AK685" i="4"/>
  <c r="AL685" i="4"/>
  <c r="AK724" i="4"/>
  <c r="AL724" i="4"/>
  <c r="AK923" i="4"/>
  <c r="AL923" i="4"/>
  <c r="AL705" i="4"/>
  <c r="AK705" i="4"/>
  <c r="AK783" i="4"/>
  <c r="AL783" i="4"/>
  <c r="AK907" i="4"/>
  <c r="AL907" i="4"/>
  <c r="AL432" i="4"/>
  <c r="AK432" i="4"/>
  <c r="AL440" i="4"/>
  <c r="AK440" i="4"/>
  <c r="AK63" i="4"/>
  <c r="AL63" i="4"/>
  <c r="AK556" i="4"/>
  <c r="AL556" i="4"/>
  <c r="AK935" i="4"/>
  <c r="AL935" i="4"/>
  <c r="AL750" i="4"/>
  <c r="AK750" i="4"/>
  <c r="AL882" i="4"/>
  <c r="AK882" i="4"/>
  <c r="AK189" i="4"/>
  <c r="AL189" i="4"/>
  <c r="AL931" i="4"/>
  <c r="AK931" i="4"/>
  <c r="AK721" i="4"/>
  <c r="AL721" i="4"/>
  <c r="AL811" i="4"/>
  <c r="AK811" i="4"/>
  <c r="AL717" i="4"/>
  <c r="AK717" i="4"/>
  <c r="AK740" i="4"/>
  <c r="AL740" i="4"/>
  <c r="AL916" i="4"/>
  <c r="AK916" i="4"/>
  <c r="AK852" i="4"/>
  <c r="AL852" i="4"/>
  <c r="AK525" i="4"/>
  <c r="AL525" i="4"/>
  <c r="AK489" i="4"/>
  <c r="AL489" i="4"/>
  <c r="AL373" i="4"/>
  <c r="AK373" i="4"/>
  <c r="AK185" i="4"/>
  <c r="AL185" i="4"/>
  <c r="AK93" i="4"/>
  <c r="AL93" i="4"/>
  <c r="AK92" i="4"/>
  <c r="AL92" i="4"/>
  <c r="AK82" i="4"/>
  <c r="AL82" i="4"/>
  <c r="AL86" i="4"/>
  <c r="AK86" i="4"/>
  <c r="AK915" i="4"/>
  <c r="AL915" i="4"/>
  <c r="AK630" i="4"/>
  <c r="AL630" i="4"/>
  <c r="AK274" i="4"/>
  <c r="AL274" i="4"/>
  <c r="AK782" i="4"/>
  <c r="AL782" i="4"/>
  <c r="AK732" i="4"/>
  <c r="AL732" i="4"/>
  <c r="AK914" i="4"/>
  <c r="AL914" i="4"/>
  <c r="AK850" i="4"/>
  <c r="AL850" i="4"/>
  <c r="AK786" i="4"/>
  <c r="AL786" i="4"/>
  <c r="AL385" i="4"/>
  <c r="AK385" i="4"/>
  <c r="AL207" i="4"/>
  <c r="AK207" i="4"/>
  <c r="AL177" i="4"/>
  <c r="AK177" i="4"/>
  <c r="AL89" i="4"/>
  <c r="AK89" i="4"/>
  <c r="AK74" i="4"/>
  <c r="AL74" i="4"/>
  <c r="AL215" i="4"/>
  <c r="AK215" i="4"/>
  <c r="AK166" i="4"/>
  <c r="AL166" i="4"/>
  <c r="AK490" i="4"/>
  <c r="AL490" i="4"/>
  <c r="AL694" i="4"/>
  <c r="AK694" i="4"/>
  <c r="AL804" i="4"/>
  <c r="AK804" i="4"/>
  <c r="AK505" i="4"/>
  <c r="AL505" i="4"/>
  <c r="AK239" i="4"/>
  <c r="AL239" i="4"/>
  <c r="AK708" i="4"/>
  <c r="AL708" i="4"/>
  <c r="AK660" i="4"/>
  <c r="AL660" i="4"/>
  <c r="AK908" i="4"/>
  <c r="AL908" i="4"/>
  <c r="AK844" i="4"/>
  <c r="AL844" i="4"/>
  <c r="AK733" i="4"/>
  <c r="AL733" i="4"/>
  <c r="AK427" i="4"/>
  <c r="AL427" i="4"/>
  <c r="AL401" i="4"/>
  <c r="AK401" i="4"/>
  <c r="AK552" i="4"/>
  <c r="AL552" i="4"/>
  <c r="AK310" i="4"/>
  <c r="AL310" i="4"/>
  <c r="AK743" i="4"/>
  <c r="AL743" i="4"/>
  <c r="AL55" i="4"/>
  <c r="AK55" i="4"/>
  <c r="AL464" i="4"/>
  <c r="AK464" i="4"/>
  <c r="AL242" i="4"/>
  <c r="AK242" i="4"/>
  <c r="AK799" i="4"/>
  <c r="AL799" i="4"/>
  <c r="AL194" i="4"/>
  <c r="AK194" i="4"/>
  <c r="AK798" i="4"/>
  <c r="AL798" i="4"/>
  <c r="AK726" i="4"/>
  <c r="AL726" i="4"/>
  <c r="AK898" i="4"/>
  <c r="AL898" i="4"/>
  <c r="AL834" i="4"/>
  <c r="AK834" i="4"/>
  <c r="AL770" i="4"/>
  <c r="AK770" i="4"/>
  <c r="AK485" i="4"/>
  <c r="AL485" i="4"/>
  <c r="AL513" i="4"/>
  <c r="AK513" i="4"/>
  <c r="AK245" i="4"/>
  <c r="AL245" i="4"/>
  <c r="AK153" i="4"/>
  <c r="AL153" i="4"/>
  <c r="AK133" i="4"/>
  <c r="AL133" i="4"/>
  <c r="AK98" i="4"/>
  <c r="AL98" i="4"/>
  <c r="AK59" i="4"/>
  <c r="AL59" i="4"/>
  <c r="AK903" i="4"/>
  <c r="AL903" i="4"/>
  <c r="AL790" i="4"/>
  <c r="AK790" i="4"/>
  <c r="AK794" i="4"/>
  <c r="AL794" i="4"/>
  <c r="AK437" i="4"/>
  <c r="AL437" i="4"/>
  <c r="AL150" i="4"/>
  <c r="AK150" i="4"/>
  <c r="AL51" i="4"/>
  <c r="AK51" i="4"/>
  <c r="AL810" i="4"/>
  <c r="AK810" i="4"/>
  <c r="AK399" i="4"/>
  <c r="AL399" i="4"/>
  <c r="AK199" i="4"/>
  <c r="AL199" i="4"/>
  <c r="AK149" i="4"/>
  <c r="AL149" i="4"/>
  <c r="AK868" i="4"/>
  <c r="AL868" i="4"/>
  <c r="AL148" i="4"/>
  <c r="AK148" i="4"/>
  <c r="AL570" i="4"/>
  <c r="AK570" i="4"/>
  <c r="AL306" i="4"/>
  <c r="AK306" i="4"/>
  <c r="AK334" i="4"/>
  <c r="AL334" i="4"/>
  <c r="AK771" i="4"/>
  <c r="AL771" i="4"/>
  <c r="AK987" i="4"/>
  <c r="AL987" i="4"/>
  <c r="AK456" i="4"/>
  <c r="AL456" i="4"/>
  <c r="AL947" i="4"/>
  <c r="AK947" i="4"/>
  <c r="AK747" i="4"/>
  <c r="AL747" i="4"/>
  <c r="AL911" i="4"/>
  <c r="AK911" i="4"/>
  <c r="AL628" i="4"/>
  <c r="AK628" i="4"/>
  <c r="AL448" i="4"/>
  <c r="AK448" i="4"/>
  <c r="AL452" i="4"/>
  <c r="AK452" i="4"/>
  <c r="AL803" i="4"/>
  <c r="AK803" i="4"/>
  <c r="AK851" i="4"/>
  <c r="AL851" i="4"/>
  <c r="AL710" i="4"/>
  <c r="AK710" i="4"/>
  <c r="AL922" i="4"/>
  <c r="AK922" i="4"/>
  <c r="AK365" i="4"/>
  <c r="AL365" i="4"/>
  <c r="AK142" i="4"/>
  <c r="AL142" i="4"/>
  <c r="AK125" i="4"/>
  <c r="AL125" i="4"/>
  <c r="AK181" i="4"/>
  <c r="AL181" i="4"/>
  <c r="AK879" i="4"/>
  <c r="AL879" i="4"/>
  <c r="AK568" i="4"/>
  <c r="AL568" i="4"/>
  <c r="AK967" i="4"/>
  <c r="AL967" i="4"/>
  <c r="AK678" i="4"/>
  <c r="AL678" i="4"/>
  <c r="AK819" i="4"/>
  <c r="AL819" i="4"/>
  <c r="AK899" i="4"/>
  <c r="AL899" i="4"/>
  <c r="AK871" i="4"/>
  <c r="AL871" i="4"/>
  <c r="AL979" i="4"/>
  <c r="AK979" i="4"/>
  <c r="AK759" i="4"/>
  <c r="AL759" i="4"/>
  <c r="AK496" i="4"/>
  <c r="AL496" i="4"/>
  <c r="AK596" i="4"/>
  <c r="AL596" i="4"/>
  <c r="AK574" i="4"/>
  <c r="AL574" i="4"/>
  <c r="AK346" i="4"/>
  <c r="AL346" i="4"/>
  <c r="AL874" i="4"/>
  <c r="AK874" i="4"/>
  <c r="AL225" i="4"/>
  <c r="AK225" i="4"/>
  <c r="AK81" i="4"/>
  <c r="AL81" i="4"/>
  <c r="AK836" i="4"/>
  <c r="AL836" i="4"/>
  <c r="AK521" i="4"/>
  <c r="AL521" i="4"/>
  <c r="AL247" i="4"/>
  <c r="AK247" i="4"/>
  <c r="AL860" i="4"/>
  <c r="AK860" i="4"/>
  <c r="AL429" i="4"/>
  <c r="AK429" i="4"/>
  <c r="AK145" i="4"/>
  <c r="AL145" i="4"/>
  <c r="AK891" i="4"/>
  <c r="AL891" i="4"/>
  <c r="AL863" i="4"/>
  <c r="AK863" i="4"/>
  <c r="AL975" i="4"/>
  <c r="AK975" i="4"/>
  <c r="AK536" i="4"/>
  <c r="AL536" i="4"/>
  <c r="AK646" i="4"/>
  <c r="AL646" i="4"/>
  <c r="AK482" i="4"/>
  <c r="AL482" i="4"/>
  <c r="AK330" i="4"/>
  <c r="AL330" i="4"/>
  <c r="AL254" i="4"/>
  <c r="AK254" i="4"/>
  <c r="AK322" i="4"/>
  <c r="AL322" i="4"/>
  <c r="AK318" i="4"/>
  <c r="AL318" i="4"/>
  <c r="AK192" i="4"/>
  <c r="AL192" i="4"/>
  <c r="AK774" i="4"/>
  <c r="AL774" i="4"/>
  <c r="AL842" i="4"/>
  <c r="AK842" i="4"/>
  <c r="AL219" i="4"/>
  <c r="AK219" i="4"/>
  <c r="AK83" i="4"/>
  <c r="AL83" i="4"/>
  <c r="AK823" i="4"/>
  <c r="AL823" i="4"/>
  <c r="AL528" i="4"/>
  <c r="AK528" i="4"/>
  <c r="AL282" i="4"/>
  <c r="AK282" i="4"/>
  <c r="AK867" i="4"/>
  <c r="AL867" i="4"/>
  <c r="AL855" i="4"/>
  <c r="AK855" i="4"/>
  <c r="AK971" i="4"/>
  <c r="AL971" i="4"/>
  <c r="AL520" i="4"/>
  <c r="AK520" i="4"/>
  <c r="AK498" i="4"/>
  <c r="AL498" i="4"/>
  <c r="AK480" i="4"/>
  <c r="AL480" i="4"/>
  <c r="AL906" i="4"/>
  <c r="AK906" i="4"/>
  <c r="AL31" i="4"/>
  <c r="AK31" i="4"/>
  <c r="AL444" i="4"/>
  <c r="AK444" i="4"/>
  <c r="AK729" i="4"/>
  <c r="AL729" i="4"/>
  <c r="AK42" i="4"/>
  <c r="AL42" i="4"/>
  <c r="AK493" i="4"/>
  <c r="AL493" i="4"/>
  <c r="AL35" i="4"/>
  <c r="AK35" i="4"/>
  <c r="AL828" i="4"/>
  <c r="AK828" i="4"/>
  <c r="AL126" i="4"/>
  <c r="AK126" i="4"/>
  <c r="AL689" i="4"/>
  <c r="AK689" i="4"/>
  <c r="AK895" i="4"/>
  <c r="AL895" i="4"/>
  <c r="AK614" i="4"/>
  <c r="AL614" i="4"/>
  <c r="AK460" i="4"/>
  <c r="AL460" i="4"/>
  <c r="AL338" i="4"/>
  <c r="AK338" i="4"/>
  <c r="AK286" i="4"/>
  <c r="AL286" i="4"/>
  <c r="AL298" i="4"/>
  <c r="AK298" i="4"/>
  <c r="AL943" i="4"/>
  <c r="AK943" i="4"/>
  <c r="AL858" i="4"/>
  <c r="AK858" i="4"/>
  <c r="AK497" i="4"/>
  <c r="AL497" i="4"/>
  <c r="AK137" i="4"/>
  <c r="AL137" i="4"/>
  <c r="AL50" i="4"/>
  <c r="AK50" i="4"/>
  <c r="AK827" i="4"/>
  <c r="AL827" i="4"/>
  <c r="AK983" i="4"/>
  <c r="AL983" i="4"/>
  <c r="AK598" i="4"/>
  <c r="AL598" i="4"/>
  <c r="AK522" i="4"/>
  <c r="AL522" i="4"/>
  <c r="AK354" i="4"/>
  <c r="AL354" i="4"/>
  <c r="AL342" i="4"/>
  <c r="AK342" i="4"/>
  <c r="AK278" i="4"/>
  <c r="AL278" i="4"/>
  <c r="AK775" i="4"/>
  <c r="AL775" i="4"/>
  <c r="AL532" i="4"/>
  <c r="AK532" i="4"/>
  <c r="AK302" i="4"/>
  <c r="AL302" i="4"/>
  <c r="AL78" i="4"/>
  <c r="AK78" i="4"/>
  <c r="AK755" i="4"/>
  <c r="AL755" i="4"/>
  <c r="AK991" i="4"/>
  <c r="AL991" i="4"/>
  <c r="AL963" i="4"/>
  <c r="AK963" i="4"/>
  <c r="AK751" i="4"/>
  <c r="AL751" i="4"/>
  <c r="AL644" i="4"/>
  <c r="AK644" i="4"/>
  <c r="AK713" i="4"/>
  <c r="AL713" i="4"/>
  <c r="AK883" i="4"/>
  <c r="AL883" i="4"/>
  <c r="AK951" i="4"/>
  <c r="AL951" i="4"/>
  <c r="AK129" i="4"/>
  <c r="AL129" i="4"/>
  <c r="AA3" i="4"/>
  <c r="AA4" i="4" l="1"/>
  <c r="AA5" i="4" l="1"/>
  <c r="F11" i="4" l="1"/>
  <c r="J35" i="2" l="1"/>
  <c r="K35" i="2"/>
  <c r="L35" i="2"/>
  <c r="I35" i="2" l="1"/>
  <c r="N36" i="2"/>
  <c r="O36" i="2" s="1"/>
  <c r="F10" i="4"/>
  <c r="K3" i="2" l="1"/>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2" i="2"/>
  <c r="L34" i="2"/>
  <c r="J34" i="2"/>
  <c r="L33" i="2"/>
  <c r="J33" i="2"/>
  <c r="L32" i="2"/>
  <c r="J32" i="2"/>
  <c r="I32" i="2" s="1"/>
  <c r="L31" i="2"/>
  <c r="J31" i="2"/>
  <c r="L30" i="2"/>
  <c r="J30" i="2"/>
  <c r="L29" i="2"/>
  <c r="J29" i="2"/>
  <c r="L28" i="2"/>
  <c r="J28" i="2"/>
  <c r="I28" i="2" s="1"/>
  <c r="L27" i="2"/>
  <c r="J27" i="2"/>
  <c r="I27" i="2" s="1"/>
  <c r="L26" i="2"/>
  <c r="J26" i="2"/>
  <c r="L25" i="2"/>
  <c r="J25" i="2"/>
  <c r="L24" i="2"/>
  <c r="J24" i="2"/>
  <c r="I24" i="2" s="1"/>
  <c r="L23" i="2"/>
  <c r="J23" i="2"/>
  <c r="L22" i="2"/>
  <c r="J22" i="2"/>
  <c r="L21" i="2"/>
  <c r="J21" i="2"/>
  <c r="L20" i="2"/>
  <c r="J20" i="2"/>
  <c r="I20" i="2" s="1"/>
  <c r="L19" i="2"/>
  <c r="J19" i="2"/>
  <c r="I19" i="2" s="1"/>
  <c r="L18" i="2"/>
  <c r="J18" i="2"/>
  <c r="L17" i="2"/>
  <c r="J17" i="2"/>
  <c r="L16" i="2"/>
  <c r="J16" i="2"/>
  <c r="I16" i="2" s="1"/>
  <c r="L15" i="2"/>
  <c r="J15" i="2"/>
  <c r="I15" i="2" s="1"/>
  <c r="L14" i="2"/>
  <c r="J14" i="2"/>
  <c r="L13" i="2"/>
  <c r="J13" i="2"/>
  <c r="L12" i="2"/>
  <c r="J12" i="2"/>
  <c r="I12" i="2" s="1"/>
  <c r="L11" i="2"/>
  <c r="J11" i="2"/>
  <c r="I11" i="2" s="1"/>
  <c r="L10" i="2"/>
  <c r="J10" i="2"/>
  <c r="L9" i="2"/>
  <c r="J9" i="2"/>
  <c r="I9" i="2" s="1"/>
  <c r="L8" i="2"/>
  <c r="J8" i="2"/>
  <c r="I8" i="2" s="1"/>
  <c r="L7" i="2"/>
  <c r="J7" i="2"/>
  <c r="I7" i="2" s="1"/>
  <c r="L6" i="2"/>
  <c r="J6" i="2"/>
  <c r="L5" i="2"/>
  <c r="J5" i="2"/>
  <c r="I5" i="2" s="1"/>
  <c r="L4" i="2"/>
  <c r="J4" i="2"/>
  <c r="I4" i="2" s="1"/>
  <c r="L3" i="2"/>
  <c r="J3" i="2"/>
  <c r="I3" i="2" s="1"/>
  <c r="L2" i="2"/>
  <c r="J2" i="2"/>
  <c r="I23" i="2" l="1"/>
  <c r="I31" i="2"/>
  <c r="I6" i="2"/>
  <c r="I14" i="2"/>
  <c r="I18" i="2"/>
  <c r="I26" i="2"/>
  <c r="I30" i="2"/>
  <c r="I34" i="2"/>
  <c r="I10" i="2"/>
  <c r="I22" i="2"/>
  <c r="I13" i="2"/>
  <c r="I17" i="2"/>
  <c r="I21" i="2"/>
  <c r="I25" i="2"/>
  <c r="I29" i="2"/>
  <c r="I33" i="2"/>
  <c r="N2" i="2"/>
  <c r="O2" i="2" s="1"/>
  <c r="P2" i="2" s="1"/>
  <c r="R2" i="2" s="1"/>
  <c r="I2" i="2"/>
  <c r="N5" i="2"/>
  <c r="O5" i="2" s="1"/>
  <c r="N9" i="2"/>
  <c r="O9" i="2" s="1"/>
  <c r="N13" i="2"/>
  <c r="N17" i="2"/>
  <c r="O17" i="2" s="1"/>
  <c r="N21" i="2"/>
  <c r="O21" i="2" s="1"/>
  <c r="N25" i="2"/>
  <c r="N29" i="2"/>
  <c r="O29" i="2" s="1"/>
  <c r="N33" i="2"/>
  <c r="N4" i="2"/>
  <c r="N6" i="2"/>
  <c r="O6" i="2" s="1"/>
  <c r="N8" i="2"/>
  <c r="O8" i="2" s="1"/>
  <c r="N10" i="2"/>
  <c r="N12" i="2"/>
  <c r="O12" i="2" s="1"/>
  <c r="N14" i="2"/>
  <c r="O14" i="2" s="1"/>
  <c r="N16" i="2"/>
  <c r="N18" i="2"/>
  <c r="O18" i="2" s="1"/>
  <c r="N20" i="2"/>
  <c r="O20" i="2" s="1"/>
  <c r="N22" i="2"/>
  <c r="N24" i="2"/>
  <c r="O24" i="2" s="1"/>
  <c r="N26" i="2"/>
  <c r="O26" i="2" s="1"/>
  <c r="N28" i="2"/>
  <c r="N30" i="2"/>
  <c r="O30" i="2" s="1"/>
  <c r="N32" i="2"/>
  <c r="N34" i="2"/>
  <c r="N35" i="2"/>
  <c r="N3" i="2"/>
  <c r="O3" i="2" s="1"/>
  <c r="N7" i="2"/>
  <c r="N11" i="2"/>
  <c r="O11" i="2" s="1"/>
  <c r="N15" i="2"/>
  <c r="O15" i="2" s="1"/>
  <c r="N19" i="2"/>
  <c r="N23" i="2"/>
  <c r="O23" i="2" s="1"/>
  <c r="N27" i="2"/>
  <c r="O27" i="2" s="1"/>
  <c r="N31" i="2"/>
  <c r="K10" i="4" l="1"/>
  <c r="K8" i="4"/>
  <c r="K13" i="4"/>
  <c r="K11" i="4"/>
  <c r="K12" i="4"/>
  <c r="K9" i="4"/>
  <c r="P3" i="2"/>
  <c r="R3" i="2" s="1"/>
  <c r="O4" i="2"/>
  <c r="K15" i="4"/>
  <c r="K19" i="4"/>
  <c r="K23" i="4"/>
  <c r="K27" i="4"/>
  <c r="K31" i="4"/>
  <c r="K35" i="4"/>
  <c r="K39" i="4"/>
  <c r="K43" i="4"/>
  <c r="K47" i="4"/>
  <c r="K51" i="4"/>
  <c r="K55" i="4"/>
  <c r="K59" i="4"/>
  <c r="K63" i="4"/>
  <c r="K67" i="4"/>
  <c r="K71" i="4"/>
  <c r="K75" i="4"/>
  <c r="K79" i="4"/>
  <c r="K83" i="4"/>
  <c r="K87" i="4"/>
  <c r="K91" i="4"/>
  <c r="K95" i="4"/>
  <c r="K99" i="4"/>
  <c r="K103" i="4"/>
  <c r="K107" i="4"/>
  <c r="K111" i="4"/>
  <c r="K115" i="4"/>
  <c r="K119" i="4"/>
  <c r="K123" i="4"/>
  <c r="K127" i="4"/>
  <c r="K131" i="4"/>
  <c r="K135" i="4"/>
  <c r="K139" i="4"/>
  <c r="K143" i="4"/>
  <c r="K147" i="4"/>
  <c r="K151" i="4"/>
  <c r="K155" i="4"/>
  <c r="K159" i="4"/>
  <c r="K163" i="4"/>
  <c r="K167" i="4"/>
  <c r="K171" i="4"/>
  <c r="K175" i="4"/>
  <c r="K179" i="4"/>
  <c r="K183" i="4"/>
  <c r="K187" i="4"/>
  <c r="K191" i="4"/>
  <c r="K195" i="4"/>
  <c r="K199" i="4"/>
  <c r="K203" i="4"/>
  <c r="K207" i="4"/>
  <c r="K211" i="4"/>
  <c r="K215" i="4"/>
  <c r="K219" i="4"/>
  <c r="K223" i="4"/>
  <c r="K227" i="4"/>
  <c r="K231" i="4"/>
  <c r="K235" i="4"/>
  <c r="K239" i="4"/>
  <c r="K243" i="4"/>
  <c r="K247" i="4"/>
  <c r="K251" i="4"/>
  <c r="K255" i="4"/>
  <c r="K259" i="4"/>
  <c r="K263" i="4"/>
  <c r="K267" i="4"/>
  <c r="K271" i="4"/>
  <c r="K275" i="4"/>
  <c r="K279" i="4"/>
  <c r="K283" i="4"/>
  <c r="K287" i="4"/>
  <c r="K291" i="4"/>
  <c r="K14" i="4"/>
  <c r="K18" i="4"/>
  <c r="K22" i="4"/>
  <c r="K26" i="4"/>
  <c r="K30" i="4"/>
  <c r="K34" i="4"/>
  <c r="K38" i="4"/>
  <c r="K42" i="4"/>
  <c r="K46" i="4"/>
  <c r="K50" i="4"/>
  <c r="K54" i="4"/>
  <c r="K58" i="4"/>
  <c r="K62" i="4"/>
  <c r="K66" i="4"/>
  <c r="K70" i="4"/>
  <c r="K74" i="4"/>
  <c r="K78" i="4"/>
  <c r="K82" i="4"/>
  <c r="K86" i="4"/>
  <c r="K90" i="4"/>
  <c r="K94" i="4"/>
  <c r="K98" i="4"/>
  <c r="K102" i="4"/>
  <c r="K106" i="4"/>
  <c r="K110" i="4"/>
  <c r="K114" i="4"/>
  <c r="K118" i="4"/>
  <c r="K122" i="4"/>
  <c r="K126" i="4"/>
  <c r="K130" i="4"/>
  <c r="K134" i="4"/>
  <c r="K138" i="4"/>
  <c r="K142" i="4"/>
  <c r="K146" i="4"/>
  <c r="K150" i="4"/>
  <c r="K154" i="4"/>
  <c r="K158" i="4"/>
  <c r="K162" i="4"/>
  <c r="K166" i="4"/>
  <c r="K170" i="4"/>
  <c r="K174" i="4"/>
  <c r="K178" i="4"/>
  <c r="K182" i="4"/>
  <c r="K186" i="4"/>
  <c r="K190" i="4"/>
  <c r="K194" i="4"/>
  <c r="K198" i="4"/>
  <c r="K202" i="4"/>
  <c r="K206" i="4"/>
  <c r="K210" i="4"/>
  <c r="K214" i="4"/>
  <c r="K21" i="4"/>
  <c r="K29" i="4"/>
  <c r="K37" i="4"/>
  <c r="K45" i="4"/>
  <c r="K53" i="4"/>
  <c r="K61" i="4"/>
  <c r="K69" i="4"/>
  <c r="K77" i="4"/>
  <c r="K85" i="4"/>
  <c r="K93" i="4"/>
  <c r="K101" i="4"/>
  <c r="K109" i="4"/>
  <c r="K117" i="4"/>
  <c r="K125" i="4"/>
  <c r="K133" i="4"/>
  <c r="K141" i="4"/>
  <c r="K149" i="4"/>
  <c r="K157" i="4"/>
  <c r="K165" i="4"/>
  <c r="K173" i="4"/>
  <c r="K181" i="4"/>
  <c r="K189" i="4"/>
  <c r="K197" i="4"/>
  <c r="K205" i="4"/>
  <c r="K213" i="4"/>
  <c r="K220" i="4"/>
  <c r="K225" i="4"/>
  <c r="K230" i="4"/>
  <c r="K236" i="4"/>
  <c r="K241" i="4"/>
  <c r="K246" i="4"/>
  <c r="K252" i="4"/>
  <c r="K257" i="4"/>
  <c r="K262" i="4"/>
  <c r="K268" i="4"/>
  <c r="K273" i="4"/>
  <c r="K278" i="4"/>
  <c r="K284" i="4"/>
  <c r="K289" i="4"/>
  <c r="K294" i="4"/>
  <c r="K298" i="4"/>
  <c r="K302" i="4"/>
  <c r="K306" i="4"/>
  <c r="K310" i="4"/>
  <c r="K314" i="4"/>
  <c r="K318" i="4"/>
  <c r="K322" i="4"/>
  <c r="K326" i="4"/>
  <c r="K330" i="4"/>
  <c r="K334" i="4"/>
  <c r="K338" i="4"/>
  <c r="K342" i="4"/>
  <c r="K346" i="4"/>
  <c r="K350" i="4"/>
  <c r="K354" i="4"/>
  <c r="K358" i="4"/>
  <c r="K362" i="4"/>
  <c r="K366" i="4"/>
  <c r="K370" i="4"/>
  <c r="K374" i="4"/>
  <c r="K378" i="4"/>
  <c r="K382" i="4"/>
  <c r="K386" i="4"/>
  <c r="K390" i="4"/>
  <c r="K394" i="4"/>
  <c r="K16" i="4"/>
  <c r="K24" i="4"/>
  <c r="K32" i="4"/>
  <c r="K40" i="4"/>
  <c r="K48" i="4"/>
  <c r="K56" i="4"/>
  <c r="K64" i="4"/>
  <c r="K72" i="4"/>
  <c r="K80" i="4"/>
  <c r="K88" i="4"/>
  <c r="K96" i="4"/>
  <c r="K104" i="4"/>
  <c r="K112" i="4"/>
  <c r="K120" i="4"/>
  <c r="K128" i="4"/>
  <c r="K136" i="4"/>
  <c r="K144" i="4"/>
  <c r="K152" i="4"/>
  <c r="K160" i="4"/>
  <c r="K168" i="4"/>
  <c r="K176" i="4"/>
  <c r="K184" i="4"/>
  <c r="K192" i="4"/>
  <c r="K200" i="4"/>
  <c r="K208" i="4"/>
  <c r="K216" i="4"/>
  <c r="K221" i="4"/>
  <c r="K226" i="4"/>
  <c r="K232" i="4"/>
  <c r="K237" i="4"/>
  <c r="K242" i="4"/>
  <c r="K248" i="4"/>
  <c r="K253" i="4"/>
  <c r="K258" i="4"/>
  <c r="K264" i="4"/>
  <c r="K269" i="4"/>
  <c r="K274" i="4"/>
  <c r="K280" i="4"/>
  <c r="K285" i="4"/>
  <c r="K290" i="4"/>
  <c r="K295" i="4"/>
  <c r="K299" i="4"/>
  <c r="K303" i="4"/>
  <c r="K307" i="4"/>
  <c r="K311" i="4"/>
  <c r="K315" i="4"/>
  <c r="K319" i="4"/>
  <c r="K323" i="4"/>
  <c r="K327" i="4"/>
  <c r="K331" i="4"/>
  <c r="K335" i="4"/>
  <c r="K339" i="4"/>
  <c r="K343" i="4"/>
  <c r="K347" i="4"/>
  <c r="K351" i="4"/>
  <c r="K355" i="4"/>
  <c r="K359" i="4"/>
  <c r="K363" i="4"/>
  <c r="K367" i="4"/>
  <c r="K371" i="4"/>
  <c r="K375" i="4"/>
  <c r="K379" i="4"/>
  <c r="K383" i="4"/>
  <c r="K387" i="4"/>
  <c r="K391" i="4"/>
  <c r="K395" i="4"/>
  <c r="K399" i="4"/>
  <c r="K403" i="4"/>
  <c r="K407" i="4"/>
  <c r="K411" i="4"/>
  <c r="K415" i="4"/>
  <c r="K419" i="4"/>
  <c r="K423" i="4"/>
  <c r="K427" i="4"/>
  <c r="K431" i="4"/>
  <c r="K435" i="4"/>
  <c r="K439" i="4"/>
  <c r="K28" i="4"/>
  <c r="K44" i="4"/>
  <c r="K60" i="4"/>
  <c r="K76" i="4"/>
  <c r="K92" i="4"/>
  <c r="K108" i="4"/>
  <c r="K124" i="4"/>
  <c r="K140" i="4"/>
  <c r="K156" i="4"/>
  <c r="K172" i="4"/>
  <c r="K188" i="4"/>
  <c r="K204" i="4"/>
  <c r="K218" i="4"/>
  <c r="K229" i="4"/>
  <c r="K240" i="4"/>
  <c r="K250" i="4"/>
  <c r="K261" i="4"/>
  <c r="K272" i="4"/>
  <c r="K282" i="4"/>
  <c r="K293" i="4"/>
  <c r="K301" i="4"/>
  <c r="K309" i="4"/>
  <c r="K317" i="4"/>
  <c r="K325" i="4"/>
  <c r="K333" i="4"/>
  <c r="K341" i="4"/>
  <c r="K349" i="4"/>
  <c r="K357" i="4"/>
  <c r="K365" i="4"/>
  <c r="K373" i="4"/>
  <c r="K381" i="4"/>
  <c r="K389" i="4"/>
  <c r="K397" i="4"/>
  <c r="K402" i="4"/>
  <c r="K408" i="4"/>
  <c r="K413" i="4"/>
  <c r="K418" i="4"/>
  <c r="K424" i="4"/>
  <c r="K429" i="4"/>
  <c r="K434" i="4"/>
  <c r="K440" i="4"/>
  <c r="K444" i="4"/>
  <c r="K448" i="4"/>
  <c r="K452" i="4"/>
  <c r="K456" i="4"/>
  <c r="K460" i="4"/>
  <c r="K464" i="4"/>
  <c r="K468" i="4"/>
  <c r="K472" i="4"/>
  <c r="K476" i="4"/>
  <c r="K480" i="4"/>
  <c r="K484" i="4"/>
  <c r="K488" i="4"/>
  <c r="K492" i="4"/>
  <c r="K496" i="4"/>
  <c r="K500" i="4"/>
  <c r="K504" i="4"/>
  <c r="K508" i="4"/>
  <c r="K512" i="4"/>
  <c r="K516" i="4"/>
  <c r="K520" i="4"/>
  <c r="K524" i="4"/>
  <c r="K528" i="4"/>
  <c r="K532" i="4"/>
  <c r="K536" i="4"/>
  <c r="K540" i="4"/>
  <c r="K544" i="4"/>
  <c r="K548" i="4"/>
  <c r="K552" i="4"/>
  <c r="K556" i="4"/>
  <c r="K560" i="4"/>
  <c r="K564" i="4"/>
  <c r="K568" i="4"/>
  <c r="K572" i="4"/>
  <c r="K576" i="4"/>
  <c r="K580" i="4"/>
  <c r="K584" i="4"/>
  <c r="K588" i="4"/>
  <c r="K592" i="4"/>
  <c r="K596" i="4"/>
  <c r="K600" i="4"/>
  <c r="K17" i="4"/>
  <c r="K33" i="4"/>
  <c r="K49" i="4"/>
  <c r="K65" i="4"/>
  <c r="K81" i="4"/>
  <c r="K97" i="4"/>
  <c r="K113" i="4"/>
  <c r="K129" i="4"/>
  <c r="K145" i="4"/>
  <c r="K161" i="4"/>
  <c r="K177" i="4"/>
  <c r="K193" i="4"/>
  <c r="K209" i="4"/>
  <c r="K222" i="4"/>
  <c r="K233" i="4"/>
  <c r="K244" i="4"/>
  <c r="K254" i="4"/>
  <c r="K265" i="4"/>
  <c r="K276" i="4"/>
  <c r="K286" i="4"/>
  <c r="K296" i="4"/>
  <c r="K304" i="4"/>
  <c r="K312" i="4"/>
  <c r="K320" i="4"/>
  <c r="K328" i="4"/>
  <c r="K336" i="4"/>
  <c r="K344" i="4"/>
  <c r="K352" i="4"/>
  <c r="K360" i="4"/>
  <c r="K368" i="4"/>
  <c r="K376" i="4"/>
  <c r="K384" i="4"/>
  <c r="K392" i="4"/>
  <c r="K398" i="4"/>
  <c r="K404" i="4"/>
  <c r="K409" i="4"/>
  <c r="K414" i="4"/>
  <c r="K420" i="4"/>
  <c r="K425" i="4"/>
  <c r="K430" i="4"/>
  <c r="K436" i="4"/>
  <c r="K441" i="4"/>
  <c r="K445" i="4"/>
  <c r="K449" i="4"/>
  <c r="K453" i="4"/>
  <c r="K457" i="4"/>
  <c r="K461" i="4"/>
  <c r="K465" i="4"/>
  <c r="K469" i="4"/>
  <c r="K473" i="4"/>
  <c r="K477" i="4"/>
  <c r="K481" i="4"/>
  <c r="K485" i="4"/>
  <c r="K489" i="4"/>
  <c r="K493" i="4"/>
  <c r="K497" i="4"/>
  <c r="K501" i="4"/>
  <c r="K505" i="4"/>
  <c r="K509" i="4"/>
  <c r="K513" i="4"/>
  <c r="K517" i="4"/>
  <c r="K521" i="4"/>
  <c r="K525" i="4"/>
  <c r="K529" i="4"/>
  <c r="K533" i="4"/>
  <c r="K537" i="4"/>
  <c r="K541" i="4"/>
  <c r="K545" i="4"/>
  <c r="K549" i="4"/>
  <c r="K553" i="4"/>
  <c r="K557" i="4"/>
  <c r="K561" i="4"/>
  <c r="K565" i="4"/>
  <c r="K569" i="4"/>
  <c r="K573" i="4"/>
  <c r="K577" i="4"/>
  <c r="K581" i="4"/>
  <c r="K585" i="4"/>
  <c r="K589" i="4"/>
  <c r="K593" i="4"/>
  <c r="K597" i="4"/>
  <c r="K20" i="4"/>
  <c r="K36" i="4"/>
  <c r="K52" i="4"/>
  <c r="K68" i="4"/>
  <c r="K84" i="4"/>
  <c r="K100" i="4"/>
  <c r="K116" i="4"/>
  <c r="K132" i="4"/>
  <c r="K148" i="4"/>
  <c r="K164" i="4"/>
  <c r="K180" i="4"/>
  <c r="K196" i="4"/>
  <c r="K212" i="4"/>
  <c r="K224" i="4"/>
  <c r="K234" i="4"/>
  <c r="K245" i="4"/>
  <c r="K256" i="4"/>
  <c r="K266" i="4"/>
  <c r="K277" i="4"/>
  <c r="K288" i="4"/>
  <c r="K297" i="4"/>
  <c r="K305" i="4"/>
  <c r="K313" i="4"/>
  <c r="K321" i="4"/>
  <c r="K329" i="4"/>
  <c r="K337" i="4"/>
  <c r="K345" i="4"/>
  <c r="K353" i="4"/>
  <c r="K361" i="4"/>
  <c r="K369" i="4"/>
  <c r="K377" i="4"/>
  <c r="K385" i="4"/>
  <c r="K393" i="4"/>
  <c r="K400" i="4"/>
  <c r="K405" i="4"/>
  <c r="K410" i="4"/>
  <c r="K416" i="4"/>
  <c r="K421" i="4"/>
  <c r="K426" i="4"/>
  <c r="K432" i="4"/>
  <c r="K437" i="4"/>
  <c r="K442" i="4"/>
  <c r="K446" i="4"/>
  <c r="K450" i="4"/>
  <c r="K454" i="4"/>
  <c r="K458" i="4"/>
  <c r="K462" i="4"/>
  <c r="K466" i="4"/>
  <c r="K470" i="4"/>
  <c r="K474" i="4"/>
  <c r="K478" i="4"/>
  <c r="K482" i="4"/>
  <c r="K486" i="4"/>
  <c r="K490" i="4"/>
  <c r="K494" i="4"/>
  <c r="K498" i="4"/>
  <c r="K502" i="4"/>
  <c r="K506" i="4"/>
  <c r="K510" i="4"/>
  <c r="K514" i="4"/>
  <c r="K518" i="4"/>
  <c r="K522" i="4"/>
  <c r="K526" i="4"/>
  <c r="K530" i="4"/>
  <c r="K534" i="4"/>
  <c r="K538" i="4"/>
  <c r="K542" i="4"/>
  <c r="K546" i="4"/>
  <c r="K550" i="4"/>
  <c r="K554" i="4"/>
  <c r="K558" i="4"/>
  <c r="K562" i="4"/>
  <c r="K566" i="4"/>
  <c r="K570" i="4"/>
  <c r="K574" i="4"/>
  <c r="K578" i="4"/>
  <c r="K582" i="4"/>
  <c r="K586" i="4"/>
  <c r="K590" i="4"/>
  <c r="K594" i="4"/>
  <c r="K598" i="4"/>
  <c r="K73" i="4"/>
  <c r="K137" i="4"/>
  <c r="K201" i="4"/>
  <c r="K249" i="4"/>
  <c r="K292" i="4"/>
  <c r="K324" i="4"/>
  <c r="K356" i="4"/>
  <c r="K388" i="4"/>
  <c r="K412" i="4"/>
  <c r="K433" i="4"/>
  <c r="K451" i="4"/>
  <c r="K467" i="4"/>
  <c r="K483" i="4"/>
  <c r="K499" i="4"/>
  <c r="K515" i="4"/>
  <c r="K531" i="4"/>
  <c r="K547" i="4"/>
  <c r="K563" i="4"/>
  <c r="K579" i="4"/>
  <c r="K595" i="4"/>
  <c r="K603" i="4"/>
  <c r="K607" i="4"/>
  <c r="K611" i="4"/>
  <c r="K615" i="4"/>
  <c r="K619" i="4"/>
  <c r="K623" i="4"/>
  <c r="K627" i="4"/>
  <c r="K631" i="4"/>
  <c r="K635" i="4"/>
  <c r="K639" i="4"/>
  <c r="K643" i="4"/>
  <c r="K647" i="4"/>
  <c r="K651" i="4"/>
  <c r="K655" i="4"/>
  <c r="K659" i="4"/>
  <c r="K663" i="4"/>
  <c r="K667" i="4"/>
  <c r="K671" i="4"/>
  <c r="K675" i="4"/>
  <c r="K679" i="4"/>
  <c r="K683" i="4"/>
  <c r="K687" i="4"/>
  <c r="K691" i="4"/>
  <c r="K695" i="4"/>
  <c r="K699" i="4"/>
  <c r="K703" i="4"/>
  <c r="K707" i="4"/>
  <c r="K711" i="4"/>
  <c r="K715" i="4"/>
  <c r="K719" i="4"/>
  <c r="K723" i="4"/>
  <c r="K727" i="4"/>
  <c r="K731" i="4"/>
  <c r="K735" i="4"/>
  <c r="K739" i="4"/>
  <c r="K743" i="4"/>
  <c r="K747" i="4"/>
  <c r="K751" i="4"/>
  <c r="K755" i="4"/>
  <c r="K759" i="4"/>
  <c r="K763" i="4"/>
  <c r="K767" i="4"/>
  <c r="K771" i="4"/>
  <c r="K775" i="4"/>
  <c r="K779" i="4"/>
  <c r="K783" i="4"/>
  <c r="K787" i="4"/>
  <c r="K791" i="4"/>
  <c r="K795" i="4"/>
  <c r="K799" i="4"/>
  <c r="K803" i="4"/>
  <c r="K807" i="4"/>
  <c r="K811" i="4"/>
  <c r="K815" i="4"/>
  <c r="K819" i="4"/>
  <c r="K823" i="4"/>
  <c r="K827" i="4"/>
  <c r="K831" i="4"/>
  <c r="K835" i="4"/>
  <c r="K839" i="4"/>
  <c r="K843" i="4"/>
  <c r="K847" i="4"/>
  <c r="K851" i="4"/>
  <c r="K855" i="4"/>
  <c r="K859" i="4"/>
  <c r="K863" i="4"/>
  <c r="K867" i="4"/>
  <c r="K871" i="4"/>
  <c r="K875" i="4"/>
  <c r="K879" i="4"/>
  <c r="K883" i="4"/>
  <c r="K887" i="4"/>
  <c r="K891" i="4"/>
  <c r="K895" i="4"/>
  <c r="K899" i="4"/>
  <c r="K903" i="4"/>
  <c r="K907" i="4"/>
  <c r="K911" i="4"/>
  <c r="K915" i="4"/>
  <c r="K919" i="4"/>
  <c r="K923" i="4"/>
  <c r="K927" i="4"/>
  <c r="K931" i="4"/>
  <c r="K935" i="4"/>
  <c r="K939" i="4"/>
  <c r="K943" i="4"/>
  <c r="K947" i="4"/>
  <c r="K951" i="4"/>
  <c r="K955" i="4"/>
  <c r="K959" i="4"/>
  <c r="K963" i="4"/>
  <c r="K967" i="4"/>
  <c r="K971" i="4"/>
  <c r="K975" i="4"/>
  <c r="K979" i="4"/>
  <c r="K983" i="4"/>
  <c r="K987" i="4"/>
  <c r="K991" i="4"/>
  <c r="K5" i="4"/>
  <c r="K3" i="4"/>
  <c r="K57" i="4"/>
  <c r="K185" i="4"/>
  <c r="K238" i="4"/>
  <c r="K281" i="4"/>
  <c r="K316" i="4"/>
  <c r="K348" i="4"/>
  <c r="K380" i="4"/>
  <c r="K406" i="4"/>
  <c r="K428" i="4"/>
  <c r="K447" i="4"/>
  <c r="K479" i="4"/>
  <c r="K511" i="4"/>
  <c r="K559" i="4"/>
  <c r="K591" i="4"/>
  <c r="K606" i="4"/>
  <c r="K614" i="4"/>
  <c r="K622" i="4"/>
  <c r="K630" i="4"/>
  <c r="K642" i="4"/>
  <c r="K654" i="4"/>
  <c r="K666" i="4"/>
  <c r="K678" i="4"/>
  <c r="K690" i="4"/>
  <c r="K702" i="4"/>
  <c r="K714" i="4"/>
  <c r="K726" i="4"/>
  <c r="K738" i="4"/>
  <c r="K750" i="4"/>
  <c r="K762" i="4"/>
  <c r="K774" i="4"/>
  <c r="K786" i="4"/>
  <c r="K798" i="4"/>
  <c r="K810" i="4"/>
  <c r="K822" i="4"/>
  <c r="K834" i="4"/>
  <c r="K842" i="4"/>
  <c r="K25" i="4"/>
  <c r="K89" i="4"/>
  <c r="K153" i="4"/>
  <c r="K217" i="4"/>
  <c r="K260" i="4"/>
  <c r="K300" i="4"/>
  <c r="K332" i="4"/>
  <c r="K364" i="4"/>
  <c r="K396" i="4"/>
  <c r="K417" i="4"/>
  <c r="K438" i="4"/>
  <c r="K455" i="4"/>
  <c r="K471" i="4"/>
  <c r="K487" i="4"/>
  <c r="K503" i="4"/>
  <c r="K519" i="4"/>
  <c r="K535" i="4"/>
  <c r="K551" i="4"/>
  <c r="K567" i="4"/>
  <c r="K583" i="4"/>
  <c r="K599" i="4"/>
  <c r="K604" i="4"/>
  <c r="K608" i="4"/>
  <c r="K612" i="4"/>
  <c r="K616" i="4"/>
  <c r="K620" i="4"/>
  <c r="K624" i="4"/>
  <c r="K628" i="4"/>
  <c r="K632" i="4"/>
  <c r="K636" i="4"/>
  <c r="K640" i="4"/>
  <c r="K644" i="4"/>
  <c r="K648" i="4"/>
  <c r="K652" i="4"/>
  <c r="K656" i="4"/>
  <c r="K660" i="4"/>
  <c r="K664" i="4"/>
  <c r="K668" i="4"/>
  <c r="K672" i="4"/>
  <c r="K676" i="4"/>
  <c r="K680" i="4"/>
  <c r="K684" i="4"/>
  <c r="K688" i="4"/>
  <c r="K692" i="4"/>
  <c r="K696" i="4"/>
  <c r="K700" i="4"/>
  <c r="K704" i="4"/>
  <c r="K708" i="4"/>
  <c r="K712" i="4"/>
  <c r="K716" i="4"/>
  <c r="K720" i="4"/>
  <c r="K724" i="4"/>
  <c r="K728" i="4"/>
  <c r="K732" i="4"/>
  <c r="K736" i="4"/>
  <c r="K740" i="4"/>
  <c r="K744" i="4"/>
  <c r="K748" i="4"/>
  <c r="K752" i="4"/>
  <c r="K756" i="4"/>
  <c r="K760" i="4"/>
  <c r="K764" i="4"/>
  <c r="K768" i="4"/>
  <c r="K772" i="4"/>
  <c r="K776" i="4"/>
  <c r="K780" i="4"/>
  <c r="K784" i="4"/>
  <c r="K788" i="4"/>
  <c r="K792" i="4"/>
  <c r="K796" i="4"/>
  <c r="K800" i="4"/>
  <c r="K804" i="4"/>
  <c r="K808" i="4"/>
  <c r="K812" i="4"/>
  <c r="K816" i="4"/>
  <c r="K820" i="4"/>
  <c r="K824" i="4"/>
  <c r="K828" i="4"/>
  <c r="K832" i="4"/>
  <c r="K836" i="4"/>
  <c r="K840" i="4"/>
  <c r="K844" i="4"/>
  <c r="K848" i="4"/>
  <c r="K852" i="4"/>
  <c r="K856" i="4"/>
  <c r="K860" i="4"/>
  <c r="K864" i="4"/>
  <c r="K868" i="4"/>
  <c r="K872" i="4"/>
  <c r="K876" i="4"/>
  <c r="K880" i="4"/>
  <c r="K884" i="4"/>
  <c r="K888" i="4"/>
  <c r="K892" i="4"/>
  <c r="K896" i="4"/>
  <c r="K900" i="4"/>
  <c r="K904" i="4"/>
  <c r="K908" i="4"/>
  <c r="K912" i="4"/>
  <c r="K916" i="4"/>
  <c r="K920" i="4"/>
  <c r="K924" i="4"/>
  <c r="K928" i="4"/>
  <c r="K932" i="4"/>
  <c r="K936" i="4"/>
  <c r="K940" i="4"/>
  <c r="K944" i="4"/>
  <c r="K948" i="4"/>
  <c r="K952" i="4"/>
  <c r="K956" i="4"/>
  <c r="K960" i="4"/>
  <c r="K964" i="4"/>
  <c r="K968" i="4"/>
  <c r="K972" i="4"/>
  <c r="K976" i="4"/>
  <c r="K980" i="4"/>
  <c r="K984" i="4"/>
  <c r="K988" i="4"/>
  <c r="K992" i="4"/>
  <c r="K6" i="4"/>
  <c r="K543" i="4"/>
  <c r="K638" i="4"/>
  <c r="K650" i="4"/>
  <c r="K662" i="4"/>
  <c r="K674" i="4"/>
  <c r="K686" i="4"/>
  <c r="K698" i="4"/>
  <c r="K710" i="4"/>
  <c r="K722" i="4"/>
  <c r="K730" i="4"/>
  <c r="K742" i="4"/>
  <c r="K754" i="4"/>
  <c r="K766" i="4"/>
  <c r="K778" i="4"/>
  <c r="K790" i="4"/>
  <c r="K802" i="4"/>
  <c r="K814" i="4"/>
  <c r="K826" i="4"/>
  <c r="K838" i="4"/>
  <c r="K850" i="4"/>
  <c r="K41" i="4"/>
  <c r="K105" i="4"/>
  <c r="K169" i="4"/>
  <c r="K228" i="4"/>
  <c r="K270" i="4"/>
  <c r="K308" i="4"/>
  <c r="K340" i="4"/>
  <c r="K372" i="4"/>
  <c r="K401" i="4"/>
  <c r="K422" i="4"/>
  <c r="K443" i="4"/>
  <c r="K459" i="4"/>
  <c r="K475" i="4"/>
  <c r="K491" i="4"/>
  <c r="K507" i="4"/>
  <c r="K523" i="4"/>
  <c r="K539" i="4"/>
  <c r="K555" i="4"/>
  <c r="K571" i="4"/>
  <c r="K587" i="4"/>
  <c r="K601" i="4"/>
  <c r="K605" i="4"/>
  <c r="K609" i="4"/>
  <c r="K613" i="4"/>
  <c r="K617" i="4"/>
  <c r="K621" i="4"/>
  <c r="K625" i="4"/>
  <c r="K629" i="4"/>
  <c r="K633" i="4"/>
  <c r="K637" i="4"/>
  <c r="K641" i="4"/>
  <c r="K645" i="4"/>
  <c r="K649" i="4"/>
  <c r="K653" i="4"/>
  <c r="K657" i="4"/>
  <c r="K661" i="4"/>
  <c r="K665" i="4"/>
  <c r="K669" i="4"/>
  <c r="K673" i="4"/>
  <c r="K677" i="4"/>
  <c r="K681" i="4"/>
  <c r="K685" i="4"/>
  <c r="K689" i="4"/>
  <c r="K693" i="4"/>
  <c r="K697" i="4"/>
  <c r="K701" i="4"/>
  <c r="K705" i="4"/>
  <c r="K709" i="4"/>
  <c r="K713" i="4"/>
  <c r="K717" i="4"/>
  <c r="K721" i="4"/>
  <c r="K725" i="4"/>
  <c r="K729" i="4"/>
  <c r="K733" i="4"/>
  <c r="K737" i="4"/>
  <c r="K741" i="4"/>
  <c r="K745" i="4"/>
  <c r="K749" i="4"/>
  <c r="K753" i="4"/>
  <c r="K757" i="4"/>
  <c r="K761" i="4"/>
  <c r="K765" i="4"/>
  <c r="K769" i="4"/>
  <c r="K773" i="4"/>
  <c r="K777" i="4"/>
  <c r="K781" i="4"/>
  <c r="K785" i="4"/>
  <c r="K789" i="4"/>
  <c r="K793" i="4"/>
  <c r="K797" i="4"/>
  <c r="K801" i="4"/>
  <c r="K805" i="4"/>
  <c r="K809" i="4"/>
  <c r="K813" i="4"/>
  <c r="K817" i="4"/>
  <c r="K821" i="4"/>
  <c r="K825" i="4"/>
  <c r="K829" i="4"/>
  <c r="K833" i="4"/>
  <c r="K837" i="4"/>
  <c r="K841" i="4"/>
  <c r="K845" i="4"/>
  <c r="K849" i="4"/>
  <c r="K853" i="4"/>
  <c r="K857" i="4"/>
  <c r="K861" i="4"/>
  <c r="K865" i="4"/>
  <c r="K869" i="4"/>
  <c r="K873" i="4"/>
  <c r="K877" i="4"/>
  <c r="K881" i="4"/>
  <c r="K885" i="4"/>
  <c r="K889" i="4"/>
  <c r="K893" i="4"/>
  <c r="K897" i="4"/>
  <c r="K901" i="4"/>
  <c r="K905" i="4"/>
  <c r="K909" i="4"/>
  <c r="K913" i="4"/>
  <c r="K917" i="4"/>
  <c r="K921" i="4"/>
  <c r="K925" i="4"/>
  <c r="K929" i="4"/>
  <c r="K933" i="4"/>
  <c r="K937" i="4"/>
  <c r="K941" i="4"/>
  <c r="K945" i="4"/>
  <c r="K949" i="4"/>
  <c r="K953" i="4"/>
  <c r="K957" i="4"/>
  <c r="K961" i="4"/>
  <c r="K965" i="4"/>
  <c r="K969" i="4"/>
  <c r="K973" i="4"/>
  <c r="K977" i="4"/>
  <c r="K981" i="4"/>
  <c r="K985" i="4"/>
  <c r="K989" i="4"/>
  <c r="K993" i="4"/>
  <c r="K7" i="4"/>
  <c r="K121" i="4"/>
  <c r="K463" i="4"/>
  <c r="K495" i="4"/>
  <c r="K527" i="4"/>
  <c r="K575" i="4"/>
  <c r="K602" i="4"/>
  <c r="K610" i="4"/>
  <c r="K618" i="4"/>
  <c r="K626" i="4"/>
  <c r="K634" i="4"/>
  <c r="K646" i="4"/>
  <c r="K658" i="4"/>
  <c r="K670" i="4"/>
  <c r="K682" i="4"/>
  <c r="K694" i="4"/>
  <c r="K706" i="4"/>
  <c r="K718" i="4"/>
  <c r="K734" i="4"/>
  <c r="K746" i="4"/>
  <c r="K758" i="4"/>
  <c r="K770" i="4"/>
  <c r="K782" i="4"/>
  <c r="K794" i="4"/>
  <c r="K806" i="4"/>
  <c r="K818" i="4"/>
  <c r="K830" i="4"/>
  <c r="K846" i="4"/>
  <c r="K866" i="4"/>
  <c r="K882" i="4"/>
  <c r="K898" i="4"/>
  <c r="K914" i="4"/>
  <c r="K930" i="4"/>
  <c r="K946" i="4"/>
  <c r="K962" i="4"/>
  <c r="K978" i="4"/>
  <c r="K4" i="4"/>
  <c r="K910" i="4"/>
  <c r="K854" i="4"/>
  <c r="K870" i="4"/>
  <c r="K886" i="4"/>
  <c r="K902" i="4"/>
  <c r="K918" i="4"/>
  <c r="K934" i="4"/>
  <c r="K950" i="4"/>
  <c r="K966" i="4"/>
  <c r="K982" i="4"/>
  <c r="K926" i="4"/>
  <c r="K858" i="4"/>
  <c r="K874" i="4"/>
  <c r="K890" i="4"/>
  <c r="K906" i="4"/>
  <c r="K922" i="4"/>
  <c r="K938" i="4"/>
  <c r="K954" i="4"/>
  <c r="K970" i="4"/>
  <c r="K986" i="4"/>
  <c r="K862" i="4"/>
  <c r="K878" i="4"/>
  <c r="K894" i="4"/>
  <c r="K942" i="4"/>
  <c r="K958" i="4"/>
  <c r="K974" i="4"/>
  <c r="K990" i="4"/>
  <c r="P4" i="2" l="1"/>
  <c r="R4" i="2" s="1"/>
  <c r="O7" i="2"/>
  <c r="P5" i="2" l="1"/>
  <c r="R5" i="2" s="1"/>
  <c r="O10" i="2"/>
  <c r="O13" i="2" s="1"/>
  <c r="O16" i="2" s="1"/>
  <c r="AE9" i="4" l="1"/>
  <c r="AE7" i="4"/>
  <c r="AF9" i="4"/>
  <c r="AE8" i="4"/>
  <c r="AF7" i="4"/>
  <c r="AF8" i="4"/>
  <c r="Q10" i="4"/>
  <c r="Q8" i="4"/>
  <c r="O13" i="4"/>
  <c r="Q11" i="4"/>
  <c r="O9" i="4"/>
  <c r="Q15" i="4"/>
  <c r="O12" i="4"/>
  <c r="O10" i="4"/>
  <c r="Q9" i="4"/>
  <c r="Q14" i="4"/>
  <c r="Q12" i="4"/>
  <c r="O8" i="4"/>
  <c r="O11" i="4"/>
  <c r="O7" i="4"/>
  <c r="Q13" i="4"/>
  <c r="Q3" i="4"/>
  <c r="O5" i="4"/>
  <c r="O6" i="4"/>
  <c r="O4" i="4"/>
  <c r="Q4" i="4"/>
  <c r="Q7" i="4"/>
  <c r="O255" i="4"/>
  <c r="O116" i="4"/>
  <c r="O278" i="4"/>
  <c r="O472" i="4"/>
  <c r="O431" i="4"/>
  <c r="O225" i="4"/>
  <c r="O209" i="4"/>
  <c r="O32" i="4"/>
  <c r="O384" i="4"/>
  <c r="O335" i="4"/>
  <c r="O196" i="4"/>
  <c r="O401" i="4"/>
  <c r="O58" i="4"/>
  <c r="O176" i="4"/>
  <c r="O277" i="4"/>
  <c r="O259" i="4"/>
  <c r="O218" i="4"/>
  <c r="O433" i="4"/>
  <c r="O294" i="4"/>
  <c r="O460" i="4"/>
  <c r="O237" i="4"/>
  <c r="O325" i="4"/>
  <c r="O249" i="4"/>
  <c r="O102" i="4"/>
  <c r="O103" i="4"/>
  <c r="O72" i="4"/>
  <c r="O163" i="4"/>
  <c r="O186" i="4"/>
  <c r="O165" i="4"/>
  <c r="O228" i="4"/>
  <c r="O396" i="4"/>
  <c r="O178" i="4"/>
  <c r="O481" i="4"/>
  <c r="O233" i="4"/>
  <c r="O456" i="4"/>
  <c r="O362" i="4"/>
  <c r="O341" i="4"/>
  <c r="O179" i="4"/>
  <c r="O492" i="4"/>
  <c r="O311" i="4"/>
  <c r="O99" i="4"/>
  <c r="O223" i="4"/>
  <c r="O48" i="4"/>
  <c r="O216" i="4"/>
  <c r="O111" i="4"/>
  <c r="O359" i="4"/>
  <c r="O143" i="4"/>
  <c r="O131" i="4"/>
  <c r="O181" i="4"/>
  <c r="O194" i="4"/>
  <c r="O114" i="4"/>
  <c r="O360" i="4"/>
  <c r="O317" i="4"/>
  <c r="O18" i="4"/>
  <c r="O470" i="4"/>
  <c r="O380" i="4"/>
  <c r="O189" i="4"/>
  <c r="O87" i="4"/>
  <c r="O479" i="4"/>
  <c r="O182" i="4"/>
  <c r="O378" i="4"/>
  <c r="O144" i="4"/>
  <c r="O256" i="4"/>
  <c r="O430" i="4"/>
  <c r="O229" i="4"/>
  <c r="O88" i="4"/>
  <c r="O47" i="4"/>
  <c r="O266" i="4"/>
  <c r="O108" i="4"/>
  <c r="O38" i="4"/>
  <c r="O134" i="4"/>
  <c r="O242" i="4"/>
  <c r="O285" i="4"/>
  <c r="O282" i="4"/>
  <c r="O316" i="4"/>
  <c r="O271" i="4"/>
  <c r="O409" i="4"/>
  <c r="O33" i="4"/>
  <c r="O296" i="4"/>
  <c r="O27" i="4"/>
  <c r="O123" i="4"/>
  <c r="O122" i="4"/>
  <c r="O243" i="4"/>
  <c r="O190" i="4"/>
  <c r="O16" i="4"/>
  <c r="O154" i="4"/>
  <c r="O214" i="4"/>
  <c r="O302" i="4"/>
  <c r="O468" i="4"/>
  <c r="O455" i="4"/>
  <c r="O142" i="4"/>
  <c r="O445" i="4"/>
  <c r="O202" i="4"/>
  <c r="O62" i="4"/>
  <c r="O117" i="4"/>
  <c r="O276" i="4"/>
  <c r="O279" i="4"/>
  <c r="O34" i="4"/>
  <c r="O318" i="4"/>
  <c r="O141" i="4"/>
  <c r="O207" i="4"/>
  <c r="O105" i="4"/>
  <c r="O251" i="4"/>
  <c r="O170" i="4"/>
  <c r="O339" i="4"/>
  <c r="O245" i="4"/>
  <c r="O448" i="4"/>
  <c r="O405" i="4"/>
  <c r="O489" i="4"/>
  <c r="O67" i="4"/>
  <c r="O290" i="4"/>
  <c r="O446" i="4"/>
  <c r="O432" i="4"/>
  <c r="O415" i="4"/>
  <c r="O275" i="4"/>
  <c r="O426" i="4"/>
  <c r="O246" i="4"/>
  <c r="O148" i="4"/>
  <c r="O370" i="4"/>
  <c r="O332" i="4"/>
  <c r="O390" i="4"/>
  <c r="O86" i="4"/>
  <c r="O375" i="4"/>
  <c r="O353" i="4"/>
  <c r="O461" i="4"/>
  <c r="O126" i="4"/>
  <c r="O269" i="4"/>
  <c r="O322" i="4"/>
  <c r="O217" i="4"/>
  <c r="O112" i="4"/>
  <c r="O45" i="4"/>
  <c r="O173" i="4"/>
  <c r="O135" i="4"/>
  <c r="O130" i="4"/>
  <c r="O293" i="4"/>
  <c r="O146" i="4"/>
  <c r="O257" i="4"/>
  <c r="O326" i="4"/>
  <c r="O168" i="4"/>
  <c r="O280" i="4"/>
  <c r="O238" i="4"/>
  <c r="O486" i="4"/>
  <c r="O377" i="4"/>
  <c r="O253" i="4"/>
  <c r="O68" i="4"/>
  <c r="O352" i="4"/>
  <c r="O463" i="4"/>
  <c r="O273" i="4"/>
  <c r="O385" i="4"/>
  <c r="O388" i="4"/>
  <c r="O159" i="4"/>
  <c r="O73" i="4"/>
  <c r="O381" i="4"/>
  <c r="O247" i="4"/>
  <c r="O420" i="4"/>
  <c r="O458" i="4"/>
  <c r="O82" i="4"/>
  <c r="O250" i="4"/>
  <c r="O355" i="4"/>
  <c r="O220" i="4"/>
  <c r="O56" i="4"/>
  <c r="O297" i="4"/>
  <c r="O413" i="4"/>
  <c r="O76" i="4"/>
  <c r="O480" i="4"/>
  <c r="O42" i="4"/>
  <c r="O70" i="4"/>
  <c r="O286" i="4"/>
  <c r="O110" i="4"/>
  <c r="O382" i="4"/>
  <c r="O274" i="4"/>
  <c r="O301" i="4"/>
  <c r="O462" i="4"/>
  <c r="O330" i="4"/>
  <c r="O354" i="4"/>
  <c r="O184" i="4"/>
  <c r="O140" i="4"/>
  <c r="O20" i="4"/>
  <c r="O26" i="4"/>
  <c r="O369" i="4"/>
  <c r="O240" i="4"/>
  <c r="O398" i="4"/>
  <c r="O171" i="4"/>
  <c r="O416" i="4"/>
  <c r="O467" i="4"/>
  <c r="O185" i="4"/>
  <c r="O383" i="4"/>
  <c r="O212" i="4"/>
  <c r="O422" i="4"/>
  <c r="O305" i="4"/>
  <c r="O428" i="4"/>
  <c r="O345" i="4"/>
  <c r="O303" i="4"/>
  <c r="O119" i="4"/>
  <c r="O150" i="4"/>
  <c r="O164" i="4"/>
  <c r="O457" i="4"/>
  <c r="O289" i="4"/>
  <c r="O319" i="4"/>
  <c r="O343" i="4"/>
  <c r="O452" i="4"/>
  <c r="O98" i="4"/>
  <c r="O139" i="4"/>
  <c r="O400" i="4"/>
  <c r="O469" i="4"/>
  <c r="O205" i="4"/>
  <c r="O133" i="4"/>
  <c r="O309" i="4"/>
  <c r="O136" i="4"/>
  <c r="O338" i="4"/>
  <c r="O344" i="4"/>
  <c r="O96" i="4"/>
  <c r="O28" i="4"/>
  <c r="O78" i="4"/>
  <c r="O25" i="4"/>
  <c r="O412" i="4"/>
  <c r="O158" i="4"/>
  <c r="O129" i="4"/>
  <c r="O474" i="4"/>
  <c r="O57" i="4"/>
  <c r="O44" i="4"/>
  <c r="O363" i="4"/>
  <c r="O51" i="4"/>
  <c r="O393" i="4"/>
  <c r="O487" i="4"/>
  <c r="O100" i="4"/>
  <c r="O429" i="4"/>
  <c r="O204" i="4"/>
  <c r="O453" i="4"/>
  <c r="O261" i="4"/>
  <c r="O340" i="4"/>
  <c r="O394" i="4"/>
  <c r="O59" i="4"/>
  <c r="O441" i="4"/>
  <c r="O272" i="4"/>
  <c r="O485" i="4"/>
  <c r="O299" i="4"/>
  <c r="O387" i="4"/>
  <c r="O40" i="4"/>
  <c r="O193" i="4"/>
  <c r="O80" i="4"/>
  <c r="O145" i="4"/>
  <c r="O364" i="4"/>
  <c r="O491" i="4"/>
  <c r="O438" i="4"/>
  <c r="O175" i="4"/>
  <c r="O162" i="4"/>
  <c r="O307" i="4"/>
  <c r="O107" i="4"/>
  <c r="O376" i="4"/>
  <c r="O201" i="4"/>
  <c r="O36" i="4"/>
  <c r="O208" i="4"/>
  <c r="O49" i="4"/>
  <c r="O263" i="4"/>
  <c r="O15" i="4"/>
  <c r="O174" i="4"/>
  <c r="O234" i="4"/>
  <c r="O260" i="4"/>
  <c r="O313" i="4"/>
  <c r="O417" i="4"/>
  <c r="O147" i="4"/>
  <c r="O466" i="4"/>
  <c r="O35" i="4"/>
  <c r="O410" i="4"/>
  <c r="O454" i="4"/>
  <c r="O419" i="4"/>
  <c r="O138" i="4"/>
  <c r="O239" i="4"/>
  <c r="O368" i="4"/>
  <c r="O167" i="4"/>
  <c r="O244" i="4"/>
  <c r="O230" i="4"/>
  <c r="O177" i="4"/>
  <c r="O120" i="4"/>
  <c r="O37" i="4"/>
  <c r="O46" i="4"/>
  <c r="O414" i="4"/>
  <c r="O192" i="4"/>
  <c r="O213" i="4"/>
  <c r="O476" i="4"/>
  <c r="O434" i="4"/>
  <c r="O418" i="4"/>
  <c r="O444" i="4"/>
  <c r="O254" i="4"/>
  <c r="O109" i="4"/>
  <c r="O222" i="4"/>
  <c r="O304" i="4"/>
  <c r="O200" i="4"/>
  <c r="O483" i="4"/>
  <c r="O50" i="4"/>
  <c r="O74" i="4"/>
  <c r="O118" i="4"/>
  <c r="O127" i="4"/>
  <c r="O90" i="4"/>
  <c r="O187" i="4"/>
  <c r="O323" i="4"/>
  <c r="O459" i="4"/>
  <c r="O152" i="4"/>
  <c r="O232" i="4"/>
  <c r="O115" i="4"/>
  <c r="O195" i="4"/>
  <c r="O24" i="4"/>
  <c r="O425" i="4"/>
  <c r="O321" i="4"/>
  <c r="O267" i="4"/>
  <c r="O402" i="4"/>
  <c r="O92" i="4"/>
  <c r="O308" i="4"/>
  <c r="O89" i="4"/>
  <c r="O53" i="4"/>
  <c r="O349" i="4"/>
  <c r="O248" i="4"/>
  <c r="O287" i="4"/>
  <c r="O128" i="4"/>
  <c r="O337" i="4"/>
  <c r="O404" i="4"/>
  <c r="O29" i="4"/>
  <c r="O221" i="4"/>
  <c r="O95" i="4"/>
  <c r="O54" i="4"/>
  <c r="O371" i="4"/>
  <c r="O435" i="4"/>
  <c r="O215" i="4"/>
  <c r="O424" i="4"/>
  <c r="O374" i="4"/>
  <c r="O403" i="4"/>
  <c r="O241" i="4"/>
  <c r="O386" i="4"/>
  <c r="O31" i="4"/>
  <c r="O437" i="4"/>
  <c r="O199" i="4"/>
  <c r="O421" i="4"/>
  <c r="O14" i="4"/>
  <c r="O23" i="4"/>
  <c r="O399" i="4"/>
  <c r="O106" i="4"/>
  <c r="O226" i="4"/>
  <c r="O407" i="4"/>
  <c r="O61" i="4"/>
  <c r="O22" i="4"/>
  <c r="O315" i="4"/>
  <c r="O71" i="4"/>
  <c r="O43" i="4"/>
  <c r="O391" i="4"/>
  <c r="O121" i="4"/>
  <c r="O149" i="4"/>
  <c r="O300" i="4"/>
  <c r="O101" i="4"/>
  <c r="O442" i="4"/>
  <c r="O91" i="4"/>
  <c r="O224" i="4"/>
  <c r="O358" i="4"/>
  <c r="O97" i="4"/>
  <c r="O379" i="4"/>
  <c r="O93" i="4"/>
  <c r="O324" i="4"/>
  <c r="O30" i="4"/>
  <c r="O63" i="4"/>
  <c r="O81" i="4"/>
  <c r="O283" i="4"/>
  <c r="O475" i="4"/>
  <c r="O19" i="4"/>
  <c r="O64" i="4"/>
  <c r="O477" i="4"/>
  <c r="O406" i="4"/>
  <c r="O284" i="4"/>
  <c r="O60" i="4"/>
  <c r="O411" i="4"/>
  <c r="O373" i="4"/>
  <c r="O447" i="4"/>
  <c r="O443" i="4"/>
  <c r="O156" i="4"/>
  <c r="O55" i="4"/>
  <c r="O113" i="4"/>
  <c r="O357" i="4"/>
  <c r="O227" i="4"/>
  <c r="O197" i="4"/>
  <c r="O41" i="4"/>
  <c r="O281" i="4"/>
  <c r="O75" i="4"/>
  <c r="O464" i="4"/>
  <c r="O191" i="4"/>
  <c r="O427" i="4"/>
  <c r="O69" i="4"/>
  <c r="O439" i="4"/>
  <c r="O292" i="4"/>
  <c r="O471" i="4"/>
  <c r="O94" i="4"/>
  <c r="O66" i="4"/>
  <c r="O137" i="4"/>
  <c r="O203" i="4"/>
  <c r="O52" i="4"/>
  <c r="O350" i="4"/>
  <c r="O153" i="4"/>
  <c r="O440" i="4"/>
  <c r="O270" i="4"/>
  <c r="O210" i="4"/>
  <c r="O166" i="4"/>
  <c r="O219" i="4"/>
  <c r="O169" i="4"/>
  <c r="O465" i="4"/>
  <c r="O21" i="4"/>
  <c r="O329" i="4"/>
  <c r="O395" i="4"/>
  <c r="O188" i="4"/>
  <c r="O392" i="4"/>
  <c r="O298" i="4"/>
  <c r="O327" i="4"/>
  <c r="O478" i="4"/>
  <c r="O449" i="4"/>
  <c r="O17" i="4"/>
  <c r="O450" i="4"/>
  <c r="O235" i="4"/>
  <c r="O346" i="4"/>
  <c r="O451" i="4"/>
  <c r="O155" i="4"/>
  <c r="O125" i="4"/>
  <c r="O490" i="4"/>
  <c r="O389" i="4"/>
  <c r="O397" i="4"/>
  <c r="O372" i="4"/>
  <c r="O172" i="4"/>
  <c r="O268" i="4"/>
  <c r="O361" i="4"/>
  <c r="O124" i="4"/>
  <c r="O334" i="4"/>
  <c r="O484" i="4"/>
  <c r="O39" i="4"/>
  <c r="O288" i="4"/>
  <c r="O336" i="4"/>
  <c r="O264" i="4"/>
  <c r="O265" i="4"/>
  <c r="O320" i="4"/>
  <c r="O306" i="4"/>
  <c r="O231" i="4"/>
  <c r="O365" i="4"/>
  <c r="O328" i="4"/>
  <c r="O347" i="4"/>
  <c r="O331" i="4"/>
  <c r="O473" i="4"/>
  <c r="O180" i="4"/>
  <c r="O104" i="4"/>
  <c r="O157" i="4"/>
  <c r="O161" i="4"/>
  <c r="O423" i="4"/>
  <c r="O314" i="4"/>
  <c r="O83" i="4"/>
  <c r="O65" i="4"/>
  <c r="O211" i="4"/>
  <c r="O160" i="4"/>
  <c r="O312" i="4"/>
  <c r="O85" i="4"/>
  <c r="O258" i="4"/>
  <c r="O84" i="4"/>
  <c r="O79" i="4"/>
  <c r="O151" i="4"/>
  <c r="O291" i="4"/>
  <c r="O252" i="4"/>
  <c r="O198" i="4"/>
  <c r="O310" i="4"/>
  <c r="O262" i="4"/>
  <c r="O482" i="4"/>
  <c r="O206" i="4"/>
  <c r="O488" i="4"/>
  <c r="O348" i="4"/>
  <c r="O436" i="4"/>
  <c r="O367" i="4"/>
  <c r="O356" i="4"/>
  <c r="O333" i="4"/>
  <c r="O493" i="4"/>
  <c r="O183" i="4"/>
  <c r="O366" i="4"/>
  <c r="O77" i="4"/>
  <c r="O351" i="4"/>
  <c r="O295" i="4"/>
  <c r="O342" i="4"/>
  <c r="O236" i="4"/>
  <c r="O132" i="4"/>
  <c r="O408" i="4"/>
  <c r="O3" i="4"/>
  <c r="AB6" i="4"/>
  <c r="AB10" i="4"/>
  <c r="AB8" i="4"/>
  <c r="AB11" i="4"/>
  <c r="AB12" i="4"/>
  <c r="AB3" i="4"/>
  <c r="AB4" i="4"/>
  <c r="AB5" i="4"/>
  <c r="H35" i="7"/>
  <c r="AE4" i="4"/>
  <c r="AE5" i="4"/>
  <c r="H36" i="7"/>
  <c r="AE6" i="4"/>
  <c r="AF6" i="4"/>
  <c r="G35" i="7"/>
  <c r="AE3" i="4"/>
  <c r="G32" i="7" s="1"/>
  <c r="AF4" i="4"/>
  <c r="H34" i="7"/>
  <c r="AF3" i="4"/>
  <c r="H32" i="7" s="1"/>
  <c r="AF5" i="4"/>
  <c r="AC11" i="4"/>
  <c r="G36" i="7" s="1"/>
  <c r="F32" i="7"/>
  <c r="P6" i="2"/>
  <c r="R6" i="2" s="1"/>
  <c r="P8" i="2"/>
  <c r="R8" i="2" s="1"/>
  <c r="O19" i="2"/>
  <c r="O22" i="2" s="1"/>
  <c r="O25" i="2" s="1"/>
  <c r="O28" i="2" s="1"/>
  <c r="O31" i="2" s="1"/>
  <c r="P7" i="2"/>
  <c r="R7" i="2" s="1"/>
  <c r="Q18" i="4"/>
  <c r="Q16" i="4"/>
  <c r="Q20" i="4"/>
  <c r="Q21" i="4"/>
  <c r="Q22" i="4"/>
  <c r="Q17" i="4"/>
  <c r="Q19" i="4"/>
  <c r="Q23" i="4"/>
  <c r="AB9" i="4"/>
  <c r="AB7" i="4"/>
  <c r="Q27" i="4"/>
  <c r="Q929" i="4"/>
  <c r="Q157" i="4"/>
  <c r="Q26" i="4"/>
  <c r="Q231" i="4"/>
  <c r="Q153" i="4"/>
  <c r="Q52" i="4"/>
  <c r="Q208" i="4"/>
  <c r="Q207" i="4"/>
  <c r="Q930" i="4"/>
  <c r="Q907" i="4"/>
  <c r="Q973" i="4"/>
  <c r="Q115" i="4"/>
  <c r="Q287" i="4"/>
  <c r="Q941" i="4"/>
  <c r="Q950" i="4"/>
  <c r="Q59" i="4"/>
  <c r="Q220" i="4"/>
  <c r="Q993" i="4"/>
  <c r="Q86" i="4"/>
  <c r="Q985" i="4"/>
  <c r="Q175" i="4"/>
  <c r="Q41" i="4"/>
  <c r="Q102" i="4"/>
  <c r="Q937" i="4"/>
  <c r="Q958" i="4"/>
  <c r="Q188" i="4"/>
  <c r="Q103" i="4"/>
  <c r="Q267" i="4"/>
  <c r="Q803" i="4"/>
  <c r="Q982" i="4"/>
  <c r="Q83" i="4"/>
  <c r="Q184" i="4"/>
  <c r="Q949" i="4"/>
  <c r="Q122" i="4"/>
  <c r="Q38" i="4"/>
  <c r="Q62" i="4"/>
  <c r="Q849" i="4"/>
  <c r="Q961" i="4"/>
  <c r="Q96" i="4"/>
  <c r="Q67" i="4"/>
  <c r="Q229" i="4"/>
  <c r="Q925" i="4"/>
  <c r="Q235" i="4"/>
  <c r="Q94" i="4"/>
  <c r="Q66" i="4"/>
  <c r="Q99" i="4"/>
  <c r="Q199" i="4"/>
  <c r="Q168" i="4"/>
  <c r="Q251" i="4"/>
  <c r="Q29" i="4"/>
  <c r="Q73" i="4"/>
  <c r="Q142" i="4"/>
  <c r="Q978" i="4"/>
  <c r="Q239" i="4"/>
  <c r="Q30" i="4"/>
  <c r="Q65" i="4"/>
  <c r="Q933" i="4"/>
  <c r="Q953" i="4"/>
  <c r="Q989" i="4"/>
  <c r="Q786" i="4"/>
  <c r="Q883" i="4"/>
  <c r="Q68" i="4"/>
  <c r="Q92" i="4"/>
  <c r="Q655" i="4"/>
  <c r="Q969" i="4"/>
  <c r="Q183" i="4"/>
  <c r="Q977" i="4"/>
  <c r="Q981" i="4"/>
  <c r="Q777" i="4"/>
  <c r="Q136" i="4"/>
  <c r="Q150" i="4"/>
  <c r="Q149" i="4"/>
  <c r="Q945" i="4"/>
  <c r="Q965" i="4"/>
  <c r="Q957" i="4"/>
  <c r="Q88" i="4"/>
  <c r="Q155" i="4"/>
  <c r="Q78" i="4"/>
  <c r="Q915" i="4"/>
  <c r="Q819" i="4"/>
  <c r="Q147" i="4"/>
  <c r="Q822" i="4"/>
  <c r="Q134" i="4"/>
  <c r="Q176" i="4"/>
  <c r="Q80" i="4"/>
  <c r="Q888" i="4"/>
  <c r="Q294" i="4"/>
  <c r="Q51" i="4"/>
  <c r="Q254" i="4"/>
  <c r="Q173" i="4"/>
  <c r="Q169" i="4"/>
  <c r="Q42" i="4"/>
  <c r="Q903" i="4"/>
  <c r="Q131" i="4"/>
  <c r="Q237" i="4"/>
  <c r="Q75" i="4"/>
  <c r="Q76" i="4"/>
  <c r="Q46" i="4"/>
  <c r="Q275" i="4"/>
  <c r="Q805" i="4"/>
  <c r="Q600" i="4"/>
  <c r="Q870" i="4"/>
  <c r="Q723" i="4"/>
  <c r="Q438" i="4"/>
  <c r="Q877" i="4"/>
  <c r="Q704" i="4"/>
  <c r="Q864" i="4"/>
  <c r="Q771" i="4"/>
  <c r="Q935" i="4"/>
  <c r="Q463" i="4"/>
  <c r="Q306" i="4"/>
  <c r="Q966" i="4"/>
  <c r="Q733" i="4"/>
  <c r="Q612" i="4"/>
  <c r="Q885" i="4"/>
  <c r="Q614" i="4"/>
  <c r="Q450" i="4"/>
  <c r="Q121" i="4"/>
  <c r="Q49" i="4"/>
  <c r="Q536" i="4"/>
  <c r="Q556" i="4"/>
  <c r="Q789" i="4"/>
  <c r="Q987" i="4"/>
  <c r="Q640" i="4"/>
  <c r="Q496" i="4"/>
  <c r="Q954" i="4"/>
  <c r="Q887" i="4"/>
  <c r="Q802" i="4"/>
  <c r="Q576" i="4"/>
  <c r="Q952" i="4"/>
  <c r="Q711" i="4"/>
  <c r="Q481" i="4"/>
  <c r="Q34" i="4"/>
  <c r="Q128" i="4"/>
  <c r="Q98" i="4"/>
  <c r="Q874" i="4"/>
  <c r="Q902" i="4"/>
  <c r="Q561" i="4"/>
  <c r="Q970" i="4"/>
  <c r="Q514" i="4"/>
  <c r="Q679" i="4"/>
  <c r="Q596" i="4"/>
  <c r="Q562" i="4"/>
  <c r="Q732" i="4"/>
  <c r="Q908" i="4"/>
  <c r="Q627" i="4"/>
  <c r="Q610" i="4"/>
  <c r="Q625" i="4"/>
  <c r="Q748" i="4"/>
  <c r="Q861" i="4"/>
  <c r="Q593" i="4"/>
  <c r="Q345" i="4"/>
  <c r="Q582" i="4"/>
  <c r="Q709" i="4"/>
  <c r="Q478" i="4"/>
  <c r="Q36" i="4"/>
  <c r="Q794" i="4"/>
  <c r="Q796" i="4"/>
  <c r="Q515" i="4"/>
  <c r="Q474" i="4"/>
  <c r="Q940" i="4"/>
  <c r="Q760" i="4"/>
  <c r="Q658" i="4"/>
  <c r="Q815" i="4"/>
  <c r="Q564" i="4"/>
  <c r="Q323" i="4"/>
  <c r="Q719" i="4"/>
  <c r="Q714" i="4"/>
  <c r="Q848" i="4"/>
  <c r="Q765" i="4"/>
  <c r="Q951" i="4"/>
  <c r="Q947" i="4"/>
  <c r="Q623" i="4"/>
  <c r="Q360" i="4"/>
  <c r="Q846" i="4"/>
  <c r="Q913" i="4"/>
  <c r="Q139" i="4"/>
  <c r="Q804" i="4"/>
  <c r="Q638" i="4"/>
  <c r="Q797" i="4"/>
  <c r="Q635" i="4"/>
  <c r="Q95" i="4"/>
  <c r="Q838" i="4"/>
  <c r="Q817" i="4"/>
  <c r="Q983" i="4"/>
  <c r="Q852" i="4"/>
  <c r="Q611" i="4"/>
  <c r="Q703" i="4"/>
  <c r="Q890" i="4"/>
  <c r="Q446" i="4"/>
  <c r="Q917" i="4"/>
  <c r="Q511" i="4"/>
  <c r="Q560" i="4"/>
  <c r="Q647" i="4"/>
  <c r="Q160" i="4"/>
  <c r="Q278" i="4"/>
  <c r="Q204" i="4"/>
  <c r="Q774" i="4"/>
  <c r="Q662" i="4"/>
  <c r="Q613" i="4"/>
  <c r="Q783" i="4"/>
  <c r="Q772" i="4"/>
  <c r="Q824" i="4"/>
  <c r="Q800" i="4"/>
  <c r="Q653" i="4"/>
  <c r="Q746" i="4"/>
  <c r="Q855" i="4"/>
  <c r="Q968" i="4"/>
  <c r="Q851" i="4"/>
  <c r="Q693" i="4"/>
  <c r="Q314" i="4"/>
  <c r="Q788" i="4"/>
  <c r="Q882" i="4"/>
  <c r="Q762" i="4"/>
  <c r="Q713" i="4"/>
  <c r="Q512" i="4"/>
  <c r="Q318" i="4"/>
  <c r="Q295" i="4"/>
  <c r="Q967" i="4"/>
  <c r="Q491" i="4"/>
  <c r="Q900" i="4"/>
  <c r="Q677" i="4"/>
  <c r="Q916" i="4"/>
  <c r="Q922" i="4"/>
  <c r="Q609" i="4"/>
  <c r="Q317" i="4"/>
  <c r="Q857" i="4"/>
  <c r="Q618" i="4"/>
  <c r="Q892" i="4"/>
  <c r="Q943" i="4"/>
  <c r="Q889" i="4"/>
  <c r="Q691" i="4"/>
  <c r="Q420" i="4"/>
  <c r="Q498" i="4"/>
  <c r="Q257" i="4"/>
  <c r="Q227" i="4"/>
  <c r="Q105" i="4"/>
  <c r="Q297" i="4"/>
  <c r="Q779" i="4"/>
  <c r="Q988" i="4"/>
  <c r="Q841" i="4"/>
  <c r="Q992" i="4"/>
  <c r="Q921" i="4"/>
  <c r="Q739" i="4"/>
  <c r="Q862" i="4"/>
  <c r="Q668" i="4"/>
  <c r="Q959" i="4"/>
  <c r="Q818" i="4"/>
  <c r="Q632" i="4"/>
  <c r="Q799" i="4"/>
  <c r="Q526" i="4"/>
  <c r="Q670" i="4"/>
  <c r="Q520" i="4"/>
  <c r="Q187" i="4"/>
  <c r="Q472" i="4"/>
  <c r="Q928" i="4"/>
  <c r="Q850" i="4"/>
  <c r="Q763" i="4"/>
  <c r="Q801" i="4"/>
  <c r="Q660" i="4"/>
  <c r="Q458" i="4"/>
  <c r="Q180" i="4"/>
  <c r="Q319" i="4"/>
  <c r="Q119" i="4"/>
  <c r="Q74" i="4"/>
  <c r="Q976" i="4"/>
  <c r="Q717" i="4"/>
  <c r="Q821" i="4"/>
  <c r="Q574" i="4"/>
  <c r="Q588" i="4"/>
  <c r="Q768" i="4"/>
  <c r="Q754" i="4"/>
  <c r="Q440" i="4"/>
  <c r="Q37" i="4"/>
  <c r="Q79" i="4"/>
  <c r="Q707" i="4"/>
  <c r="Q532" i="4"/>
  <c r="Q984" i="4"/>
  <c r="Q897" i="4"/>
  <c r="Q456" i="4"/>
  <c r="Q698" i="4"/>
  <c r="Q832" i="4"/>
  <c r="Q806" i="4"/>
  <c r="Q914" i="4"/>
  <c r="Q455" i="4"/>
  <c r="Q630" i="4"/>
  <c r="Q939" i="4"/>
  <c r="Q893" i="4"/>
  <c r="Q601" i="4"/>
  <c r="Q554" i="4"/>
  <c r="Q910" i="4"/>
  <c r="Q181" i="4"/>
  <c r="Q116" i="4"/>
  <c r="Q696" i="4"/>
  <c r="Q537" i="4"/>
  <c r="Q782" i="4"/>
  <c r="Q828" i="4"/>
  <c r="Q697" i="4"/>
  <c r="Q778" i="4"/>
  <c r="Q705" i="4"/>
  <c r="Q708" i="4"/>
  <c r="Q694" i="4"/>
  <c r="Q559" i="4"/>
  <c r="Q497" i="4"/>
  <c r="Q960" i="4"/>
  <c r="Q972" i="4"/>
  <c r="Q566" i="4"/>
  <c r="Q727" i="4"/>
  <c r="Q752" i="4"/>
  <c r="Q570" i="4"/>
  <c r="Q448" i="4"/>
  <c r="Q138" i="4"/>
  <c r="Q82" i="4"/>
  <c r="Q924" i="4"/>
  <c r="Q621" i="4"/>
  <c r="Q766" i="4"/>
  <c r="Q905" i="4"/>
  <c r="Q688" i="4"/>
  <c r="Q483" i="4"/>
  <c r="Q829" i="4"/>
  <c r="Q956" i="4"/>
  <c r="Q580" i="4"/>
  <c r="Q504" i="4"/>
  <c r="Q745" i="4"/>
  <c r="Q858" i="4"/>
  <c r="Q876" i="4"/>
  <c r="Q934" i="4"/>
  <c r="Q974" i="4"/>
  <c r="Q808" i="4"/>
  <c r="Q689" i="4"/>
  <c r="Q747" i="4"/>
  <c r="Q931" i="4"/>
  <c r="Q272" i="4"/>
  <c r="Q944" i="4"/>
  <c r="Q879" i="4"/>
  <c r="Q346" i="4"/>
  <c r="Q724" i="4"/>
  <c r="Q820" i="4"/>
  <c r="Q507" i="4"/>
  <c r="Q853" i="4"/>
  <c r="Q25" i="4"/>
  <c r="Q675" i="4"/>
  <c r="Q759" i="4"/>
  <c r="Q927" i="4"/>
  <c r="Q780" i="4"/>
  <c r="Q795" i="4"/>
  <c r="Q840" i="4"/>
  <c r="Q847" i="4"/>
  <c r="Q489" i="4"/>
  <c r="Q830" i="4"/>
  <c r="Q813" i="4"/>
  <c r="Q645" i="4"/>
  <c r="Q356" i="4"/>
  <c r="Q729" i="4"/>
  <c r="Q654" i="4"/>
  <c r="Q399" i="4"/>
  <c r="Q540" i="4"/>
  <c r="Q43" i="4"/>
  <c r="Q310" i="4"/>
  <c r="Q844" i="4"/>
  <c r="Q942" i="4"/>
  <c r="Q534" i="4"/>
  <c r="Q991" i="4"/>
  <c r="Q836" i="4"/>
  <c r="Q652" i="4"/>
  <c r="Q674" i="4"/>
  <c r="Q948" i="4"/>
  <c r="Q396" i="4"/>
  <c r="Q581" i="4"/>
  <c r="Q725" i="4"/>
  <c r="Q591" i="4"/>
  <c r="Q557" i="4"/>
  <c r="Q728" i="4"/>
  <c r="Q720" i="4"/>
  <c r="Q734" i="4"/>
  <c r="Q469" i="4"/>
  <c r="Q826" i="4"/>
  <c r="Q868" i="4"/>
  <c r="Q672" i="4"/>
  <c r="Q408" i="4"/>
  <c r="Q449" i="4"/>
  <c r="Q243" i="4"/>
  <c r="Q189" i="4"/>
  <c r="Q880" i="4"/>
  <c r="Q955" i="4"/>
  <c r="Q825" i="4"/>
  <c r="Q827" i="4"/>
  <c r="Q756" i="4"/>
  <c r="Q589" i="4"/>
  <c r="Q962" i="4"/>
  <c r="Q755" i="4"/>
  <c r="Q548" i="4"/>
  <c r="Q740" i="4"/>
  <c r="Q643" i="4"/>
  <c r="Q744" i="4"/>
  <c r="Q875" i="4"/>
  <c r="Q730" i="4"/>
  <c r="Q476" i="4"/>
  <c r="Q331" i="4"/>
  <c r="Q753" i="4"/>
  <c r="Q521" i="4"/>
  <c r="Q273" i="4"/>
  <c r="Q299" i="4"/>
  <c r="Q837" i="4"/>
  <c r="Q758" i="4"/>
  <c r="Q741" i="4"/>
  <c r="Q845" i="4"/>
  <c r="Q663" i="4"/>
  <c r="Q412" i="4"/>
  <c r="Q742" i="4"/>
  <c r="Q791" i="4"/>
  <c r="Q834" i="4"/>
  <c r="Q793" i="4"/>
  <c r="Q695" i="4"/>
  <c r="Q648" i="4"/>
  <c r="Q641" i="4"/>
  <c r="Q250" i="4"/>
  <c r="Q681" i="4"/>
  <c r="Q764" i="4"/>
  <c r="Q871" i="4"/>
  <c r="Q990" i="4"/>
  <c r="Q873" i="4"/>
  <c r="Q680" i="4"/>
  <c r="Q657" i="4"/>
  <c r="Q5" i="4"/>
  <c r="Q666" i="4"/>
  <c r="Q946" i="4"/>
  <c r="Q389" i="4"/>
  <c r="Q247" i="4"/>
  <c r="Q430" i="4"/>
  <c r="Q333" i="4"/>
  <c r="Q218" i="4"/>
  <c r="Q377" i="4"/>
  <c r="Q749" i="4"/>
  <c r="Q546" i="4"/>
  <c r="Q519" i="4"/>
  <c r="Q303" i="4"/>
  <c r="Q228" i="4"/>
  <c r="Q810" i="4"/>
  <c r="Q616" i="4"/>
  <c r="Q475" i="4"/>
  <c r="Q378" i="4"/>
  <c r="Q807" i="4"/>
  <c r="Q130" i="4"/>
  <c r="Q367" i="4"/>
  <c r="Q381" i="4"/>
  <c r="Q608" i="4"/>
  <c r="Q392" i="4"/>
  <c r="Q212" i="4"/>
  <c r="Q284" i="4"/>
  <c r="Q24" i="4"/>
  <c r="Q312" i="4"/>
  <c r="Q432" i="4"/>
  <c r="Q533" i="4"/>
  <c r="Q552" i="4"/>
  <c r="Q226" i="4"/>
  <c r="Q114" i="4"/>
  <c r="Q517" i="4"/>
  <c r="Q351" i="4"/>
  <c r="Q233" i="4"/>
  <c r="Q842" i="4"/>
  <c r="Q558" i="4"/>
  <c r="Q198" i="4"/>
  <c r="Q288" i="4"/>
  <c r="Q282" i="4"/>
  <c r="Q395" i="4"/>
  <c r="Q859" i="4"/>
  <c r="Q881" i="4"/>
  <c r="Q622" i="4"/>
  <c r="Q531" i="4"/>
  <c r="Q404" i="4"/>
  <c r="Q716" i="4"/>
  <c r="Q144" i="4"/>
  <c r="Q738" i="4"/>
  <c r="Q361" i="4"/>
  <c r="Q163" i="4"/>
  <c r="Q384" i="4"/>
  <c r="Q735" i="4"/>
  <c r="Q522" i="4"/>
  <c r="Q340" i="4"/>
  <c r="Q69" i="4"/>
  <c r="Q364" i="4"/>
  <c r="Q253" i="4"/>
  <c r="Q479" i="4"/>
  <c r="Q359" i="4"/>
  <c r="Q93" i="4"/>
  <c r="Q202" i="4"/>
  <c r="Q912" i="4"/>
  <c r="Q572" i="4"/>
  <c r="Q790" i="4"/>
  <c r="Q860" i="4"/>
  <c r="Q715" i="4"/>
  <c r="Q307" i="4"/>
  <c r="Q286" i="4"/>
  <c r="Q565" i="4"/>
  <c r="Q431" i="4"/>
  <c r="Q642" i="4"/>
  <c r="Q505" i="4"/>
  <c r="Q869" i="4"/>
  <c r="Q77" i="4"/>
  <c r="Q321" i="4"/>
  <c r="Q182" i="4"/>
  <c r="Q547" i="4"/>
  <c r="Q437" i="4"/>
  <c r="Q573" i="4"/>
  <c r="Q769" i="4"/>
  <c r="Q894" i="4"/>
  <c r="Q451" i="4"/>
  <c r="Q737" i="4"/>
  <c r="Q911" i="4"/>
  <c r="Q659" i="4"/>
  <c r="Q332" i="4"/>
  <c r="Q471" i="4"/>
  <c r="Q283" i="4"/>
  <c r="Q28" i="4"/>
  <c r="Q232" i="4"/>
  <c r="Q629" i="4"/>
  <c r="Q866" i="4"/>
  <c r="Q776" i="4"/>
  <c r="Q110" i="4"/>
  <c r="Q442" i="4"/>
  <c r="Q388" i="4"/>
  <c r="Q426" i="4"/>
  <c r="Q124" i="4"/>
  <c r="Q338" i="4"/>
  <c r="Q664" i="4"/>
  <c r="Q112" i="4"/>
  <c r="Q296" i="4"/>
  <c r="Q185" i="4"/>
  <c r="Q393" i="4"/>
  <c r="Q513" i="4"/>
  <c r="Q633" i="4"/>
  <c r="Q685" i="4"/>
  <c r="Q418" i="4"/>
  <c r="Q687" i="4"/>
  <c r="Q262" i="4"/>
  <c r="Q529" i="4"/>
  <c r="Q252" i="4"/>
  <c r="Q132" i="4"/>
  <c r="Q436" i="4"/>
  <c r="Q221" i="4"/>
  <c r="Q787" i="4"/>
  <c r="Q964" i="4"/>
  <c r="Q528" i="4"/>
  <c r="Q904" i="4"/>
  <c r="Q636" i="4"/>
  <c r="Q569" i="4"/>
  <c r="Q986" i="4"/>
  <c r="Q578" i="4"/>
  <c r="Q57" i="4"/>
  <c r="Q84" i="4"/>
  <c r="Q535" i="4"/>
  <c r="Q492" i="4"/>
  <c r="Q500" i="4"/>
  <c r="Q468" i="4"/>
  <c r="Q274" i="4"/>
  <c r="Q366" i="4"/>
  <c r="Q48" i="4"/>
  <c r="Q113" i="4"/>
  <c r="Q398" i="4"/>
  <c r="Q427" i="4"/>
  <c r="Q486" i="4"/>
  <c r="Q154" i="4"/>
  <c r="Q353" i="4"/>
  <c r="Q172" i="4"/>
  <c r="Q298" i="4"/>
  <c r="Q171" i="4"/>
  <c r="Q141" i="4"/>
  <c r="Q217" i="4"/>
  <c r="Q215" i="4"/>
  <c r="Q308" i="4"/>
  <c r="Q311" i="4"/>
  <c r="Q133" i="4"/>
  <c r="Q166" i="4"/>
  <c r="Q234" i="4"/>
  <c r="Q60" i="4"/>
  <c r="Q604" i="4"/>
  <c r="Q387" i="4"/>
  <c r="Q439" i="4"/>
  <c r="Q665" i="4"/>
  <c r="Q812" i="4"/>
  <c r="Q938" i="4"/>
  <c r="Q550" i="4"/>
  <c r="Q248" i="4"/>
  <c r="Q368" i="4"/>
  <c r="Q539" i="4"/>
  <c r="Q56" i="4"/>
  <c r="Q484" i="4"/>
  <c r="Q761" i="4"/>
  <c r="Q831" i="4"/>
  <c r="Q587" i="4"/>
  <c r="Q579" i="4"/>
  <c r="Q896" i="4"/>
  <c r="Q265" i="4"/>
  <c r="Q64" i="4"/>
  <c r="Q58" i="4"/>
  <c r="Q320" i="4"/>
  <c r="Q391" i="4"/>
  <c r="Q238" i="4"/>
  <c r="Q541" i="4"/>
  <c r="Q289" i="4"/>
  <c r="Q605" i="4"/>
  <c r="Q757" i="4"/>
  <c r="Q390" i="4"/>
  <c r="Q700" i="4"/>
  <c r="Q214" i="4"/>
  <c r="Q55" i="4"/>
  <c r="Q285" i="4"/>
  <c r="Q329" i="4"/>
  <c r="Q524" i="4"/>
  <c r="Q979" i="4"/>
  <c r="Q543" i="4"/>
  <c r="Q470" i="4"/>
  <c r="Q263" i="4"/>
  <c r="Q242" i="4"/>
  <c r="Q891" i="4"/>
  <c r="Q594" i="4"/>
  <c r="Q971" i="4"/>
  <c r="Q538" i="4"/>
  <c r="Q501" i="4"/>
  <c r="Q352" i="4"/>
  <c r="Q816" i="4"/>
  <c r="Q219" i="4"/>
  <c r="Q380" i="4"/>
  <c r="Q106" i="4"/>
  <c r="Q661" i="4"/>
  <c r="Q919" i="4"/>
  <c r="Q494" i="4"/>
  <c r="Q143" i="4"/>
  <c r="Q518" i="4"/>
  <c r="Q606" i="4"/>
  <c r="Q502" i="4"/>
  <c r="Q563" i="4"/>
  <c r="Q348" i="4"/>
  <c r="Q459" i="4"/>
  <c r="Q344" i="4"/>
  <c r="Q886" i="4"/>
  <c r="Q506" i="4"/>
  <c r="Q792" i="4"/>
  <c r="Q923" i="4"/>
  <c r="Q499" i="4"/>
  <c r="Q270" i="4"/>
  <c r="Q47" i="4"/>
  <c r="Q421" i="4"/>
  <c r="Q70" i="4"/>
  <c r="Q628" i="4"/>
  <c r="Q692" i="4"/>
  <c r="Q926" i="4"/>
  <c r="Q422" i="4"/>
  <c r="Q376" i="4"/>
  <c r="Q545" i="4"/>
  <c r="Q462" i="4"/>
  <c r="Q464" i="4"/>
  <c r="Q87" i="4"/>
  <c r="Q118" i="4"/>
  <c r="Q419" i="4"/>
  <c r="Q856" i="4"/>
  <c r="Q195" i="4"/>
  <c r="Q406" i="4"/>
  <c r="Q466" i="4"/>
  <c r="Q980" i="4"/>
  <c r="Q811" i="4"/>
  <c r="Q585" i="4"/>
  <c r="Q304" i="4"/>
  <c r="Q137" i="4"/>
  <c r="Q385" i="4"/>
  <c r="Q975" i="4"/>
  <c r="Q567" i="4"/>
  <c r="Q619" i="4"/>
  <c r="Q309" i="4"/>
  <c r="Q551" i="4"/>
  <c r="Q415" i="4"/>
  <c r="Q508" i="4"/>
  <c r="Q516" i="4"/>
  <c r="Q684" i="4"/>
  <c r="Q293" i="4"/>
  <c r="Q292" i="4"/>
  <c r="Q259" i="4"/>
  <c r="Q767" i="4"/>
  <c r="Q276" i="4"/>
  <c r="Q495" i="4"/>
  <c r="Q493" i="4"/>
  <c r="Q370" i="4"/>
  <c r="Q402" i="4"/>
  <c r="Q410" i="4"/>
  <c r="Q656" i="4"/>
  <c r="Q503" i="4"/>
  <c r="Q241" i="4"/>
  <c r="Q403" i="4"/>
  <c r="Q279" i="4"/>
  <c r="Q336" i="4"/>
  <c r="Q712" i="4"/>
  <c r="Q726" i="4"/>
  <c r="Q906" i="4"/>
  <c r="Q595" i="4"/>
  <c r="Q854" i="4"/>
  <c r="Q909" i="4"/>
  <c r="Q210" i="4"/>
  <c r="Q405" i="4"/>
  <c r="Q33" i="4"/>
  <c r="Q126" i="4"/>
  <c r="Q117" i="4"/>
  <c r="Q164" i="4"/>
  <c r="Q258" i="4"/>
  <c r="Q245" i="4"/>
  <c r="Q179" i="4"/>
  <c r="Q190" i="4"/>
  <c r="Q225" i="4"/>
  <c r="Q61" i="4"/>
  <c r="Q123" i="4"/>
  <c r="Q686" i="4"/>
  <c r="Q798" i="4"/>
  <c r="Q354" i="4"/>
  <c r="Q444" i="4"/>
  <c r="Q108" i="4"/>
  <c r="Q170" i="4"/>
  <c r="Q35" i="4"/>
  <c r="Q743" i="4"/>
  <c r="Q607" i="4"/>
  <c r="Q867" i="4"/>
  <c r="Q151" i="4"/>
  <c r="Q721" i="4"/>
  <c r="Q342" i="4"/>
  <c r="Q722" i="4"/>
  <c r="Q281" i="4"/>
  <c r="Q773" i="4"/>
  <c r="Q152" i="4"/>
  <c r="Q260" i="4"/>
  <c r="Q355" i="4"/>
  <c r="Q111" i="4"/>
  <c r="Q465" i="4"/>
  <c r="Q373" i="4"/>
  <c r="Q326" i="4"/>
  <c r="Q372" i="4"/>
  <c r="Q482" i="4"/>
  <c r="Q433" i="4"/>
  <c r="Q382" i="4"/>
  <c r="Q485" i="4"/>
  <c r="Q809" i="4"/>
  <c r="Q617" i="4"/>
  <c r="Q280" i="4"/>
  <c r="Q201" i="4"/>
  <c r="Q125" i="4"/>
  <c r="Q651" i="4"/>
  <c r="Q54" i="4"/>
  <c r="Q918" i="4"/>
  <c r="Q335" i="4"/>
  <c r="Q63" i="4"/>
  <c r="Q191" i="4"/>
  <c r="Q568" i="4"/>
  <c r="Q706" i="4"/>
  <c r="Q209" i="4"/>
  <c r="Q339" i="4"/>
  <c r="Q300" i="4"/>
  <c r="Q620" i="4"/>
  <c r="Q477" i="4"/>
  <c r="Q341" i="4"/>
  <c r="Q302" i="4"/>
  <c r="Q731" i="4"/>
  <c r="Q899" i="4"/>
  <c r="Q347" i="4"/>
  <c r="Q646" i="4"/>
  <c r="Q264" i="4"/>
  <c r="Q571" i="4"/>
  <c r="Q583" i="4"/>
  <c r="Q91" i="4"/>
  <c r="Q328" i="4"/>
  <c r="Q597" i="4"/>
  <c r="Q835" i="4"/>
  <c r="Q667" i="4"/>
  <c r="Q350" i="4"/>
  <c r="Q203" i="4"/>
  <c r="Q441" i="4"/>
  <c r="Q327" i="4"/>
  <c r="Q145" i="4"/>
  <c r="Q383" i="4"/>
  <c r="Q44" i="4"/>
  <c r="Q615" i="4"/>
  <c r="Q702" i="4"/>
  <c r="Q901" i="4"/>
  <c r="Q814" i="4"/>
  <c r="Q316" i="4"/>
  <c r="Q357" i="4"/>
  <c r="Q31" i="4"/>
  <c r="Q266" i="4"/>
  <c r="Q457" i="4"/>
  <c r="Q194" i="4"/>
  <c r="Q156" i="4"/>
  <c r="Q878" i="4"/>
  <c r="Q639" i="4"/>
  <c r="Q669" i="4"/>
  <c r="Q710" i="4"/>
  <c r="Q649" i="4"/>
  <c r="Q678" i="4"/>
  <c r="Q148" i="4"/>
  <c r="Q205" i="4"/>
  <c r="Q301" i="4"/>
  <c r="Q473" i="4"/>
  <c r="Q650" i="4"/>
  <c r="Q417" i="4"/>
  <c r="Q193" i="4"/>
  <c r="Q509" i="4"/>
  <c r="Q453" i="4"/>
  <c r="Q224" i="4"/>
  <c r="Q416" i="4"/>
  <c r="Q409" i="4"/>
  <c r="Q781" i="4"/>
  <c r="Q839" i="4"/>
  <c r="Q884" i="4"/>
  <c r="Q637" i="4"/>
  <c r="Q268" i="4"/>
  <c r="Q50" i="4"/>
  <c r="Q690" i="4"/>
  <c r="Q414" i="4"/>
  <c r="Q461" i="4"/>
  <c r="Q81" i="4"/>
  <c r="Q363" i="4"/>
  <c r="Q920" i="4"/>
  <c r="Q129" i="4"/>
  <c r="Q261" i="4"/>
  <c r="Q101" i="4"/>
  <c r="Q127" i="4"/>
  <c r="Q178" i="4"/>
  <c r="Q644" i="4"/>
  <c r="Q330" i="4"/>
  <c r="Q45" i="4"/>
  <c r="Q325" i="4"/>
  <c r="Q72" i="4"/>
  <c r="Q246" i="4"/>
  <c r="Q161" i="4"/>
  <c r="Q140" i="4"/>
  <c r="Q407" i="4"/>
  <c r="Q197" i="4"/>
  <c r="Q673" i="4"/>
  <c r="Q823" i="4"/>
  <c r="Q936" i="4"/>
  <c r="Q454" i="4"/>
  <c r="Q369" i="4"/>
  <c r="Q39" i="4"/>
  <c r="Q575" i="4"/>
  <c r="Q833" i="4"/>
  <c r="Q676" i="4"/>
  <c r="Q555" i="4"/>
  <c r="Q423" i="4"/>
  <c r="Q165" i="4"/>
  <c r="Q699" i="4"/>
  <c r="Q334" i="4"/>
  <c r="Q211" i="4"/>
  <c r="Q592" i="4"/>
  <c r="Q523" i="4"/>
  <c r="Q750" i="4"/>
  <c r="Q751" i="4"/>
  <c r="Q434" i="4"/>
  <c r="Q240" i="4"/>
  <c r="Q109" i="4"/>
  <c r="Q544" i="4"/>
  <c r="Q424" i="4"/>
  <c r="Q683" i="4"/>
  <c r="Q104" i="4"/>
  <c r="Q429" i="4"/>
  <c r="Q467" i="4"/>
  <c r="Q963" i="4"/>
  <c r="Q784" i="4"/>
  <c r="Q487" i="4"/>
  <c r="Q358" i="4"/>
  <c r="Q223" i="4"/>
  <c r="Q196" i="4"/>
  <c r="Q222" i="4"/>
  <c r="Q386" i="4"/>
  <c r="Q770" i="4"/>
  <c r="Q53" i="4"/>
  <c r="Q343" i="4"/>
  <c r="Q271" i="4"/>
  <c r="Q32" i="4"/>
  <c r="Q428" i="4"/>
  <c r="Q374" i="4"/>
  <c r="Q599" i="4"/>
  <c r="Q40" i="4"/>
  <c r="Q400" i="4"/>
  <c r="Q379" i="4"/>
  <c r="Q895" i="4"/>
  <c r="Q785" i="4"/>
  <c r="Q447" i="4"/>
  <c r="Q775" i="4"/>
  <c r="Q216" i="4"/>
  <c r="Q290" i="4"/>
  <c r="Q371" i="4"/>
  <c r="Q671" i="4"/>
  <c r="Q100" i="4"/>
  <c r="Q255" i="4"/>
  <c r="Q200" i="4"/>
  <c r="Q634" i="4"/>
  <c r="Q843" i="4"/>
  <c r="Q598" i="4"/>
  <c r="Q590" i="4"/>
  <c r="Q701" i="4"/>
  <c r="Q527" i="4"/>
  <c r="Q244" i="4"/>
  <c r="Q249" i="4"/>
  <c r="Q167" i="4"/>
  <c r="Q186" i="4"/>
  <c r="Q525" i="4"/>
  <c r="Q206" i="4"/>
  <c r="Q413" i="4"/>
  <c r="Q90" i="4"/>
  <c r="Q510" i="4"/>
  <c r="Q324" i="4"/>
  <c r="Q89" i="4"/>
  <c r="Q549" i="4"/>
  <c r="Q682" i="4"/>
  <c r="Q898" i="4"/>
  <c r="Q394" i="4"/>
  <c r="Q411" i="4"/>
  <c r="Q107" i="4"/>
  <c r="Q397" i="4"/>
  <c r="Q120" i="4"/>
  <c r="Q553" i="4"/>
  <c r="Q736" i="4"/>
  <c r="Q577" i="4"/>
  <c r="Q362" i="4"/>
  <c r="Q177" i="4"/>
  <c r="Q230" i="4"/>
  <c r="Q305" i="4"/>
  <c r="Q435" i="4"/>
  <c r="Q542" i="4"/>
  <c r="Q603" i="4"/>
  <c r="Q865" i="4"/>
  <c r="Q624" i="4"/>
  <c r="Q626" i="4"/>
  <c r="Q480" i="4"/>
  <c r="Q322" i="4"/>
  <c r="Q256" i="4"/>
  <c r="Q718" i="4"/>
  <c r="Q631" i="4"/>
  <c r="Q530" i="4"/>
  <c r="Q460" i="4"/>
  <c r="Q269" i="4"/>
  <c r="Q162" i="4"/>
  <c r="Q277" i="4"/>
  <c r="Q586" i="4"/>
  <c r="Q401" i="4"/>
  <c r="Q315" i="4"/>
  <c r="Q159" i="4"/>
  <c r="Q192" i="4"/>
  <c r="Q872" i="4"/>
  <c r="Q135" i="4"/>
  <c r="Q158" i="4"/>
  <c r="Q602" i="4"/>
  <c r="Q584" i="4"/>
  <c r="Q291" i="4"/>
  <c r="Q146" i="4"/>
  <c r="Q445" i="4"/>
  <c r="Q452" i="4"/>
  <c r="Q425" i="4"/>
  <c r="Q337" i="4"/>
  <c r="Q490" i="4"/>
  <c r="Q443" i="4"/>
  <c r="Q71" i="4"/>
  <c r="Q313" i="4"/>
  <c r="Q349" i="4"/>
  <c r="Q236" i="4"/>
  <c r="Q488" i="4"/>
  <c r="Q932" i="4"/>
  <c r="Q863" i="4"/>
  <c r="Q365" i="4"/>
  <c r="Q213" i="4"/>
  <c r="Q375" i="4"/>
  <c r="Q97" i="4"/>
  <c r="Q174" i="4"/>
  <c r="Q85" i="4"/>
  <c r="Q6" i="4"/>
  <c r="F9" i="4"/>
  <c r="G34" i="7" l="1"/>
  <c r="AG7" i="4"/>
  <c r="AH7" i="4"/>
  <c r="AI7" i="4"/>
  <c r="AJ7" i="4"/>
  <c r="AG9" i="4"/>
  <c r="AH9" i="4"/>
  <c r="AI9" i="4"/>
  <c r="AJ9" i="4"/>
  <c r="AG12" i="4"/>
  <c r="AH12" i="4"/>
  <c r="AI12" i="4"/>
  <c r="AJ12" i="4"/>
  <c r="AG5" i="4"/>
  <c r="AH5" i="4"/>
  <c r="AI5" i="4"/>
  <c r="AJ5" i="4"/>
  <c r="AG4" i="4"/>
  <c r="AH4" i="4"/>
  <c r="AI4" i="4"/>
  <c r="AJ4" i="4"/>
  <c r="AG11" i="4"/>
  <c r="AH11" i="4"/>
  <c r="AI11" i="4"/>
  <c r="AJ11" i="4"/>
  <c r="AJ3" i="4"/>
  <c r="AI3" i="4"/>
  <c r="AG8" i="4"/>
  <c r="AH8" i="4"/>
  <c r="AI8" i="4"/>
  <c r="AJ8" i="4"/>
  <c r="AG10" i="4"/>
  <c r="AH10" i="4"/>
  <c r="AI10" i="4"/>
  <c r="AJ10" i="4"/>
  <c r="AG6" i="4"/>
  <c r="AH6" i="4"/>
  <c r="AI6" i="4"/>
  <c r="AJ6" i="4"/>
  <c r="E36" i="7"/>
  <c r="E34" i="7"/>
  <c r="E35" i="7"/>
  <c r="E32" i="7"/>
  <c r="AH3" i="4"/>
  <c r="AG3" i="4"/>
  <c r="E33" i="7"/>
  <c r="G33" i="7"/>
  <c r="H33" i="7"/>
  <c r="F28" i="7" s="1"/>
  <c r="P13" i="2"/>
  <c r="R13" i="2" s="1"/>
  <c r="P11" i="2"/>
  <c r="R11" i="2" s="1"/>
  <c r="P9" i="2"/>
  <c r="R9" i="2" s="1"/>
  <c r="O32" i="2"/>
  <c r="F27" i="7" l="1"/>
  <c r="F29" i="7" s="1"/>
  <c r="AL4" i="4"/>
  <c r="AK4" i="4"/>
  <c r="AK11" i="4"/>
  <c r="AL11" i="4"/>
  <c r="D33" i="7"/>
  <c r="AK5" i="4"/>
  <c r="AL5" i="4"/>
  <c r="AK12" i="4"/>
  <c r="AL12" i="4"/>
  <c r="AL6" i="4"/>
  <c r="AK6" i="4"/>
  <c r="AK10" i="4"/>
  <c r="AL10" i="4"/>
  <c r="AL8" i="4"/>
  <c r="AK8" i="4"/>
  <c r="AL9" i="4"/>
  <c r="AK9" i="4"/>
  <c r="AL7" i="4"/>
  <c r="AK7" i="4"/>
  <c r="C33" i="7"/>
  <c r="O33" i="2"/>
  <c r="O34" i="2" s="1"/>
  <c r="O35" i="2" s="1"/>
  <c r="O37" i="2" s="1"/>
  <c r="O38" i="2" s="1"/>
  <c r="O39" i="2" s="1"/>
  <c r="O40" i="2" s="1"/>
  <c r="O41" i="2" s="1"/>
  <c r="O42" i="2" s="1"/>
  <c r="O43" i="2" s="1"/>
  <c r="O44" i="2" s="1"/>
  <c r="O45" i="2" s="1"/>
  <c r="O46" i="2" s="1"/>
  <c r="O47" i="2" s="1"/>
  <c r="O48" i="2" s="1"/>
  <c r="O49" i="2" s="1"/>
  <c r="O50" i="2" s="1"/>
  <c r="O51" i="2" s="1"/>
  <c r="F8" i="4"/>
  <c r="F4" i="4"/>
  <c r="F5" i="4"/>
  <c r="P50" i="2" l="1"/>
  <c r="R50" i="2" s="1"/>
  <c r="P29" i="2"/>
  <c r="R29" i="2" s="1"/>
  <c r="P23" i="2"/>
  <c r="R23" i="2" s="1"/>
  <c r="P12" i="2"/>
  <c r="R12" i="2" s="1"/>
  <c r="P36" i="2"/>
  <c r="R36" i="2" s="1"/>
  <c r="P20" i="2"/>
  <c r="R20" i="2" s="1"/>
  <c r="P25" i="2"/>
  <c r="R25" i="2" s="1"/>
  <c r="P48" i="2"/>
  <c r="R48" i="2" s="1"/>
  <c r="P39" i="2"/>
  <c r="R39" i="2" s="1"/>
  <c r="P27" i="2"/>
  <c r="R27" i="2" s="1"/>
  <c r="P26" i="2"/>
  <c r="R26" i="2" s="1"/>
  <c r="P17" i="2"/>
  <c r="R17" i="2" s="1"/>
  <c r="P45" i="2"/>
  <c r="R45" i="2" s="1"/>
  <c r="P41" i="2"/>
  <c r="R41" i="2" s="1"/>
  <c r="P31" i="2"/>
  <c r="R31" i="2" s="1"/>
  <c r="P49" i="2"/>
  <c r="R49" i="2" s="1"/>
  <c r="P21" i="2"/>
  <c r="R21" i="2" s="1"/>
  <c r="P35" i="2"/>
  <c r="R35" i="2" s="1"/>
  <c r="P33" i="2"/>
  <c r="R33" i="2" s="1"/>
  <c r="P10" i="2"/>
  <c r="R10" i="2" s="1"/>
  <c r="P24" i="2"/>
  <c r="R24" i="2" s="1"/>
  <c r="P38" i="2"/>
  <c r="R38" i="2" s="1"/>
  <c r="P44" i="2"/>
  <c r="R44" i="2" s="1"/>
  <c r="P14" i="2"/>
  <c r="R14" i="2" s="1"/>
  <c r="P30" i="2"/>
  <c r="R30" i="2" s="1"/>
  <c r="P28" i="2"/>
  <c r="R28" i="2" s="1"/>
  <c r="P15" i="2"/>
  <c r="R15" i="2" s="1"/>
  <c r="P19" i="2"/>
  <c r="R19" i="2" s="1"/>
  <c r="P32" i="2"/>
  <c r="R32" i="2" s="1"/>
  <c r="P22" i="2"/>
  <c r="R22" i="2" s="1"/>
  <c r="P51" i="2"/>
  <c r="R51" i="2" s="1"/>
  <c r="P42" i="2"/>
  <c r="R42" i="2" s="1"/>
  <c r="P34" i="2"/>
  <c r="R34" i="2" s="1"/>
  <c r="P18" i="2"/>
  <c r="R18" i="2" s="1"/>
  <c r="P40" i="2"/>
  <c r="R40" i="2" s="1"/>
  <c r="P46" i="2"/>
  <c r="R46" i="2" s="1"/>
  <c r="P37" i="2"/>
  <c r="R37" i="2" s="1"/>
  <c r="P47" i="2"/>
  <c r="R47" i="2" s="1"/>
  <c r="P16" i="2"/>
  <c r="R16" i="2" s="1"/>
  <c r="P43" i="2"/>
  <c r="R43" i="2" s="1"/>
  <c r="F7" i="4"/>
  <c r="F6" i="4"/>
  <c r="F3" i="4"/>
  <c r="R1" i="2" l="1"/>
  <c r="AK3" i="4" l="1"/>
  <c r="C32" i="7" s="1"/>
  <c r="AL3" i="4"/>
  <c r="D32" i="7" s="1"/>
  <c r="C36" i="7"/>
  <c r="D36" i="7"/>
  <c r="D34" i="7"/>
  <c r="C34" i="7"/>
  <c r="C35" i="7"/>
  <c r="D35" i="7"/>
  <c r="M50" i="2"/>
  <c r="M51" i="2"/>
  <c r="M49" i="2"/>
  <c r="M26" i="2"/>
  <c r="M42" i="2"/>
  <c r="M27" i="2"/>
  <c r="M19" i="2"/>
  <c r="M7" i="2"/>
  <c r="M9" i="2"/>
  <c r="M25" i="2"/>
  <c r="M20" i="2"/>
  <c r="M40" i="2"/>
  <c r="M21" i="2"/>
  <c r="M6" i="2"/>
  <c r="M8" i="2"/>
  <c r="M17" i="2"/>
  <c r="M2" i="2"/>
  <c r="M47" i="2"/>
  <c r="M15" i="2"/>
  <c r="M45" i="2"/>
  <c r="M10" i="2"/>
  <c r="M18" i="2"/>
  <c r="M13" i="2"/>
  <c r="M39" i="2"/>
  <c r="M44" i="2"/>
  <c r="M23" i="2"/>
  <c r="M11" i="2"/>
  <c r="M5" i="2"/>
  <c r="M34" i="2"/>
  <c r="M14" i="2"/>
  <c r="M3" i="2"/>
  <c r="M48" i="2"/>
  <c r="M12" i="2"/>
  <c r="M46" i="2"/>
  <c r="M41" i="2"/>
  <c r="M43" i="2"/>
  <c r="M33" i="2"/>
  <c r="M16" i="2"/>
  <c r="M32" i="2"/>
  <c r="M22" i="2"/>
  <c r="M30" i="2"/>
  <c r="M28" i="2"/>
  <c r="M24" i="2"/>
  <c r="M29" i="2"/>
  <c r="M4" i="2" l="1"/>
  <c r="M37" i="2"/>
  <c r="M36" i="2"/>
  <c r="M35" i="2"/>
  <c r="M31" i="2"/>
  <c r="F34" i="7" l="1"/>
  <c r="F35" i="7"/>
  <c r="F36" i="7"/>
  <c r="F33" i="7" l="1"/>
</calcChain>
</file>

<file path=xl/sharedStrings.xml><?xml version="1.0" encoding="utf-8"?>
<sst xmlns="http://schemas.openxmlformats.org/spreadsheetml/2006/main" count="338" uniqueCount="247">
  <si>
    <t>Definition</t>
  </si>
  <si>
    <t>km/day</t>
  </si>
  <si>
    <t>SLK START</t>
  </si>
  <si>
    <t>LENGTH (L/M)</t>
  </si>
  <si>
    <t>POSITION</t>
  </si>
  <si>
    <t>DESCRIPTION OF DAMAGE</t>
  </si>
  <si>
    <t>REINSTATEMENT REQUIRED</t>
  </si>
  <si>
    <t>COMMENTS</t>
  </si>
  <si>
    <t>PHOTO PATH</t>
  </si>
  <si>
    <t>SUBFOLDER</t>
  </si>
  <si>
    <t>FILE NAME</t>
  </si>
  <si>
    <t>HYPERLINK</t>
  </si>
  <si>
    <t>LHS</t>
  </si>
  <si>
    <t>RHS</t>
  </si>
  <si>
    <t>FW</t>
  </si>
  <si>
    <t>CL</t>
  </si>
  <si>
    <t>DEGREE OF DAMAGE</t>
  </si>
  <si>
    <t>ROAD NAME</t>
  </si>
  <si>
    <t>ROAD #</t>
  </si>
  <si>
    <t>SECTION (SLK) FROM</t>
  </si>
  <si>
    <t>NUMBER OF ITEMS</t>
  </si>
  <si>
    <t>SECTION (SLK)             TO</t>
  </si>
  <si>
    <t>MIN Start</t>
  </si>
  <si>
    <t>MIN End</t>
  </si>
  <si>
    <t>MAX Start</t>
  </si>
  <si>
    <t>MAX End</t>
  </si>
  <si>
    <t>MIN</t>
  </si>
  <si>
    <t>MAX</t>
  </si>
  <si>
    <t>SORT1</t>
  </si>
  <si>
    <t>SORT2</t>
  </si>
  <si>
    <t>ITEMS</t>
  </si>
  <si>
    <t>Rural</t>
  </si>
  <si>
    <t>Urban</t>
  </si>
  <si>
    <t>July</t>
  </si>
  <si>
    <t>January</t>
  </si>
  <si>
    <t>February</t>
  </si>
  <si>
    <t>March</t>
  </si>
  <si>
    <t>April</t>
  </si>
  <si>
    <t>May</t>
  </si>
  <si>
    <t>June</t>
  </si>
  <si>
    <t>August</t>
  </si>
  <si>
    <t>September</t>
  </si>
  <si>
    <t>October</t>
  </si>
  <si>
    <t>November</t>
  </si>
  <si>
    <t>December</t>
  </si>
  <si>
    <t>Drain Silt/Debris</t>
  </si>
  <si>
    <t>Drain Scour</t>
  </si>
  <si>
    <t>Shoulder Scour</t>
  </si>
  <si>
    <t>Pavement Rough Surface</t>
  </si>
  <si>
    <t>Pavement Surface Washoff</t>
  </si>
  <si>
    <t>Pavement Scour (Unsealed)</t>
  </si>
  <si>
    <t>Pavement Scour (Sealed)</t>
  </si>
  <si>
    <t>Pavement Silt/Debris</t>
  </si>
  <si>
    <t>Crossover Scour</t>
  </si>
  <si>
    <t>Culvert End Scour</t>
  </si>
  <si>
    <t>Culvert Headwall Damage</t>
  </si>
  <si>
    <t>Culvert Pipe Damage</t>
  </si>
  <si>
    <t>Culvert Apron Damage</t>
  </si>
  <si>
    <t>Scour Protection Damage</t>
  </si>
  <si>
    <t>Minor</t>
  </si>
  <si>
    <t>Medium</t>
  </si>
  <si>
    <t>Heavy</t>
  </si>
  <si>
    <t>Damage Description</t>
  </si>
  <si>
    <t>Remediation Description</t>
  </si>
  <si>
    <t>Drain Reshape</t>
  </si>
  <si>
    <t>Drain Reinstate</t>
  </si>
  <si>
    <t>Drain Reconstruct</t>
  </si>
  <si>
    <t>Shoulder Reshape</t>
  </si>
  <si>
    <t>Shoulder Reinstate</t>
  </si>
  <si>
    <t>Shoulder Reconstruct</t>
  </si>
  <si>
    <t>Minor Grade</t>
  </si>
  <si>
    <t>Medium Grade</t>
  </si>
  <si>
    <t>Heavy Grade</t>
  </si>
  <si>
    <t>Gravel Resheet</t>
  </si>
  <si>
    <t>Pavement Reconstruct</t>
  </si>
  <si>
    <t>Severity</t>
  </si>
  <si>
    <t>Seek Quote</t>
  </si>
  <si>
    <t>On</t>
  </si>
  <si>
    <t>Off</t>
  </si>
  <si>
    <t>Rural D&amp;C</t>
  </si>
  <si>
    <t>Urban D&amp;C</t>
  </si>
  <si>
    <t>Repatch Seal</t>
  </si>
  <si>
    <t>Reconstruct Seal &amp; Pavement</t>
  </si>
  <si>
    <t>Reinstate Seal &amp; Pavement</t>
  </si>
  <si>
    <t>Pavement Silt/Debris Removal - Minor</t>
  </si>
  <si>
    <t>Pavement Silt/Debris Removal - Medium</t>
  </si>
  <si>
    <t>Pavement Silt/Debris Removal - Heavy</t>
  </si>
  <si>
    <t>Drain Silt/Debris Removal - Minor</t>
  </si>
  <si>
    <t>Drain Silt/Debris Removal - Medium</t>
  </si>
  <si>
    <t>Drain Silt/Debris Removal - Heavy</t>
  </si>
  <si>
    <t>Crossover Reshape</t>
  </si>
  <si>
    <t>Crossover Reinstate</t>
  </si>
  <si>
    <t>Crossover Reconstruct</t>
  </si>
  <si>
    <t>Scour Protection Repair - Minor</t>
  </si>
  <si>
    <t>Scour Protection Repair - Medium</t>
  </si>
  <si>
    <t>Scour Protection Repair - Heavy</t>
  </si>
  <si>
    <t>Culvert End Repair</t>
  </si>
  <si>
    <t>Culvert End Reinstate</t>
  </si>
  <si>
    <t>Culvert End Reconstruct</t>
  </si>
  <si>
    <t>Culvert Headwall Replace</t>
  </si>
  <si>
    <t>Culvert Pipe Replace</t>
  </si>
  <si>
    <t>Culvert Apron Replace</t>
  </si>
  <si>
    <t>Refer To Comments</t>
  </si>
  <si>
    <t>User input required for estimated individual item remediation</t>
  </si>
  <si>
    <t>Surface gravel has been washed from the pavement, small material import</t>
  </si>
  <si>
    <t>Pavement and subgrade damage that requires full reconstruction</t>
  </si>
  <si>
    <t>Seal, pavement and subgrade damage that requires full reconstruction</t>
  </si>
  <si>
    <t>Seal has peeled away from the surface, gravel has not been scoured</t>
  </si>
  <si>
    <t>Damage to the headwall either requiring replacement or re-installation</t>
  </si>
  <si>
    <t>Culvert pipe damage requiring replacement</t>
  </si>
  <si>
    <t>Minor damage to the rock protection, small replacement volume</t>
  </si>
  <si>
    <t>Flood waters have created a rough/corrugated surface that needs minor grading works, no material import required</t>
  </si>
  <si>
    <t>Surface gravel has been washed from the pavement with minor scouring up to 50mm deep</t>
  </si>
  <si>
    <t>Scour to the pavement surface up to 200 mm deep or full base course</t>
  </si>
  <si>
    <t>Seal has peeled away from the surface and gravel up to 200mm deep or full base course</t>
  </si>
  <si>
    <t>Silt/debris that can be simply graded/pushed off the pavement</t>
  </si>
  <si>
    <t>Silt/debris that can be simply graded/pushed to the side of the road</t>
  </si>
  <si>
    <t>Damage to the culvert apron or material beneath the apron requiring apron replacement</t>
  </si>
  <si>
    <t>Scouring that can be reshaped by grading with no material import</t>
  </si>
  <si>
    <t>Scouring that can be reinstated, graded and compacted with some material import required</t>
  </si>
  <si>
    <t>Scouring which requires a large amount of material to re-form, shape and compact</t>
  </si>
  <si>
    <t>Damage to the rock protection, medium replacement volume up to 200mm thick layer</t>
  </si>
  <si>
    <t>Heavy damage to the rock protection, large replacement volume up to 500mm thick layer</t>
  </si>
  <si>
    <t>Minor localised scouring to the material around the inlet or outlet of the headwall up to 50mm deep</t>
  </si>
  <si>
    <t>Localised scouring to the material around the inlet or outlet of the headwall up to 200mm deep</t>
  </si>
  <si>
    <t>Large localised scouring to the material around the inlet or outlet of the headwall up to 500mm deep</t>
  </si>
  <si>
    <t>Scouring that can be reinstated, graded and compacted with some material import required up to 200mm deep</t>
  </si>
  <si>
    <t>Scouring which requires a large amount of material to re-form, shape and compact up to 500mm deep</t>
  </si>
  <si>
    <t>Silt/debris that can be graded/pushed to the side of the road with some removal required up to 200mm deep</t>
  </si>
  <si>
    <t>Large volumes of silt/debris requiring removal from site up to 500mm deep</t>
  </si>
  <si>
    <t>Silt/debris that can be graded/pushed off the pavement with some removal required up to 200mm deep</t>
  </si>
  <si>
    <t>Large volumes of silt/debris over pavement requiring removal from site up to 500mm deep</t>
  </si>
  <si>
    <t>Custom A</t>
  </si>
  <si>
    <t>Custom B</t>
  </si>
  <si>
    <t>Custom C</t>
  </si>
  <si>
    <t>SLK END</t>
  </si>
  <si>
    <t>PHOTO REFERENCE</t>
  </si>
  <si>
    <t>Certification</t>
  </si>
  <si>
    <t>Signature:</t>
  </si>
  <si>
    <t>Name:</t>
  </si>
  <si>
    <t>Designation:</t>
  </si>
  <si>
    <t>Date:</t>
  </si>
  <si>
    <t>Disaster Recovery Funding Arrangements - WA</t>
  </si>
  <si>
    <t>AGRN</t>
  </si>
  <si>
    <t>Number of Roads</t>
  </si>
  <si>
    <t>To Insert a Row</t>
  </si>
  <si>
    <t>Custom D</t>
  </si>
  <si>
    <t>Custom E</t>
  </si>
  <si>
    <t>Custom F</t>
  </si>
  <si>
    <t>Custom G</t>
  </si>
  <si>
    <t>Custom H</t>
  </si>
  <si>
    <t>Custom I</t>
  </si>
  <si>
    <t>Custom J</t>
  </si>
  <si>
    <t>Custom K</t>
  </si>
  <si>
    <t>Custom L</t>
  </si>
  <si>
    <t>Custom M</t>
  </si>
  <si>
    <t>AVG WIDTH / DIAMETER (M)</t>
  </si>
  <si>
    <t>item</t>
  </si>
  <si>
    <t>m^2</t>
  </si>
  <si>
    <t>Culvert Complete Washout</t>
  </si>
  <si>
    <t>Culvert Reconstruct</t>
  </si>
  <si>
    <t>Cleanout and reconstruct complete culvert, including pipe, headwall etc. Reconstruct pavement on top</t>
  </si>
  <si>
    <t>Traffic Hazard</t>
  </si>
  <si>
    <t>Traffic Management - Signs</t>
  </si>
  <si>
    <t>Traffic Management - Signals</t>
  </si>
  <si>
    <t>Guidepost/Sign Damage</t>
  </si>
  <si>
    <t>Replace guidepost/sign</t>
  </si>
  <si>
    <t>Temporary road closure signs or cones to guide traffic around hazard</t>
  </si>
  <si>
    <t>Temporary traffic signals and extensive cones to guide traffic around hazard</t>
  </si>
  <si>
    <t>INVOICE REFERENCE</t>
  </si>
  <si>
    <t>ACTUAL ITEM COST</t>
  </si>
  <si>
    <t>TOTAL ACTUAL ITEM COST</t>
  </si>
  <si>
    <t>IMMEDIATE / EMERGENCY</t>
  </si>
  <si>
    <t>Immediate</t>
  </si>
  <si>
    <t>Emergency</t>
  </si>
  <si>
    <t>TOTAL PROJECT COST:</t>
  </si>
  <si>
    <t>IMMEDIATE WORKS ONLY TOTAL:</t>
  </si>
  <si>
    <t>EMERGENCY WORKS ONLY TOTAL:</t>
  </si>
  <si>
    <t>IMMEDIATE</t>
  </si>
  <si>
    <t>EMERGENCY</t>
  </si>
  <si>
    <t>IM ONLY</t>
  </si>
  <si>
    <t>EM ONLY</t>
  </si>
  <si>
    <t>IM TOTAL</t>
  </si>
  <si>
    <t>EM TOTAL</t>
  </si>
  <si>
    <t>TOTAL COSTS</t>
  </si>
  <si>
    <t>Descriptors</t>
  </si>
  <si>
    <t>Asset Owner Project Reference</t>
  </si>
  <si>
    <t>Name of Asset Owner</t>
  </si>
  <si>
    <t>Contact Name</t>
  </si>
  <si>
    <t>Contact Phone Number</t>
  </si>
  <si>
    <t>Date of Activation</t>
  </si>
  <si>
    <t>Date of Access to Site</t>
  </si>
  <si>
    <t>Introduction</t>
  </si>
  <si>
    <t>Step 2 - Road Summary</t>
  </si>
  <si>
    <t>Step 3 - Damage Pickup</t>
  </si>
  <si>
    <t>General Rules</t>
  </si>
  <si>
    <t xml:space="preserve">1. Unprotect worksheet (Review &gt; 'Unprotect'), making sure that once the row is inserted, the sheet is reprotected to </t>
  </si>
  <si>
    <t>avoid accidental changes to spreadsheet structure</t>
  </si>
  <si>
    <t>2. Right-click on the row and click "Copy"</t>
  </si>
  <si>
    <t>3. Right-click on the same row and click "Insert copied cells"</t>
  </si>
  <si>
    <t>4. Row will be inserted above, overwrite data as though</t>
  </si>
  <si>
    <t xml:space="preserve"> it’s a new entry</t>
  </si>
  <si>
    <t>Partially filled example of the tab 'Damage Pickup'</t>
  </si>
  <si>
    <t>WORK END DATE</t>
  </si>
  <si>
    <t>WORK START DATE</t>
  </si>
  <si>
    <t>Step 1 - Descriptors</t>
  </si>
  <si>
    <t>Step 1 - Definitions and Descriptors</t>
  </si>
  <si>
    <t>- Within the tab 'Descriptors', review and edit step 1 (Definitions &amp; Descriptors) as the priority. At this stage the user will only need to familiarise themselves with the current descriptors and add any further items they deem necessary. Each of the current descriptors can be overwritten or the Custom fields may be changed instead.</t>
  </si>
  <si>
    <t>To Unprotect / Reprotect worksheet</t>
  </si>
  <si>
    <t>1. Click Review &gt; Unprotect</t>
  </si>
  <si>
    <t>2. All cells will become editable, be careful not to affect formulas while unprotected</t>
  </si>
  <si>
    <t>3. Reprotect the worksheet by clicking Review &gt; Protect &gt; Ok</t>
  </si>
  <si>
    <t>Damage Pickup</t>
  </si>
  <si>
    <t>Emergency and Immediate Works (Roads) Instructions</t>
  </si>
  <si>
    <r>
      <t xml:space="preserve">This spreadsheet has been developed to allow a user (be it a Local Government, consultant or otherwise) to undertake an efficient and consistent damage pickup of a road network asset following a disaster event. A similar spreadsheet, suitable for all assets, is available, </t>
    </r>
    <r>
      <rPr>
        <i/>
        <sz val="12"/>
        <color theme="1"/>
        <rFont val="Arial"/>
        <family val="2"/>
      </rPr>
      <t xml:space="preserve">Template - Emergency and Immediate Works. </t>
    </r>
    <r>
      <rPr>
        <sz val="12"/>
        <color theme="1"/>
        <rFont val="Arial"/>
        <family val="2"/>
      </rPr>
      <t xml:space="preserve">It can also be used for road assets, if the user prefers. </t>
    </r>
    <r>
      <rPr>
        <i/>
        <sz val="12"/>
        <color theme="1"/>
        <rFont val="Arial"/>
        <family val="2"/>
      </rPr>
      <t xml:space="preserve">
</t>
    </r>
    <r>
      <rPr>
        <sz val="12"/>
        <color theme="1"/>
        <rFont val="Arial"/>
        <family val="2"/>
      </rPr>
      <t xml:space="preserve">
The intention of this spreadsheet is to record individual damage items and assign a standard remediation method. The damage items contained in this spreadsheet are for Emergency Works or Immediate Reconstruction Works, which a Shire may undertake urgently. Evidence of the affected asset needs to still be provided along with an invoice of the reconstruction cost. </t>
    </r>
    <r>
      <rPr>
        <b/>
        <sz val="12"/>
        <color theme="1"/>
        <rFont val="Arial"/>
        <family val="2"/>
      </rPr>
      <t>Emergency Works and Immediate Reconstruction Works are based on actual costs.</t>
    </r>
    <r>
      <rPr>
        <sz val="12"/>
        <color theme="1"/>
        <rFont val="Arial"/>
        <family val="2"/>
      </rPr>
      <t xml:space="preserve">
</t>
    </r>
    <r>
      <rPr>
        <b/>
        <sz val="12"/>
        <color theme="1"/>
        <rFont val="Arial"/>
        <family val="2"/>
      </rPr>
      <t>Immediate Reconstruction Works</t>
    </r>
    <r>
      <rPr>
        <sz val="12"/>
        <color theme="1"/>
        <rFont val="Arial"/>
        <family val="2"/>
      </rPr>
      <t xml:space="preserve"> - Reconstruction works, following an eligible disaster, that are undertaken within three months of access to the dammaged asset, to provide trafficable access where the asset was returned to its original state before the disaster event.
</t>
    </r>
    <r>
      <rPr>
        <b/>
        <sz val="12"/>
        <color theme="1"/>
        <rFont val="Arial"/>
        <family val="2"/>
      </rPr>
      <t>Emergency Works</t>
    </r>
    <r>
      <rPr>
        <sz val="12"/>
        <color theme="1"/>
        <rFont val="Arial"/>
        <family val="2"/>
      </rPr>
      <t xml:space="preserve"> - Temporary and/or partial reconstruction works, following an eligible disaster, that are undertaken within three months of access to the damaged asset, to provide trafficable access where further work is still required at a later time to restore the asset to its original state before the disaster event. Emergency works can be undertaken at the same time as Immediate Reconstruction Works, if required.
It is recommended to take photographs of the damaged asset and ultise a laptop (or phone with Excel) to record items in the field. Additionally, Fulton Hogan's SLKMeter app downloaded to a smartphone will greatly assist in identifying roads and current user location with reference to Straight Line Kilometres (SLK).</t>
    </r>
  </si>
  <si>
    <t>- In the cell 'Road Name', select the road the user is working on from the drop-down list. This drop-down list is automatically populated using the 'Road Name' list in the tab 'Road Summary'
- Click the empty blue cell and enter the SLK value that the damage item begins at
- Move left-to-right along the worksheet, filling in the relevant data required for the individual damage item. Some cells will have the text greyed out, these contain formulas and should not be overwritten. 
- FW=Full Width; LHS=Left Hand Side; RHS=Right Hand Side; CL=Centreline
- Provide the actual costs of the Immediate or Emergency works incurred, along with an invoice reference number and date of works completed
- Once the item is recorded, enter the finish SLK
- If there is another damage item to record on this road, move to the next row and repeat the process, beginning with the empty blue cell
- If there are no other damage items to record on this road, return to the tab 'Road Summary' to enter the next road name</t>
  </si>
  <si>
    <t xml:space="preserve">- Logging of damage by SLK's can be in either direction, i.e. the 'Start SLK' can be larger than the 'End SLK' to allow ease of  travelling direction for pickup 
- Only one row for each damage item can be used, i.e.. they cannot be combined unless a unit rate has been designed for that scenario, e.g. drain scour AND shoulder scour
- If "copy/pasting" individual cells, use the "Paste As Text" but don’t overwrite cells with greyed font (with equations)
- If a damaged asset is too detailed for general remediation, select "Refer to Comments" for damage description and then fill out Comments section with enough detail/dimensions for reference. The item will be highlighted red to prompt the user that the damage item is non-standard.
- To enter locations for single items like culverts, leave the 'End SLK' blank or equal to the 'Start SLK'
- Rows can be inserted (see methodology below), we advise damage items are kept in chronological/SLK order
</t>
  </si>
  <si>
    <t>Completion Date of Works
(must be within 3 months of access to site)</t>
  </si>
  <si>
    <t>Event Name (DRFAWA)</t>
  </si>
  <si>
    <t>Disaster Recovery Funding Arrangements Western Australia</t>
  </si>
  <si>
    <t xml:space="preserve">Immediate &amp; Emergency Works Summary - Based on actual costs </t>
  </si>
  <si>
    <t>AREA (M2)</t>
  </si>
  <si>
    <t>ESTIMATED COST</t>
  </si>
  <si>
    <t>Document Control</t>
  </si>
  <si>
    <t>Revision</t>
  </si>
  <si>
    <t>Author of changes</t>
  </si>
  <si>
    <t>Date</t>
  </si>
  <si>
    <t>Document notable changes (optional)</t>
  </si>
  <si>
    <t>A. Pope (WML)</t>
  </si>
  <si>
    <t>Alternative to IFS, Document Control tab</t>
  </si>
  <si>
    <t>Updated font, styles, etc</t>
  </si>
  <si>
    <t>K Clarke</t>
  </si>
  <si>
    <t xml:space="preserve">Version 4 was used as the basis for this update. Updated all fonts, new instructions sheet, added two new columns in regards to estimated cost and estimated total. Conditional formatting was hiding prepopulated cells which didn't have a formula but were adding confusion. </t>
  </si>
  <si>
    <t>Kclarke</t>
  </si>
  <si>
    <t>Unit Rates - not specific to E&amp;IRW</t>
  </si>
  <si>
    <t xml:space="preserve">- Complete the relevant fields for referencing the project, applicant details etc. 
- Click the empty cell for 'Road Name' and enter the road name that the user is working on (this is located at the bottom of the form)
- Enter the 'Road Number' if known.
</t>
  </si>
  <si>
    <t>A number of changes were made to documents. Found error and had to rework changes from version 4 of Alex. Version control started again at Version 7 (based on the version 4 with multiple updates)</t>
  </si>
  <si>
    <t>Note</t>
  </si>
  <si>
    <t xml:space="preserve"> ESTIMATED COST</t>
  </si>
  <si>
    <t xml:space="preserve">Have updated the spreadsheet to correct the cells stopping the automatic population of the SLK information on the road summary page. Error sits with the error in the damage pick up tab in the min/max columns - AG to AK. Removed all test characters that have been greyed out due to conditional formatting, but which do sit in the spreadsheet and cause confusion. 
Certification line added that notes damage is a direct result of the eligible disaster. </t>
  </si>
  <si>
    <t>Error on Damage Pick up Sheet - Cell AA:8. There is a 'Ref' error in the formula. Updated the ref and then the formula is fine. If it isn't updated, the total cost won't be added and the total number of items is not calculated in the summary page.</t>
  </si>
  <si>
    <t>I hereby certify that the information provided in this Emergency and Immediate Works Form and supporting invoices and evidence of payment is correct. The damage to essential public assets as described was a direct result of the eligible disaster referenced above.</t>
  </si>
  <si>
    <t>Immediate &amp; Emergency Works - Event and Assessment Overview</t>
  </si>
  <si>
    <r>
      <t xml:space="preserve">&lt;Insert a description of the event and its impacts within the local government area&gt;
&lt;Include time and date of impact&gt;
&lt;Include a high level summary of the location of damaged assets&gt;
&lt;Include an overview of the assessment process e.g. all essential public assets impacted by eligible disaster event AGRNXXX in the &lt;insert name of local government&gt; were inspected and assessed by [insert name and title] and [insert name and title] for the purpose of this claim [on insert day and date] or [over the period XX-XX].&gt;
</t>
    </r>
    <r>
      <rPr>
        <b/>
        <i/>
        <sz val="12"/>
        <color theme="1"/>
        <rFont val="Arial"/>
        <family val="2"/>
      </rPr>
      <t>This overview is not required to be any longer than two or three paragraphs</t>
    </r>
    <r>
      <rPr>
        <b/>
        <sz val="12"/>
        <color theme="1"/>
        <rFont val="Arial"/>
        <family val="2"/>
      </rPr>
      <t>.</t>
    </r>
  </si>
  <si>
    <t>P Crawford</t>
  </si>
  <si>
    <t>Event and Assessment Overview tab added.</t>
  </si>
  <si>
    <t>Version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</si>
</sst>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0.0"/>
    <numFmt numFmtId="165" formatCode="0.000"/>
    <numFmt numFmtId="166" formatCode="0.0%"/>
    <numFmt numFmtId="167" formatCode="0;\-0;;@"/>
    <numFmt numFmtId="168" formatCode="[$-C09]dd\ mmm\ yyyy;@"/>
    <numFmt numFmtId="169" formatCode="0.00;\-0.00;;@"/>
  </numFmts>
  <fonts count="22" x14ac:knownFonts="1">
    <font>
      <sz val="11"/>
      <color theme="1"/>
      <name val="Calibri"/>
      <family val="2"/>
      <scheme val="minor"/>
    </font>
    <font>
      <sz val="10"/>
      <name val="Arial"/>
      <family val="2"/>
    </font>
    <font>
      <b/>
      <sz val="11"/>
      <color theme="1"/>
      <name val="Calibri"/>
      <family val="2"/>
      <scheme val="minor"/>
    </font>
    <font>
      <b/>
      <sz val="14"/>
      <color theme="1"/>
      <name val="Calibri"/>
      <family val="2"/>
      <scheme val="minor"/>
    </font>
    <font>
      <sz val="11"/>
      <color rgb="FF0A0101"/>
      <name val="Calibri"/>
      <family val="2"/>
      <scheme val="minor"/>
    </font>
    <font>
      <b/>
      <u/>
      <sz val="14"/>
      <color theme="1"/>
      <name val="Calibri"/>
      <family val="2"/>
      <scheme val="minor"/>
    </font>
    <font>
      <sz val="22"/>
      <color theme="1"/>
      <name val="Arial"/>
      <family val="2"/>
    </font>
    <font>
      <sz val="11"/>
      <color theme="1"/>
      <name val="Arial"/>
      <family val="2"/>
    </font>
    <font>
      <b/>
      <sz val="14"/>
      <color theme="1"/>
      <name val="Arial"/>
      <family val="2"/>
    </font>
    <font>
      <sz val="12"/>
      <color theme="1"/>
      <name val="Arial"/>
      <family val="2"/>
    </font>
    <font>
      <i/>
      <sz val="12"/>
      <color theme="1"/>
      <name val="Arial"/>
      <family val="2"/>
    </font>
    <font>
      <b/>
      <sz val="12"/>
      <color theme="1"/>
      <name val="Arial"/>
      <family val="2"/>
    </font>
    <font>
      <b/>
      <u/>
      <sz val="12"/>
      <color theme="1"/>
      <name val="Arial"/>
      <family val="2"/>
    </font>
    <font>
      <b/>
      <u/>
      <sz val="14"/>
      <color theme="1"/>
      <name val="Arial"/>
      <family val="2"/>
    </font>
    <font>
      <sz val="11"/>
      <color theme="1" tint="0.34998626667073579"/>
      <name val="Arial"/>
      <family val="2"/>
    </font>
    <font>
      <u/>
      <sz val="12"/>
      <color theme="1"/>
      <name val="Arial"/>
      <family val="2"/>
    </font>
    <font>
      <b/>
      <i/>
      <sz val="12"/>
      <color theme="1"/>
      <name val="Arial"/>
      <family val="2"/>
    </font>
    <font>
      <b/>
      <sz val="12"/>
      <name val="Arial"/>
      <family val="2"/>
    </font>
    <font>
      <sz val="12"/>
      <color theme="1" tint="0.34998626667073579"/>
      <name val="Arial"/>
      <family val="2"/>
    </font>
    <font>
      <sz val="12"/>
      <name val="Arial"/>
      <family val="2"/>
    </font>
    <font>
      <b/>
      <sz val="16"/>
      <color theme="1"/>
      <name val="Arial"/>
      <family val="2"/>
    </font>
    <font>
      <sz val="11"/>
      <color theme="0" tint="-0.249977111117893"/>
      <name val="Calibri"/>
      <family val="2"/>
      <scheme val="minor"/>
    </font>
  </fonts>
  <fills count="9">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2"/>
        <bgColor indexed="64"/>
      </patternFill>
    </fill>
  </fills>
  <borders count="32">
    <border>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6"/>
      </left>
      <right/>
      <top style="thin">
        <color theme="6"/>
      </top>
      <bottom/>
      <diagonal/>
    </border>
    <border>
      <left style="thin">
        <color theme="0" tint="-0.34998626667073579"/>
      </left>
      <right/>
      <top style="thin">
        <color theme="6"/>
      </top>
      <bottom/>
      <diagonal/>
    </border>
    <border>
      <left/>
      <right/>
      <top style="thin">
        <color theme="6"/>
      </top>
      <bottom/>
      <diagonal/>
    </border>
    <border>
      <left style="thin">
        <color theme="0" tint="-0.34998626667073579"/>
      </left>
      <right style="thin">
        <color theme="0" tint="-0.34998626667073579"/>
      </right>
      <top style="thin">
        <color theme="0" tint="-0.34998626667073579"/>
      </top>
      <bottom/>
      <diagonal/>
    </border>
    <border>
      <left/>
      <right style="thin">
        <color theme="6"/>
      </right>
      <top style="thin">
        <color theme="0" tint="-0.34998626667073579"/>
      </top>
      <bottom/>
      <diagonal/>
    </border>
    <border>
      <left style="thin">
        <color theme="0" tint="-0.499984740745262"/>
      </left>
      <right/>
      <top style="thin">
        <color theme="0" tint="-0.499984740745262"/>
      </top>
      <bottom/>
      <diagonal/>
    </border>
    <border>
      <left style="thin">
        <color theme="0" tint="-0.34998626667073579"/>
      </left>
      <right/>
      <top style="thin">
        <color theme="0" tint="-0.499984740745262"/>
      </top>
      <bottom/>
      <diagonal/>
    </border>
    <border>
      <left style="thin">
        <color theme="0" tint="-0.34998626667073579"/>
      </left>
      <right style="thin">
        <color theme="0" tint="-0.499984740745262"/>
      </right>
      <top style="thin">
        <color theme="0" tint="-0.499984740745262"/>
      </top>
      <bottom/>
      <diagonal/>
    </border>
    <border>
      <left style="thin">
        <color theme="0" tint="-0.499984740745262"/>
      </left>
      <right/>
      <top style="thin">
        <color theme="0" tint="-0.34998626667073579"/>
      </top>
      <bottom style="thin">
        <color theme="0" tint="-0.34998626667073579"/>
      </bottom>
      <diagonal/>
    </border>
    <border>
      <left/>
      <right style="thin">
        <color theme="0" tint="-0.499984740745262"/>
      </right>
      <top style="thin">
        <color theme="0" tint="-0.34998626667073579"/>
      </top>
      <bottom style="thin">
        <color theme="0" tint="-0.34998626667073579"/>
      </bottom>
      <diagonal/>
    </border>
    <border>
      <left style="thin">
        <color theme="0" tint="-0.499984740745262"/>
      </left>
      <right/>
      <top style="thin">
        <color theme="0" tint="-0.34998626667073579"/>
      </top>
      <bottom style="thin">
        <color theme="0" tint="-0.499984740745262"/>
      </bottom>
      <diagonal/>
    </border>
    <border>
      <left/>
      <right/>
      <top style="thin">
        <color theme="0" tint="-0.34998626667073579"/>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499984740745262"/>
      </left>
      <right/>
      <top/>
      <bottom style="thin">
        <color theme="0" tint="-0.34998626667073579"/>
      </bottom>
      <diagonal/>
    </border>
    <border>
      <left/>
      <right style="thin">
        <color theme="0" tint="-0.499984740745262"/>
      </right>
      <top/>
      <bottom style="thin">
        <color theme="0" tint="-0.34998626667073579"/>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s>
  <cellStyleXfs count="2">
    <xf numFmtId="0" fontId="0" fillId="0" borderId="0"/>
    <xf numFmtId="44" fontId="1" fillId="0" borderId="0" applyFont="0" applyFill="0" applyBorder="0" applyAlignment="0" applyProtection="0"/>
  </cellStyleXfs>
  <cellXfs count="238">
    <xf numFmtId="0" fontId="0" fillId="0" borderId="0" xfId="0"/>
    <xf numFmtId="165" fontId="0" fillId="0" borderId="0" xfId="0" applyNumberFormat="1" applyAlignment="1">
      <alignment horizontal="center"/>
    </xf>
    <xf numFmtId="0" fontId="0" fillId="0" borderId="0" xfId="0" applyAlignment="1">
      <alignment horizontal="center"/>
    </xf>
    <xf numFmtId="0" fontId="0" fillId="0" borderId="0" xfId="0" applyAlignment="1">
      <alignment horizontal="left"/>
    </xf>
    <xf numFmtId="0" fontId="0" fillId="0" borderId="0" xfId="0" applyAlignment="1">
      <alignment horizontal="right"/>
    </xf>
    <xf numFmtId="44" fontId="0" fillId="0" borderId="0" xfId="0" applyNumberFormat="1" applyAlignment="1">
      <alignment horizontal="left"/>
    </xf>
    <xf numFmtId="166" fontId="0" fillId="0" borderId="0" xfId="0" applyNumberFormat="1"/>
    <xf numFmtId="0" fontId="4" fillId="0" borderId="0" xfId="0" applyFont="1"/>
    <xf numFmtId="0" fontId="7" fillId="0" borderId="0" xfId="0" applyFont="1"/>
    <xf numFmtId="49" fontId="8" fillId="7" borderId="0" xfId="0" applyNumberFormat="1" applyFont="1" applyFill="1"/>
    <xf numFmtId="49" fontId="9" fillId="7" borderId="0" xfId="0" applyNumberFormat="1" applyFont="1" applyFill="1"/>
    <xf numFmtId="0" fontId="9" fillId="0" borderId="0" xfId="0" applyFont="1"/>
    <xf numFmtId="49" fontId="9" fillId="0" borderId="0" xfId="0" applyNumberFormat="1" applyFont="1"/>
    <xf numFmtId="49" fontId="9" fillId="0" borderId="0" xfId="0" applyNumberFormat="1" applyFont="1" applyAlignment="1">
      <alignment horizontal="left" vertical="top" wrapText="1"/>
    </xf>
    <xf numFmtId="49" fontId="12" fillId="0" borderId="0" xfId="0" applyNumberFormat="1" applyFont="1" applyAlignment="1">
      <alignment vertical="top"/>
    </xf>
    <xf numFmtId="49" fontId="9" fillId="0" borderId="0" xfId="0" applyNumberFormat="1" applyFont="1" applyAlignment="1">
      <alignment vertical="top" wrapText="1"/>
    </xf>
    <xf numFmtId="49" fontId="9" fillId="0" borderId="0" xfId="0" applyNumberFormat="1" applyFont="1" applyAlignment="1">
      <alignment vertical="top"/>
    </xf>
    <xf numFmtId="49" fontId="12" fillId="0" borderId="0" xfId="0" applyNumberFormat="1" applyFont="1" applyAlignment="1">
      <alignment horizontal="left"/>
    </xf>
    <xf numFmtId="49" fontId="9" fillId="0" borderId="0" xfId="0" applyNumberFormat="1" applyFont="1" applyAlignment="1">
      <alignment horizontal="left"/>
    </xf>
    <xf numFmtId="0" fontId="7" fillId="0" borderId="0" xfId="0" applyFont="1" applyAlignment="1">
      <alignment horizontal="center"/>
    </xf>
    <xf numFmtId="0" fontId="7" fillId="0" borderId="0" xfId="0" applyFont="1" applyAlignment="1">
      <alignment horizontal="left"/>
    </xf>
    <xf numFmtId="165" fontId="7" fillId="0" borderId="0" xfId="0" applyNumberFormat="1" applyFont="1" applyAlignment="1">
      <alignment horizontal="center"/>
    </xf>
    <xf numFmtId="44" fontId="7" fillId="0" borderId="0" xfId="0" applyNumberFormat="1" applyFont="1" applyAlignment="1">
      <alignment horizontal="left"/>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0" borderId="6" xfId="0" applyFont="1" applyBorder="1" applyAlignment="1">
      <alignment horizontal="left" vertical="center"/>
    </xf>
    <xf numFmtId="0" fontId="7" fillId="0" borderId="0" xfId="0" applyFont="1" applyAlignment="1">
      <alignment horizontal="left" vertical="center"/>
    </xf>
    <xf numFmtId="165" fontId="7" fillId="0" borderId="0" xfId="0" applyNumberFormat="1" applyFont="1" applyAlignment="1">
      <alignment horizontal="center" vertical="center"/>
    </xf>
    <xf numFmtId="0" fontId="7" fillId="0" borderId="0" xfId="0" applyFont="1" applyAlignment="1">
      <alignment horizontal="center" vertical="center"/>
    </xf>
    <xf numFmtId="44" fontId="7" fillId="0" borderId="7" xfId="0" applyNumberFormat="1" applyFont="1" applyBorder="1" applyAlignment="1">
      <alignment horizontal="left" vertical="center"/>
    </xf>
    <xf numFmtId="0" fontId="7" fillId="0" borderId="6" xfId="0" applyFont="1" applyBorder="1" applyAlignment="1">
      <alignment horizontal="center" vertical="center"/>
    </xf>
    <xf numFmtId="0" fontId="7" fillId="0" borderId="0" xfId="0" applyFont="1" applyAlignment="1" applyProtection="1">
      <alignment horizontal="left" vertical="center"/>
      <protection locked="0"/>
    </xf>
    <xf numFmtId="165" fontId="7" fillId="0" borderId="0" xfId="0" applyNumberFormat="1" applyFont="1" applyAlignment="1" applyProtection="1">
      <alignment horizontal="center" vertical="center"/>
      <protection locked="0"/>
    </xf>
    <xf numFmtId="0" fontId="7" fillId="0" borderId="0" xfId="0" applyFont="1" applyAlignment="1" applyProtection="1">
      <alignment horizontal="center" vertical="center"/>
      <protection locked="0"/>
    </xf>
    <xf numFmtId="44" fontId="7" fillId="0" borderId="7" xfId="0" applyNumberFormat="1" applyFont="1" applyBorder="1" applyAlignment="1" applyProtection="1">
      <alignment horizontal="left" vertical="center"/>
      <protection locked="0"/>
    </xf>
    <xf numFmtId="0" fontId="7" fillId="0" borderId="19" xfId="0" applyFont="1" applyBorder="1" applyAlignment="1" applyProtection="1">
      <alignment horizontal="center"/>
      <protection locked="0"/>
    </xf>
    <xf numFmtId="0" fontId="7" fillId="0" borderId="2" xfId="0" applyFont="1" applyBorder="1" applyAlignment="1" applyProtection="1">
      <alignment horizontal="left"/>
      <protection locked="0"/>
    </xf>
    <xf numFmtId="165" fontId="14" fillId="0" borderId="2" xfId="0" applyNumberFormat="1" applyFont="1" applyBorder="1" applyAlignment="1">
      <alignment horizontal="center"/>
    </xf>
    <xf numFmtId="0" fontId="14" fillId="0" borderId="2" xfId="0" applyFont="1" applyBorder="1" applyAlignment="1">
      <alignment horizontal="center"/>
    </xf>
    <xf numFmtId="44" fontId="14" fillId="0" borderId="2" xfId="0" applyNumberFormat="1" applyFont="1" applyBorder="1" applyAlignment="1">
      <alignment horizontal="center"/>
    </xf>
    <xf numFmtId="44" fontId="14" fillId="0" borderId="20" xfId="0" applyNumberFormat="1" applyFont="1" applyBorder="1" applyAlignment="1">
      <alignment horizontal="center"/>
    </xf>
    <xf numFmtId="0" fontId="7" fillId="0" borderId="21" xfId="0" applyFont="1" applyBorder="1" applyAlignment="1" applyProtection="1">
      <alignment horizontal="center"/>
      <protection locked="0"/>
    </xf>
    <xf numFmtId="0" fontId="7" fillId="0" borderId="22" xfId="0" applyFont="1" applyBorder="1" applyAlignment="1" applyProtection="1">
      <alignment horizontal="left"/>
      <protection locked="0"/>
    </xf>
    <xf numFmtId="165" fontId="14" fillId="0" borderId="22" xfId="0" applyNumberFormat="1" applyFont="1" applyBorder="1" applyAlignment="1">
      <alignment horizontal="center"/>
    </xf>
    <xf numFmtId="0" fontId="14" fillId="0" borderId="22" xfId="0" applyFont="1" applyBorder="1" applyAlignment="1">
      <alignment horizont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12" fillId="5" borderId="1" xfId="0" applyFont="1" applyFill="1" applyBorder="1" applyAlignment="1">
      <alignment horizontal="left" vertical="center"/>
    </xf>
    <xf numFmtId="0" fontId="15" fillId="0" borderId="6" xfId="0" applyFont="1" applyBorder="1" applyAlignment="1">
      <alignment horizontal="right" vertical="center"/>
    </xf>
    <xf numFmtId="0" fontId="9" fillId="0" borderId="0" xfId="0" applyFont="1" applyAlignment="1" applyProtection="1">
      <alignment horizontal="left" vertical="center"/>
      <protection locked="0"/>
    </xf>
    <xf numFmtId="165" fontId="9" fillId="0" borderId="0" xfId="0" applyNumberFormat="1" applyFont="1" applyAlignment="1" applyProtection="1">
      <alignment horizontal="left" vertical="center"/>
      <protection locked="0"/>
    </xf>
    <xf numFmtId="0" fontId="15" fillId="0" borderId="0" xfId="0" applyFont="1" applyAlignment="1">
      <alignment horizontal="right" vertical="center"/>
    </xf>
    <xf numFmtId="0" fontId="9" fillId="0" borderId="0" xfId="0" applyFont="1" applyAlignment="1">
      <alignment horizontal="center"/>
    </xf>
    <xf numFmtId="0" fontId="9" fillId="0" borderId="0" xfId="0" applyFont="1" applyAlignment="1">
      <alignment horizontal="left"/>
    </xf>
    <xf numFmtId="44" fontId="9" fillId="0" borderId="7" xfId="0" applyNumberFormat="1" applyFont="1" applyBorder="1" applyAlignment="1" applyProtection="1">
      <alignment horizontal="left" vertical="center"/>
      <protection locked="0"/>
    </xf>
    <xf numFmtId="0" fontId="9" fillId="0" borderId="8" xfId="0" applyFont="1" applyBorder="1" applyAlignment="1">
      <alignment horizontal="center" vertical="center"/>
    </xf>
    <xf numFmtId="0" fontId="9" fillId="0" borderId="9" xfId="0" applyFont="1" applyBorder="1" applyAlignment="1" applyProtection="1">
      <alignment horizontal="left" vertical="center"/>
      <protection locked="0"/>
    </xf>
    <xf numFmtId="165" fontId="9" fillId="0" borderId="9" xfId="0" applyNumberFormat="1" applyFont="1" applyBorder="1" applyAlignment="1" applyProtection="1">
      <alignment horizontal="center" vertical="center"/>
      <protection locked="0"/>
    </xf>
    <xf numFmtId="165" fontId="9" fillId="0" borderId="9" xfId="0" applyNumberFormat="1" applyFont="1" applyBorder="1" applyAlignment="1">
      <alignment horizontal="center" vertical="center"/>
    </xf>
    <xf numFmtId="0" fontId="9" fillId="0" borderId="9" xfId="0" applyFont="1" applyBorder="1" applyAlignment="1" applyProtection="1">
      <alignment horizontal="center" vertical="center"/>
      <protection locked="0"/>
    </xf>
    <xf numFmtId="0" fontId="9" fillId="0" borderId="9" xfId="0" applyFont="1" applyBorder="1" applyAlignment="1">
      <alignment horizontal="center"/>
    </xf>
    <xf numFmtId="0" fontId="9" fillId="0" borderId="9" xfId="0" applyFont="1" applyBorder="1" applyAlignment="1">
      <alignment horizontal="left"/>
    </xf>
    <xf numFmtId="44" fontId="9" fillId="0" borderId="10" xfId="0" applyNumberFormat="1" applyFont="1" applyBorder="1" applyAlignment="1" applyProtection="1">
      <alignment horizontal="left" vertical="center"/>
      <protection locked="0"/>
    </xf>
    <xf numFmtId="0" fontId="10" fillId="4" borderId="1" xfId="0" applyFont="1" applyFill="1" applyBorder="1" applyAlignment="1">
      <alignment horizontal="left"/>
    </xf>
    <xf numFmtId="0" fontId="10" fillId="4" borderId="2" xfId="0" applyFont="1" applyFill="1" applyBorder="1" applyAlignment="1">
      <alignment horizontal="left"/>
    </xf>
    <xf numFmtId="165" fontId="10" fillId="4" borderId="2" xfId="0" applyNumberFormat="1" applyFont="1" applyFill="1" applyBorder="1" applyAlignment="1">
      <alignment horizontal="center"/>
    </xf>
    <xf numFmtId="165" fontId="10" fillId="4" borderId="2" xfId="0" applyNumberFormat="1" applyFont="1" applyFill="1" applyBorder="1" applyAlignment="1">
      <alignment horizontal="right"/>
    </xf>
    <xf numFmtId="0" fontId="10" fillId="4" borderId="1" xfId="0" applyFont="1" applyFill="1" applyBorder="1" applyAlignment="1">
      <alignment horizontal="center"/>
    </xf>
    <xf numFmtId="0" fontId="16" fillId="4" borderId="2" xfId="0" applyFont="1" applyFill="1" applyBorder="1" applyAlignment="1">
      <alignment horizontal="left"/>
    </xf>
    <xf numFmtId="165" fontId="9" fillId="4" borderId="2" xfId="0" applyNumberFormat="1" applyFont="1" applyFill="1" applyBorder="1" applyAlignment="1">
      <alignment horizontal="center"/>
    </xf>
    <xf numFmtId="0" fontId="16" fillId="4" borderId="1" xfId="0" applyFont="1" applyFill="1" applyBorder="1" applyAlignment="1">
      <alignment horizontal="center"/>
    </xf>
    <xf numFmtId="165" fontId="16" fillId="4" borderId="2" xfId="0" applyNumberFormat="1" applyFont="1" applyFill="1" applyBorder="1" applyAlignment="1">
      <alignment horizontal="right"/>
    </xf>
    <xf numFmtId="0" fontId="17" fillId="5" borderId="16" xfId="0" applyFont="1" applyFill="1" applyBorder="1" applyAlignment="1">
      <alignment horizontal="center" vertical="center" wrapText="1"/>
    </xf>
    <xf numFmtId="0" fontId="17" fillId="5" borderId="17" xfId="0" applyFont="1" applyFill="1" applyBorder="1" applyAlignment="1">
      <alignment horizontal="center" vertical="center" wrapText="1"/>
    </xf>
    <xf numFmtId="165" fontId="17" fillId="5" borderId="17" xfId="0" applyNumberFormat="1" applyFont="1" applyFill="1" applyBorder="1" applyAlignment="1">
      <alignment horizontal="center" vertical="center" wrapText="1"/>
    </xf>
    <xf numFmtId="0" fontId="17" fillId="5" borderId="18" xfId="0" applyFont="1" applyFill="1" applyBorder="1" applyAlignment="1">
      <alignment horizontal="center" vertical="center" wrapText="1"/>
    </xf>
    <xf numFmtId="0" fontId="9" fillId="0" borderId="19" xfId="0" applyFont="1" applyBorder="1" applyAlignment="1" applyProtection="1">
      <alignment horizontal="center"/>
      <protection locked="0"/>
    </xf>
    <xf numFmtId="0" fontId="9" fillId="0" borderId="2" xfId="0" applyFont="1" applyBorder="1" applyAlignment="1" applyProtection="1">
      <alignment horizontal="left"/>
      <protection locked="0"/>
    </xf>
    <xf numFmtId="165" fontId="18" fillId="0" borderId="2" xfId="0" applyNumberFormat="1" applyFont="1" applyBorder="1" applyAlignment="1">
      <alignment horizontal="center"/>
    </xf>
    <xf numFmtId="0" fontId="18" fillId="0" borderId="2" xfId="0" applyFont="1" applyBorder="1" applyAlignment="1">
      <alignment horizontal="center"/>
    </xf>
    <xf numFmtId="44" fontId="18" fillId="0" borderId="2" xfId="0" applyNumberFormat="1" applyFont="1" applyBorder="1" applyAlignment="1">
      <alignment horizontal="center"/>
    </xf>
    <xf numFmtId="44" fontId="18" fillId="0" borderId="20" xfId="0" applyNumberFormat="1" applyFont="1" applyBorder="1" applyAlignment="1">
      <alignment horizontal="center"/>
    </xf>
    <xf numFmtId="0" fontId="19" fillId="0" borderId="0" xfId="0" applyFont="1" applyAlignment="1">
      <alignment horizontal="center" vertical="top" wrapText="1"/>
    </xf>
    <xf numFmtId="0" fontId="19" fillId="0" borderId="0" xfId="0" applyFont="1" applyAlignment="1">
      <alignment horizontal="right" vertical="top" wrapText="1"/>
    </xf>
    <xf numFmtId="0" fontId="19" fillId="0" borderId="0" xfId="0" applyFont="1" applyAlignment="1">
      <alignment horizontal="left" vertical="top" wrapText="1"/>
    </xf>
    <xf numFmtId="0" fontId="7" fillId="3" borderId="0" xfId="0" applyFont="1" applyFill="1"/>
    <xf numFmtId="164" fontId="7" fillId="3" borderId="0" xfId="0" applyNumberFormat="1" applyFont="1" applyFill="1"/>
    <xf numFmtId="1" fontId="7" fillId="3" borderId="0" xfId="0" applyNumberFormat="1" applyFont="1" applyFill="1"/>
    <xf numFmtId="49" fontId="7" fillId="3" borderId="0" xfId="0" applyNumberFormat="1" applyFont="1" applyFill="1"/>
    <xf numFmtId="164" fontId="7" fillId="0" borderId="0" xfId="0" applyNumberFormat="1" applyFont="1"/>
    <xf numFmtId="1" fontId="7" fillId="0" borderId="0" xfId="0" applyNumberFormat="1" applyFont="1"/>
    <xf numFmtId="49" fontId="7" fillId="0" borderId="0" xfId="0" applyNumberFormat="1" applyFont="1"/>
    <xf numFmtId="0" fontId="7" fillId="5" borderId="1" xfId="0" applyFont="1" applyFill="1" applyBorder="1" applyAlignment="1">
      <alignment horizontal="center" vertical="center" wrapText="1"/>
    </xf>
    <xf numFmtId="0" fontId="7" fillId="5" borderId="2" xfId="0" applyFont="1" applyFill="1" applyBorder="1" applyAlignment="1">
      <alignment horizontal="left" vertical="center"/>
    </xf>
    <xf numFmtId="164" fontId="7" fillId="5" borderId="2" xfId="0" applyNumberFormat="1" applyFont="1" applyFill="1" applyBorder="1" applyAlignment="1">
      <alignment horizontal="left" vertical="center" wrapText="1"/>
    </xf>
    <xf numFmtId="49" fontId="7" fillId="5" borderId="2" xfId="0" applyNumberFormat="1" applyFont="1" applyFill="1" applyBorder="1" applyAlignment="1">
      <alignment horizontal="left" vertical="center"/>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wrapText="1"/>
    </xf>
    <xf numFmtId="0" fontId="7" fillId="0" borderId="0" xfId="0" applyFont="1" applyAlignment="1">
      <alignment horizontal="center" vertical="center" wrapText="1"/>
    </xf>
    <xf numFmtId="0" fontId="7" fillId="2" borderId="8" xfId="0" applyFont="1" applyFill="1" applyBorder="1" applyAlignment="1" applyProtection="1">
      <alignment horizontal="right"/>
      <protection locked="0"/>
    </xf>
    <xf numFmtId="0" fontId="7" fillId="2" borderId="9" xfId="0" applyFont="1" applyFill="1" applyBorder="1" applyProtection="1">
      <protection locked="0"/>
    </xf>
    <xf numFmtId="164" fontId="7" fillId="2" borderId="9" xfId="0" applyNumberFormat="1" applyFont="1" applyFill="1" applyBorder="1" applyProtection="1">
      <protection locked="0"/>
    </xf>
    <xf numFmtId="49" fontId="7" fillId="2" borderId="9" xfId="0" applyNumberFormat="1" applyFont="1" applyFill="1" applyBorder="1" applyProtection="1">
      <protection locked="0"/>
    </xf>
    <xf numFmtId="0" fontId="7" fillId="2" borderId="9" xfId="0" applyFont="1" applyFill="1" applyBorder="1"/>
    <xf numFmtId="0" fontId="7" fillId="2" borderId="10" xfId="0" applyFont="1" applyFill="1" applyBorder="1"/>
    <xf numFmtId="0" fontId="7" fillId="2" borderId="1" xfId="0" applyFont="1" applyFill="1" applyBorder="1" applyAlignment="1" applyProtection="1">
      <alignment horizontal="right"/>
      <protection locked="0"/>
    </xf>
    <xf numFmtId="0" fontId="7" fillId="2" borderId="2" xfId="0" applyFont="1" applyFill="1" applyBorder="1" applyProtection="1">
      <protection locked="0"/>
    </xf>
    <xf numFmtId="164" fontId="7" fillId="2" borderId="2" xfId="0" applyNumberFormat="1" applyFont="1" applyFill="1" applyBorder="1" applyProtection="1">
      <protection locked="0"/>
    </xf>
    <xf numFmtId="49" fontId="7" fillId="2" borderId="2" xfId="0" applyNumberFormat="1" applyFont="1" applyFill="1" applyBorder="1" applyProtection="1">
      <protection locked="0"/>
    </xf>
    <xf numFmtId="0" fontId="7" fillId="2" borderId="2" xfId="0" applyFont="1" applyFill="1" applyBorder="1"/>
    <xf numFmtId="0" fontId="7" fillId="2" borderId="3" xfId="0" applyFont="1" applyFill="1" applyBorder="1"/>
    <xf numFmtId="0" fontId="7" fillId="2" borderId="2" xfId="0" applyFont="1" applyFill="1" applyBorder="1" applyAlignment="1" applyProtection="1">
      <alignment horizontal="right"/>
      <protection locked="0"/>
    </xf>
    <xf numFmtId="0" fontId="2" fillId="0" borderId="23" xfId="0" applyFont="1" applyBorder="1" applyAlignment="1">
      <alignment horizontal="center" vertical="center"/>
    </xf>
    <xf numFmtId="165" fontId="2" fillId="0" borderId="23" xfId="0" applyNumberFormat="1" applyFont="1" applyBorder="1" applyAlignment="1">
      <alignment horizontal="center" vertical="center"/>
    </xf>
    <xf numFmtId="0" fontId="7" fillId="0" borderId="23" xfId="0" applyFont="1" applyBorder="1" applyAlignment="1" applyProtection="1">
      <alignment horizontal="center" vertical="center"/>
      <protection locked="0"/>
    </xf>
    <xf numFmtId="0" fontId="7" fillId="0" borderId="23" xfId="0" applyFont="1" applyBorder="1" applyAlignment="1" applyProtection="1">
      <alignment horizontal="left" vertical="center"/>
      <protection locked="0"/>
    </xf>
    <xf numFmtId="14" fontId="7" fillId="0" borderId="23" xfId="0" applyNumberFormat="1" applyFont="1" applyBorder="1" applyAlignment="1" applyProtection="1">
      <alignment horizontal="left" vertical="center"/>
      <protection locked="0"/>
    </xf>
    <xf numFmtId="0" fontId="7" fillId="8" borderId="23" xfId="0" applyFont="1" applyFill="1" applyBorder="1" applyAlignment="1" applyProtection="1">
      <alignment horizontal="center" vertical="center"/>
      <protection locked="0"/>
    </xf>
    <xf numFmtId="0" fontId="7" fillId="8" borderId="23" xfId="0" applyFont="1" applyFill="1" applyBorder="1" applyAlignment="1" applyProtection="1">
      <alignment horizontal="left" vertical="center"/>
      <protection locked="0"/>
    </xf>
    <xf numFmtId="14" fontId="7" fillId="8" borderId="23" xfId="0" applyNumberFormat="1" applyFont="1" applyFill="1" applyBorder="1" applyAlignment="1" applyProtection="1">
      <alignment horizontal="left" vertical="center"/>
      <protection locked="0"/>
    </xf>
    <xf numFmtId="0" fontId="21" fillId="8" borderId="0" xfId="0" applyFont="1" applyFill="1"/>
    <xf numFmtId="14" fontId="21" fillId="8" borderId="0" xfId="0" applyNumberFormat="1" applyFont="1" applyFill="1"/>
    <xf numFmtId="44" fontId="21" fillId="8" borderId="0" xfId="0" applyNumberFormat="1" applyFont="1" applyFill="1" applyAlignment="1">
      <alignment horizontal="left"/>
    </xf>
    <xf numFmtId="0" fontId="20" fillId="0" borderId="0" xfId="0" applyFont="1" applyAlignment="1">
      <alignment vertical="top"/>
    </xf>
    <xf numFmtId="165" fontId="9" fillId="0" borderId="0" xfId="0" applyNumberFormat="1" applyFont="1" applyAlignment="1">
      <alignment horizontal="center" vertical="top"/>
    </xf>
    <xf numFmtId="164" fontId="9" fillId="0" borderId="0" xfId="0" applyNumberFormat="1" applyFont="1" applyAlignment="1">
      <alignment horizontal="center" vertical="top"/>
    </xf>
    <xf numFmtId="0" fontId="9" fillId="0" borderId="0" xfId="0" applyFont="1" applyAlignment="1">
      <alignment horizontal="center" vertical="top"/>
    </xf>
    <xf numFmtId="1" fontId="9" fillId="0" borderId="0" xfId="0" applyNumberFormat="1" applyFont="1" applyAlignment="1">
      <alignment horizontal="center" vertical="top"/>
    </xf>
    <xf numFmtId="0" fontId="9" fillId="0" borderId="0" xfId="0" applyFont="1" applyAlignment="1">
      <alignment horizontal="left" vertical="top"/>
    </xf>
    <xf numFmtId="44" fontId="9" fillId="0" borderId="0" xfId="0" applyNumberFormat="1" applyFont="1" applyAlignment="1">
      <alignment horizontal="left" vertical="top"/>
    </xf>
    <xf numFmtId="44" fontId="9" fillId="0" borderId="0" xfId="0" applyNumberFormat="1" applyFont="1" applyAlignment="1">
      <alignment horizontal="center" vertical="top"/>
    </xf>
    <xf numFmtId="0" fontId="9" fillId="0" borderId="0" xfId="0" applyFont="1" applyAlignment="1">
      <alignment horizontal="right" vertical="top"/>
    </xf>
    <xf numFmtId="44" fontId="17" fillId="5" borderId="4" xfId="0" applyNumberFormat="1" applyFont="1" applyFill="1" applyBorder="1" applyAlignment="1">
      <alignment horizontal="center" vertical="top" wrapText="1"/>
    </xf>
    <xf numFmtId="165" fontId="17" fillId="5" borderId="4" xfId="0" applyNumberFormat="1" applyFont="1" applyFill="1" applyBorder="1" applyAlignment="1">
      <alignment horizontal="center" vertical="top" wrapText="1"/>
    </xf>
    <xf numFmtId="0" fontId="17" fillId="5" borderId="4" xfId="0" applyFont="1" applyFill="1" applyBorder="1" applyAlignment="1">
      <alignment horizontal="center" vertical="top" wrapText="1"/>
    </xf>
    <xf numFmtId="1" fontId="17" fillId="5" borderId="4" xfId="0" applyNumberFormat="1" applyFont="1" applyFill="1" applyBorder="1" applyAlignment="1">
      <alignment horizontal="center" vertical="top" wrapText="1"/>
    </xf>
    <xf numFmtId="0" fontId="17" fillId="5" borderId="14" xfId="0" applyFont="1" applyFill="1" applyBorder="1" applyAlignment="1">
      <alignment horizontal="center" vertical="top" wrapText="1"/>
    </xf>
    <xf numFmtId="44" fontId="17" fillId="5" borderId="14" xfId="0" applyNumberFormat="1" applyFont="1" applyFill="1" applyBorder="1" applyAlignment="1">
      <alignment horizontal="center" vertical="top" wrapText="1"/>
    </xf>
    <xf numFmtId="44" fontId="11" fillId="0" borderId="11" xfId="0" applyNumberFormat="1" applyFont="1" applyBorder="1" applyAlignment="1" applyProtection="1">
      <alignment horizontal="left" vertical="top"/>
      <protection locked="0"/>
    </xf>
    <xf numFmtId="165" fontId="9" fillId="0" borderId="4" xfId="0" applyNumberFormat="1" applyFont="1" applyBorder="1" applyAlignment="1" applyProtection="1">
      <alignment horizontal="center" vertical="top"/>
      <protection locked="0"/>
    </xf>
    <xf numFmtId="165" fontId="9" fillId="0" borderId="5" xfId="0" applyNumberFormat="1" applyFont="1" applyBorder="1" applyAlignment="1" applyProtection="1">
      <alignment horizontal="center" vertical="top"/>
      <protection locked="0"/>
    </xf>
    <xf numFmtId="0" fontId="9" fillId="0" borderId="5" xfId="0" applyFont="1" applyBorder="1" applyAlignment="1" applyProtection="1">
      <alignment horizontal="center" vertical="top"/>
      <protection locked="0"/>
    </xf>
    <xf numFmtId="167" fontId="18" fillId="0" borderId="5" xfId="0" applyNumberFormat="1" applyFont="1" applyBorder="1" applyAlignment="1">
      <alignment horizontal="center" vertical="top"/>
    </xf>
    <xf numFmtId="0" fontId="9" fillId="0" borderId="13" xfId="0" applyFont="1" applyBorder="1" applyAlignment="1" applyProtection="1">
      <alignment horizontal="left" vertical="top"/>
      <protection locked="0"/>
    </xf>
    <xf numFmtId="44" fontId="18" fillId="0" borderId="5" xfId="0" applyNumberFormat="1" applyFont="1" applyBorder="1" applyAlignment="1" applyProtection="1">
      <alignment horizontal="center" vertical="top"/>
      <protection locked="0"/>
    </xf>
    <xf numFmtId="44" fontId="18" fillId="0" borderId="13" xfId="0" applyNumberFormat="1" applyFont="1" applyBorder="1" applyAlignment="1">
      <alignment horizontal="center" vertical="top"/>
    </xf>
    <xf numFmtId="0" fontId="18" fillId="0" borderId="5" xfId="0" applyFont="1" applyBorder="1" applyAlignment="1">
      <alignment horizontal="center" vertical="top"/>
    </xf>
    <xf numFmtId="168" fontId="9" fillId="0" borderId="4" xfId="0" applyNumberFormat="1" applyFont="1" applyBorder="1" applyAlignment="1" applyProtection="1">
      <alignment horizontal="center" vertical="top"/>
      <protection locked="0"/>
    </xf>
    <xf numFmtId="0" fontId="9" fillId="0" borderId="4" xfId="0" applyFont="1" applyBorder="1" applyAlignment="1">
      <alignment horizontal="center" vertical="top"/>
    </xf>
    <xf numFmtId="0" fontId="9" fillId="0" borderId="5" xfId="0" applyFont="1" applyBorder="1" applyAlignment="1">
      <alignment horizontal="center" vertical="top"/>
    </xf>
    <xf numFmtId="167" fontId="9" fillId="0" borderId="13" xfId="0" applyNumberFormat="1" applyFont="1" applyBorder="1" applyAlignment="1">
      <alignment horizontal="center" vertical="top"/>
    </xf>
    <xf numFmtId="44" fontId="9" fillId="0" borderId="13" xfId="0" applyNumberFormat="1" applyFont="1" applyBorder="1" applyAlignment="1">
      <alignment horizontal="center" vertical="top"/>
    </xf>
    <xf numFmtId="0" fontId="9" fillId="0" borderId="0" xfId="0" applyFont="1" applyAlignment="1">
      <alignment vertical="top"/>
    </xf>
    <xf numFmtId="165" fontId="9" fillId="0" borderId="12" xfId="0" applyNumberFormat="1" applyFont="1" applyBorder="1" applyAlignment="1" applyProtection="1">
      <alignment horizontal="center" vertical="top"/>
      <protection locked="0"/>
    </xf>
    <xf numFmtId="165" fontId="9" fillId="0" borderId="13" xfId="0" applyNumberFormat="1" applyFont="1" applyBorder="1" applyAlignment="1" applyProtection="1">
      <alignment horizontal="center" vertical="top"/>
      <protection locked="0"/>
    </xf>
    <xf numFmtId="0" fontId="9" fillId="0" borderId="13" xfId="0" applyFont="1" applyBorder="1" applyAlignment="1" applyProtection="1">
      <alignment horizontal="center" vertical="top"/>
      <protection locked="0"/>
    </xf>
    <xf numFmtId="167" fontId="18" fillId="0" borderId="13" xfId="0" applyNumberFormat="1" applyFont="1" applyBorder="1" applyAlignment="1">
      <alignment horizontal="center" vertical="top"/>
    </xf>
    <xf numFmtId="168" fontId="9" fillId="0" borderId="14" xfId="0" applyNumberFormat="1" applyFont="1" applyBorder="1" applyAlignment="1" applyProtection="1">
      <alignment horizontal="center" vertical="top"/>
      <protection locked="0"/>
    </xf>
    <xf numFmtId="0" fontId="9" fillId="0" borderId="12" xfId="0" applyFont="1" applyBorder="1" applyAlignment="1">
      <alignment horizontal="center" vertical="top"/>
    </xf>
    <xf numFmtId="0" fontId="9" fillId="0" borderId="13" xfId="0" applyFont="1" applyBorder="1" applyAlignment="1">
      <alignment horizontal="center" vertical="top"/>
    </xf>
    <xf numFmtId="165" fontId="9" fillId="0" borderId="2" xfId="0" applyNumberFormat="1" applyFont="1" applyBorder="1" applyAlignment="1" applyProtection="1">
      <alignment horizontal="center" vertical="top"/>
      <protection locked="0"/>
    </xf>
    <xf numFmtId="0" fontId="9" fillId="0" borderId="2" xfId="0" applyFont="1" applyBorder="1" applyAlignment="1" applyProtection="1">
      <alignment horizontal="center" vertical="top"/>
      <protection locked="0"/>
    </xf>
    <xf numFmtId="167" fontId="18" fillId="0" borderId="2" xfId="0" applyNumberFormat="1" applyFont="1" applyBorder="1" applyAlignment="1">
      <alignment horizontal="center" vertical="top"/>
    </xf>
    <xf numFmtId="44" fontId="9" fillId="0" borderId="2" xfId="0" applyNumberFormat="1" applyFont="1" applyBorder="1" applyAlignment="1" applyProtection="1">
      <alignment horizontal="left" vertical="top"/>
      <protection locked="0"/>
    </xf>
    <xf numFmtId="44" fontId="18" fillId="0" borderId="2" xfId="0" applyNumberFormat="1" applyFont="1" applyBorder="1" applyAlignment="1">
      <alignment horizontal="center" vertical="top"/>
    </xf>
    <xf numFmtId="0" fontId="9" fillId="0" borderId="1" xfId="0" applyFont="1" applyBorder="1" applyAlignment="1">
      <alignment horizontal="center" vertical="top"/>
    </xf>
    <xf numFmtId="0" fontId="9" fillId="0" borderId="2" xfId="0" applyFont="1" applyBorder="1" applyAlignment="1">
      <alignment horizontal="center" vertical="top"/>
    </xf>
    <xf numFmtId="167" fontId="9" fillId="0" borderId="2" xfId="0" applyNumberFormat="1" applyFont="1" applyBorder="1" applyAlignment="1">
      <alignment horizontal="center" vertical="top"/>
    </xf>
    <xf numFmtId="167" fontId="9" fillId="0" borderId="0" xfId="0" applyNumberFormat="1" applyFont="1" applyAlignment="1">
      <alignment horizontal="center" vertical="top"/>
    </xf>
    <xf numFmtId="44" fontId="9" fillId="0" borderId="5" xfId="0" applyNumberFormat="1" applyFont="1" applyBorder="1" applyAlignment="1" applyProtection="1">
      <alignment horizontal="left" vertical="top"/>
      <protection locked="0"/>
    </xf>
    <xf numFmtId="168" fontId="9" fillId="0" borderId="1" xfId="0" applyNumberFormat="1" applyFont="1" applyBorder="1" applyAlignment="1" applyProtection="1">
      <alignment horizontal="center" vertical="top"/>
      <protection locked="0"/>
    </xf>
    <xf numFmtId="168" fontId="9" fillId="0" borderId="23" xfId="0" applyNumberFormat="1" applyFont="1" applyBorder="1" applyAlignment="1" applyProtection="1">
      <alignment horizontal="center" vertical="top"/>
      <protection locked="0"/>
    </xf>
    <xf numFmtId="165" fontId="9" fillId="0" borderId="0" xfId="0" applyNumberFormat="1" applyFont="1" applyAlignment="1" applyProtection="1">
      <alignment horizontal="center" vertical="top"/>
      <protection locked="0"/>
    </xf>
    <xf numFmtId="164" fontId="9" fillId="0" borderId="0" xfId="0" applyNumberFormat="1" applyFont="1" applyAlignment="1" applyProtection="1">
      <alignment horizontal="center" vertical="top"/>
      <protection locked="0"/>
    </xf>
    <xf numFmtId="0" fontId="9" fillId="0" borderId="0" xfId="0" applyFont="1" applyAlignment="1" applyProtection="1">
      <alignment horizontal="center" vertical="top"/>
      <protection locked="0"/>
    </xf>
    <xf numFmtId="0" fontId="9" fillId="0" borderId="0" xfId="0" applyFont="1" applyAlignment="1" applyProtection="1">
      <alignment horizontal="left" vertical="top"/>
      <protection locked="0"/>
    </xf>
    <xf numFmtId="44" fontId="9" fillId="0" borderId="0" xfId="0" applyNumberFormat="1" applyFont="1" applyAlignment="1" applyProtection="1">
      <alignment horizontal="left" vertical="top"/>
      <protection locked="0"/>
    </xf>
    <xf numFmtId="44" fontId="9" fillId="0" borderId="0" xfId="0" applyNumberFormat="1" applyFont="1" applyAlignment="1" applyProtection="1">
      <alignment horizontal="center" vertical="top"/>
      <protection locked="0"/>
    </xf>
    <xf numFmtId="0" fontId="9" fillId="0" borderId="5"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9" fillId="0" borderId="0" xfId="0" applyFont="1" applyAlignment="1">
      <alignment horizontal="center" vertical="top" wrapText="1"/>
    </xf>
    <xf numFmtId="0" fontId="9" fillId="0" borderId="5" xfId="0" applyFont="1" applyBorder="1" applyAlignment="1" applyProtection="1">
      <alignment horizontal="center" vertical="top" wrapText="1"/>
      <protection locked="0"/>
    </xf>
    <xf numFmtId="0" fontId="9" fillId="0" borderId="13" xfId="0" applyFont="1" applyBorder="1" applyAlignment="1" applyProtection="1">
      <alignment horizontal="center" vertical="top" wrapText="1"/>
      <protection locked="0"/>
    </xf>
    <xf numFmtId="0" fontId="9" fillId="0" borderId="2" xfId="0" applyFont="1" applyBorder="1" applyAlignment="1" applyProtection="1">
      <alignment horizontal="center" vertical="top" wrapText="1"/>
      <protection locked="0"/>
    </xf>
    <xf numFmtId="0" fontId="9" fillId="0" borderId="0" xfId="0" applyFont="1" applyAlignment="1" applyProtection="1">
      <alignment horizontal="center" vertical="top" wrapText="1"/>
      <protection locked="0"/>
    </xf>
    <xf numFmtId="0" fontId="18" fillId="0" borderId="13" xfId="0" applyFont="1" applyBorder="1" applyAlignment="1">
      <alignment horizontal="left" vertical="top" wrapText="1"/>
    </xf>
    <xf numFmtId="0" fontId="9" fillId="0" borderId="0" xfId="0" applyFont="1" applyAlignment="1">
      <alignment horizontal="left" vertical="top" wrapText="1"/>
    </xf>
    <xf numFmtId="0" fontId="9" fillId="0" borderId="0" xfId="0" applyFont="1" applyAlignment="1" applyProtection="1">
      <alignment horizontal="left" vertical="top" wrapText="1"/>
      <protection locked="0"/>
    </xf>
    <xf numFmtId="169" fontId="9" fillId="0" borderId="5" xfId="0" applyNumberFormat="1" applyFont="1" applyBorder="1" applyAlignment="1">
      <alignment horizontal="center" vertical="top"/>
    </xf>
    <xf numFmtId="169" fontId="9" fillId="0" borderId="15" xfId="0" applyNumberFormat="1" applyFont="1" applyBorder="1" applyAlignment="1">
      <alignment horizontal="center" vertical="top"/>
    </xf>
    <xf numFmtId="168" fontId="9" fillId="0" borderId="14" xfId="0" applyNumberFormat="1" applyFont="1" applyBorder="1" applyAlignment="1" applyProtection="1">
      <alignment horizontal="left" vertical="top" wrapText="1"/>
      <protection locked="0"/>
    </xf>
    <xf numFmtId="0" fontId="9" fillId="0" borderId="25" xfId="0" applyFont="1" applyBorder="1" applyAlignment="1" applyProtection="1">
      <alignment horizontal="center"/>
      <protection locked="0"/>
    </xf>
    <xf numFmtId="0" fontId="9" fillId="0" borderId="9" xfId="0" applyFont="1" applyBorder="1" applyAlignment="1" applyProtection="1">
      <alignment horizontal="left"/>
      <protection locked="0"/>
    </xf>
    <xf numFmtId="165" fontId="18" fillId="0" borderId="9" xfId="0" applyNumberFormat="1" applyFont="1" applyBorder="1" applyAlignment="1">
      <alignment horizontal="center"/>
    </xf>
    <xf numFmtId="0" fontId="18" fillId="0" borderId="9" xfId="0" applyFont="1" applyBorder="1" applyAlignment="1">
      <alignment horizontal="center"/>
    </xf>
    <xf numFmtId="44" fontId="18" fillId="0" borderId="9" xfId="0" applyNumberFormat="1" applyFont="1" applyBorder="1" applyAlignment="1">
      <alignment horizontal="center"/>
    </xf>
    <xf numFmtId="44" fontId="18" fillId="0" borderId="26" xfId="0" applyNumberFormat="1" applyFont="1" applyBorder="1" applyAlignment="1">
      <alignment horizontal="center"/>
    </xf>
    <xf numFmtId="0" fontId="0" fillId="0" borderId="28" xfId="0" applyBorder="1"/>
    <xf numFmtId="44" fontId="10" fillId="4" borderId="2" xfId="0" applyNumberFormat="1" applyFont="1" applyFill="1" applyBorder="1" applyAlignment="1">
      <alignment horizontal="center"/>
    </xf>
    <xf numFmtId="44" fontId="10" fillId="4" borderId="3" xfId="0" applyNumberFormat="1" applyFont="1" applyFill="1" applyBorder="1" applyAlignment="1">
      <alignment horizontal="center"/>
    </xf>
    <xf numFmtId="44" fontId="16" fillId="4" borderId="2" xfId="0" applyNumberFormat="1" applyFont="1" applyFill="1" applyBorder="1" applyAlignment="1">
      <alignment horizontal="center"/>
    </xf>
    <xf numFmtId="44" fontId="16" fillId="4" borderId="3" xfId="0" applyNumberFormat="1" applyFont="1" applyFill="1" applyBorder="1" applyAlignment="1">
      <alignment horizont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165" fontId="7" fillId="0" borderId="1" xfId="0" applyNumberFormat="1" applyFont="1" applyBorder="1" applyAlignment="1" applyProtection="1">
      <alignment horizontal="center" vertical="center"/>
      <protection locked="0"/>
    </xf>
    <xf numFmtId="165" fontId="7" fillId="0" borderId="2" xfId="0" applyNumberFormat="1" applyFont="1" applyBorder="1" applyAlignment="1" applyProtection="1">
      <alignment horizontal="center" vertical="center"/>
      <protection locked="0"/>
    </xf>
    <xf numFmtId="165" fontId="7" fillId="0" borderId="3" xfId="0" applyNumberFormat="1" applyFont="1" applyBorder="1" applyAlignment="1" applyProtection="1">
      <alignment horizontal="center" vertical="center"/>
      <protection locked="0"/>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24" xfId="0" applyFont="1" applyBorder="1" applyAlignment="1">
      <alignment horizontal="left" vertical="center" wrapText="1"/>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8" fillId="5" borderId="1"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49" fontId="9" fillId="0" borderId="0" xfId="0" applyNumberFormat="1" applyFont="1" applyAlignment="1">
      <alignment horizontal="left" vertical="top" wrapText="1"/>
    </xf>
    <xf numFmtId="49" fontId="6" fillId="6" borderId="0" xfId="0" applyNumberFormat="1" applyFont="1" applyFill="1" applyAlignment="1">
      <alignment horizontal="left" vertical="center"/>
    </xf>
    <xf numFmtId="0" fontId="9" fillId="0" borderId="27" xfId="0" applyFont="1" applyBorder="1" applyAlignment="1">
      <alignment horizontal="left" vertical="center" wrapText="1"/>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0" fontId="9" fillId="0" borderId="0" xfId="0" applyFont="1" applyAlignment="1">
      <alignment horizontal="left" vertical="center" wrapText="1"/>
    </xf>
    <xf numFmtId="0" fontId="9" fillId="0" borderId="31" xfId="0" applyFont="1" applyBorder="1" applyAlignment="1">
      <alignment horizontal="left" vertical="center" wrapText="1"/>
    </xf>
    <xf numFmtId="0" fontId="13" fillId="4" borderId="4"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24" xfId="0" applyFont="1" applyFill="1" applyBorder="1" applyAlignment="1">
      <alignment horizontal="center" vertical="center"/>
    </xf>
    <xf numFmtId="0" fontId="6" fillId="0" borderId="0" xfId="0" applyFont="1" applyAlignment="1">
      <alignment horizontal="left" vertical="center"/>
    </xf>
    <xf numFmtId="165" fontId="7" fillId="0" borderId="23" xfId="0" applyNumberFormat="1" applyFont="1" applyBorder="1" applyAlignment="1" applyProtection="1">
      <alignment horizontal="left" vertical="center" wrapText="1"/>
      <protection locked="0"/>
    </xf>
    <xf numFmtId="165" fontId="7" fillId="0" borderId="23" xfId="0" applyNumberFormat="1" applyFont="1" applyBorder="1" applyAlignment="1" applyProtection="1">
      <alignment horizontal="left" vertical="center"/>
      <protection locked="0"/>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165" fontId="2" fillId="0" borderId="23" xfId="0" applyNumberFormat="1" applyFont="1" applyBorder="1" applyAlignment="1">
      <alignment horizontal="center" vertical="center"/>
    </xf>
    <xf numFmtId="165" fontId="7" fillId="8" borderId="23" xfId="0" applyNumberFormat="1" applyFont="1" applyFill="1" applyBorder="1" applyAlignment="1" applyProtection="1">
      <alignment horizontal="left" vertical="center"/>
      <protection locked="0"/>
    </xf>
  </cellXfs>
  <cellStyles count="2">
    <cellStyle name="Currency 2" xfId="1" xr:uid="{00000000-0005-0000-0000-000000000000}"/>
    <cellStyle name="Normal" xfId="0" builtinId="0"/>
  </cellStyles>
  <dxfs count="11">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font>
        <color rgb="FFC00000"/>
      </font>
      <fill>
        <patternFill>
          <bgColor rgb="FFFFCCCC"/>
        </patternFill>
      </fill>
    </dxf>
    <dxf>
      <fill>
        <patternFill>
          <bgColor theme="8" tint="0.79998168889431442"/>
        </patternFill>
      </fill>
    </dxf>
    <dxf>
      <fill>
        <patternFill>
          <bgColor theme="0"/>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9" tint="0.59996337778862885"/>
        </patternFill>
      </fill>
    </dxf>
    <dxf>
      <border>
        <bottom style="thin">
          <color theme="0" tint="-0.34998626667073579"/>
        </bottom>
        <vertical/>
        <horizontal/>
      </border>
    </dxf>
    <dxf>
      <font>
        <color theme="0"/>
      </font>
      <fill>
        <patternFill>
          <bgColor theme="0"/>
        </patternFill>
      </fill>
      <border>
        <left/>
        <right/>
        <top/>
        <bottom/>
        <vertical/>
        <horizontal/>
      </border>
    </dxf>
    <dxf>
      <border>
        <bottom style="thin">
          <color theme="0" tint="-0.34998626667073579"/>
        </bottom>
        <vertical/>
        <horizontal/>
      </border>
    </dxf>
    <dxf>
      <font>
        <color theme="0"/>
      </font>
      <fill>
        <patternFill>
          <bgColor theme="0"/>
        </patternFill>
      </fill>
      <border>
        <left/>
        <right/>
        <top/>
        <bottom/>
        <vertical/>
        <horizontal/>
      </border>
    </dxf>
  </dxfs>
  <tableStyles count="0" defaultTableStyle="TableStyleMedium2" defaultPivotStyle="PivotStyleLight16"/>
  <colors>
    <mruColors>
      <color rgb="FFFF99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0</xdr:col>
      <xdr:colOff>49742</xdr:colOff>
      <xdr:row>117</xdr:row>
      <xdr:rowOff>38099</xdr:rowOff>
    </xdr:from>
    <xdr:to>
      <xdr:col>5</xdr:col>
      <xdr:colOff>266103</xdr:colOff>
      <xdr:row>132</xdr:row>
      <xdr:rowOff>38099</xdr:rowOff>
    </xdr:to>
    <xdr:pic>
      <xdr:nvPicPr>
        <xdr:cNvPr id="27" name="Picture 26">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742" y="25184099"/>
          <a:ext cx="3264361" cy="29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117</xdr:row>
      <xdr:rowOff>28575</xdr:rowOff>
    </xdr:from>
    <xdr:to>
      <xdr:col>11</xdr:col>
      <xdr:colOff>333819</xdr:colOff>
      <xdr:row>132</xdr:row>
      <xdr:rowOff>47625</xdr:rowOff>
    </xdr:to>
    <xdr:pic>
      <xdr:nvPicPr>
        <xdr:cNvPr id="28" name="Picture 27">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6650" y="25174575"/>
          <a:ext cx="3362769" cy="299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xdr:colOff>
      <xdr:row>136</xdr:row>
      <xdr:rowOff>28576</xdr:rowOff>
    </xdr:from>
    <xdr:to>
      <xdr:col>5</xdr:col>
      <xdr:colOff>447328</xdr:colOff>
      <xdr:row>151</xdr:row>
      <xdr:rowOff>57150</xdr:rowOff>
    </xdr:to>
    <xdr:pic>
      <xdr:nvPicPr>
        <xdr:cNvPr id="29" name="Picture 28">
          <a:extLst>
            <a:ext uri="{FF2B5EF4-FFF2-40B4-BE49-F238E27FC236}">
              <a16:creationId xmlns:a16="http://schemas.microsoft.com/office/drawing/2014/main" id="{00000000-0008-0000-0000-00001D00000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b="4691"/>
        <a:stretch/>
      </xdr:blipFill>
      <xdr:spPr bwMode="auto">
        <a:xfrm>
          <a:off x="28575" y="28794076"/>
          <a:ext cx="3466753" cy="3000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542925</xdr:colOff>
      <xdr:row>120</xdr:row>
      <xdr:rowOff>19050</xdr:rowOff>
    </xdr:from>
    <xdr:to>
      <xdr:col>6</xdr:col>
      <xdr:colOff>47625</xdr:colOff>
      <xdr:row>120</xdr:row>
      <xdr:rowOff>133350</xdr:rowOff>
    </xdr:to>
    <xdr:sp macro="" textlink="">
      <xdr:nvSpPr>
        <xdr:cNvPr id="30" name="Oval 29">
          <a:extLst>
            <a:ext uri="{FF2B5EF4-FFF2-40B4-BE49-F238E27FC236}">
              <a16:creationId xmlns:a16="http://schemas.microsoft.com/office/drawing/2014/main" id="{00000000-0008-0000-0000-00001E000000}"/>
            </a:ext>
          </a:extLst>
        </xdr:cNvPr>
        <xdr:cNvSpPr/>
      </xdr:nvSpPr>
      <xdr:spPr>
        <a:xfrm>
          <a:off x="3590925" y="25736550"/>
          <a:ext cx="114300" cy="114300"/>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192617</xdr:colOff>
      <xdr:row>121</xdr:row>
      <xdr:rowOff>104774</xdr:rowOff>
    </xdr:from>
    <xdr:to>
      <xdr:col>2</xdr:col>
      <xdr:colOff>7408</xdr:colOff>
      <xdr:row>122</xdr:row>
      <xdr:rowOff>76199</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192617" y="26012774"/>
          <a:ext cx="1033991" cy="1619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xdr:col>
      <xdr:colOff>152400</xdr:colOff>
      <xdr:row>125</xdr:row>
      <xdr:rowOff>123825</xdr:rowOff>
    </xdr:from>
    <xdr:to>
      <xdr:col>8</xdr:col>
      <xdr:colOff>504825</xdr:colOff>
      <xdr:row>126</xdr:row>
      <xdr:rowOff>104775</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3810000" y="26793825"/>
          <a:ext cx="1571625" cy="1714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228600</xdr:colOff>
      <xdr:row>139</xdr:row>
      <xdr:rowOff>47625</xdr:rowOff>
    </xdr:from>
    <xdr:to>
      <xdr:col>0</xdr:col>
      <xdr:colOff>514350</xdr:colOff>
      <xdr:row>140</xdr:row>
      <xdr:rowOff>28575</xdr:rowOff>
    </xdr:to>
    <xdr:cxnSp macro="">
      <xdr:nvCxnSpPr>
        <xdr:cNvPr id="33" name="Connector: Elbow 32">
          <a:extLst>
            <a:ext uri="{FF2B5EF4-FFF2-40B4-BE49-F238E27FC236}">
              <a16:creationId xmlns:a16="http://schemas.microsoft.com/office/drawing/2014/main" id="{00000000-0008-0000-0000-000021000000}"/>
            </a:ext>
          </a:extLst>
        </xdr:cNvPr>
        <xdr:cNvCxnSpPr/>
      </xdr:nvCxnSpPr>
      <xdr:spPr>
        <a:xfrm flipV="1">
          <a:off x="228600" y="29384625"/>
          <a:ext cx="285750" cy="171450"/>
        </a:xfrm>
        <a:prstGeom prst="bentConnector3">
          <a:avLst>
            <a:gd name="adj1" fmla="val 36667"/>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21178</xdr:colOff>
      <xdr:row>120</xdr:row>
      <xdr:rowOff>10590</xdr:rowOff>
    </xdr:from>
    <xdr:to>
      <xdr:col>0</xdr:col>
      <xdr:colOff>139711</xdr:colOff>
      <xdr:row>120</xdr:row>
      <xdr:rowOff>124890</xdr:rowOff>
    </xdr:to>
    <xdr:sp macro="" textlink="">
      <xdr:nvSpPr>
        <xdr:cNvPr id="34" name="Oval 33">
          <a:extLst>
            <a:ext uri="{FF2B5EF4-FFF2-40B4-BE49-F238E27FC236}">
              <a16:creationId xmlns:a16="http://schemas.microsoft.com/office/drawing/2014/main" id="{00000000-0008-0000-0000-000022000000}"/>
            </a:ext>
          </a:extLst>
        </xdr:cNvPr>
        <xdr:cNvSpPr/>
      </xdr:nvSpPr>
      <xdr:spPr>
        <a:xfrm>
          <a:off x="21178" y="25728090"/>
          <a:ext cx="118533" cy="114300"/>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0</xdr:colOff>
      <xdr:row>156</xdr:row>
      <xdr:rowOff>158712</xdr:rowOff>
    </xdr:from>
    <xdr:to>
      <xdr:col>11</xdr:col>
      <xdr:colOff>560917</xdr:colOff>
      <xdr:row>174</xdr:row>
      <xdr:rowOff>117257</xdr:rowOff>
    </xdr:to>
    <xdr:grpSp>
      <xdr:nvGrpSpPr>
        <xdr:cNvPr id="35" name="Group 34">
          <a:extLst>
            <a:ext uri="{FF2B5EF4-FFF2-40B4-BE49-F238E27FC236}">
              <a16:creationId xmlns:a16="http://schemas.microsoft.com/office/drawing/2014/main" id="{00000000-0008-0000-0000-000023000000}"/>
            </a:ext>
          </a:extLst>
        </xdr:cNvPr>
        <xdr:cNvGrpSpPr/>
      </xdr:nvGrpSpPr>
      <xdr:grpSpPr>
        <a:xfrm>
          <a:off x="0" y="30886362"/>
          <a:ext cx="7056967" cy="3387545"/>
          <a:chOff x="10583" y="21821953"/>
          <a:chExt cx="7313084" cy="3387545"/>
        </a:xfrm>
      </xdr:grpSpPr>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rotWithShape="1">
          <a:blip xmlns:r="http://schemas.openxmlformats.org/officeDocument/2006/relationships" r:embed="rId4"/>
          <a:srcRect r="28074"/>
          <a:stretch/>
        </xdr:blipFill>
        <xdr:spPr>
          <a:xfrm>
            <a:off x="10583" y="21821953"/>
            <a:ext cx="7313084" cy="3387545"/>
          </a:xfrm>
          <a:prstGeom prst="rect">
            <a:avLst/>
          </a:prstGeom>
        </xdr:spPr>
      </xdr:pic>
      <xdr:cxnSp macro="">
        <xdr:nvCxnSpPr>
          <xdr:cNvPr id="37" name="Straight Connector 36">
            <a:extLst>
              <a:ext uri="{FF2B5EF4-FFF2-40B4-BE49-F238E27FC236}">
                <a16:creationId xmlns:a16="http://schemas.microsoft.com/office/drawing/2014/main" id="{00000000-0008-0000-0000-000025000000}"/>
              </a:ext>
            </a:extLst>
          </xdr:cNvPr>
          <xdr:cNvCxnSpPr/>
        </xdr:nvCxnSpPr>
        <xdr:spPr>
          <a:xfrm>
            <a:off x="6402916" y="21833418"/>
            <a:ext cx="0" cy="3196167"/>
          </a:xfrm>
          <a:prstGeom prst="line">
            <a:avLst/>
          </a:prstGeom>
          <a:ln w="28575">
            <a:solidFill>
              <a:srgbClr val="C0000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21167</xdr:colOff>
      <xdr:row>173</xdr:row>
      <xdr:rowOff>137580</xdr:rowOff>
    </xdr:from>
    <xdr:to>
      <xdr:col>11</xdr:col>
      <xdr:colOff>603249</xdr:colOff>
      <xdr:row>191</xdr:row>
      <xdr:rowOff>52913</xdr:rowOff>
    </xdr:to>
    <xdr:grpSp>
      <xdr:nvGrpSpPr>
        <xdr:cNvPr id="38" name="Group 37">
          <a:extLst>
            <a:ext uri="{FF2B5EF4-FFF2-40B4-BE49-F238E27FC236}">
              <a16:creationId xmlns:a16="http://schemas.microsoft.com/office/drawing/2014/main" id="{00000000-0008-0000-0000-000026000000}"/>
            </a:ext>
          </a:extLst>
        </xdr:cNvPr>
        <xdr:cNvGrpSpPr/>
      </xdr:nvGrpSpPr>
      <xdr:grpSpPr>
        <a:xfrm>
          <a:off x="21167" y="34103730"/>
          <a:ext cx="7068607" cy="3344333"/>
          <a:chOff x="21167" y="25347084"/>
          <a:chExt cx="7334249" cy="3344333"/>
        </a:xfrm>
      </xdr:grpSpPr>
      <xdr:grpSp>
        <xdr:nvGrpSpPr>
          <xdr:cNvPr id="39" name="Group 38">
            <a:extLst>
              <a:ext uri="{FF2B5EF4-FFF2-40B4-BE49-F238E27FC236}">
                <a16:creationId xmlns:a16="http://schemas.microsoft.com/office/drawing/2014/main" id="{00000000-0008-0000-0000-000027000000}"/>
              </a:ext>
            </a:extLst>
          </xdr:cNvPr>
          <xdr:cNvGrpSpPr/>
        </xdr:nvGrpSpPr>
        <xdr:grpSpPr>
          <a:xfrm>
            <a:off x="42333" y="25347084"/>
            <a:ext cx="7313083" cy="3344333"/>
            <a:chOff x="7948915" y="21896917"/>
            <a:chExt cx="9245361" cy="3705821"/>
          </a:xfrm>
        </xdr:grpSpPr>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rotWithShape="1">
            <a:blip xmlns:r="http://schemas.openxmlformats.org/officeDocument/2006/relationships" r:embed="rId4"/>
            <a:srcRect l="63182"/>
            <a:stretch/>
          </xdr:blipFill>
          <xdr:spPr>
            <a:xfrm>
              <a:off x="7948915" y="21907500"/>
              <a:ext cx="4632036" cy="3695238"/>
            </a:xfrm>
            <a:prstGeom prst="rect">
              <a:avLst/>
            </a:prstGeom>
          </xdr:spPr>
        </xdr:pic>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rotWithShape="1">
            <a:blip xmlns:r="http://schemas.openxmlformats.org/officeDocument/2006/relationships" r:embed="rId5"/>
            <a:srcRect r="17646" b="10225"/>
            <a:stretch/>
          </xdr:blipFill>
          <xdr:spPr>
            <a:xfrm>
              <a:off x="12488340" y="21896917"/>
              <a:ext cx="4705936" cy="3693583"/>
            </a:xfrm>
            <a:prstGeom prst="rect">
              <a:avLst/>
            </a:prstGeom>
          </xdr:spPr>
        </xdr:pic>
      </xdr:grpSp>
      <xdr:cxnSp macro="">
        <xdr:nvCxnSpPr>
          <xdr:cNvPr id="40" name="Straight Connector 39">
            <a:extLst>
              <a:ext uri="{FF2B5EF4-FFF2-40B4-BE49-F238E27FC236}">
                <a16:creationId xmlns:a16="http://schemas.microsoft.com/office/drawing/2014/main" id="{00000000-0008-0000-0000-000028000000}"/>
              </a:ext>
            </a:extLst>
          </xdr:cNvPr>
          <xdr:cNvCxnSpPr/>
        </xdr:nvCxnSpPr>
        <xdr:spPr>
          <a:xfrm>
            <a:off x="21167" y="25368251"/>
            <a:ext cx="0" cy="3196167"/>
          </a:xfrm>
          <a:prstGeom prst="line">
            <a:avLst/>
          </a:prstGeom>
          <a:ln w="28575">
            <a:solidFill>
              <a:srgbClr val="C0000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114300</xdr:colOff>
      <xdr:row>68</xdr:row>
      <xdr:rowOff>90593</xdr:rowOff>
    </xdr:from>
    <xdr:to>
      <xdr:col>12</xdr:col>
      <xdr:colOff>23282</xdr:colOff>
      <xdr:row>85</xdr:row>
      <xdr:rowOff>37677</xdr:rowOff>
    </xdr:to>
    <xdr:grpSp>
      <xdr:nvGrpSpPr>
        <xdr:cNvPr id="43" name="Group 42">
          <a:extLst>
            <a:ext uri="{FF2B5EF4-FFF2-40B4-BE49-F238E27FC236}">
              <a16:creationId xmlns:a16="http://schemas.microsoft.com/office/drawing/2014/main" id="{00000000-0008-0000-0000-00002B000000}"/>
            </a:ext>
          </a:extLst>
        </xdr:cNvPr>
        <xdr:cNvGrpSpPr/>
      </xdr:nvGrpSpPr>
      <xdr:grpSpPr>
        <a:xfrm>
          <a:off x="114300" y="14044718"/>
          <a:ext cx="6995582" cy="3185584"/>
          <a:chOff x="1" y="37147500"/>
          <a:chExt cx="7376582" cy="3207936"/>
        </a:xfrm>
      </xdr:grpSpPr>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rotWithShape="1">
          <a:blip xmlns:r="http://schemas.openxmlformats.org/officeDocument/2006/relationships" r:embed="rId6"/>
          <a:srcRect r="81152" b="60489"/>
          <a:stretch/>
        </xdr:blipFill>
        <xdr:spPr>
          <a:xfrm>
            <a:off x="1" y="37147500"/>
            <a:ext cx="7376582" cy="3207936"/>
          </a:xfrm>
          <a:prstGeom prst="rect">
            <a:avLst/>
          </a:prstGeom>
        </xdr:spPr>
      </xdr:pic>
      <xdr:sp macro="" textlink="">
        <xdr:nvSpPr>
          <xdr:cNvPr id="45" name="Oval 44">
            <a:extLst>
              <a:ext uri="{FF2B5EF4-FFF2-40B4-BE49-F238E27FC236}">
                <a16:creationId xmlns:a16="http://schemas.microsoft.com/office/drawing/2014/main" id="{00000000-0008-0000-0000-00002D000000}"/>
              </a:ext>
            </a:extLst>
          </xdr:cNvPr>
          <xdr:cNvSpPr/>
        </xdr:nvSpPr>
        <xdr:spPr>
          <a:xfrm>
            <a:off x="3598335" y="37443830"/>
            <a:ext cx="118533" cy="114300"/>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46" name="Oval 45">
            <a:extLst>
              <a:ext uri="{FF2B5EF4-FFF2-40B4-BE49-F238E27FC236}">
                <a16:creationId xmlns:a16="http://schemas.microsoft.com/office/drawing/2014/main" id="{00000000-0008-0000-0000-00002E000000}"/>
              </a:ext>
            </a:extLst>
          </xdr:cNvPr>
          <xdr:cNvSpPr/>
        </xdr:nvSpPr>
        <xdr:spPr>
          <a:xfrm>
            <a:off x="4963585" y="37740164"/>
            <a:ext cx="118533" cy="114300"/>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0</xdr:col>
      <xdr:colOff>53340</xdr:colOff>
      <xdr:row>87</xdr:row>
      <xdr:rowOff>146896</xdr:rowOff>
    </xdr:from>
    <xdr:to>
      <xdr:col>11</xdr:col>
      <xdr:colOff>561339</xdr:colOff>
      <xdr:row>108</xdr:row>
      <xdr:rowOff>136314</xdr:rowOff>
    </xdr:to>
    <xdr:grpSp>
      <xdr:nvGrpSpPr>
        <xdr:cNvPr id="47" name="Group 46">
          <a:extLst>
            <a:ext uri="{FF2B5EF4-FFF2-40B4-BE49-F238E27FC236}">
              <a16:creationId xmlns:a16="http://schemas.microsoft.com/office/drawing/2014/main" id="{00000000-0008-0000-0000-00002F000000}"/>
            </a:ext>
          </a:extLst>
        </xdr:cNvPr>
        <xdr:cNvGrpSpPr/>
      </xdr:nvGrpSpPr>
      <xdr:grpSpPr>
        <a:xfrm>
          <a:off x="53340" y="17720521"/>
          <a:ext cx="7004049" cy="3989918"/>
          <a:chOff x="1" y="41529000"/>
          <a:chExt cx="7355416" cy="4044645"/>
        </a:xfrm>
      </xdr:grpSpPr>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rotWithShape="1">
          <a:blip xmlns:r="http://schemas.openxmlformats.org/officeDocument/2006/relationships" r:embed="rId7"/>
          <a:srcRect r="81173" b="50097"/>
          <a:stretch/>
        </xdr:blipFill>
        <xdr:spPr>
          <a:xfrm>
            <a:off x="1" y="41529000"/>
            <a:ext cx="7355416" cy="4044645"/>
          </a:xfrm>
          <a:prstGeom prst="rect">
            <a:avLst/>
          </a:prstGeom>
        </xdr:spPr>
      </xdr:pic>
      <xdr:sp macro="" textlink="">
        <xdr:nvSpPr>
          <xdr:cNvPr id="49" name="Oval 48">
            <a:extLst>
              <a:ext uri="{FF2B5EF4-FFF2-40B4-BE49-F238E27FC236}">
                <a16:creationId xmlns:a16="http://schemas.microsoft.com/office/drawing/2014/main" id="{00000000-0008-0000-0000-000031000000}"/>
              </a:ext>
            </a:extLst>
          </xdr:cNvPr>
          <xdr:cNvSpPr/>
        </xdr:nvSpPr>
        <xdr:spPr>
          <a:xfrm>
            <a:off x="3608929" y="41814745"/>
            <a:ext cx="118533" cy="114300"/>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50" name="Oval 49">
            <a:extLst>
              <a:ext uri="{FF2B5EF4-FFF2-40B4-BE49-F238E27FC236}">
                <a16:creationId xmlns:a16="http://schemas.microsoft.com/office/drawing/2014/main" id="{00000000-0008-0000-0000-000032000000}"/>
              </a:ext>
            </a:extLst>
          </xdr:cNvPr>
          <xdr:cNvSpPr/>
        </xdr:nvSpPr>
        <xdr:spPr>
          <a:xfrm>
            <a:off x="4931833" y="42111079"/>
            <a:ext cx="118533" cy="114300"/>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51" name="Oval 50">
            <a:extLst>
              <a:ext uri="{FF2B5EF4-FFF2-40B4-BE49-F238E27FC236}">
                <a16:creationId xmlns:a16="http://schemas.microsoft.com/office/drawing/2014/main" id="{00000000-0008-0000-0000-000033000000}"/>
              </a:ext>
            </a:extLst>
          </xdr:cNvPr>
          <xdr:cNvSpPr/>
        </xdr:nvSpPr>
        <xdr:spPr>
          <a:xfrm>
            <a:off x="6064254" y="44968580"/>
            <a:ext cx="118533" cy="114300"/>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editAs="oneCell">
    <xdr:from>
      <xdr:col>0</xdr:col>
      <xdr:colOff>49742</xdr:colOff>
      <xdr:row>118</xdr:row>
      <xdr:rowOff>38099</xdr:rowOff>
    </xdr:from>
    <xdr:to>
      <xdr:col>5</xdr:col>
      <xdr:colOff>266103</xdr:colOff>
      <xdr:row>133</xdr:row>
      <xdr:rowOff>38099</xdr:rowOff>
    </xdr:to>
    <xdr:pic>
      <xdr:nvPicPr>
        <xdr:cNvPr id="52" name="Picture 51">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742" y="26174699"/>
          <a:ext cx="3264361"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118</xdr:row>
      <xdr:rowOff>28575</xdr:rowOff>
    </xdr:from>
    <xdr:to>
      <xdr:col>11</xdr:col>
      <xdr:colOff>333819</xdr:colOff>
      <xdr:row>133</xdr:row>
      <xdr:rowOff>47625</xdr:rowOff>
    </xdr:to>
    <xdr:pic>
      <xdr:nvPicPr>
        <xdr:cNvPr id="53" name="Picture 52">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6650" y="26165175"/>
          <a:ext cx="3362769" cy="287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xdr:colOff>
      <xdr:row>137</xdr:row>
      <xdr:rowOff>28576</xdr:rowOff>
    </xdr:from>
    <xdr:to>
      <xdr:col>5</xdr:col>
      <xdr:colOff>447328</xdr:colOff>
      <xdr:row>152</xdr:row>
      <xdr:rowOff>57150</xdr:rowOff>
    </xdr:to>
    <xdr:pic>
      <xdr:nvPicPr>
        <xdr:cNvPr id="54" name="Picture 53">
          <a:extLst>
            <a:ext uri="{FF2B5EF4-FFF2-40B4-BE49-F238E27FC236}">
              <a16:creationId xmlns:a16="http://schemas.microsoft.com/office/drawing/2014/main" id="{00000000-0008-0000-0000-00003600000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b="4691"/>
        <a:stretch/>
      </xdr:blipFill>
      <xdr:spPr bwMode="auto">
        <a:xfrm>
          <a:off x="28575" y="29784676"/>
          <a:ext cx="3466753" cy="2886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542925</xdr:colOff>
      <xdr:row>121</xdr:row>
      <xdr:rowOff>19050</xdr:rowOff>
    </xdr:from>
    <xdr:to>
      <xdr:col>6</xdr:col>
      <xdr:colOff>47625</xdr:colOff>
      <xdr:row>121</xdr:row>
      <xdr:rowOff>133350</xdr:rowOff>
    </xdr:to>
    <xdr:sp macro="" textlink="">
      <xdr:nvSpPr>
        <xdr:cNvPr id="55" name="Oval 54">
          <a:extLst>
            <a:ext uri="{FF2B5EF4-FFF2-40B4-BE49-F238E27FC236}">
              <a16:creationId xmlns:a16="http://schemas.microsoft.com/office/drawing/2014/main" id="{00000000-0008-0000-0000-000037000000}"/>
            </a:ext>
          </a:extLst>
        </xdr:cNvPr>
        <xdr:cNvSpPr/>
      </xdr:nvSpPr>
      <xdr:spPr>
        <a:xfrm>
          <a:off x="3590925" y="26727150"/>
          <a:ext cx="114300" cy="114300"/>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192617</xdr:colOff>
      <xdr:row>122</xdr:row>
      <xdr:rowOff>104774</xdr:rowOff>
    </xdr:from>
    <xdr:to>
      <xdr:col>2</xdr:col>
      <xdr:colOff>7408</xdr:colOff>
      <xdr:row>123</xdr:row>
      <xdr:rowOff>76199</xdr:rowOff>
    </xdr:to>
    <xdr:sp macro="" textlink="">
      <xdr:nvSpPr>
        <xdr:cNvPr id="56" name="Rectangle 55">
          <a:extLst>
            <a:ext uri="{FF2B5EF4-FFF2-40B4-BE49-F238E27FC236}">
              <a16:creationId xmlns:a16="http://schemas.microsoft.com/office/drawing/2014/main" id="{00000000-0008-0000-0000-000038000000}"/>
            </a:ext>
          </a:extLst>
        </xdr:cNvPr>
        <xdr:cNvSpPr/>
      </xdr:nvSpPr>
      <xdr:spPr>
        <a:xfrm>
          <a:off x="192617" y="27003374"/>
          <a:ext cx="1033991" cy="1619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xdr:col>
      <xdr:colOff>152400</xdr:colOff>
      <xdr:row>126</xdr:row>
      <xdr:rowOff>123825</xdr:rowOff>
    </xdr:from>
    <xdr:to>
      <xdr:col>8</xdr:col>
      <xdr:colOff>504825</xdr:colOff>
      <xdr:row>127</xdr:row>
      <xdr:rowOff>104775</xdr:rowOff>
    </xdr:to>
    <xdr:sp macro="" textlink="">
      <xdr:nvSpPr>
        <xdr:cNvPr id="57" name="Rectangle 56">
          <a:extLst>
            <a:ext uri="{FF2B5EF4-FFF2-40B4-BE49-F238E27FC236}">
              <a16:creationId xmlns:a16="http://schemas.microsoft.com/office/drawing/2014/main" id="{00000000-0008-0000-0000-000039000000}"/>
            </a:ext>
          </a:extLst>
        </xdr:cNvPr>
        <xdr:cNvSpPr/>
      </xdr:nvSpPr>
      <xdr:spPr>
        <a:xfrm>
          <a:off x="3810000" y="27784425"/>
          <a:ext cx="1571625" cy="1714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228600</xdr:colOff>
      <xdr:row>140</xdr:row>
      <xdr:rowOff>47625</xdr:rowOff>
    </xdr:from>
    <xdr:to>
      <xdr:col>0</xdr:col>
      <xdr:colOff>514350</xdr:colOff>
      <xdr:row>141</xdr:row>
      <xdr:rowOff>28575</xdr:rowOff>
    </xdr:to>
    <xdr:cxnSp macro="">
      <xdr:nvCxnSpPr>
        <xdr:cNvPr id="58" name="Connector: Elbow 32">
          <a:extLst>
            <a:ext uri="{FF2B5EF4-FFF2-40B4-BE49-F238E27FC236}">
              <a16:creationId xmlns:a16="http://schemas.microsoft.com/office/drawing/2014/main" id="{00000000-0008-0000-0000-00003A000000}"/>
            </a:ext>
          </a:extLst>
        </xdr:cNvPr>
        <xdr:cNvCxnSpPr/>
      </xdr:nvCxnSpPr>
      <xdr:spPr>
        <a:xfrm flipV="1">
          <a:off x="228600" y="30375225"/>
          <a:ext cx="285750" cy="171450"/>
        </a:xfrm>
        <a:prstGeom prst="bentConnector3">
          <a:avLst>
            <a:gd name="adj1" fmla="val 36667"/>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21178</xdr:colOff>
      <xdr:row>121</xdr:row>
      <xdr:rowOff>10590</xdr:rowOff>
    </xdr:from>
    <xdr:to>
      <xdr:col>0</xdr:col>
      <xdr:colOff>139711</xdr:colOff>
      <xdr:row>121</xdr:row>
      <xdr:rowOff>124890</xdr:rowOff>
    </xdr:to>
    <xdr:sp macro="" textlink="">
      <xdr:nvSpPr>
        <xdr:cNvPr id="59" name="Oval 58">
          <a:extLst>
            <a:ext uri="{FF2B5EF4-FFF2-40B4-BE49-F238E27FC236}">
              <a16:creationId xmlns:a16="http://schemas.microsoft.com/office/drawing/2014/main" id="{00000000-0008-0000-0000-00003B000000}"/>
            </a:ext>
          </a:extLst>
        </xdr:cNvPr>
        <xdr:cNvSpPr/>
      </xdr:nvSpPr>
      <xdr:spPr>
        <a:xfrm>
          <a:off x="21178" y="26718690"/>
          <a:ext cx="118533" cy="114300"/>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123825</xdr:colOff>
      <xdr:row>11</xdr:row>
      <xdr:rowOff>152400</xdr:rowOff>
    </xdr:from>
    <xdr:to>
      <xdr:col>12</xdr:col>
      <xdr:colOff>100013</xdr:colOff>
      <xdr:row>19</xdr:row>
      <xdr:rowOff>90488</xdr:rowOff>
    </xdr:to>
    <xdr:sp macro="" textlink="">
      <xdr:nvSpPr>
        <xdr:cNvPr id="2" name="TextBox 1">
          <a:extLst>
            <a:ext uri="{FF2B5EF4-FFF2-40B4-BE49-F238E27FC236}">
              <a16:creationId xmlns:a16="http://schemas.microsoft.com/office/drawing/2014/main" id="{E6F2D66B-7737-4FD5-AF92-AF5C166407BD}"/>
            </a:ext>
          </a:extLst>
        </xdr:cNvPr>
        <xdr:cNvSpPr txBox="1"/>
      </xdr:nvSpPr>
      <xdr:spPr>
        <a:xfrm>
          <a:off x="123825" y="2266950"/>
          <a:ext cx="7062788" cy="146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9600" b="1">
              <a:solidFill>
                <a:schemeClr val="bg2">
                  <a:lumMod val="90000"/>
                  <a:alpha val="50000"/>
                </a:schemeClr>
              </a:solidFill>
            </a:rPr>
            <a:t>Under</a:t>
          </a:r>
          <a:r>
            <a:rPr lang="en-AU" sz="9600" b="1" baseline="0">
              <a:solidFill>
                <a:schemeClr val="bg2">
                  <a:lumMod val="90000"/>
                  <a:alpha val="50000"/>
                </a:schemeClr>
              </a:solidFill>
            </a:rPr>
            <a:t> review</a:t>
          </a:r>
          <a:endParaRPr lang="en-AU" sz="9600" b="1">
            <a:solidFill>
              <a:schemeClr val="bg2">
                <a:lumMod val="90000"/>
                <a:alpha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200025</xdr:rowOff>
    </xdr:from>
    <xdr:to>
      <xdr:col>2</xdr:col>
      <xdr:colOff>104775</xdr:colOff>
      <xdr:row>0</xdr:row>
      <xdr:rowOff>781050</xdr:rowOff>
    </xdr:to>
    <xdr:pic>
      <xdr:nvPicPr>
        <xdr:cNvPr id="2" name="Picture 1" descr="http://fesaweb/fesatemplates/DFESA%20Logos/DFES%20Logo%2001.jpg">
          <a:extLst>
            <a:ext uri="{FF2B5EF4-FFF2-40B4-BE49-F238E27FC236}">
              <a16:creationId xmlns:a16="http://schemas.microsoft.com/office/drawing/2014/main" id="{6864C0B1-7494-4BF5-938B-F5FF6E70A2B5}"/>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3117"/>
        <a:stretch/>
      </xdr:blipFill>
      <xdr:spPr bwMode="auto">
        <a:xfrm>
          <a:off x="0" y="200025"/>
          <a:ext cx="3095625" cy="581025"/>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795130</xdr:colOff>
      <xdr:row>3</xdr:row>
      <xdr:rowOff>140804</xdr:rowOff>
    </xdr:from>
    <xdr:to>
      <xdr:col>6</xdr:col>
      <xdr:colOff>809418</xdr:colOff>
      <xdr:row>8</xdr:row>
      <xdr:rowOff>360501</xdr:rowOff>
    </xdr:to>
    <xdr:sp macro="" textlink="">
      <xdr:nvSpPr>
        <xdr:cNvPr id="3" name="TextBox 2">
          <a:extLst>
            <a:ext uri="{FF2B5EF4-FFF2-40B4-BE49-F238E27FC236}">
              <a16:creationId xmlns:a16="http://schemas.microsoft.com/office/drawing/2014/main" id="{F558054C-1A30-4F3C-892D-FF765B196988}"/>
            </a:ext>
          </a:extLst>
        </xdr:cNvPr>
        <xdr:cNvSpPr txBox="1"/>
      </xdr:nvSpPr>
      <xdr:spPr>
        <a:xfrm>
          <a:off x="795130" y="1590261"/>
          <a:ext cx="7062788" cy="146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9600" b="1">
              <a:solidFill>
                <a:schemeClr val="bg2">
                  <a:lumMod val="90000"/>
                  <a:alpha val="50000"/>
                </a:schemeClr>
              </a:solidFill>
            </a:rPr>
            <a:t>Under</a:t>
          </a:r>
          <a:r>
            <a:rPr lang="en-AU" sz="9600" b="1" baseline="0">
              <a:solidFill>
                <a:schemeClr val="bg2">
                  <a:lumMod val="90000"/>
                  <a:alpha val="50000"/>
                </a:schemeClr>
              </a:solidFill>
            </a:rPr>
            <a:t> review</a:t>
          </a:r>
          <a:endParaRPr lang="en-AU" sz="9600" b="1">
            <a:solidFill>
              <a:schemeClr val="bg2">
                <a:lumMod val="90000"/>
                <a:alpha val="50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200025</xdr:rowOff>
    </xdr:from>
    <xdr:to>
      <xdr:col>2</xdr:col>
      <xdr:colOff>104775</xdr:colOff>
      <xdr:row>0</xdr:row>
      <xdr:rowOff>781050</xdr:rowOff>
    </xdr:to>
    <xdr:pic>
      <xdr:nvPicPr>
        <xdr:cNvPr id="2" name="Picture 1" descr="http://fesaweb/fesatemplates/DFESA%20Logos/DFES%20Logo%2001.jpg">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3117"/>
        <a:stretch/>
      </xdr:blipFill>
      <xdr:spPr bwMode="auto">
        <a:xfrm>
          <a:off x="0" y="200025"/>
          <a:ext cx="3095625" cy="58102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57978</xdr:colOff>
      <xdr:row>5</xdr:row>
      <xdr:rowOff>33130</xdr:rowOff>
    </xdr:from>
    <xdr:to>
      <xdr:col>7</xdr:col>
      <xdr:colOff>14288</xdr:colOff>
      <xdr:row>11</xdr:row>
      <xdr:rowOff>4348</xdr:rowOff>
    </xdr:to>
    <xdr:sp macro="" textlink="">
      <xdr:nvSpPr>
        <xdr:cNvPr id="3" name="TextBox 2">
          <a:extLst>
            <a:ext uri="{FF2B5EF4-FFF2-40B4-BE49-F238E27FC236}">
              <a16:creationId xmlns:a16="http://schemas.microsoft.com/office/drawing/2014/main" id="{F5A41F1D-B02C-476D-BAC0-49AE336C04A9}"/>
            </a:ext>
          </a:extLst>
        </xdr:cNvPr>
        <xdr:cNvSpPr txBox="1"/>
      </xdr:nvSpPr>
      <xdr:spPr>
        <a:xfrm>
          <a:off x="969065" y="1979543"/>
          <a:ext cx="7062788" cy="146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9600" b="1">
              <a:solidFill>
                <a:schemeClr val="bg2">
                  <a:lumMod val="90000"/>
                  <a:alpha val="50000"/>
                </a:schemeClr>
              </a:solidFill>
            </a:rPr>
            <a:t>Under</a:t>
          </a:r>
          <a:r>
            <a:rPr lang="en-AU" sz="9600" b="1" baseline="0">
              <a:solidFill>
                <a:schemeClr val="bg2">
                  <a:lumMod val="90000"/>
                  <a:alpha val="50000"/>
                </a:schemeClr>
              </a:solidFill>
            </a:rPr>
            <a:t> review</a:t>
          </a:r>
          <a:endParaRPr lang="en-AU" sz="9600" b="1">
            <a:solidFill>
              <a:schemeClr val="bg2">
                <a:lumMod val="90000"/>
                <a:alpha val="50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200025</xdr:rowOff>
    </xdr:from>
    <xdr:to>
      <xdr:col>2</xdr:col>
      <xdr:colOff>171450</xdr:colOff>
      <xdr:row>0</xdr:row>
      <xdr:rowOff>781050</xdr:rowOff>
    </xdr:to>
    <xdr:pic>
      <xdr:nvPicPr>
        <xdr:cNvPr id="2" name="Picture 1" descr="http://fesaweb/fesatemplates/DFESA%20Logos/DFES%20Logo%2001.jpg">
          <a:extLst>
            <a:ext uri="{FF2B5EF4-FFF2-40B4-BE49-F238E27FC236}">
              <a16:creationId xmlns:a16="http://schemas.microsoft.com/office/drawing/2014/main" id="{00000000-0008-0000-04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3117"/>
        <a:stretch/>
      </xdr:blipFill>
      <xdr:spPr bwMode="auto">
        <a:xfrm>
          <a:off x="0" y="200025"/>
          <a:ext cx="3188970" cy="5810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800100</xdr:colOff>
      <xdr:row>0</xdr:row>
      <xdr:rowOff>190500</xdr:rowOff>
    </xdr:from>
    <xdr:to>
      <xdr:col>7</xdr:col>
      <xdr:colOff>838200</xdr:colOff>
      <xdr:row>0</xdr:row>
      <xdr:rowOff>785403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7970520" y="190500"/>
          <a:ext cx="967740" cy="59490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05"/>
  <sheetViews>
    <sheetView showGridLines="0" workbookViewId="0">
      <selection activeCell="Q15" sqref="Q15"/>
    </sheetView>
  </sheetViews>
  <sheetFormatPr defaultColWidth="8.85546875" defaultRowHeight="14.25" x14ac:dyDescent="0.2"/>
  <cols>
    <col min="1" max="16384" width="8.85546875" style="8"/>
  </cols>
  <sheetData>
    <row r="1" spans="1:13" x14ac:dyDescent="0.2">
      <c r="A1" s="217" t="s">
        <v>213</v>
      </c>
      <c r="B1" s="217"/>
      <c r="C1" s="217"/>
      <c r="D1" s="217"/>
      <c r="E1" s="217"/>
      <c r="F1" s="217"/>
      <c r="G1" s="217"/>
      <c r="H1" s="217"/>
      <c r="I1" s="217"/>
      <c r="J1" s="217"/>
      <c r="K1" s="217"/>
      <c r="L1" s="217"/>
    </row>
    <row r="2" spans="1:13" x14ac:dyDescent="0.2">
      <c r="A2" s="217"/>
      <c r="B2" s="217"/>
      <c r="C2" s="217"/>
      <c r="D2" s="217"/>
      <c r="E2" s="217"/>
      <c r="F2" s="217"/>
      <c r="G2" s="217"/>
      <c r="H2" s="217"/>
      <c r="I2" s="217"/>
      <c r="J2" s="217"/>
      <c r="K2" s="217"/>
      <c r="L2" s="217"/>
      <c r="M2" s="8" t="s">
        <v>246</v>
      </c>
    </row>
    <row r="3" spans="1:13" s="11" customFormat="1" ht="18" x14ac:dyDescent="0.25">
      <c r="A3" s="9" t="s">
        <v>192</v>
      </c>
      <c r="B3" s="10"/>
      <c r="C3" s="10"/>
      <c r="D3" s="10"/>
      <c r="E3" s="10"/>
      <c r="F3" s="10"/>
      <c r="G3" s="10"/>
      <c r="H3" s="10"/>
      <c r="I3" s="10"/>
      <c r="J3" s="10"/>
      <c r="K3" s="10"/>
      <c r="L3" s="10"/>
    </row>
    <row r="4" spans="1:13" s="11" customFormat="1" ht="15" customHeight="1" x14ac:dyDescent="0.2">
      <c r="A4" s="216" t="s">
        <v>214</v>
      </c>
      <c r="B4" s="216"/>
      <c r="C4" s="216"/>
      <c r="D4" s="216"/>
      <c r="E4" s="216"/>
      <c r="F4" s="216"/>
      <c r="G4" s="216"/>
      <c r="H4" s="216"/>
      <c r="I4" s="216"/>
      <c r="J4" s="216"/>
      <c r="K4" s="216"/>
      <c r="L4" s="216"/>
    </row>
    <row r="5" spans="1:13" s="11" customFormat="1" ht="15" x14ac:dyDescent="0.2">
      <c r="A5" s="216"/>
      <c r="B5" s="216"/>
      <c r="C5" s="216"/>
      <c r="D5" s="216"/>
      <c r="E5" s="216"/>
      <c r="F5" s="216"/>
      <c r="G5" s="216"/>
      <c r="H5" s="216"/>
      <c r="I5" s="216"/>
      <c r="J5" s="216"/>
      <c r="K5" s="216"/>
      <c r="L5" s="216"/>
    </row>
    <row r="6" spans="1:13" s="11" customFormat="1" ht="15" x14ac:dyDescent="0.2">
      <c r="A6" s="216"/>
      <c r="B6" s="216"/>
      <c r="C6" s="216"/>
      <c r="D6" s="216"/>
      <c r="E6" s="216"/>
      <c r="F6" s="216"/>
      <c r="G6" s="216"/>
      <c r="H6" s="216"/>
      <c r="I6" s="216"/>
      <c r="J6" s="216"/>
      <c r="K6" s="216"/>
      <c r="L6" s="216"/>
    </row>
    <row r="7" spans="1:13" s="11" customFormat="1" ht="15" x14ac:dyDescent="0.2">
      <c r="A7" s="216"/>
      <c r="B7" s="216"/>
      <c r="C7" s="216"/>
      <c r="D7" s="216"/>
      <c r="E7" s="216"/>
      <c r="F7" s="216"/>
      <c r="G7" s="216"/>
      <c r="H7" s="216"/>
      <c r="I7" s="216"/>
      <c r="J7" s="216"/>
      <c r="K7" s="216"/>
      <c r="L7" s="216"/>
    </row>
    <row r="8" spans="1:13" s="11" customFormat="1" ht="15" x14ac:dyDescent="0.2">
      <c r="A8" s="216"/>
      <c r="B8" s="216"/>
      <c r="C8" s="216"/>
      <c r="D8" s="216"/>
      <c r="E8" s="216"/>
      <c r="F8" s="216"/>
      <c r="G8" s="216"/>
      <c r="H8" s="216"/>
      <c r="I8" s="216"/>
      <c r="J8" s="216"/>
      <c r="K8" s="216"/>
      <c r="L8" s="216"/>
    </row>
    <row r="9" spans="1:13" s="11" customFormat="1" ht="15" x14ac:dyDescent="0.2">
      <c r="A9" s="216"/>
      <c r="B9" s="216"/>
      <c r="C9" s="216"/>
      <c r="D9" s="216"/>
      <c r="E9" s="216"/>
      <c r="F9" s="216"/>
      <c r="G9" s="216"/>
      <c r="H9" s="216"/>
      <c r="I9" s="216"/>
      <c r="J9" s="216"/>
      <c r="K9" s="216"/>
      <c r="L9" s="216"/>
    </row>
    <row r="10" spans="1:13" s="11" customFormat="1" ht="15" x14ac:dyDescent="0.2">
      <c r="A10" s="216"/>
      <c r="B10" s="216"/>
      <c r="C10" s="216"/>
      <c r="D10" s="216"/>
      <c r="E10" s="216"/>
      <c r="F10" s="216"/>
      <c r="G10" s="216"/>
      <c r="H10" s="216"/>
      <c r="I10" s="216"/>
      <c r="J10" s="216"/>
      <c r="K10" s="216"/>
      <c r="L10" s="216"/>
    </row>
    <row r="11" spans="1:13" s="11" customFormat="1" ht="15" x14ac:dyDescent="0.2">
      <c r="A11" s="216"/>
      <c r="B11" s="216"/>
      <c r="C11" s="216"/>
      <c r="D11" s="216"/>
      <c r="E11" s="216"/>
      <c r="F11" s="216"/>
      <c r="G11" s="216"/>
      <c r="H11" s="216"/>
      <c r="I11" s="216"/>
      <c r="J11" s="216"/>
      <c r="K11" s="216"/>
      <c r="L11" s="216"/>
    </row>
    <row r="12" spans="1:13" s="11" customFormat="1" ht="15" x14ac:dyDescent="0.2">
      <c r="A12" s="216"/>
      <c r="B12" s="216"/>
      <c r="C12" s="216"/>
      <c r="D12" s="216"/>
      <c r="E12" s="216"/>
      <c r="F12" s="216"/>
      <c r="G12" s="216"/>
      <c r="H12" s="216"/>
      <c r="I12" s="216"/>
      <c r="J12" s="216"/>
      <c r="K12" s="216"/>
      <c r="L12" s="216"/>
    </row>
    <row r="13" spans="1:13" s="11" customFormat="1" ht="15" x14ac:dyDescent="0.2">
      <c r="A13" s="216"/>
      <c r="B13" s="216"/>
      <c r="C13" s="216"/>
      <c r="D13" s="216"/>
      <c r="E13" s="216"/>
      <c r="F13" s="216"/>
      <c r="G13" s="216"/>
      <c r="H13" s="216"/>
      <c r="I13" s="216"/>
      <c r="J13" s="216"/>
      <c r="K13" s="216"/>
      <c r="L13" s="216"/>
    </row>
    <row r="14" spans="1:13" s="11" customFormat="1" ht="15" x14ac:dyDescent="0.2">
      <c r="A14" s="216"/>
      <c r="B14" s="216"/>
      <c r="C14" s="216"/>
      <c r="D14" s="216"/>
      <c r="E14" s="216"/>
      <c r="F14" s="216"/>
      <c r="G14" s="216"/>
      <c r="H14" s="216"/>
      <c r="I14" s="216"/>
      <c r="J14" s="216"/>
      <c r="K14" s="216"/>
      <c r="L14" s="216"/>
    </row>
    <row r="15" spans="1:13" s="11" customFormat="1" ht="15" x14ac:dyDescent="0.2">
      <c r="A15" s="216"/>
      <c r="B15" s="216"/>
      <c r="C15" s="216"/>
      <c r="D15" s="216"/>
      <c r="E15" s="216"/>
      <c r="F15" s="216"/>
      <c r="G15" s="216"/>
      <c r="H15" s="216"/>
      <c r="I15" s="216"/>
      <c r="J15" s="216"/>
      <c r="K15" s="216"/>
      <c r="L15" s="216"/>
    </row>
    <row r="16" spans="1:13" s="11" customFormat="1" ht="15" x14ac:dyDescent="0.2">
      <c r="A16" s="216"/>
      <c r="B16" s="216"/>
      <c r="C16" s="216"/>
      <c r="D16" s="216"/>
      <c r="E16" s="216"/>
      <c r="F16" s="216"/>
      <c r="G16" s="216"/>
      <c r="H16" s="216"/>
      <c r="I16" s="216"/>
      <c r="J16" s="216"/>
      <c r="K16" s="216"/>
      <c r="L16" s="216"/>
    </row>
    <row r="17" spans="1:12" s="11" customFormat="1" ht="15" x14ac:dyDescent="0.2">
      <c r="A17" s="216"/>
      <c r="B17" s="216"/>
      <c r="C17" s="216"/>
      <c r="D17" s="216"/>
      <c r="E17" s="216"/>
      <c r="F17" s="216"/>
      <c r="G17" s="216"/>
      <c r="H17" s="216"/>
      <c r="I17" s="216"/>
      <c r="J17" s="216"/>
      <c r="K17" s="216"/>
      <c r="L17" s="216"/>
    </row>
    <row r="18" spans="1:12" s="11" customFormat="1" ht="15" x14ac:dyDescent="0.2">
      <c r="A18" s="216"/>
      <c r="B18" s="216"/>
      <c r="C18" s="216"/>
      <c r="D18" s="216"/>
      <c r="E18" s="216"/>
      <c r="F18" s="216"/>
      <c r="G18" s="216"/>
      <c r="H18" s="216"/>
      <c r="I18" s="216"/>
      <c r="J18" s="216"/>
      <c r="K18" s="216"/>
      <c r="L18" s="216"/>
    </row>
    <row r="19" spans="1:12" s="11" customFormat="1" ht="15" x14ac:dyDescent="0.2">
      <c r="A19" s="216"/>
      <c r="B19" s="216"/>
      <c r="C19" s="216"/>
      <c r="D19" s="216"/>
      <c r="E19" s="216"/>
      <c r="F19" s="216"/>
      <c r="G19" s="216"/>
      <c r="H19" s="216"/>
      <c r="I19" s="216"/>
      <c r="J19" s="216"/>
      <c r="K19" s="216"/>
      <c r="L19" s="216"/>
    </row>
    <row r="20" spans="1:12" s="11" customFormat="1" ht="15" x14ac:dyDescent="0.2">
      <c r="A20" s="216"/>
      <c r="B20" s="216"/>
      <c r="C20" s="216"/>
      <c r="D20" s="216"/>
      <c r="E20" s="216"/>
      <c r="F20" s="216"/>
      <c r="G20" s="216"/>
      <c r="H20" s="216"/>
      <c r="I20" s="216"/>
      <c r="J20" s="216"/>
      <c r="K20" s="216"/>
      <c r="L20" s="216"/>
    </row>
    <row r="21" spans="1:12" s="11" customFormat="1" ht="15" x14ac:dyDescent="0.2">
      <c r="A21" s="216"/>
      <c r="B21" s="216"/>
      <c r="C21" s="216"/>
      <c r="D21" s="216"/>
      <c r="E21" s="216"/>
      <c r="F21" s="216"/>
      <c r="G21" s="216"/>
      <c r="H21" s="216"/>
      <c r="I21" s="216"/>
      <c r="J21" s="216"/>
      <c r="K21" s="216"/>
      <c r="L21" s="216"/>
    </row>
    <row r="22" spans="1:12" s="11" customFormat="1" ht="91.9" customHeight="1" x14ac:dyDescent="0.2">
      <c r="A22" s="216"/>
      <c r="B22" s="216"/>
      <c r="C22" s="216"/>
      <c r="D22" s="216"/>
      <c r="E22" s="216"/>
      <c r="F22" s="216"/>
      <c r="G22" s="216"/>
      <c r="H22" s="216"/>
      <c r="I22" s="216"/>
      <c r="J22" s="216"/>
      <c r="K22" s="216"/>
      <c r="L22" s="216"/>
    </row>
    <row r="23" spans="1:12" s="11" customFormat="1" ht="15" x14ac:dyDescent="0.2">
      <c r="A23" s="10" t="s">
        <v>205</v>
      </c>
      <c r="B23" s="10"/>
      <c r="C23" s="10"/>
      <c r="D23" s="10"/>
      <c r="E23" s="10"/>
      <c r="F23" s="10"/>
      <c r="G23" s="10"/>
      <c r="H23" s="10"/>
      <c r="I23" s="10"/>
      <c r="J23" s="10"/>
      <c r="K23" s="10"/>
      <c r="L23" s="10"/>
    </row>
    <row r="24" spans="1:12" s="11" customFormat="1" ht="15" x14ac:dyDescent="0.2">
      <c r="A24" s="216" t="s">
        <v>207</v>
      </c>
      <c r="B24" s="216"/>
      <c r="C24" s="216"/>
      <c r="D24" s="216"/>
      <c r="E24" s="216"/>
      <c r="F24" s="216"/>
      <c r="G24" s="216"/>
      <c r="H24" s="216"/>
      <c r="I24" s="216"/>
      <c r="J24" s="216"/>
      <c r="K24" s="216"/>
      <c r="L24" s="216"/>
    </row>
    <row r="25" spans="1:12" s="11" customFormat="1" ht="15" x14ac:dyDescent="0.2">
      <c r="A25" s="216"/>
      <c r="B25" s="216"/>
      <c r="C25" s="216"/>
      <c r="D25" s="216"/>
      <c r="E25" s="216"/>
      <c r="F25" s="216"/>
      <c r="G25" s="216"/>
      <c r="H25" s="216"/>
      <c r="I25" s="216"/>
      <c r="J25" s="216"/>
      <c r="K25" s="216"/>
      <c r="L25" s="216"/>
    </row>
    <row r="26" spans="1:12" s="11" customFormat="1" ht="15" x14ac:dyDescent="0.2">
      <c r="A26" s="216"/>
      <c r="B26" s="216"/>
      <c r="C26" s="216"/>
      <c r="D26" s="216"/>
      <c r="E26" s="216"/>
      <c r="F26" s="216"/>
      <c r="G26" s="216"/>
      <c r="H26" s="216"/>
      <c r="I26" s="216"/>
      <c r="J26" s="216"/>
      <c r="K26" s="216"/>
      <c r="L26" s="216"/>
    </row>
    <row r="27" spans="1:12" s="11" customFormat="1" ht="15" x14ac:dyDescent="0.2">
      <c r="A27" s="12"/>
      <c r="B27" s="12"/>
      <c r="C27" s="12"/>
      <c r="D27" s="12"/>
      <c r="E27" s="12"/>
      <c r="F27" s="12"/>
      <c r="G27" s="12"/>
      <c r="H27" s="12"/>
      <c r="I27" s="12"/>
      <c r="J27" s="12"/>
      <c r="K27" s="12"/>
      <c r="L27" s="12"/>
    </row>
    <row r="28" spans="1:12" s="11" customFormat="1" ht="15" x14ac:dyDescent="0.2">
      <c r="A28" s="12"/>
      <c r="B28" s="12"/>
      <c r="C28" s="12"/>
      <c r="D28" s="12"/>
      <c r="E28" s="12"/>
      <c r="F28" s="12"/>
      <c r="G28" s="12"/>
      <c r="H28" s="12"/>
      <c r="I28" s="12"/>
      <c r="J28" s="12"/>
      <c r="K28" s="12"/>
      <c r="L28" s="12"/>
    </row>
    <row r="29" spans="1:12" s="11" customFormat="1" ht="15" x14ac:dyDescent="0.2">
      <c r="A29" s="10" t="s">
        <v>193</v>
      </c>
      <c r="B29" s="10"/>
      <c r="C29" s="10"/>
      <c r="D29" s="10"/>
      <c r="E29" s="10"/>
      <c r="F29" s="10"/>
      <c r="G29" s="10"/>
      <c r="H29" s="10"/>
      <c r="I29" s="10"/>
      <c r="J29" s="10"/>
      <c r="K29" s="10"/>
      <c r="L29" s="10"/>
    </row>
    <row r="30" spans="1:12" s="11" customFormat="1" ht="15" x14ac:dyDescent="0.2">
      <c r="A30" s="216" t="s">
        <v>235</v>
      </c>
      <c r="B30" s="216"/>
      <c r="C30" s="216"/>
      <c r="D30" s="216"/>
      <c r="E30" s="216"/>
      <c r="F30" s="216"/>
      <c r="G30" s="216"/>
      <c r="H30" s="216"/>
      <c r="I30" s="216"/>
      <c r="J30" s="216"/>
      <c r="K30" s="216"/>
      <c r="L30" s="216"/>
    </row>
    <row r="31" spans="1:12" s="11" customFormat="1" ht="15" x14ac:dyDescent="0.2">
      <c r="A31" s="216"/>
      <c r="B31" s="216"/>
      <c r="C31" s="216"/>
      <c r="D31" s="216"/>
      <c r="E31" s="216"/>
      <c r="F31" s="216"/>
      <c r="G31" s="216"/>
      <c r="H31" s="216"/>
      <c r="I31" s="216"/>
      <c r="J31" s="216"/>
      <c r="K31" s="216"/>
      <c r="L31" s="216"/>
    </row>
    <row r="32" spans="1:12" s="11" customFormat="1" ht="15" x14ac:dyDescent="0.2">
      <c r="A32" s="216"/>
      <c r="B32" s="216"/>
      <c r="C32" s="216"/>
      <c r="D32" s="216"/>
      <c r="E32" s="216"/>
      <c r="F32" s="216"/>
      <c r="G32" s="216"/>
      <c r="H32" s="216"/>
      <c r="I32" s="216"/>
      <c r="J32" s="216"/>
      <c r="K32" s="216"/>
      <c r="L32" s="216"/>
    </row>
    <row r="33" spans="1:12" s="11" customFormat="1" ht="15" x14ac:dyDescent="0.2">
      <c r="A33" s="216"/>
      <c r="B33" s="216"/>
      <c r="C33" s="216"/>
      <c r="D33" s="216"/>
      <c r="E33" s="216"/>
      <c r="F33" s="216"/>
      <c r="G33" s="216"/>
      <c r="H33" s="216"/>
      <c r="I33" s="216"/>
      <c r="J33" s="216"/>
      <c r="K33" s="216"/>
      <c r="L33" s="216"/>
    </row>
    <row r="34" spans="1:12" s="11" customFormat="1" ht="15" x14ac:dyDescent="0.2">
      <c r="A34" s="216"/>
      <c r="B34" s="216"/>
      <c r="C34" s="216"/>
      <c r="D34" s="216"/>
      <c r="E34" s="216"/>
      <c r="F34" s="216"/>
      <c r="G34" s="216"/>
      <c r="H34" s="216"/>
      <c r="I34" s="216"/>
      <c r="J34" s="216"/>
      <c r="K34" s="216"/>
      <c r="L34" s="216"/>
    </row>
    <row r="35" spans="1:12" s="11" customFormat="1" ht="15" x14ac:dyDescent="0.2">
      <c r="A35" s="10" t="s">
        <v>194</v>
      </c>
      <c r="B35" s="10"/>
      <c r="C35" s="10"/>
      <c r="D35" s="10"/>
      <c r="E35" s="10"/>
      <c r="F35" s="10"/>
      <c r="G35" s="10"/>
      <c r="H35" s="10"/>
      <c r="I35" s="10"/>
      <c r="J35" s="10"/>
      <c r="K35" s="10"/>
      <c r="L35" s="10"/>
    </row>
    <row r="36" spans="1:12" s="11" customFormat="1" ht="15" customHeight="1" x14ac:dyDescent="0.2">
      <c r="A36" s="216" t="s">
        <v>215</v>
      </c>
      <c r="B36" s="216"/>
      <c r="C36" s="216"/>
      <c r="D36" s="216"/>
      <c r="E36" s="216"/>
      <c r="F36" s="216"/>
      <c r="G36" s="216"/>
      <c r="H36" s="216"/>
      <c r="I36" s="216"/>
      <c r="J36" s="216"/>
      <c r="K36" s="216"/>
      <c r="L36" s="216"/>
    </row>
    <row r="37" spans="1:12" s="11" customFormat="1" ht="15" x14ac:dyDescent="0.2">
      <c r="A37" s="216"/>
      <c r="B37" s="216"/>
      <c r="C37" s="216"/>
      <c r="D37" s="216"/>
      <c r="E37" s="216"/>
      <c r="F37" s="216"/>
      <c r="G37" s="216"/>
      <c r="H37" s="216"/>
      <c r="I37" s="216"/>
      <c r="J37" s="216"/>
      <c r="K37" s="216"/>
      <c r="L37" s="216"/>
    </row>
    <row r="38" spans="1:12" s="11" customFormat="1" ht="15" x14ac:dyDescent="0.2">
      <c r="A38" s="216"/>
      <c r="B38" s="216"/>
      <c r="C38" s="216"/>
      <c r="D38" s="216"/>
      <c r="E38" s="216"/>
      <c r="F38" s="216"/>
      <c r="G38" s="216"/>
      <c r="H38" s="216"/>
      <c r="I38" s="216"/>
      <c r="J38" s="216"/>
      <c r="K38" s="216"/>
      <c r="L38" s="216"/>
    </row>
    <row r="39" spans="1:12" s="11" customFormat="1" ht="15" x14ac:dyDescent="0.2">
      <c r="A39" s="216"/>
      <c r="B39" s="216"/>
      <c r="C39" s="216"/>
      <c r="D39" s="216"/>
      <c r="E39" s="216"/>
      <c r="F39" s="216"/>
      <c r="G39" s="216"/>
      <c r="H39" s="216"/>
      <c r="I39" s="216"/>
      <c r="J39" s="216"/>
      <c r="K39" s="216"/>
      <c r="L39" s="216"/>
    </row>
    <row r="40" spans="1:12" s="11" customFormat="1" ht="15" x14ac:dyDescent="0.2">
      <c r="A40" s="216"/>
      <c r="B40" s="216"/>
      <c r="C40" s="216"/>
      <c r="D40" s="216"/>
      <c r="E40" s="216"/>
      <c r="F40" s="216"/>
      <c r="G40" s="216"/>
      <c r="H40" s="216"/>
      <c r="I40" s="216"/>
      <c r="J40" s="216"/>
      <c r="K40" s="216"/>
      <c r="L40" s="216"/>
    </row>
    <row r="41" spans="1:12" s="11" customFormat="1" ht="15" x14ac:dyDescent="0.2">
      <c r="A41" s="216"/>
      <c r="B41" s="216"/>
      <c r="C41" s="216"/>
      <c r="D41" s="216"/>
      <c r="E41" s="216"/>
      <c r="F41" s="216"/>
      <c r="G41" s="216"/>
      <c r="H41" s="216"/>
      <c r="I41" s="216"/>
      <c r="J41" s="216"/>
      <c r="K41" s="216"/>
      <c r="L41" s="216"/>
    </row>
    <row r="42" spans="1:12" s="11" customFormat="1" ht="15" x14ac:dyDescent="0.2">
      <c r="A42" s="216"/>
      <c r="B42" s="216"/>
      <c r="C42" s="216"/>
      <c r="D42" s="216"/>
      <c r="E42" s="216"/>
      <c r="F42" s="216"/>
      <c r="G42" s="216"/>
      <c r="H42" s="216"/>
      <c r="I42" s="216"/>
      <c r="J42" s="216"/>
      <c r="K42" s="216"/>
      <c r="L42" s="216"/>
    </row>
    <row r="43" spans="1:12" s="11" customFormat="1" ht="15" x14ac:dyDescent="0.2">
      <c r="A43" s="216"/>
      <c r="B43" s="216"/>
      <c r="C43" s="216"/>
      <c r="D43" s="216"/>
      <c r="E43" s="216"/>
      <c r="F43" s="216"/>
      <c r="G43" s="216"/>
      <c r="H43" s="216"/>
      <c r="I43" s="216"/>
      <c r="J43" s="216"/>
      <c r="K43" s="216"/>
      <c r="L43" s="216"/>
    </row>
    <row r="44" spans="1:12" s="11" customFormat="1" ht="15" x14ac:dyDescent="0.2">
      <c r="A44" s="216"/>
      <c r="B44" s="216"/>
      <c r="C44" s="216"/>
      <c r="D44" s="216"/>
      <c r="E44" s="216"/>
      <c r="F44" s="216"/>
      <c r="G44" s="216"/>
      <c r="H44" s="216"/>
      <c r="I44" s="216"/>
      <c r="J44" s="216"/>
      <c r="K44" s="216"/>
      <c r="L44" s="216"/>
    </row>
    <row r="45" spans="1:12" s="11" customFormat="1" ht="15" x14ac:dyDescent="0.2">
      <c r="A45" s="216"/>
      <c r="B45" s="216"/>
      <c r="C45" s="216"/>
      <c r="D45" s="216"/>
      <c r="E45" s="216"/>
      <c r="F45" s="216"/>
      <c r="G45" s="216"/>
      <c r="H45" s="216"/>
      <c r="I45" s="216"/>
      <c r="J45" s="216"/>
      <c r="K45" s="216"/>
      <c r="L45" s="216"/>
    </row>
    <row r="46" spans="1:12" s="11" customFormat="1" ht="15" x14ac:dyDescent="0.2">
      <c r="A46" s="216"/>
      <c r="B46" s="216"/>
      <c r="C46" s="216"/>
      <c r="D46" s="216"/>
      <c r="E46" s="216"/>
      <c r="F46" s="216"/>
      <c r="G46" s="216"/>
      <c r="H46" s="216"/>
      <c r="I46" s="216"/>
      <c r="J46" s="216"/>
      <c r="K46" s="216"/>
      <c r="L46" s="216"/>
    </row>
    <row r="47" spans="1:12" s="11" customFormat="1" ht="15" x14ac:dyDescent="0.2">
      <c r="A47" s="216"/>
      <c r="B47" s="216"/>
      <c r="C47" s="216"/>
      <c r="D47" s="216"/>
      <c r="E47" s="216"/>
      <c r="F47" s="216"/>
      <c r="G47" s="216"/>
      <c r="H47" s="216"/>
      <c r="I47" s="216"/>
      <c r="J47" s="216"/>
      <c r="K47" s="216"/>
      <c r="L47" s="216"/>
    </row>
    <row r="48" spans="1:12" s="11" customFormat="1" ht="15" x14ac:dyDescent="0.2">
      <c r="A48" s="13"/>
      <c r="B48" s="13"/>
      <c r="C48" s="13"/>
      <c r="D48" s="13"/>
      <c r="E48" s="13"/>
      <c r="F48" s="13"/>
      <c r="G48" s="13"/>
      <c r="H48" s="13"/>
      <c r="I48" s="13"/>
      <c r="J48" s="13"/>
      <c r="K48" s="13"/>
      <c r="L48" s="13"/>
    </row>
    <row r="49" spans="1:12" s="11" customFormat="1" ht="15" x14ac:dyDescent="0.2">
      <c r="A49" s="10" t="s">
        <v>195</v>
      </c>
      <c r="B49" s="10"/>
      <c r="C49" s="10"/>
      <c r="D49" s="10"/>
      <c r="E49" s="10"/>
      <c r="F49" s="10"/>
      <c r="G49" s="10"/>
      <c r="H49" s="10"/>
      <c r="I49" s="10"/>
      <c r="J49" s="10"/>
      <c r="K49" s="10"/>
      <c r="L49" s="10"/>
    </row>
    <row r="50" spans="1:12" s="11" customFormat="1" ht="15" customHeight="1" x14ac:dyDescent="0.2">
      <c r="A50" s="216" t="s">
        <v>216</v>
      </c>
      <c r="B50" s="216"/>
      <c r="C50" s="216"/>
      <c r="D50" s="216"/>
      <c r="E50" s="216"/>
      <c r="F50" s="216"/>
      <c r="G50" s="216"/>
      <c r="H50" s="216"/>
      <c r="I50" s="216"/>
      <c r="J50" s="216"/>
      <c r="K50" s="216"/>
      <c r="L50" s="216"/>
    </row>
    <row r="51" spans="1:12" s="11" customFormat="1" ht="15" x14ac:dyDescent="0.2">
      <c r="A51" s="216"/>
      <c r="B51" s="216"/>
      <c r="C51" s="216"/>
      <c r="D51" s="216"/>
      <c r="E51" s="216"/>
      <c r="F51" s="216"/>
      <c r="G51" s="216"/>
      <c r="H51" s="216"/>
      <c r="I51" s="216"/>
      <c r="J51" s="216"/>
      <c r="K51" s="216"/>
      <c r="L51" s="216"/>
    </row>
    <row r="52" spans="1:12" s="11" customFormat="1" ht="15" x14ac:dyDescent="0.2">
      <c r="A52" s="216"/>
      <c r="B52" s="216"/>
      <c r="C52" s="216"/>
      <c r="D52" s="216"/>
      <c r="E52" s="216"/>
      <c r="F52" s="216"/>
      <c r="G52" s="216"/>
      <c r="H52" s="216"/>
      <c r="I52" s="216"/>
      <c r="J52" s="216"/>
      <c r="K52" s="216"/>
      <c r="L52" s="216"/>
    </row>
    <row r="53" spans="1:12" s="11" customFormat="1" ht="15" x14ac:dyDescent="0.2">
      <c r="A53" s="216"/>
      <c r="B53" s="216"/>
      <c r="C53" s="216"/>
      <c r="D53" s="216"/>
      <c r="E53" s="216"/>
      <c r="F53" s="216"/>
      <c r="G53" s="216"/>
      <c r="H53" s="216"/>
      <c r="I53" s="216"/>
      <c r="J53" s="216"/>
      <c r="K53" s="216"/>
      <c r="L53" s="216"/>
    </row>
    <row r="54" spans="1:12" s="11" customFormat="1" ht="15" x14ac:dyDescent="0.2">
      <c r="A54" s="216"/>
      <c r="B54" s="216"/>
      <c r="C54" s="216"/>
      <c r="D54" s="216"/>
      <c r="E54" s="216"/>
      <c r="F54" s="216"/>
      <c r="G54" s="216"/>
      <c r="H54" s="216"/>
      <c r="I54" s="216"/>
      <c r="J54" s="216"/>
      <c r="K54" s="216"/>
      <c r="L54" s="216"/>
    </row>
    <row r="55" spans="1:12" s="11" customFormat="1" ht="15" x14ac:dyDescent="0.2">
      <c r="A55" s="216"/>
      <c r="B55" s="216"/>
      <c r="C55" s="216"/>
      <c r="D55" s="216"/>
      <c r="E55" s="216"/>
      <c r="F55" s="216"/>
      <c r="G55" s="216"/>
      <c r="H55" s="216"/>
      <c r="I55" s="216"/>
      <c r="J55" s="216"/>
      <c r="K55" s="216"/>
      <c r="L55" s="216"/>
    </row>
    <row r="56" spans="1:12" s="11" customFormat="1" ht="15" x14ac:dyDescent="0.2">
      <c r="A56" s="216"/>
      <c r="B56" s="216"/>
      <c r="C56" s="216"/>
      <c r="D56" s="216"/>
      <c r="E56" s="216"/>
      <c r="F56" s="216"/>
      <c r="G56" s="216"/>
      <c r="H56" s="216"/>
      <c r="I56" s="216"/>
      <c r="J56" s="216"/>
      <c r="K56" s="216"/>
      <c r="L56" s="216"/>
    </row>
    <row r="57" spans="1:12" s="11" customFormat="1" ht="15" x14ac:dyDescent="0.2">
      <c r="A57" s="216"/>
      <c r="B57" s="216"/>
      <c r="C57" s="216"/>
      <c r="D57" s="216"/>
      <c r="E57" s="216"/>
      <c r="F57" s="216"/>
      <c r="G57" s="216"/>
      <c r="H57" s="216"/>
      <c r="I57" s="216"/>
      <c r="J57" s="216"/>
      <c r="K57" s="216"/>
      <c r="L57" s="216"/>
    </row>
    <row r="58" spans="1:12" s="11" customFormat="1" ht="15" x14ac:dyDescent="0.2">
      <c r="A58" s="216"/>
      <c r="B58" s="216"/>
      <c r="C58" s="216"/>
      <c r="D58" s="216"/>
      <c r="E58" s="216"/>
      <c r="F58" s="216"/>
      <c r="G58" s="216"/>
      <c r="H58" s="216"/>
      <c r="I58" s="216"/>
      <c r="J58" s="216"/>
      <c r="K58" s="216"/>
      <c r="L58" s="216"/>
    </row>
    <row r="59" spans="1:12" s="11" customFormat="1" ht="15" x14ac:dyDescent="0.2">
      <c r="A59" s="216"/>
      <c r="B59" s="216"/>
      <c r="C59" s="216"/>
      <c r="D59" s="216"/>
      <c r="E59" s="216"/>
      <c r="F59" s="216"/>
      <c r="G59" s="216"/>
      <c r="H59" s="216"/>
      <c r="I59" s="216"/>
      <c r="J59" s="216"/>
      <c r="K59" s="216"/>
      <c r="L59" s="216"/>
    </row>
    <row r="60" spans="1:12" s="11" customFormat="1" ht="15" x14ac:dyDescent="0.2">
      <c r="A60" s="216"/>
      <c r="B60" s="216"/>
      <c r="C60" s="216"/>
      <c r="D60" s="216"/>
      <c r="E60" s="216"/>
      <c r="F60" s="216"/>
      <c r="G60" s="216"/>
      <c r="H60" s="216"/>
      <c r="I60" s="216"/>
      <c r="J60" s="216"/>
      <c r="K60" s="216"/>
      <c r="L60" s="216"/>
    </row>
    <row r="61" spans="1:12" s="11" customFormat="1" ht="15" x14ac:dyDescent="0.2">
      <c r="A61" s="216"/>
      <c r="B61" s="216"/>
      <c r="C61" s="216"/>
      <c r="D61" s="216"/>
      <c r="E61" s="216"/>
      <c r="F61" s="216"/>
      <c r="G61" s="216"/>
      <c r="H61" s="216"/>
      <c r="I61" s="216"/>
      <c r="J61" s="216"/>
      <c r="K61" s="216"/>
      <c r="L61" s="216"/>
    </row>
    <row r="62" spans="1:12" s="11" customFormat="1" ht="15" x14ac:dyDescent="0.2">
      <c r="A62" s="216"/>
      <c r="B62" s="216"/>
      <c r="C62" s="216"/>
      <c r="D62" s="216"/>
      <c r="E62" s="216"/>
      <c r="F62" s="216"/>
      <c r="G62" s="216"/>
      <c r="H62" s="216"/>
      <c r="I62" s="216"/>
      <c r="J62" s="216"/>
      <c r="K62" s="216"/>
      <c r="L62" s="216"/>
    </row>
    <row r="63" spans="1:12" s="11" customFormat="1" ht="15" x14ac:dyDescent="0.2">
      <c r="A63" s="216"/>
      <c r="B63" s="216"/>
      <c r="C63" s="216"/>
      <c r="D63" s="216"/>
      <c r="E63" s="216"/>
      <c r="F63" s="216"/>
      <c r="G63" s="216"/>
      <c r="H63" s="216"/>
      <c r="I63" s="216"/>
      <c r="J63" s="216"/>
      <c r="K63" s="216"/>
      <c r="L63" s="216"/>
    </row>
    <row r="64" spans="1:12" s="11" customFormat="1" ht="15" x14ac:dyDescent="0.2">
      <c r="A64" s="216"/>
      <c r="B64" s="216"/>
      <c r="C64" s="216"/>
      <c r="D64" s="216"/>
      <c r="E64" s="216"/>
      <c r="F64" s="216"/>
      <c r="G64" s="216"/>
      <c r="H64" s="216"/>
      <c r="I64" s="216"/>
      <c r="J64" s="216"/>
      <c r="K64" s="216"/>
      <c r="L64" s="216"/>
    </row>
    <row r="65" spans="1:12" s="11" customFormat="1" ht="15" x14ac:dyDescent="0.2">
      <c r="A65" s="216"/>
      <c r="B65" s="216"/>
      <c r="C65" s="216"/>
      <c r="D65" s="216"/>
      <c r="E65" s="216"/>
      <c r="F65" s="216"/>
      <c r="G65" s="216"/>
      <c r="H65" s="216"/>
      <c r="I65" s="216"/>
      <c r="J65" s="216"/>
      <c r="K65" s="216"/>
      <c r="L65" s="216"/>
    </row>
    <row r="66" spans="1:12" s="11" customFormat="1" ht="15.75" x14ac:dyDescent="0.2">
      <c r="A66" s="14" t="s">
        <v>208</v>
      </c>
      <c r="B66" s="15"/>
      <c r="C66" s="15"/>
      <c r="D66" s="15"/>
      <c r="E66" s="15"/>
      <c r="F66" s="15"/>
      <c r="G66" s="15"/>
      <c r="H66" s="15"/>
      <c r="I66" s="15"/>
      <c r="J66" s="15"/>
      <c r="K66" s="15"/>
      <c r="L66" s="15"/>
    </row>
    <row r="67" spans="1:12" s="11" customFormat="1" ht="15" x14ac:dyDescent="0.2">
      <c r="A67" s="16" t="s">
        <v>209</v>
      </c>
      <c r="B67" s="15"/>
      <c r="C67" s="15"/>
      <c r="D67" s="15"/>
      <c r="E67" s="15"/>
      <c r="F67" s="15"/>
      <c r="G67" s="15"/>
      <c r="H67" s="15"/>
      <c r="I67" s="15"/>
      <c r="J67" s="15"/>
      <c r="K67" s="15"/>
      <c r="L67" s="15"/>
    </row>
    <row r="68" spans="1:12" s="11" customFormat="1" ht="15" x14ac:dyDescent="0.2">
      <c r="A68" s="16" t="s">
        <v>210</v>
      </c>
      <c r="B68" s="16"/>
      <c r="C68" s="16"/>
      <c r="D68" s="16"/>
      <c r="E68" s="16"/>
      <c r="F68" s="15"/>
      <c r="G68" s="15"/>
      <c r="H68" s="15"/>
      <c r="I68" s="15"/>
      <c r="J68" s="15"/>
      <c r="K68" s="15"/>
      <c r="L68" s="15"/>
    </row>
    <row r="69" spans="1:12" s="11" customFormat="1" ht="15" x14ac:dyDescent="0.2">
      <c r="A69" s="16"/>
      <c r="B69" s="16"/>
      <c r="C69" s="16"/>
      <c r="D69" s="16"/>
      <c r="E69" s="16"/>
      <c r="F69" s="15"/>
      <c r="G69" s="15"/>
      <c r="H69" s="15"/>
      <c r="I69" s="15"/>
      <c r="J69" s="15"/>
      <c r="K69" s="15"/>
      <c r="L69" s="15"/>
    </row>
    <row r="70" spans="1:12" s="11" customFormat="1" ht="15" x14ac:dyDescent="0.2">
      <c r="A70" s="16"/>
      <c r="B70" s="16"/>
      <c r="C70" s="16"/>
      <c r="D70" s="16"/>
      <c r="E70" s="16"/>
      <c r="F70" s="15"/>
      <c r="G70" s="15"/>
      <c r="H70" s="15"/>
      <c r="I70" s="15"/>
      <c r="J70" s="15"/>
      <c r="K70" s="15"/>
      <c r="L70" s="15"/>
    </row>
    <row r="71" spans="1:12" s="11" customFormat="1" ht="15" x14ac:dyDescent="0.2">
      <c r="A71" s="16"/>
      <c r="B71" s="16"/>
      <c r="C71" s="16"/>
      <c r="D71" s="16"/>
      <c r="E71" s="16"/>
      <c r="F71" s="15"/>
      <c r="G71" s="15"/>
      <c r="H71" s="15"/>
      <c r="I71" s="15"/>
      <c r="J71" s="15"/>
      <c r="K71" s="15"/>
      <c r="L71" s="15"/>
    </row>
    <row r="72" spans="1:12" s="11" customFormat="1" ht="15" x14ac:dyDescent="0.2">
      <c r="A72" s="16"/>
      <c r="B72" s="16"/>
      <c r="C72" s="16"/>
      <c r="D72" s="16"/>
      <c r="E72" s="16"/>
      <c r="F72" s="15"/>
      <c r="G72" s="15"/>
      <c r="H72" s="15"/>
      <c r="I72" s="15"/>
      <c r="J72" s="15"/>
      <c r="K72" s="15"/>
      <c r="L72" s="15"/>
    </row>
    <row r="73" spans="1:12" s="11" customFormat="1" ht="15" x14ac:dyDescent="0.2">
      <c r="A73" s="16"/>
      <c r="B73" s="16"/>
      <c r="C73" s="16"/>
      <c r="D73" s="16"/>
      <c r="E73" s="16"/>
      <c r="F73" s="15"/>
      <c r="G73" s="15"/>
      <c r="H73" s="15"/>
      <c r="I73" s="15"/>
      <c r="J73" s="15"/>
      <c r="K73" s="15"/>
      <c r="L73" s="15"/>
    </row>
    <row r="74" spans="1:12" s="11" customFormat="1" ht="15" x14ac:dyDescent="0.2">
      <c r="A74" s="16"/>
      <c r="B74" s="16"/>
      <c r="C74" s="16"/>
      <c r="D74" s="16"/>
      <c r="E74" s="16"/>
      <c r="F74" s="15"/>
      <c r="G74" s="15"/>
      <c r="H74" s="15"/>
      <c r="I74" s="15"/>
      <c r="J74" s="15"/>
      <c r="K74" s="15"/>
      <c r="L74" s="15"/>
    </row>
    <row r="75" spans="1:12" s="11" customFormat="1" ht="15" x14ac:dyDescent="0.2">
      <c r="A75" s="16"/>
      <c r="B75" s="16"/>
      <c r="C75" s="16"/>
      <c r="D75" s="16"/>
      <c r="E75" s="16"/>
      <c r="F75" s="15"/>
      <c r="G75" s="15"/>
      <c r="H75" s="15"/>
      <c r="I75" s="15"/>
      <c r="J75" s="15"/>
      <c r="K75" s="15"/>
      <c r="L75" s="15"/>
    </row>
    <row r="76" spans="1:12" s="11" customFormat="1" ht="15" x14ac:dyDescent="0.2">
      <c r="A76" s="16"/>
      <c r="B76" s="16"/>
      <c r="C76" s="16"/>
      <c r="D76" s="16"/>
      <c r="E76" s="16"/>
      <c r="F76" s="15"/>
      <c r="G76" s="15"/>
      <c r="H76" s="15"/>
      <c r="I76" s="15"/>
      <c r="J76" s="15"/>
      <c r="K76" s="15"/>
      <c r="L76" s="15"/>
    </row>
    <row r="77" spans="1:12" s="11" customFormat="1" ht="15" x14ac:dyDescent="0.2">
      <c r="A77" s="16"/>
      <c r="B77" s="16"/>
      <c r="C77" s="16"/>
      <c r="D77" s="16"/>
      <c r="E77" s="16"/>
      <c r="F77" s="15"/>
      <c r="G77" s="15"/>
      <c r="H77" s="15"/>
      <c r="I77" s="15"/>
      <c r="J77" s="15"/>
      <c r="K77" s="15"/>
      <c r="L77" s="15"/>
    </row>
    <row r="78" spans="1:12" s="11" customFormat="1" ht="15" x14ac:dyDescent="0.2">
      <c r="A78" s="16"/>
      <c r="B78" s="16"/>
      <c r="C78" s="16"/>
      <c r="D78" s="16"/>
      <c r="E78" s="16"/>
      <c r="F78" s="15"/>
      <c r="G78" s="15"/>
      <c r="H78" s="15"/>
      <c r="I78" s="15"/>
      <c r="J78" s="15"/>
      <c r="K78" s="15"/>
      <c r="L78" s="15"/>
    </row>
    <row r="79" spans="1:12" s="11" customFormat="1" ht="15" x14ac:dyDescent="0.2">
      <c r="A79" s="16"/>
      <c r="B79" s="16"/>
      <c r="C79" s="16"/>
      <c r="D79" s="16"/>
      <c r="E79" s="16"/>
      <c r="F79" s="15"/>
      <c r="G79" s="15"/>
      <c r="H79" s="15"/>
      <c r="I79" s="15"/>
      <c r="J79" s="15"/>
      <c r="K79" s="15"/>
      <c r="L79" s="15"/>
    </row>
    <row r="80" spans="1:12" s="11" customFormat="1" ht="15" x14ac:dyDescent="0.2">
      <c r="A80" s="16"/>
      <c r="B80" s="16"/>
      <c r="C80" s="16"/>
      <c r="D80" s="16"/>
      <c r="E80" s="16"/>
      <c r="F80" s="15"/>
      <c r="G80" s="15"/>
      <c r="H80" s="15"/>
      <c r="I80" s="15"/>
      <c r="J80" s="15"/>
      <c r="K80" s="15"/>
      <c r="L80" s="15"/>
    </row>
    <row r="81" spans="1:12" s="11" customFormat="1" ht="15" x14ac:dyDescent="0.2">
      <c r="A81" s="16"/>
      <c r="B81" s="16"/>
      <c r="C81" s="16"/>
      <c r="D81" s="16"/>
      <c r="E81" s="16"/>
      <c r="F81" s="15"/>
      <c r="G81" s="15"/>
      <c r="H81" s="15"/>
      <c r="I81" s="15"/>
      <c r="J81" s="15"/>
      <c r="K81" s="15"/>
      <c r="L81" s="15"/>
    </row>
    <row r="82" spans="1:12" s="11" customFormat="1" ht="15" x14ac:dyDescent="0.2">
      <c r="A82" s="16"/>
      <c r="B82" s="16"/>
      <c r="C82" s="16"/>
      <c r="D82" s="16"/>
      <c r="E82" s="16"/>
      <c r="F82" s="15"/>
      <c r="G82" s="15"/>
      <c r="H82" s="15"/>
      <c r="I82" s="15"/>
      <c r="J82" s="15"/>
      <c r="K82" s="15"/>
      <c r="L82" s="15"/>
    </row>
    <row r="83" spans="1:12" s="11" customFormat="1" ht="15" x14ac:dyDescent="0.2">
      <c r="A83" s="16"/>
      <c r="B83" s="16"/>
      <c r="C83" s="16"/>
      <c r="D83" s="16"/>
      <c r="E83" s="16"/>
      <c r="F83" s="15"/>
      <c r="G83" s="15"/>
      <c r="H83" s="15"/>
      <c r="I83" s="15"/>
      <c r="J83" s="15"/>
      <c r="K83" s="15"/>
      <c r="L83" s="15"/>
    </row>
    <row r="84" spans="1:12" s="11" customFormat="1" ht="15" x14ac:dyDescent="0.2">
      <c r="A84" s="16"/>
      <c r="B84" s="16"/>
      <c r="C84" s="16"/>
      <c r="D84" s="16"/>
      <c r="E84" s="16"/>
      <c r="F84" s="15"/>
      <c r="G84" s="15"/>
      <c r="H84" s="15"/>
      <c r="I84" s="15"/>
      <c r="J84" s="15"/>
      <c r="K84" s="15"/>
      <c r="L84" s="15"/>
    </row>
    <row r="85" spans="1:12" s="11" customFormat="1" ht="15" x14ac:dyDescent="0.2">
      <c r="A85" s="16"/>
      <c r="B85" s="16"/>
      <c r="C85" s="16"/>
      <c r="D85" s="16"/>
      <c r="E85" s="16"/>
      <c r="F85" s="15"/>
      <c r="G85" s="15"/>
      <c r="H85" s="15"/>
      <c r="I85" s="15"/>
      <c r="J85" s="15"/>
      <c r="K85" s="15"/>
      <c r="L85" s="15"/>
    </row>
    <row r="86" spans="1:12" s="11" customFormat="1" ht="15" x14ac:dyDescent="0.2">
      <c r="A86" s="16"/>
      <c r="B86" s="16"/>
      <c r="C86" s="16"/>
      <c r="D86" s="16"/>
      <c r="E86" s="16"/>
      <c r="F86" s="15"/>
      <c r="G86" s="15"/>
      <c r="H86" s="15"/>
      <c r="I86" s="15"/>
      <c r="J86" s="15"/>
      <c r="K86" s="15"/>
      <c r="L86" s="15"/>
    </row>
    <row r="87" spans="1:12" s="11" customFormat="1" ht="15" x14ac:dyDescent="0.2">
      <c r="A87" s="16" t="s">
        <v>211</v>
      </c>
      <c r="B87" s="16"/>
      <c r="C87" s="16"/>
      <c r="D87" s="16"/>
      <c r="E87" s="16"/>
      <c r="F87" s="15"/>
      <c r="G87" s="15"/>
      <c r="H87" s="15"/>
      <c r="I87" s="15"/>
      <c r="J87" s="15"/>
      <c r="K87" s="15"/>
      <c r="L87" s="15"/>
    </row>
    <row r="88" spans="1:12" s="11" customFormat="1" ht="15" x14ac:dyDescent="0.2">
      <c r="A88" s="16"/>
      <c r="B88" s="16"/>
      <c r="C88" s="16"/>
      <c r="D88" s="16"/>
      <c r="E88" s="16"/>
      <c r="F88" s="15"/>
      <c r="G88" s="15"/>
      <c r="H88" s="15"/>
      <c r="I88" s="15"/>
      <c r="J88" s="15"/>
      <c r="K88" s="15"/>
      <c r="L88" s="15"/>
    </row>
    <row r="89" spans="1:12" s="11" customFormat="1" ht="15" x14ac:dyDescent="0.2">
      <c r="A89" s="16"/>
      <c r="B89" s="16"/>
      <c r="C89" s="16"/>
      <c r="D89" s="16"/>
      <c r="E89" s="16"/>
      <c r="F89" s="15"/>
      <c r="G89" s="15"/>
      <c r="H89" s="15"/>
      <c r="I89" s="15"/>
      <c r="J89" s="15"/>
      <c r="K89" s="15"/>
      <c r="L89" s="15"/>
    </row>
    <row r="90" spans="1:12" s="11" customFormat="1" ht="15" x14ac:dyDescent="0.2">
      <c r="A90" s="16"/>
      <c r="B90" s="16"/>
      <c r="C90" s="16"/>
      <c r="D90" s="16"/>
      <c r="E90" s="16"/>
      <c r="F90" s="15"/>
      <c r="G90" s="15"/>
      <c r="H90" s="15"/>
      <c r="I90" s="15"/>
      <c r="J90" s="15"/>
      <c r="K90" s="15"/>
      <c r="L90" s="15"/>
    </row>
    <row r="91" spans="1:12" s="11" customFormat="1" ht="15" x14ac:dyDescent="0.2">
      <c r="A91" s="16"/>
      <c r="B91" s="16"/>
      <c r="C91" s="16"/>
      <c r="D91" s="16"/>
      <c r="E91" s="16"/>
      <c r="F91" s="15"/>
      <c r="G91" s="15"/>
      <c r="H91" s="15"/>
      <c r="I91" s="15"/>
      <c r="J91" s="15"/>
      <c r="K91" s="15"/>
      <c r="L91" s="15"/>
    </row>
    <row r="92" spans="1:12" s="11" customFormat="1" ht="15" x14ac:dyDescent="0.2">
      <c r="A92" s="16"/>
      <c r="B92" s="16"/>
      <c r="C92" s="16"/>
      <c r="D92" s="16"/>
      <c r="E92" s="16"/>
      <c r="F92" s="15"/>
      <c r="G92" s="15"/>
      <c r="H92" s="15"/>
      <c r="I92" s="15"/>
      <c r="J92" s="15"/>
      <c r="K92" s="15"/>
      <c r="L92" s="15"/>
    </row>
    <row r="93" spans="1:12" s="11" customFormat="1" ht="15" x14ac:dyDescent="0.2">
      <c r="A93" s="16"/>
      <c r="B93" s="16"/>
      <c r="C93" s="16"/>
      <c r="D93" s="16"/>
      <c r="E93" s="16"/>
      <c r="F93" s="15"/>
      <c r="G93" s="15"/>
      <c r="H93" s="15"/>
      <c r="I93" s="15"/>
      <c r="J93" s="15"/>
      <c r="K93" s="15"/>
      <c r="L93" s="15"/>
    </row>
    <row r="94" spans="1:12" s="11" customFormat="1" ht="15" x14ac:dyDescent="0.2">
      <c r="A94" s="16"/>
      <c r="B94" s="16"/>
      <c r="C94" s="16"/>
      <c r="D94" s="16"/>
      <c r="E94" s="16"/>
      <c r="F94" s="15"/>
      <c r="G94" s="15"/>
      <c r="H94" s="15"/>
      <c r="I94" s="15"/>
      <c r="J94" s="15"/>
      <c r="K94" s="15"/>
      <c r="L94" s="15"/>
    </row>
    <row r="95" spans="1:12" s="11" customFormat="1" ht="15" x14ac:dyDescent="0.2">
      <c r="A95" s="16"/>
      <c r="B95" s="16"/>
      <c r="C95" s="16"/>
      <c r="D95" s="16"/>
      <c r="E95" s="16"/>
      <c r="F95" s="15"/>
      <c r="G95" s="15"/>
      <c r="H95" s="15"/>
      <c r="I95" s="15"/>
      <c r="J95" s="15"/>
      <c r="K95" s="15"/>
      <c r="L95" s="15"/>
    </row>
    <row r="96" spans="1:12" s="11" customFormat="1" ht="15" x14ac:dyDescent="0.2">
      <c r="A96" s="15"/>
      <c r="B96" s="15"/>
      <c r="C96" s="15"/>
      <c r="D96" s="15"/>
      <c r="E96" s="15"/>
      <c r="F96" s="15"/>
      <c r="G96" s="15"/>
      <c r="H96" s="15"/>
      <c r="I96" s="15"/>
      <c r="J96" s="15"/>
      <c r="K96" s="15"/>
      <c r="L96" s="15"/>
    </row>
    <row r="97" spans="1:12" s="11" customFormat="1" ht="15" x14ac:dyDescent="0.2">
      <c r="A97" s="15"/>
      <c r="B97" s="15"/>
      <c r="C97" s="15"/>
      <c r="D97" s="15"/>
      <c r="E97" s="15"/>
      <c r="F97" s="15"/>
      <c r="G97" s="15"/>
      <c r="H97" s="15"/>
      <c r="I97" s="15"/>
      <c r="J97" s="15"/>
      <c r="K97" s="15"/>
      <c r="L97" s="15"/>
    </row>
    <row r="98" spans="1:12" s="11" customFormat="1" ht="15" x14ac:dyDescent="0.2">
      <c r="A98" s="15"/>
      <c r="B98" s="15"/>
      <c r="C98" s="15"/>
      <c r="D98" s="15"/>
      <c r="E98" s="15"/>
      <c r="F98" s="15"/>
      <c r="G98" s="15"/>
      <c r="H98" s="15"/>
      <c r="I98" s="15"/>
      <c r="J98" s="15"/>
      <c r="K98" s="15"/>
      <c r="L98" s="15"/>
    </row>
    <row r="99" spans="1:12" s="11" customFormat="1" ht="15" x14ac:dyDescent="0.2">
      <c r="A99" s="15"/>
      <c r="B99" s="15"/>
      <c r="C99" s="15"/>
      <c r="D99" s="15"/>
      <c r="E99" s="15"/>
      <c r="F99" s="15"/>
      <c r="G99" s="15"/>
      <c r="H99" s="15"/>
      <c r="I99" s="15"/>
      <c r="J99" s="15"/>
      <c r="K99" s="15"/>
      <c r="L99" s="15"/>
    </row>
    <row r="100" spans="1:12" s="11" customFormat="1" ht="15" x14ac:dyDescent="0.2">
      <c r="A100" s="15"/>
      <c r="B100" s="15"/>
      <c r="C100" s="15"/>
      <c r="D100" s="15"/>
      <c r="E100" s="15"/>
      <c r="F100" s="15"/>
      <c r="G100" s="15"/>
      <c r="H100" s="15"/>
      <c r="I100" s="15"/>
      <c r="J100" s="15"/>
      <c r="K100" s="15"/>
      <c r="L100" s="15"/>
    </row>
    <row r="101" spans="1:12" s="11" customFormat="1" ht="15" x14ac:dyDescent="0.2">
      <c r="A101" s="15"/>
      <c r="B101" s="15"/>
      <c r="C101" s="15"/>
      <c r="D101" s="15"/>
      <c r="E101" s="15"/>
      <c r="F101" s="15"/>
      <c r="G101" s="15"/>
      <c r="H101" s="15"/>
      <c r="I101" s="15"/>
      <c r="J101" s="15"/>
      <c r="K101" s="15"/>
      <c r="L101" s="15"/>
    </row>
    <row r="102" spans="1:12" s="11" customFormat="1" ht="15" x14ac:dyDescent="0.2">
      <c r="A102" s="15"/>
      <c r="B102" s="15"/>
      <c r="C102" s="15"/>
      <c r="D102" s="15"/>
      <c r="E102" s="15"/>
      <c r="F102" s="15"/>
      <c r="G102" s="15"/>
      <c r="H102" s="15"/>
      <c r="I102" s="15"/>
      <c r="J102" s="15"/>
      <c r="K102" s="15"/>
      <c r="L102" s="15"/>
    </row>
    <row r="103" spans="1:12" s="11" customFormat="1" ht="15" x14ac:dyDescent="0.2">
      <c r="A103" s="15"/>
      <c r="B103" s="15"/>
      <c r="C103" s="15"/>
      <c r="D103" s="15"/>
      <c r="E103" s="15"/>
      <c r="F103" s="15"/>
      <c r="G103" s="15"/>
      <c r="H103" s="15"/>
      <c r="I103" s="15"/>
      <c r="J103" s="15"/>
      <c r="K103" s="15"/>
      <c r="L103" s="15"/>
    </row>
    <row r="104" spans="1:12" s="11" customFormat="1" ht="15" x14ac:dyDescent="0.2">
      <c r="A104" s="15"/>
      <c r="B104" s="15"/>
      <c r="C104" s="15"/>
      <c r="D104" s="15"/>
      <c r="E104" s="15"/>
      <c r="F104" s="15"/>
      <c r="G104" s="15"/>
      <c r="H104" s="15"/>
      <c r="I104" s="15"/>
      <c r="J104" s="15"/>
      <c r="K104" s="15"/>
      <c r="L104" s="15"/>
    </row>
    <row r="105" spans="1:12" s="11" customFormat="1" ht="15" x14ac:dyDescent="0.2">
      <c r="A105" s="15"/>
      <c r="B105" s="15"/>
      <c r="C105" s="15"/>
      <c r="D105" s="15"/>
      <c r="E105" s="15"/>
      <c r="F105" s="15"/>
      <c r="G105" s="15"/>
      <c r="H105" s="15"/>
      <c r="I105" s="15"/>
      <c r="J105" s="15"/>
      <c r="K105" s="15"/>
      <c r="L105" s="15"/>
    </row>
    <row r="106" spans="1:12" s="11" customFormat="1" ht="15" x14ac:dyDescent="0.2">
      <c r="A106" s="15"/>
      <c r="B106" s="15"/>
      <c r="C106" s="15"/>
      <c r="D106" s="15"/>
      <c r="E106" s="15"/>
      <c r="F106" s="15"/>
      <c r="G106" s="15"/>
      <c r="H106" s="15"/>
      <c r="I106" s="15"/>
      <c r="J106" s="15"/>
      <c r="K106" s="15"/>
      <c r="L106" s="15"/>
    </row>
    <row r="107" spans="1:12" s="11" customFormat="1" ht="15" x14ac:dyDescent="0.2">
      <c r="A107" s="15"/>
      <c r="B107" s="15"/>
      <c r="C107" s="15"/>
      <c r="D107" s="15"/>
      <c r="E107" s="15"/>
      <c r="F107" s="15"/>
      <c r="G107" s="15"/>
      <c r="H107" s="15"/>
      <c r="I107" s="15"/>
      <c r="J107" s="15"/>
      <c r="K107" s="15"/>
      <c r="L107" s="15"/>
    </row>
    <row r="108" spans="1:12" s="11" customFormat="1" ht="15" x14ac:dyDescent="0.2">
      <c r="A108" s="15"/>
      <c r="B108" s="15"/>
      <c r="C108" s="15"/>
      <c r="D108" s="15"/>
      <c r="E108" s="15"/>
      <c r="F108" s="15"/>
      <c r="G108" s="15"/>
      <c r="H108" s="15"/>
      <c r="I108" s="15"/>
      <c r="J108" s="15"/>
      <c r="K108" s="15"/>
      <c r="L108" s="15"/>
    </row>
    <row r="109" spans="1:12" s="11" customFormat="1" ht="15" x14ac:dyDescent="0.2">
      <c r="A109" s="15"/>
      <c r="B109" s="15"/>
      <c r="C109" s="15"/>
      <c r="D109" s="15"/>
      <c r="E109" s="15"/>
      <c r="F109" s="15"/>
      <c r="G109" s="15"/>
      <c r="H109" s="15"/>
      <c r="I109" s="15"/>
      <c r="J109" s="15"/>
      <c r="K109" s="15"/>
      <c r="L109" s="15"/>
    </row>
    <row r="110" spans="1:12" s="11" customFormat="1" ht="15" x14ac:dyDescent="0.2">
      <c r="A110" s="15"/>
      <c r="B110" s="15"/>
      <c r="C110" s="15"/>
      <c r="D110" s="15"/>
      <c r="E110" s="15"/>
      <c r="F110" s="15"/>
      <c r="G110" s="15"/>
      <c r="H110" s="15"/>
      <c r="I110" s="15"/>
      <c r="J110" s="15"/>
      <c r="K110" s="15"/>
      <c r="L110" s="15"/>
    </row>
    <row r="111" spans="1:12" s="11" customFormat="1" ht="15" x14ac:dyDescent="0.2">
      <c r="A111" s="15"/>
      <c r="B111" s="15"/>
      <c r="C111" s="15"/>
      <c r="D111" s="15"/>
      <c r="E111" s="15"/>
      <c r="F111" s="15"/>
      <c r="G111" s="15"/>
      <c r="H111" s="15"/>
      <c r="I111" s="15"/>
      <c r="J111" s="15"/>
      <c r="K111" s="15"/>
      <c r="L111" s="15"/>
    </row>
    <row r="112" spans="1:12" s="11" customFormat="1" ht="15" x14ac:dyDescent="0.2">
      <c r="A112" s="15"/>
      <c r="B112" s="15"/>
      <c r="C112" s="15"/>
      <c r="D112" s="15"/>
      <c r="E112" s="15"/>
      <c r="F112" s="15"/>
      <c r="G112" s="15"/>
      <c r="H112" s="15"/>
      <c r="I112" s="15"/>
      <c r="J112" s="15"/>
      <c r="K112" s="15"/>
      <c r="L112" s="15"/>
    </row>
    <row r="113" spans="1:12" s="11" customFormat="1" ht="15" x14ac:dyDescent="0.2">
      <c r="A113" s="15"/>
      <c r="B113" s="15"/>
      <c r="C113" s="15"/>
      <c r="D113" s="15"/>
      <c r="E113" s="15"/>
      <c r="F113" s="15"/>
      <c r="G113" s="15"/>
      <c r="H113" s="15"/>
      <c r="I113" s="15"/>
      <c r="J113" s="15"/>
      <c r="K113" s="15"/>
      <c r="L113" s="15"/>
    </row>
    <row r="114" spans="1:12" s="11" customFormat="1" ht="15.75" x14ac:dyDescent="0.25">
      <c r="A114" s="17" t="s">
        <v>145</v>
      </c>
      <c r="B114" s="18"/>
      <c r="C114" s="18"/>
      <c r="D114" s="18"/>
      <c r="E114" s="18"/>
      <c r="F114" s="18"/>
      <c r="G114" s="18"/>
      <c r="H114" s="18"/>
      <c r="I114" s="18"/>
      <c r="J114" s="18"/>
      <c r="K114" s="18"/>
      <c r="L114" s="18"/>
    </row>
    <row r="115" spans="1:12" s="11" customFormat="1" ht="15" x14ac:dyDescent="0.2">
      <c r="A115" s="18" t="s">
        <v>196</v>
      </c>
      <c r="B115" s="18"/>
      <c r="C115" s="18"/>
      <c r="D115" s="18"/>
      <c r="E115" s="18"/>
      <c r="F115" s="18"/>
      <c r="G115" s="18"/>
      <c r="H115" s="18"/>
      <c r="I115" s="18"/>
      <c r="J115" s="18"/>
      <c r="K115" s="18"/>
      <c r="L115" s="18"/>
    </row>
    <row r="116" spans="1:12" s="11" customFormat="1" ht="15" x14ac:dyDescent="0.2">
      <c r="A116" s="18" t="s">
        <v>197</v>
      </c>
      <c r="B116" s="18"/>
      <c r="C116" s="18"/>
      <c r="D116" s="18"/>
      <c r="E116" s="18"/>
      <c r="F116" s="18"/>
      <c r="G116" s="18"/>
      <c r="H116" s="18"/>
      <c r="I116" s="18"/>
      <c r="J116" s="18"/>
      <c r="K116" s="18"/>
      <c r="L116" s="18"/>
    </row>
    <row r="117" spans="1:12" s="11" customFormat="1" ht="15" x14ac:dyDescent="0.2">
      <c r="A117" s="18" t="s">
        <v>198</v>
      </c>
      <c r="B117" s="18"/>
      <c r="C117" s="18"/>
      <c r="D117" s="18"/>
      <c r="E117" s="18"/>
      <c r="F117" s="18"/>
      <c r="G117" s="18" t="s">
        <v>199</v>
      </c>
      <c r="H117" s="18"/>
      <c r="I117" s="18"/>
      <c r="J117" s="18"/>
      <c r="K117" s="18"/>
      <c r="L117" s="18"/>
    </row>
    <row r="118" spans="1:12" s="11" customFormat="1" ht="15" x14ac:dyDescent="0.2">
      <c r="A118" s="12"/>
      <c r="B118" s="12"/>
      <c r="C118" s="12"/>
      <c r="D118" s="12"/>
      <c r="E118" s="12"/>
      <c r="F118" s="12"/>
      <c r="G118" s="12"/>
      <c r="H118" s="12"/>
      <c r="I118" s="12"/>
      <c r="J118" s="12"/>
      <c r="K118" s="12"/>
      <c r="L118" s="12"/>
    </row>
    <row r="119" spans="1:12" s="11" customFormat="1" ht="15" x14ac:dyDescent="0.2">
      <c r="A119" s="18"/>
      <c r="B119" s="18"/>
      <c r="C119" s="18"/>
      <c r="D119" s="18"/>
      <c r="E119" s="18"/>
      <c r="F119" s="18"/>
      <c r="G119" s="18"/>
      <c r="H119" s="18"/>
      <c r="I119" s="18"/>
      <c r="J119" s="18"/>
      <c r="K119" s="18"/>
      <c r="L119" s="18"/>
    </row>
    <row r="120" spans="1:12" s="11" customFormat="1" ht="15" x14ac:dyDescent="0.2">
      <c r="A120" s="18"/>
      <c r="B120" s="18"/>
      <c r="C120" s="18"/>
      <c r="D120" s="18"/>
      <c r="E120" s="18"/>
      <c r="F120" s="18"/>
      <c r="G120" s="18"/>
      <c r="H120" s="18"/>
      <c r="I120" s="18"/>
      <c r="J120" s="18"/>
      <c r="K120" s="18"/>
      <c r="L120" s="18"/>
    </row>
    <row r="121" spans="1:12" s="11" customFormat="1" ht="15" x14ac:dyDescent="0.2">
      <c r="A121" s="18"/>
      <c r="B121" s="18"/>
      <c r="C121" s="18"/>
      <c r="D121" s="18"/>
      <c r="E121" s="18"/>
      <c r="F121" s="18"/>
      <c r="G121" s="18"/>
      <c r="H121" s="18"/>
      <c r="I121" s="18"/>
      <c r="J121" s="18"/>
      <c r="K121" s="18"/>
      <c r="L121" s="18"/>
    </row>
    <row r="122" spans="1:12" s="11" customFormat="1" ht="15" x14ac:dyDescent="0.2">
      <c r="A122" s="18"/>
      <c r="B122" s="18"/>
      <c r="C122" s="18"/>
      <c r="D122" s="18"/>
      <c r="E122" s="18"/>
      <c r="F122" s="18"/>
      <c r="G122" s="18"/>
      <c r="H122" s="18"/>
      <c r="I122" s="18"/>
      <c r="J122" s="18"/>
      <c r="K122" s="18"/>
      <c r="L122" s="18"/>
    </row>
    <row r="123" spans="1:12" s="11" customFormat="1" ht="15" x14ac:dyDescent="0.2">
      <c r="A123" s="18"/>
      <c r="B123" s="18"/>
      <c r="C123" s="18"/>
      <c r="D123" s="18"/>
      <c r="E123" s="18"/>
      <c r="F123" s="18"/>
      <c r="G123" s="18"/>
      <c r="H123" s="18"/>
      <c r="I123" s="18"/>
      <c r="J123" s="18"/>
      <c r="K123" s="18"/>
      <c r="L123" s="18"/>
    </row>
    <row r="124" spans="1:12" s="11" customFormat="1" ht="15" x14ac:dyDescent="0.2">
      <c r="A124" s="18"/>
      <c r="B124" s="18"/>
      <c r="C124" s="18"/>
      <c r="D124" s="18"/>
      <c r="E124" s="18"/>
      <c r="F124" s="18"/>
      <c r="G124" s="18"/>
      <c r="H124" s="18"/>
      <c r="I124" s="18"/>
      <c r="J124" s="18"/>
      <c r="K124" s="18"/>
      <c r="L124" s="18"/>
    </row>
    <row r="125" spans="1:12" s="11" customFormat="1" ht="15" x14ac:dyDescent="0.2">
      <c r="A125" s="18"/>
      <c r="B125" s="18"/>
      <c r="C125" s="18"/>
      <c r="D125" s="18"/>
      <c r="E125" s="18"/>
      <c r="F125" s="18"/>
      <c r="G125" s="18"/>
      <c r="H125" s="18"/>
      <c r="I125" s="18"/>
      <c r="J125" s="18"/>
      <c r="K125" s="18"/>
      <c r="L125" s="18"/>
    </row>
    <row r="126" spans="1:12" s="11" customFormat="1" ht="15" x14ac:dyDescent="0.2">
      <c r="A126" s="18"/>
      <c r="B126" s="18"/>
      <c r="C126" s="18"/>
      <c r="D126" s="18"/>
      <c r="E126" s="18"/>
      <c r="F126" s="18"/>
      <c r="G126" s="18"/>
      <c r="H126" s="18"/>
      <c r="I126" s="18"/>
      <c r="J126" s="18"/>
      <c r="K126" s="18"/>
      <c r="L126" s="18"/>
    </row>
    <row r="127" spans="1:12" s="11" customFormat="1" ht="15" x14ac:dyDescent="0.2">
      <c r="A127" s="18"/>
      <c r="B127" s="18"/>
      <c r="C127" s="18"/>
      <c r="D127" s="18"/>
      <c r="E127" s="18"/>
      <c r="F127" s="18"/>
      <c r="G127" s="18"/>
      <c r="H127" s="18"/>
      <c r="I127" s="18"/>
      <c r="J127" s="18"/>
      <c r="K127" s="18"/>
      <c r="L127" s="18"/>
    </row>
    <row r="128" spans="1:12" s="11" customFormat="1" ht="15" x14ac:dyDescent="0.2">
      <c r="A128" s="18"/>
      <c r="B128" s="18"/>
      <c r="C128" s="18"/>
      <c r="D128" s="18"/>
      <c r="E128" s="18"/>
      <c r="F128" s="18"/>
      <c r="G128" s="18"/>
      <c r="H128" s="18"/>
      <c r="I128" s="18"/>
      <c r="J128" s="18"/>
      <c r="K128" s="18"/>
      <c r="L128" s="18"/>
    </row>
    <row r="129" spans="1:12" s="11" customFormat="1" ht="15" x14ac:dyDescent="0.2">
      <c r="A129" s="18"/>
      <c r="B129" s="18"/>
      <c r="C129" s="18"/>
      <c r="D129" s="18"/>
      <c r="E129" s="18"/>
      <c r="F129" s="18"/>
      <c r="G129" s="18"/>
      <c r="H129" s="18"/>
      <c r="I129" s="18"/>
      <c r="J129" s="18"/>
      <c r="K129" s="18"/>
      <c r="L129" s="18"/>
    </row>
    <row r="130" spans="1:12" s="11" customFormat="1" ht="15" x14ac:dyDescent="0.2">
      <c r="A130" s="18"/>
      <c r="B130" s="18"/>
      <c r="C130" s="18"/>
      <c r="D130" s="18"/>
      <c r="E130" s="18"/>
      <c r="F130" s="18"/>
      <c r="G130" s="18"/>
      <c r="H130" s="18"/>
      <c r="I130" s="18"/>
      <c r="J130" s="18"/>
      <c r="K130" s="18"/>
      <c r="L130" s="18"/>
    </row>
    <row r="131" spans="1:12" s="11" customFormat="1" ht="15" x14ac:dyDescent="0.2">
      <c r="A131" s="18"/>
      <c r="B131" s="18"/>
      <c r="C131" s="18"/>
      <c r="D131" s="18"/>
      <c r="E131" s="18"/>
      <c r="F131" s="18"/>
      <c r="G131" s="18"/>
      <c r="H131" s="18"/>
      <c r="I131" s="18"/>
      <c r="J131" s="18"/>
      <c r="K131" s="18"/>
      <c r="L131" s="18"/>
    </row>
    <row r="132" spans="1:12" s="11" customFormat="1" ht="15" x14ac:dyDescent="0.2">
      <c r="A132" s="18"/>
      <c r="B132" s="18"/>
      <c r="C132" s="18"/>
      <c r="D132" s="18"/>
      <c r="E132" s="18"/>
      <c r="F132" s="18"/>
      <c r="G132" s="18"/>
      <c r="H132" s="18"/>
      <c r="I132" s="18"/>
      <c r="J132" s="18"/>
      <c r="K132" s="18"/>
      <c r="L132" s="18"/>
    </row>
    <row r="133" spans="1:12" s="11" customFormat="1" ht="15" x14ac:dyDescent="0.2">
      <c r="A133" s="18"/>
      <c r="B133" s="18"/>
      <c r="C133" s="18"/>
      <c r="D133" s="18"/>
      <c r="E133" s="18"/>
      <c r="F133" s="18"/>
      <c r="G133" s="18"/>
      <c r="H133" s="18"/>
      <c r="I133" s="18"/>
      <c r="J133" s="18"/>
      <c r="K133" s="18"/>
      <c r="L133" s="18"/>
    </row>
    <row r="134" spans="1:12" s="11" customFormat="1" ht="15" x14ac:dyDescent="0.2">
      <c r="A134" s="18"/>
      <c r="B134" s="18"/>
      <c r="C134" s="18"/>
      <c r="D134" s="18"/>
      <c r="E134" s="18"/>
      <c r="F134" s="18"/>
      <c r="G134" s="18"/>
      <c r="H134" s="18"/>
      <c r="I134" s="18"/>
      <c r="J134" s="18"/>
      <c r="K134" s="18"/>
      <c r="L134" s="18"/>
    </row>
    <row r="135" spans="1:12" s="11" customFormat="1" ht="15" x14ac:dyDescent="0.2">
      <c r="A135" s="18"/>
      <c r="B135" s="18"/>
      <c r="C135" s="18"/>
      <c r="D135" s="18"/>
      <c r="E135" s="18"/>
      <c r="F135" s="18"/>
      <c r="G135" s="18"/>
      <c r="H135" s="18"/>
      <c r="I135" s="18"/>
      <c r="J135" s="18"/>
      <c r="K135" s="18"/>
      <c r="L135" s="18"/>
    </row>
    <row r="136" spans="1:12" s="11" customFormat="1" ht="15" x14ac:dyDescent="0.2">
      <c r="A136" s="18" t="s">
        <v>200</v>
      </c>
      <c r="B136" s="18"/>
      <c r="C136" s="18"/>
      <c r="D136" s="18"/>
      <c r="E136" s="18"/>
      <c r="F136" s="18"/>
      <c r="G136" s="12"/>
      <c r="H136" s="12"/>
      <c r="I136" s="12"/>
      <c r="J136" s="12"/>
      <c r="K136" s="12"/>
      <c r="L136" s="12"/>
    </row>
    <row r="137" spans="1:12" s="11" customFormat="1" ht="15" x14ac:dyDescent="0.2">
      <c r="A137" s="12" t="s">
        <v>201</v>
      </c>
      <c r="B137" s="12"/>
      <c r="C137" s="18"/>
      <c r="D137" s="18"/>
      <c r="E137" s="18"/>
      <c r="F137" s="18"/>
      <c r="G137" s="12"/>
      <c r="H137" s="18"/>
      <c r="I137" s="18"/>
      <c r="J137" s="18"/>
      <c r="K137" s="18"/>
      <c r="L137" s="18"/>
    </row>
    <row r="138" spans="1:12" s="11" customFormat="1" ht="15" x14ac:dyDescent="0.2">
      <c r="A138" s="18"/>
      <c r="B138" s="18"/>
      <c r="C138" s="18"/>
      <c r="D138" s="18"/>
      <c r="E138" s="18"/>
      <c r="F138" s="18"/>
      <c r="G138" s="12"/>
      <c r="H138" s="18"/>
      <c r="I138" s="18"/>
      <c r="J138" s="18"/>
      <c r="K138" s="18"/>
      <c r="L138" s="18"/>
    </row>
    <row r="139" spans="1:12" s="11" customFormat="1" ht="15" x14ac:dyDescent="0.2">
      <c r="A139" s="18"/>
      <c r="B139" s="18"/>
      <c r="C139" s="18"/>
      <c r="D139" s="18"/>
      <c r="E139" s="18"/>
      <c r="F139" s="18"/>
      <c r="G139" s="12"/>
      <c r="H139" s="18"/>
      <c r="I139" s="18"/>
      <c r="J139" s="18"/>
      <c r="K139" s="18"/>
      <c r="L139" s="18"/>
    </row>
    <row r="140" spans="1:12" s="11" customFormat="1" ht="15" x14ac:dyDescent="0.2">
      <c r="A140" s="18"/>
      <c r="B140" s="18"/>
      <c r="C140" s="18"/>
      <c r="D140" s="18"/>
      <c r="E140" s="18"/>
      <c r="F140" s="18"/>
      <c r="G140" s="12"/>
      <c r="H140" s="18"/>
      <c r="I140" s="18"/>
      <c r="J140" s="18"/>
      <c r="K140" s="18"/>
      <c r="L140" s="18"/>
    </row>
    <row r="141" spans="1:12" s="11" customFormat="1" ht="15" x14ac:dyDescent="0.2">
      <c r="A141" s="18"/>
      <c r="B141" s="18"/>
      <c r="C141" s="18"/>
      <c r="D141" s="18"/>
      <c r="E141" s="18"/>
      <c r="F141" s="18"/>
      <c r="G141" s="12"/>
      <c r="H141" s="18"/>
      <c r="I141" s="18"/>
      <c r="J141" s="18"/>
      <c r="K141" s="18"/>
      <c r="L141" s="18"/>
    </row>
    <row r="142" spans="1:12" s="11" customFormat="1" ht="15" x14ac:dyDescent="0.2">
      <c r="A142" s="18"/>
      <c r="B142" s="18"/>
      <c r="C142" s="18"/>
      <c r="D142" s="18"/>
      <c r="E142" s="18"/>
      <c r="F142" s="18"/>
      <c r="G142" s="12"/>
      <c r="H142" s="18"/>
      <c r="I142" s="18"/>
      <c r="J142" s="18"/>
      <c r="K142" s="18"/>
      <c r="L142" s="18"/>
    </row>
    <row r="143" spans="1:12" s="11" customFormat="1" ht="15" x14ac:dyDescent="0.2">
      <c r="A143" s="18"/>
      <c r="B143" s="18"/>
      <c r="C143" s="18"/>
      <c r="D143" s="18"/>
      <c r="E143" s="18"/>
      <c r="F143" s="18"/>
      <c r="G143" s="12"/>
      <c r="H143" s="18"/>
      <c r="I143" s="18"/>
      <c r="J143" s="18"/>
      <c r="K143" s="18"/>
      <c r="L143" s="18"/>
    </row>
    <row r="144" spans="1:12" s="11" customFormat="1" ht="15" x14ac:dyDescent="0.2">
      <c r="A144" s="18"/>
      <c r="B144" s="18"/>
      <c r="C144" s="18"/>
      <c r="D144" s="18"/>
      <c r="E144" s="18"/>
      <c r="F144" s="18"/>
      <c r="G144" s="12"/>
      <c r="H144" s="18"/>
      <c r="I144" s="18"/>
      <c r="J144" s="18"/>
      <c r="K144" s="18"/>
      <c r="L144" s="18"/>
    </row>
    <row r="145" spans="1:12" s="11" customFormat="1" ht="15" x14ac:dyDescent="0.2">
      <c r="A145" s="18"/>
      <c r="B145" s="18"/>
      <c r="C145" s="18"/>
      <c r="D145" s="18"/>
      <c r="E145" s="18"/>
      <c r="F145" s="18"/>
      <c r="G145" s="12"/>
      <c r="H145" s="18"/>
      <c r="I145" s="18"/>
      <c r="J145" s="18"/>
      <c r="K145" s="18"/>
      <c r="L145" s="18"/>
    </row>
    <row r="146" spans="1:12" s="11" customFormat="1" ht="15" x14ac:dyDescent="0.2">
      <c r="A146" s="18"/>
      <c r="B146" s="18"/>
      <c r="C146" s="18"/>
      <c r="D146" s="18"/>
      <c r="E146" s="18"/>
      <c r="F146" s="18"/>
      <c r="G146" s="12"/>
      <c r="H146" s="18"/>
      <c r="I146" s="18"/>
      <c r="J146" s="18"/>
      <c r="K146" s="18"/>
      <c r="L146" s="18"/>
    </row>
    <row r="147" spans="1:12" s="11" customFormat="1" ht="15" x14ac:dyDescent="0.2">
      <c r="A147" s="18"/>
      <c r="B147" s="18"/>
      <c r="C147" s="18"/>
      <c r="D147" s="18"/>
      <c r="E147" s="18"/>
      <c r="F147" s="18"/>
      <c r="G147" s="12"/>
      <c r="H147" s="18"/>
      <c r="I147" s="18"/>
      <c r="J147" s="18"/>
      <c r="K147" s="18"/>
      <c r="L147" s="18"/>
    </row>
    <row r="148" spans="1:12" s="11" customFormat="1" ht="15" x14ac:dyDescent="0.2">
      <c r="A148" s="18"/>
      <c r="B148" s="18"/>
      <c r="C148" s="18"/>
      <c r="D148" s="18"/>
      <c r="E148" s="18"/>
      <c r="F148" s="18"/>
      <c r="G148" s="12"/>
      <c r="H148" s="18"/>
      <c r="I148" s="18"/>
      <c r="J148" s="18"/>
      <c r="K148" s="18"/>
      <c r="L148" s="18"/>
    </row>
    <row r="149" spans="1:12" s="11" customFormat="1" ht="15" x14ac:dyDescent="0.2">
      <c r="A149" s="18"/>
      <c r="B149" s="18"/>
      <c r="C149" s="18"/>
      <c r="D149" s="18"/>
      <c r="E149" s="18"/>
      <c r="F149" s="18"/>
      <c r="G149" s="12"/>
      <c r="H149" s="18"/>
      <c r="I149" s="18"/>
      <c r="J149" s="18"/>
      <c r="K149" s="18"/>
      <c r="L149" s="18"/>
    </row>
    <row r="150" spans="1:12" s="11" customFormat="1" ht="15" x14ac:dyDescent="0.2">
      <c r="A150" s="18"/>
      <c r="B150" s="18"/>
      <c r="C150" s="18"/>
      <c r="D150" s="18"/>
      <c r="E150" s="18"/>
      <c r="F150" s="18"/>
      <c r="G150" s="12"/>
      <c r="H150" s="18"/>
      <c r="I150" s="18"/>
      <c r="J150" s="18"/>
      <c r="K150" s="18"/>
      <c r="L150" s="18"/>
    </row>
    <row r="151" spans="1:12" s="11" customFormat="1" ht="15" x14ac:dyDescent="0.2">
      <c r="A151" s="18"/>
      <c r="B151" s="18"/>
      <c r="C151" s="18"/>
      <c r="D151" s="18"/>
      <c r="E151" s="18"/>
      <c r="F151" s="18"/>
      <c r="G151" s="12"/>
      <c r="H151" s="18"/>
      <c r="I151" s="18"/>
      <c r="J151" s="18"/>
      <c r="K151" s="18"/>
      <c r="L151" s="18"/>
    </row>
    <row r="152" spans="1:12" s="11" customFormat="1" ht="15" x14ac:dyDescent="0.2">
      <c r="A152" s="18"/>
      <c r="B152" s="18"/>
      <c r="C152" s="18"/>
      <c r="D152" s="18"/>
      <c r="E152" s="18"/>
      <c r="F152" s="18"/>
      <c r="G152" s="12"/>
      <c r="H152" s="18"/>
      <c r="I152" s="18"/>
      <c r="J152" s="18"/>
      <c r="K152" s="18"/>
      <c r="L152" s="18"/>
    </row>
    <row r="153" spans="1:12" s="11" customFormat="1" ht="15" x14ac:dyDescent="0.2">
      <c r="A153" s="18"/>
      <c r="B153" s="18"/>
      <c r="C153" s="18"/>
      <c r="D153" s="18"/>
      <c r="E153" s="18"/>
      <c r="F153" s="18"/>
      <c r="G153" s="12"/>
      <c r="H153" s="18"/>
      <c r="I153" s="18"/>
      <c r="J153" s="18"/>
      <c r="K153" s="18"/>
      <c r="L153" s="18"/>
    </row>
    <row r="154" spans="1:12" s="11" customFormat="1" ht="15" x14ac:dyDescent="0.2">
      <c r="A154" s="12"/>
      <c r="B154" s="12"/>
      <c r="C154" s="12"/>
      <c r="D154" s="12"/>
      <c r="E154" s="12"/>
      <c r="F154" s="12"/>
      <c r="G154" s="12"/>
      <c r="H154" s="12"/>
      <c r="I154" s="12"/>
      <c r="J154" s="12"/>
      <c r="K154" s="12"/>
      <c r="L154" s="12"/>
    </row>
    <row r="155" spans="1:12" s="11" customFormat="1" ht="15" x14ac:dyDescent="0.2">
      <c r="A155" s="12"/>
      <c r="B155" s="12"/>
      <c r="C155" s="12"/>
      <c r="D155" s="12"/>
      <c r="E155" s="12"/>
      <c r="F155" s="12"/>
      <c r="G155" s="12"/>
      <c r="H155" s="12"/>
      <c r="I155" s="12"/>
      <c r="J155" s="12"/>
      <c r="K155" s="12"/>
      <c r="L155" s="12"/>
    </row>
    <row r="156" spans="1:12" s="11" customFormat="1" ht="15" x14ac:dyDescent="0.2">
      <c r="A156" s="18" t="s">
        <v>202</v>
      </c>
      <c r="B156" s="12"/>
      <c r="C156" s="12"/>
      <c r="D156" s="12"/>
      <c r="E156" s="12"/>
      <c r="F156" s="12"/>
      <c r="G156" s="12"/>
      <c r="H156" s="12"/>
      <c r="I156" s="12"/>
      <c r="J156" s="12"/>
      <c r="K156" s="12"/>
      <c r="L156" s="12"/>
    </row>
    <row r="157" spans="1:12" s="11" customFormat="1" ht="15" x14ac:dyDescent="0.2">
      <c r="A157" s="12"/>
      <c r="B157" s="12"/>
      <c r="C157" s="12"/>
      <c r="D157" s="12"/>
      <c r="E157" s="12"/>
      <c r="F157" s="12"/>
      <c r="G157" s="12"/>
      <c r="H157" s="12"/>
      <c r="I157" s="12"/>
      <c r="J157" s="12"/>
      <c r="K157" s="12"/>
      <c r="L157" s="12"/>
    </row>
    <row r="158" spans="1:12" s="11" customFormat="1" ht="15" x14ac:dyDescent="0.2">
      <c r="A158" s="12"/>
      <c r="B158" s="12"/>
      <c r="C158" s="12"/>
      <c r="D158" s="12"/>
      <c r="E158" s="12"/>
      <c r="F158" s="12"/>
      <c r="G158" s="12"/>
      <c r="H158" s="12"/>
      <c r="I158" s="12"/>
      <c r="J158" s="12"/>
      <c r="K158" s="12"/>
      <c r="L158" s="12"/>
    </row>
    <row r="159" spans="1:12" s="11" customFormat="1" ht="15" x14ac:dyDescent="0.2">
      <c r="A159" s="12"/>
      <c r="B159" s="12"/>
      <c r="C159" s="12"/>
      <c r="D159" s="12"/>
      <c r="E159" s="12"/>
      <c r="F159" s="12"/>
      <c r="G159" s="12"/>
      <c r="H159" s="12"/>
      <c r="I159" s="12"/>
      <c r="J159" s="12"/>
      <c r="K159" s="12"/>
      <c r="L159" s="12"/>
    </row>
    <row r="160" spans="1:12" s="11" customFormat="1" ht="15" x14ac:dyDescent="0.2">
      <c r="A160" s="12"/>
      <c r="B160" s="12"/>
      <c r="C160" s="12"/>
      <c r="D160" s="12"/>
      <c r="E160" s="12"/>
      <c r="F160" s="12"/>
      <c r="G160" s="12"/>
      <c r="H160" s="12"/>
      <c r="I160" s="12"/>
      <c r="J160" s="12"/>
      <c r="K160" s="12"/>
      <c r="L160" s="12"/>
    </row>
    <row r="161" spans="1:12" s="11" customFormat="1" ht="15" x14ac:dyDescent="0.2">
      <c r="A161" s="12"/>
      <c r="B161" s="12"/>
      <c r="C161" s="12"/>
      <c r="D161" s="12"/>
      <c r="E161" s="12"/>
      <c r="F161" s="12"/>
      <c r="G161" s="12"/>
      <c r="H161" s="12"/>
      <c r="I161" s="12"/>
      <c r="J161" s="12"/>
      <c r="K161" s="12"/>
      <c r="L161" s="12"/>
    </row>
    <row r="162" spans="1:12" s="11" customFormat="1" ht="15" x14ac:dyDescent="0.2">
      <c r="A162" s="12"/>
      <c r="B162" s="12"/>
      <c r="C162" s="12"/>
      <c r="D162" s="12"/>
      <c r="E162" s="12"/>
      <c r="F162" s="12"/>
      <c r="G162" s="12"/>
      <c r="H162" s="12"/>
      <c r="I162" s="12"/>
      <c r="J162" s="12"/>
      <c r="K162" s="12"/>
      <c r="L162" s="12"/>
    </row>
    <row r="163" spans="1:12" s="11" customFormat="1" ht="15" x14ac:dyDescent="0.2">
      <c r="A163" s="12"/>
      <c r="B163" s="12"/>
      <c r="C163" s="12"/>
      <c r="D163" s="12"/>
      <c r="E163" s="12"/>
      <c r="F163" s="12"/>
      <c r="G163" s="12"/>
      <c r="H163" s="12"/>
      <c r="I163" s="12"/>
      <c r="J163" s="12"/>
      <c r="K163" s="12"/>
      <c r="L163" s="12"/>
    </row>
    <row r="164" spans="1:12" s="11" customFormat="1" ht="15" x14ac:dyDescent="0.2">
      <c r="A164" s="12"/>
      <c r="B164" s="12"/>
      <c r="C164" s="12"/>
      <c r="D164" s="12"/>
      <c r="E164" s="12"/>
      <c r="F164" s="12"/>
      <c r="G164" s="12"/>
      <c r="H164" s="12"/>
      <c r="I164" s="12"/>
      <c r="J164" s="12"/>
      <c r="K164" s="12"/>
      <c r="L164" s="12"/>
    </row>
    <row r="165" spans="1:12" s="11" customFormat="1" ht="15" x14ac:dyDescent="0.2">
      <c r="A165" s="12"/>
      <c r="B165" s="12"/>
      <c r="C165" s="12"/>
      <c r="D165" s="12"/>
      <c r="E165" s="12"/>
      <c r="F165" s="12"/>
      <c r="G165" s="12"/>
      <c r="H165" s="12"/>
      <c r="I165" s="12"/>
      <c r="J165" s="12"/>
      <c r="K165" s="12"/>
      <c r="L165" s="12"/>
    </row>
    <row r="166" spans="1:12" s="11" customFormat="1" ht="15" x14ac:dyDescent="0.2">
      <c r="A166" s="12"/>
      <c r="B166" s="12"/>
      <c r="C166" s="12"/>
      <c r="D166" s="12"/>
      <c r="E166" s="12"/>
      <c r="F166" s="12"/>
      <c r="G166" s="12"/>
      <c r="H166" s="12"/>
      <c r="I166" s="12"/>
      <c r="J166" s="12"/>
      <c r="K166" s="12"/>
      <c r="L166" s="12"/>
    </row>
    <row r="167" spans="1:12" s="11" customFormat="1" ht="15" x14ac:dyDescent="0.2">
      <c r="A167" s="12"/>
      <c r="B167" s="12"/>
      <c r="C167" s="12"/>
      <c r="D167" s="12"/>
      <c r="E167" s="12"/>
      <c r="F167" s="12"/>
      <c r="G167" s="12"/>
      <c r="H167" s="12"/>
      <c r="I167" s="12"/>
      <c r="J167" s="12"/>
      <c r="K167" s="12"/>
      <c r="L167" s="12"/>
    </row>
    <row r="168" spans="1:12" s="11" customFormat="1" ht="15" x14ac:dyDescent="0.2">
      <c r="A168" s="12"/>
      <c r="B168" s="12"/>
      <c r="C168" s="12"/>
      <c r="D168" s="12"/>
      <c r="E168" s="12"/>
      <c r="F168" s="12"/>
      <c r="G168" s="12"/>
      <c r="H168" s="12"/>
      <c r="I168" s="12"/>
      <c r="J168" s="12"/>
      <c r="K168" s="12"/>
      <c r="L168" s="12"/>
    </row>
    <row r="169" spans="1:12" s="11" customFormat="1" ht="15" x14ac:dyDescent="0.2">
      <c r="A169" s="12"/>
      <c r="B169" s="12"/>
      <c r="C169" s="12"/>
      <c r="D169" s="12"/>
      <c r="E169" s="12"/>
      <c r="F169" s="12"/>
      <c r="G169" s="12"/>
      <c r="H169" s="12"/>
      <c r="I169" s="12"/>
      <c r="J169" s="12"/>
      <c r="K169" s="12"/>
      <c r="L169" s="12"/>
    </row>
    <row r="170" spans="1:12" s="11" customFormat="1" ht="15" x14ac:dyDescent="0.2">
      <c r="A170" s="12"/>
      <c r="B170" s="12"/>
      <c r="C170" s="12"/>
      <c r="D170" s="12"/>
      <c r="E170" s="12"/>
      <c r="F170" s="12"/>
      <c r="G170" s="12"/>
      <c r="H170" s="12"/>
      <c r="I170" s="12"/>
      <c r="J170" s="12"/>
      <c r="K170" s="12"/>
      <c r="L170" s="12"/>
    </row>
    <row r="171" spans="1:12" s="11" customFormat="1" ht="15" x14ac:dyDescent="0.2">
      <c r="A171" s="12"/>
      <c r="B171" s="12"/>
      <c r="C171" s="12"/>
      <c r="D171" s="12"/>
      <c r="E171" s="12"/>
      <c r="F171" s="12"/>
      <c r="G171" s="12"/>
      <c r="H171" s="12"/>
      <c r="I171" s="12"/>
      <c r="J171" s="12"/>
      <c r="K171" s="12"/>
      <c r="L171" s="12"/>
    </row>
    <row r="172" spans="1:12" s="11" customFormat="1" ht="15" x14ac:dyDescent="0.2">
      <c r="A172" s="12"/>
      <c r="B172" s="12"/>
      <c r="C172" s="12"/>
      <c r="D172" s="12"/>
      <c r="E172" s="12"/>
      <c r="F172" s="12"/>
      <c r="G172" s="12"/>
      <c r="H172" s="12"/>
      <c r="I172" s="12"/>
      <c r="J172" s="12"/>
      <c r="K172" s="12"/>
      <c r="L172" s="12"/>
    </row>
    <row r="173" spans="1:12" s="11" customFormat="1" ht="15" x14ac:dyDescent="0.2">
      <c r="A173" s="12"/>
      <c r="B173" s="12"/>
      <c r="C173" s="12"/>
      <c r="D173" s="12"/>
      <c r="E173" s="12"/>
      <c r="F173" s="12"/>
      <c r="G173" s="12"/>
      <c r="H173" s="12"/>
      <c r="I173" s="12"/>
      <c r="J173" s="12"/>
      <c r="K173" s="12"/>
      <c r="L173" s="12"/>
    </row>
    <row r="174" spans="1:12" s="11" customFormat="1" ht="15" x14ac:dyDescent="0.2">
      <c r="A174" s="12"/>
      <c r="B174" s="12"/>
      <c r="C174" s="12"/>
      <c r="D174" s="12"/>
      <c r="E174" s="12"/>
      <c r="F174" s="12"/>
      <c r="G174" s="12"/>
      <c r="H174" s="12"/>
      <c r="I174" s="12"/>
      <c r="J174" s="12"/>
      <c r="K174" s="12"/>
      <c r="L174" s="12"/>
    </row>
    <row r="175" spans="1:12" s="11" customFormat="1" ht="15" x14ac:dyDescent="0.2">
      <c r="A175" s="12"/>
      <c r="B175" s="12"/>
      <c r="C175" s="12"/>
      <c r="D175" s="12"/>
      <c r="E175" s="12"/>
      <c r="F175" s="12"/>
      <c r="G175" s="12"/>
      <c r="H175" s="12"/>
      <c r="I175" s="12"/>
      <c r="J175" s="12"/>
      <c r="K175" s="12"/>
      <c r="L175" s="12"/>
    </row>
    <row r="176" spans="1:12" s="11" customFormat="1" ht="15" x14ac:dyDescent="0.2">
      <c r="A176" s="12"/>
      <c r="B176" s="12"/>
      <c r="C176" s="12"/>
      <c r="D176" s="12"/>
      <c r="E176" s="12"/>
      <c r="F176" s="12"/>
      <c r="G176" s="12"/>
      <c r="H176" s="12"/>
      <c r="I176" s="12"/>
      <c r="J176" s="12"/>
      <c r="K176" s="12"/>
      <c r="L176" s="12"/>
    </row>
    <row r="177" spans="1:12" s="11" customFormat="1" ht="15" x14ac:dyDescent="0.2">
      <c r="A177" s="12"/>
      <c r="B177" s="12"/>
      <c r="C177" s="12"/>
      <c r="D177" s="12"/>
      <c r="E177" s="12"/>
      <c r="F177" s="12"/>
      <c r="G177" s="12"/>
      <c r="H177" s="12"/>
      <c r="I177" s="12"/>
      <c r="J177" s="12"/>
      <c r="K177" s="12"/>
      <c r="L177" s="12"/>
    </row>
    <row r="178" spans="1:12" s="11" customFormat="1" ht="15" x14ac:dyDescent="0.2">
      <c r="A178" s="12"/>
      <c r="B178" s="12"/>
      <c r="C178" s="12"/>
      <c r="D178" s="12"/>
      <c r="E178" s="12"/>
      <c r="F178" s="12"/>
      <c r="G178" s="12"/>
      <c r="H178" s="12"/>
      <c r="I178" s="12"/>
      <c r="J178" s="12"/>
      <c r="K178" s="12"/>
      <c r="L178" s="12"/>
    </row>
    <row r="179" spans="1:12" s="11" customFormat="1" ht="15" x14ac:dyDescent="0.2">
      <c r="A179" s="12"/>
      <c r="B179" s="12"/>
      <c r="C179" s="12"/>
      <c r="D179" s="12"/>
      <c r="E179" s="12"/>
      <c r="F179" s="12"/>
      <c r="G179" s="12"/>
      <c r="H179" s="12"/>
      <c r="I179" s="12"/>
      <c r="J179" s="12"/>
      <c r="K179" s="12"/>
      <c r="L179" s="12"/>
    </row>
    <row r="180" spans="1:12" s="11" customFormat="1" ht="15" x14ac:dyDescent="0.2">
      <c r="A180" s="12"/>
      <c r="B180" s="12"/>
      <c r="C180" s="12"/>
      <c r="D180" s="12"/>
      <c r="E180" s="12"/>
      <c r="F180" s="12"/>
      <c r="G180" s="12"/>
      <c r="H180" s="12"/>
      <c r="I180" s="12"/>
      <c r="J180" s="12"/>
      <c r="K180" s="12"/>
      <c r="L180" s="12"/>
    </row>
    <row r="181" spans="1:12" s="11" customFormat="1" ht="15" x14ac:dyDescent="0.2">
      <c r="A181" s="12"/>
      <c r="B181" s="12"/>
      <c r="C181" s="12"/>
      <c r="D181" s="12"/>
      <c r="E181" s="12"/>
      <c r="F181" s="12"/>
      <c r="G181" s="12"/>
      <c r="H181" s="12"/>
      <c r="I181" s="12"/>
      <c r="J181" s="12"/>
      <c r="K181" s="12"/>
      <c r="L181" s="12"/>
    </row>
    <row r="182" spans="1:12" s="11" customFormat="1" ht="15" x14ac:dyDescent="0.2">
      <c r="A182" s="12"/>
      <c r="B182" s="12"/>
      <c r="C182" s="12"/>
      <c r="D182" s="12"/>
      <c r="E182" s="12"/>
      <c r="F182" s="12"/>
      <c r="G182" s="12"/>
      <c r="H182" s="12"/>
      <c r="I182" s="12"/>
      <c r="J182" s="12"/>
      <c r="K182" s="12"/>
      <c r="L182" s="12"/>
    </row>
    <row r="183" spans="1:12" s="11" customFormat="1" ht="15" x14ac:dyDescent="0.2">
      <c r="A183" s="12"/>
      <c r="B183" s="12"/>
      <c r="C183" s="12"/>
      <c r="D183" s="12"/>
      <c r="E183" s="12"/>
      <c r="F183" s="12"/>
      <c r="G183" s="12"/>
      <c r="H183" s="12"/>
      <c r="I183" s="12"/>
      <c r="J183" s="12"/>
      <c r="K183" s="12"/>
      <c r="L183" s="12"/>
    </row>
    <row r="184" spans="1:12" s="11" customFormat="1" ht="15" x14ac:dyDescent="0.2">
      <c r="A184" s="12"/>
      <c r="B184" s="12"/>
      <c r="C184" s="12"/>
      <c r="D184" s="12"/>
      <c r="E184" s="12"/>
      <c r="F184" s="12"/>
      <c r="G184" s="12"/>
      <c r="H184" s="12"/>
      <c r="I184" s="12"/>
      <c r="J184" s="12"/>
      <c r="K184" s="12"/>
      <c r="L184" s="12"/>
    </row>
    <row r="185" spans="1:12" s="11" customFormat="1" ht="15" x14ac:dyDescent="0.2">
      <c r="A185" s="12"/>
      <c r="B185" s="12"/>
      <c r="C185" s="12"/>
      <c r="D185" s="12"/>
      <c r="E185" s="12"/>
      <c r="F185" s="12"/>
      <c r="G185" s="12"/>
      <c r="H185" s="12"/>
      <c r="I185" s="12"/>
      <c r="J185" s="12"/>
      <c r="K185" s="12"/>
      <c r="L185" s="12"/>
    </row>
    <row r="186" spans="1:12" s="11" customFormat="1" ht="15" x14ac:dyDescent="0.2">
      <c r="A186" s="12"/>
      <c r="B186" s="12"/>
      <c r="C186" s="12"/>
      <c r="D186" s="12"/>
      <c r="E186" s="12"/>
      <c r="F186" s="12"/>
      <c r="G186" s="12"/>
      <c r="H186" s="12"/>
      <c r="I186" s="12"/>
      <c r="J186" s="12"/>
      <c r="K186" s="12"/>
      <c r="L186" s="12"/>
    </row>
    <row r="187" spans="1:12" s="11" customFormat="1" ht="15" x14ac:dyDescent="0.2">
      <c r="A187" s="12"/>
      <c r="B187" s="12"/>
      <c r="C187" s="12"/>
      <c r="D187" s="12"/>
      <c r="E187" s="12"/>
      <c r="F187" s="12"/>
      <c r="G187" s="12"/>
      <c r="H187" s="12"/>
      <c r="I187" s="12"/>
      <c r="J187" s="12"/>
      <c r="K187" s="12"/>
      <c r="L187" s="12"/>
    </row>
    <row r="188" spans="1:12" s="11" customFormat="1" ht="15" x14ac:dyDescent="0.2">
      <c r="A188" s="12"/>
      <c r="B188" s="12"/>
      <c r="C188" s="12"/>
      <c r="D188" s="12"/>
      <c r="E188" s="12"/>
      <c r="F188" s="12"/>
      <c r="G188" s="12"/>
      <c r="H188" s="12"/>
      <c r="I188" s="12"/>
      <c r="J188" s="12"/>
      <c r="K188" s="12"/>
      <c r="L188" s="12"/>
    </row>
    <row r="189" spans="1:12" s="11" customFormat="1" ht="15" x14ac:dyDescent="0.2">
      <c r="A189" s="12"/>
      <c r="B189" s="12"/>
      <c r="C189" s="12"/>
      <c r="D189" s="12"/>
      <c r="E189" s="12"/>
      <c r="F189" s="12"/>
      <c r="G189" s="12"/>
      <c r="H189" s="12"/>
      <c r="I189" s="12"/>
      <c r="J189" s="12"/>
      <c r="K189" s="12"/>
      <c r="L189" s="12"/>
    </row>
    <row r="190" spans="1:12" s="11" customFormat="1" ht="15" x14ac:dyDescent="0.2">
      <c r="A190" s="12"/>
      <c r="B190" s="12"/>
      <c r="C190" s="12"/>
      <c r="D190" s="12"/>
      <c r="E190" s="12"/>
      <c r="F190" s="12"/>
      <c r="G190" s="12"/>
      <c r="H190" s="12"/>
      <c r="I190" s="12"/>
      <c r="J190" s="12"/>
      <c r="K190" s="12"/>
      <c r="L190" s="12"/>
    </row>
    <row r="191" spans="1:12" s="11" customFormat="1" ht="15" x14ac:dyDescent="0.2">
      <c r="A191" s="12"/>
      <c r="B191" s="12"/>
      <c r="C191" s="12"/>
      <c r="D191" s="12"/>
      <c r="E191" s="12"/>
      <c r="F191" s="12"/>
      <c r="G191" s="12"/>
      <c r="H191" s="12"/>
      <c r="I191" s="12"/>
      <c r="J191" s="12"/>
      <c r="K191" s="12"/>
      <c r="L191" s="12"/>
    </row>
    <row r="192" spans="1:12" s="11" customFormat="1" ht="15" x14ac:dyDescent="0.2">
      <c r="A192" s="12"/>
      <c r="B192" s="12"/>
      <c r="C192" s="12"/>
      <c r="D192" s="12"/>
      <c r="E192" s="12"/>
      <c r="F192" s="12"/>
      <c r="G192" s="12"/>
      <c r="H192" s="12"/>
      <c r="I192" s="12"/>
      <c r="J192" s="12"/>
      <c r="K192" s="12"/>
      <c r="L192" s="12"/>
    </row>
    <row r="193" spans="1:12" s="11" customFormat="1" ht="15" x14ac:dyDescent="0.2">
      <c r="A193" s="12"/>
      <c r="B193" s="12"/>
      <c r="C193" s="12"/>
      <c r="D193" s="12"/>
      <c r="E193" s="12"/>
      <c r="F193" s="12"/>
      <c r="G193" s="12"/>
      <c r="H193" s="12"/>
      <c r="I193" s="12"/>
      <c r="J193" s="12"/>
      <c r="K193" s="12"/>
      <c r="L193" s="12"/>
    </row>
    <row r="194" spans="1:12" s="11" customFormat="1" ht="15" x14ac:dyDescent="0.2">
      <c r="A194" s="12"/>
      <c r="B194" s="12"/>
      <c r="C194" s="12"/>
      <c r="D194" s="12"/>
      <c r="E194" s="12"/>
      <c r="F194" s="12"/>
      <c r="G194" s="12"/>
      <c r="H194" s="12"/>
      <c r="I194" s="12"/>
      <c r="J194" s="12"/>
      <c r="K194" s="12"/>
      <c r="L194" s="12"/>
    </row>
    <row r="195" spans="1:12" s="11" customFormat="1" ht="15" x14ac:dyDescent="0.2"/>
    <row r="196" spans="1:12" s="11" customFormat="1" ht="15" x14ac:dyDescent="0.2"/>
    <row r="197" spans="1:12" s="11" customFormat="1" ht="15" x14ac:dyDescent="0.2"/>
    <row r="198" spans="1:12" s="11" customFormat="1" ht="15" x14ac:dyDescent="0.2"/>
    <row r="199" spans="1:12" s="11" customFormat="1" ht="15" x14ac:dyDescent="0.2"/>
    <row r="200" spans="1:12" s="11" customFormat="1" ht="15" x14ac:dyDescent="0.2"/>
    <row r="201" spans="1:12" s="11" customFormat="1" ht="15" x14ac:dyDescent="0.2"/>
    <row r="202" spans="1:12" s="11" customFormat="1" ht="15" x14ac:dyDescent="0.2"/>
    <row r="203" spans="1:12" s="11" customFormat="1" ht="15" x14ac:dyDescent="0.2"/>
    <row r="204" spans="1:12" s="11" customFormat="1" ht="15" x14ac:dyDescent="0.2"/>
    <row r="205" spans="1:12" s="11" customFormat="1" ht="15" x14ac:dyDescent="0.2"/>
    <row r="206" spans="1:12" s="11" customFormat="1" ht="15" x14ac:dyDescent="0.2"/>
    <row r="207" spans="1:12" s="11" customFormat="1" ht="15" x14ac:dyDescent="0.2"/>
    <row r="208" spans="1:12" s="11" customFormat="1" ht="15" x14ac:dyDescent="0.2"/>
    <row r="209" s="11" customFormat="1" ht="15" x14ac:dyDescent="0.2"/>
    <row r="210" s="11" customFormat="1" ht="15" x14ac:dyDescent="0.2"/>
    <row r="211" s="11" customFormat="1" ht="15" x14ac:dyDescent="0.2"/>
    <row r="212" s="11" customFormat="1" ht="15" x14ac:dyDescent="0.2"/>
    <row r="213" s="11" customFormat="1" ht="15" x14ac:dyDescent="0.2"/>
    <row r="214" s="11" customFormat="1" ht="15" x14ac:dyDescent="0.2"/>
    <row r="215" s="11" customFormat="1" ht="15" x14ac:dyDescent="0.2"/>
    <row r="216" s="11" customFormat="1" ht="15" x14ac:dyDescent="0.2"/>
    <row r="217" s="11" customFormat="1" ht="15" x14ac:dyDescent="0.2"/>
    <row r="218" s="11" customFormat="1" ht="15" x14ac:dyDescent="0.2"/>
    <row r="219" s="11" customFormat="1" ht="15" x14ac:dyDescent="0.2"/>
    <row r="220" s="11" customFormat="1" ht="15" x14ac:dyDescent="0.2"/>
    <row r="221" s="11" customFormat="1" ht="15" x14ac:dyDescent="0.2"/>
    <row r="222" s="11" customFormat="1" ht="15" x14ac:dyDescent="0.2"/>
    <row r="223" s="11" customFormat="1" ht="15" x14ac:dyDescent="0.2"/>
    <row r="224" s="11" customFormat="1" ht="15" x14ac:dyDescent="0.2"/>
    <row r="225" s="11" customFormat="1" ht="15" x14ac:dyDescent="0.2"/>
    <row r="226" s="11" customFormat="1" ht="15" x14ac:dyDescent="0.2"/>
    <row r="227" s="11" customFormat="1" ht="15" x14ac:dyDescent="0.2"/>
    <row r="228" s="11" customFormat="1" ht="15" x14ac:dyDescent="0.2"/>
    <row r="229" s="11" customFormat="1" ht="15" x14ac:dyDescent="0.2"/>
    <row r="230" s="11" customFormat="1" ht="15" x14ac:dyDescent="0.2"/>
    <row r="231" s="11" customFormat="1" ht="15" x14ac:dyDescent="0.2"/>
    <row r="232" s="11" customFormat="1" ht="15" x14ac:dyDescent="0.2"/>
    <row r="233" s="11" customFormat="1" ht="15" x14ac:dyDescent="0.2"/>
    <row r="234" s="11" customFormat="1" ht="15" x14ac:dyDescent="0.2"/>
    <row r="235" s="11" customFormat="1" ht="15" x14ac:dyDescent="0.2"/>
    <row r="236" s="11" customFormat="1" ht="15" x14ac:dyDescent="0.2"/>
    <row r="237" s="11" customFormat="1" ht="15" x14ac:dyDescent="0.2"/>
    <row r="238" s="11" customFormat="1" ht="15" x14ac:dyDescent="0.2"/>
    <row r="239" s="11" customFormat="1" ht="15" x14ac:dyDescent="0.2"/>
    <row r="240" s="11" customFormat="1" ht="15" x14ac:dyDescent="0.2"/>
    <row r="241" s="11" customFormat="1" ht="15" x14ac:dyDescent="0.2"/>
    <row r="242" s="11" customFormat="1" ht="15" x14ac:dyDescent="0.2"/>
    <row r="243" s="11" customFormat="1" ht="15" x14ac:dyDescent="0.2"/>
    <row r="244" s="11" customFormat="1" ht="15" x14ac:dyDescent="0.2"/>
    <row r="245" s="11" customFormat="1" ht="15" x14ac:dyDescent="0.2"/>
    <row r="246" s="11" customFormat="1" ht="15" x14ac:dyDescent="0.2"/>
    <row r="247" s="11" customFormat="1" ht="15" x14ac:dyDescent="0.2"/>
    <row r="248" s="11" customFormat="1" ht="15" x14ac:dyDescent="0.2"/>
    <row r="249" s="11" customFormat="1" ht="15" x14ac:dyDescent="0.2"/>
    <row r="250" s="11" customFormat="1" ht="15" x14ac:dyDescent="0.2"/>
    <row r="251" s="11" customFormat="1" ht="15" x14ac:dyDescent="0.2"/>
    <row r="252" s="11" customFormat="1" ht="15" x14ac:dyDescent="0.2"/>
    <row r="253" s="11" customFormat="1" ht="15" x14ac:dyDescent="0.2"/>
    <row r="254" s="11" customFormat="1" ht="15" x14ac:dyDescent="0.2"/>
    <row r="255" s="11" customFormat="1" ht="15" x14ac:dyDescent="0.2"/>
    <row r="256" s="11" customFormat="1" ht="15" x14ac:dyDescent="0.2"/>
    <row r="257" s="11" customFormat="1" ht="15" x14ac:dyDescent="0.2"/>
    <row r="258" s="11" customFormat="1" ht="15" x14ac:dyDescent="0.2"/>
    <row r="259" s="11" customFormat="1" ht="15" x14ac:dyDescent="0.2"/>
    <row r="260" s="11" customFormat="1" ht="15" x14ac:dyDescent="0.2"/>
    <row r="261" s="11" customFormat="1" ht="15" x14ac:dyDescent="0.2"/>
    <row r="262" s="11" customFormat="1" ht="15" x14ac:dyDescent="0.2"/>
    <row r="263" s="11" customFormat="1" ht="15" x14ac:dyDescent="0.2"/>
    <row r="264" s="11" customFormat="1" ht="15" x14ac:dyDescent="0.2"/>
    <row r="265" s="11" customFormat="1" ht="15" x14ac:dyDescent="0.2"/>
    <row r="266" s="11" customFormat="1" ht="15" x14ac:dyDescent="0.2"/>
    <row r="267" s="11" customFormat="1" ht="15" x14ac:dyDescent="0.2"/>
    <row r="268" s="11" customFormat="1" ht="15" x14ac:dyDescent="0.2"/>
    <row r="269" s="11" customFormat="1" ht="15" x14ac:dyDescent="0.2"/>
    <row r="270" s="11" customFormat="1" ht="15" x14ac:dyDescent="0.2"/>
    <row r="271" s="11" customFormat="1" ht="15" x14ac:dyDescent="0.2"/>
    <row r="272" s="11" customFormat="1" ht="15" x14ac:dyDescent="0.2"/>
    <row r="273" s="11" customFormat="1" ht="15" x14ac:dyDescent="0.2"/>
    <row r="274" s="11" customFormat="1" ht="15" x14ac:dyDescent="0.2"/>
    <row r="275" s="11" customFormat="1" ht="15" x14ac:dyDescent="0.2"/>
    <row r="276" s="11" customFormat="1" ht="15" x14ac:dyDescent="0.2"/>
    <row r="277" s="11" customFormat="1" ht="15" x14ac:dyDescent="0.2"/>
    <row r="278" s="11" customFormat="1" ht="15" x14ac:dyDescent="0.2"/>
    <row r="279" s="11" customFormat="1" ht="15" x14ac:dyDescent="0.2"/>
    <row r="280" s="11" customFormat="1" ht="15" x14ac:dyDescent="0.2"/>
    <row r="281" s="11" customFormat="1" ht="15" x14ac:dyDescent="0.2"/>
    <row r="282" s="11" customFormat="1" ht="15" x14ac:dyDescent="0.2"/>
    <row r="283" s="11" customFormat="1" ht="15" x14ac:dyDescent="0.2"/>
    <row r="284" s="11" customFormat="1" ht="15" x14ac:dyDescent="0.2"/>
    <row r="285" s="11" customFormat="1" ht="15" x14ac:dyDescent="0.2"/>
    <row r="286" s="11" customFormat="1" ht="15" x14ac:dyDescent="0.2"/>
    <row r="287" s="11" customFormat="1" ht="15" x14ac:dyDescent="0.2"/>
    <row r="288" s="11" customFormat="1" ht="15" x14ac:dyDescent="0.2"/>
    <row r="289" s="11" customFormat="1" ht="15" x14ac:dyDescent="0.2"/>
    <row r="290" s="11" customFormat="1" ht="15" x14ac:dyDescent="0.2"/>
    <row r="291" s="11" customFormat="1" ht="15" x14ac:dyDescent="0.2"/>
    <row r="292" s="11" customFormat="1" ht="15" x14ac:dyDescent="0.2"/>
    <row r="293" s="11" customFormat="1" ht="15" x14ac:dyDescent="0.2"/>
    <row r="294" s="11" customFormat="1" ht="15" x14ac:dyDescent="0.2"/>
    <row r="295" s="11" customFormat="1" ht="15" x14ac:dyDescent="0.2"/>
    <row r="296" s="11" customFormat="1" ht="15" x14ac:dyDescent="0.2"/>
    <row r="297" s="11" customFormat="1" ht="15" x14ac:dyDescent="0.2"/>
    <row r="298" s="11" customFormat="1" ht="15" x14ac:dyDescent="0.2"/>
    <row r="299" s="11" customFormat="1" ht="15" x14ac:dyDescent="0.2"/>
    <row r="300" s="11" customFormat="1" ht="15" x14ac:dyDescent="0.2"/>
    <row r="301" s="11" customFormat="1" ht="15" x14ac:dyDescent="0.2"/>
    <row r="302" s="11" customFormat="1" ht="15" x14ac:dyDescent="0.2"/>
    <row r="303" s="11" customFormat="1" ht="15" x14ac:dyDescent="0.2"/>
    <row r="304" s="11" customFormat="1" ht="15" x14ac:dyDescent="0.2"/>
    <row r="305" s="11" customFormat="1" ht="15" x14ac:dyDescent="0.2"/>
    <row r="306" s="11" customFormat="1" ht="15" x14ac:dyDescent="0.2"/>
    <row r="307" s="11" customFormat="1" ht="15" x14ac:dyDescent="0.2"/>
    <row r="308" s="11" customFormat="1" ht="15" x14ac:dyDescent="0.2"/>
    <row r="309" s="11" customFormat="1" ht="15" x14ac:dyDescent="0.2"/>
    <row r="310" s="11" customFormat="1" ht="15" x14ac:dyDescent="0.2"/>
    <row r="311" s="11" customFormat="1" ht="15" x14ac:dyDescent="0.2"/>
    <row r="312" s="11" customFormat="1" ht="15" x14ac:dyDescent="0.2"/>
    <row r="313" s="11" customFormat="1" ht="15" x14ac:dyDescent="0.2"/>
    <row r="314" s="11" customFormat="1" ht="15" x14ac:dyDescent="0.2"/>
    <row r="315" s="11" customFormat="1" ht="15" x14ac:dyDescent="0.2"/>
    <row r="316" s="11" customFormat="1" ht="15" x14ac:dyDescent="0.2"/>
    <row r="317" s="11" customFormat="1" ht="15" x14ac:dyDescent="0.2"/>
    <row r="318" s="11" customFormat="1" ht="15" x14ac:dyDescent="0.2"/>
    <row r="319" s="11" customFormat="1" ht="15" x14ac:dyDescent="0.2"/>
    <row r="320" s="11" customFormat="1" ht="15" x14ac:dyDescent="0.2"/>
    <row r="321" s="11" customFormat="1" ht="15" x14ac:dyDescent="0.2"/>
    <row r="322" s="11" customFormat="1" ht="15" x14ac:dyDescent="0.2"/>
    <row r="323" s="11" customFormat="1" ht="15" x14ac:dyDescent="0.2"/>
    <row r="324" s="11" customFormat="1" ht="15" x14ac:dyDescent="0.2"/>
    <row r="325" s="11" customFormat="1" ht="15" x14ac:dyDescent="0.2"/>
    <row r="326" s="11" customFormat="1" ht="15" x14ac:dyDescent="0.2"/>
    <row r="327" s="11" customFormat="1" ht="15" x14ac:dyDescent="0.2"/>
    <row r="328" s="11" customFormat="1" ht="15" x14ac:dyDescent="0.2"/>
    <row r="329" s="11" customFormat="1" ht="15" x14ac:dyDescent="0.2"/>
    <row r="330" s="11" customFormat="1" ht="15" x14ac:dyDescent="0.2"/>
    <row r="331" s="11" customFormat="1" ht="15" x14ac:dyDescent="0.2"/>
    <row r="332" s="11" customFormat="1" ht="15" x14ac:dyDescent="0.2"/>
    <row r="333" s="11" customFormat="1" ht="15" x14ac:dyDescent="0.2"/>
    <row r="334" s="11" customFormat="1" ht="15" x14ac:dyDescent="0.2"/>
    <row r="335" s="11" customFormat="1" ht="15" x14ac:dyDescent="0.2"/>
    <row r="336" s="11" customFormat="1" ht="15" x14ac:dyDescent="0.2"/>
    <row r="337" s="11" customFormat="1" ht="15" x14ac:dyDescent="0.2"/>
    <row r="338" s="11" customFormat="1" ht="15" x14ac:dyDescent="0.2"/>
    <row r="339" s="11" customFormat="1" ht="15" x14ac:dyDescent="0.2"/>
    <row r="340" s="11" customFormat="1" ht="15" x14ac:dyDescent="0.2"/>
    <row r="341" s="11" customFormat="1" ht="15" x14ac:dyDescent="0.2"/>
    <row r="342" s="11" customFormat="1" ht="15" x14ac:dyDescent="0.2"/>
    <row r="343" s="11" customFormat="1" ht="15" x14ac:dyDescent="0.2"/>
    <row r="344" s="11" customFormat="1" ht="15" x14ac:dyDescent="0.2"/>
    <row r="345" s="11" customFormat="1" ht="15" x14ac:dyDescent="0.2"/>
    <row r="346" s="11" customFormat="1" ht="15" x14ac:dyDescent="0.2"/>
    <row r="347" s="11" customFormat="1" ht="15" x14ac:dyDescent="0.2"/>
    <row r="348" s="11" customFormat="1" ht="15" x14ac:dyDescent="0.2"/>
    <row r="349" s="11" customFormat="1" ht="15" x14ac:dyDescent="0.2"/>
    <row r="350" s="11" customFormat="1" ht="15" x14ac:dyDescent="0.2"/>
    <row r="351" s="11" customFormat="1" ht="15" x14ac:dyDescent="0.2"/>
    <row r="352" s="11" customFormat="1" ht="15" x14ac:dyDescent="0.2"/>
    <row r="353" s="11" customFormat="1" ht="15" x14ac:dyDescent="0.2"/>
    <row r="354" s="11" customFormat="1" ht="15" x14ac:dyDescent="0.2"/>
    <row r="355" s="11" customFormat="1" ht="15" x14ac:dyDescent="0.2"/>
    <row r="356" s="11" customFormat="1" ht="15" x14ac:dyDescent="0.2"/>
    <row r="357" s="11" customFormat="1" ht="15" x14ac:dyDescent="0.2"/>
    <row r="358" s="11" customFormat="1" ht="15" x14ac:dyDescent="0.2"/>
    <row r="359" s="11" customFormat="1" ht="15" x14ac:dyDescent="0.2"/>
    <row r="360" s="11" customFormat="1" ht="15" x14ac:dyDescent="0.2"/>
    <row r="361" s="11" customFormat="1" ht="15" x14ac:dyDescent="0.2"/>
    <row r="362" s="11" customFormat="1" ht="15" x14ac:dyDescent="0.2"/>
    <row r="363" s="11" customFormat="1" ht="15" x14ac:dyDescent="0.2"/>
    <row r="364" s="11" customFormat="1" ht="15" x14ac:dyDescent="0.2"/>
    <row r="365" s="11" customFormat="1" ht="15" x14ac:dyDescent="0.2"/>
    <row r="366" s="11" customFormat="1" ht="15" x14ac:dyDescent="0.2"/>
    <row r="367" s="11" customFormat="1" ht="15" x14ac:dyDescent="0.2"/>
    <row r="368" s="11" customFormat="1" ht="15" x14ac:dyDescent="0.2"/>
    <row r="369" s="11" customFormat="1" ht="15" x14ac:dyDescent="0.2"/>
    <row r="370" s="11" customFormat="1" ht="15" x14ac:dyDescent="0.2"/>
    <row r="371" s="11" customFormat="1" ht="15" x14ac:dyDescent="0.2"/>
    <row r="372" s="11" customFormat="1" ht="15" x14ac:dyDescent="0.2"/>
    <row r="373" s="11" customFormat="1" ht="15" x14ac:dyDescent="0.2"/>
    <row r="374" s="11" customFormat="1" ht="15" x14ac:dyDescent="0.2"/>
    <row r="375" s="11" customFormat="1" ht="15" x14ac:dyDescent="0.2"/>
    <row r="376" s="11" customFormat="1" ht="15" x14ac:dyDescent="0.2"/>
    <row r="377" s="11" customFormat="1" ht="15" x14ac:dyDescent="0.2"/>
    <row r="378" s="11" customFormat="1" ht="15" x14ac:dyDescent="0.2"/>
    <row r="379" s="11" customFormat="1" ht="15" x14ac:dyDescent="0.2"/>
    <row r="380" s="11" customFormat="1" ht="15" x14ac:dyDescent="0.2"/>
    <row r="381" s="11" customFormat="1" ht="15" x14ac:dyDescent="0.2"/>
    <row r="382" s="11" customFormat="1" ht="15" x14ac:dyDescent="0.2"/>
    <row r="383" s="11" customFormat="1" ht="15" x14ac:dyDescent="0.2"/>
    <row r="384" s="11" customFormat="1" ht="15" x14ac:dyDescent="0.2"/>
    <row r="385" s="11" customFormat="1" ht="15" x14ac:dyDescent="0.2"/>
    <row r="386" s="11" customFormat="1" ht="15" x14ac:dyDescent="0.2"/>
    <row r="387" s="11" customFormat="1" ht="15" x14ac:dyDescent="0.2"/>
    <row r="388" s="11" customFormat="1" ht="15" x14ac:dyDescent="0.2"/>
    <row r="389" s="11" customFormat="1" ht="15" x14ac:dyDescent="0.2"/>
    <row r="390" s="11" customFormat="1" ht="15" x14ac:dyDescent="0.2"/>
    <row r="391" s="11" customFormat="1" ht="15" x14ac:dyDescent="0.2"/>
    <row r="392" s="11" customFormat="1" ht="15" x14ac:dyDescent="0.2"/>
    <row r="393" s="11" customFormat="1" ht="15" x14ac:dyDescent="0.2"/>
    <row r="394" s="11" customFormat="1" ht="15" x14ac:dyDescent="0.2"/>
    <row r="395" s="11" customFormat="1" ht="15" x14ac:dyDescent="0.2"/>
    <row r="396" s="11" customFormat="1" ht="15" x14ac:dyDescent="0.2"/>
    <row r="397" s="11" customFormat="1" ht="15" x14ac:dyDescent="0.2"/>
    <row r="398" s="11" customFormat="1" ht="15" x14ac:dyDescent="0.2"/>
    <row r="399" s="11" customFormat="1" ht="15" x14ac:dyDescent="0.2"/>
    <row r="400" s="11" customFormat="1" ht="15" x14ac:dyDescent="0.2"/>
    <row r="401" s="11" customFormat="1" ht="15" x14ac:dyDescent="0.2"/>
    <row r="402" s="11" customFormat="1" ht="15" x14ac:dyDescent="0.2"/>
    <row r="403" s="11" customFormat="1" ht="15" x14ac:dyDescent="0.2"/>
    <row r="404" s="11" customFormat="1" ht="15" x14ac:dyDescent="0.2"/>
    <row r="405" s="11" customFormat="1" ht="15" x14ac:dyDescent="0.2"/>
  </sheetData>
  <mergeCells count="6">
    <mergeCell ref="A50:L65"/>
    <mergeCell ref="A1:L2"/>
    <mergeCell ref="A24:L26"/>
    <mergeCell ref="A30:L34"/>
    <mergeCell ref="A4:L22"/>
    <mergeCell ref="A36:L47"/>
  </mergeCells>
  <pageMargins left="0.47244094488188981" right="0.47244094488188981" top="0.47244094488188981" bottom="0.47244094488188981" header="0.31496062992125984" footer="0.31496062992125984"/>
  <pageSetup paperSize="193" scale="74" fitToHeight="0" orientation="portrait" r:id="rId1"/>
  <headerFooter scaleWithDoc="0">
    <oddFooter>&amp;L&amp;A&amp;CDRFA - Western Australia&amp;R&amp;P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E1E0F-F1F7-4D03-ABB7-44E1FAAC664F}">
  <sheetPr>
    <pageSetUpPr fitToPage="1"/>
  </sheetPr>
  <dimension ref="A1:L76"/>
  <sheetViews>
    <sheetView showGridLines="0" showRuler="0" zoomScale="115" zoomScaleNormal="115" workbookViewId="0">
      <selection activeCell="L6" sqref="L6"/>
    </sheetView>
  </sheetViews>
  <sheetFormatPr defaultColWidth="9.140625" defaultRowHeight="14.25" x14ac:dyDescent="0.2"/>
  <cols>
    <col min="1" max="1" width="13.7109375" style="19" customWidth="1"/>
    <col min="2" max="2" width="31.140625" style="20" customWidth="1"/>
    <col min="3" max="4" width="15.7109375" style="21" customWidth="1"/>
    <col min="5" max="5" width="15.7109375" style="19" customWidth="1"/>
    <col min="6" max="6" width="13.5703125" style="22" customWidth="1"/>
    <col min="7" max="7" width="14.5703125" style="20" customWidth="1"/>
    <col min="8" max="8" width="16.28515625" style="20" customWidth="1"/>
    <col min="9" max="12" width="9.140625" style="20"/>
    <col min="13" max="16384" width="9.140625" style="19"/>
  </cols>
  <sheetData>
    <row r="1" spans="1:12" ht="75" customHeight="1" x14ac:dyDescent="0.2"/>
    <row r="2" spans="1:12" ht="20.100000000000001" customHeight="1" x14ac:dyDescent="0.2">
      <c r="A2" s="213" t="s">
        <v>219</v>
      </c>
      <c r="B2" s="214"/>
      <c r="C2" s="214"/>
      <c r="D2" s="214"/>
      <c r="E2" s="214"/>
      <c r="F2" s="214"/>
      <c r="G2" s="214"/>
      <c r="H2" s="215"/>
    </row>
    <row r="3" spans="1:12" ht="20.100000000000001" customHeight="1" x14ac:dyDescent="0.2">
      <c r="A3" s="224" t="s">
        <v>242</v>
      </c>
      <c r="B3" s="225"/>
      <c r="C3" s="225"/>
      <c r="D3" s="225"/>
      <c r="E3" s="225"/>
      <c r="F3" s="225"/>
      <c r="G3" s="225"/>
      <c r="H3" s="226"/>
    </row>
    <row r="4" spans="1:12" ht="20.100000000000001" customHeight="1" x14ac:dyDescent="0.2">
      <c r="A4" s="218" t="s">
        <v>243</v>
      </c>
      <c r="B4" s="219"/>
      <c r="C4" s="219"/>
      <c r="D4" s="219"/>
      <c r="E4" s="219"/>
      <c r="F4" s="219"/>
      <c r="G4" s="219"/>
      <c r="H4" s="220"/>
    </row>
    <row r="5" spans="1:12" ht="20.100000000000001" customHeight="1" x14ac:dyDescent="0.2">
      <c r="A5" s="221"/>
      <c r="B5" s="222"/>
      <c r="C5" s="222"/>
      <c r="D5" s="222"/>
      <c r="E5" s="222"/>
      <c r="F5" s="222"/>
      <c r="G5" s="222"/>
      <c r="H5" s="223"/>
    </row>
    <row r="6" spans="1:12" ht="20.100000000000001" customHeight="1" x14ac:dyDescent="0.2">
      <c r="A6" s="221"/>
      <c r="B6" s="222"/>
      <c r="C6" s="222"/>
      <c r="D6" s="222"/>
      <c r="E6" s="222"/>
      <c r="F6" s="222"/>
      <c r="G6" s="222"/>
      <c r="H6" s="223"/>
    </row>
    <row r="7" spans="1:12" ht="20.100000000000001" customHeight="1" x14ac:dyDescent="0.2">
      <c r="A7" s="221"/>
      <c r="B7" s="222"/>
      <c r="C7" s="222"/>
      <c r="D7" s="222"/>
      <c r="E7" s="222"/>
      <c r="F7" s="222"/>
      <c r="G7" s="222"/>
      <c r="H7" s="223"/>
    </row>
    <row r="8" spans="1:12" ht="20.100000000000001" customHeight="1" x14ac:dyDescent="0.2">
      <c r="A8" s="221"/>
      <c r="B8" s="222"/>
      <c r="C8" s="222"/>
      <c r="D8" s="222"/>
      <c r="E8" s="222"/>
      <c r="F8" s="222"/>
      <c r="G8" s="222"/>
      <c r="H8" s="223"/>
    </row>
    <row r="9" spans="1:12" ht="34.5" customHeight="1" x14ac:dyDescent="0.2">
      <c r="A9" s="221"/>
      <c r="B9" s="222"/>
      <c r="C9" s="222"/>
      <c r="D9" s="222"/>
      <c r="E9" s="222"/>
      <c r="F9" s="222"/>
      <c r="G9" s="222"/>
      <c r="H9" s="223"/>
    </row>
    <row r="10" spans="1:12" ht="35.25" customHeight="1" x14ac:dyDescent="0.2">
      <c r="A10" s="221"/>
      <c r="B10" s="222"/>
      <c r="C10" s="222"/>
      <c r="D10" s="222"/>
      <c r="E10" s="222"/>
      <c r="F10" s="222"/>
      <c r="G10" s="222"/>
      <c r="H10" s="223"/>
    </row>
    <row r="11" spans="1:12" ht="36" customHeight="1" x14ac:dyDescent="0.2">
      <c r="A11" s="221"/>
      <c r="B11" s="222"/>
      <c r="C11" s="222"/>
      <c r="D11" s="222"/>
      <c r="E11" s="222"/>
      <c r="F11" s="222"/>
      <c r="G11" s="222"/>
      <c r="H11" s="223"/>
    </row>
    <row r="12" spans="1:12" ht="30" customHeight="1" x14ac:dyDescent="0.2">
      <c r="A12" s="221"/>
      <c r="B12" s="222"/>
      <c r="C12" s="222"/>
      <c r="D12" s="222"/>
      <c r="E12" s="222"/>
      <c r="F12" s="222"/>
      <c r="G12" s="222"/>
      <c r="H12" s="223"/>
    </row>
    <row r="13" spans="1:12" s="52" customFormat="1" ht="15.75" x14ac:dyDescent="0.25">
      <c r="A13" s="197"/>
      <c r="B13" s="197"/>
      <c r="C13" s="197"/>
      <c r="D13" s="197"/>
      <c r="E13" s="197"/>
      <c r="F13" s="197"/>
      <c r="G13" s="197"/>
      <c r="H13" s="197"/>
      <c r="I13" s="53"/>
      <c r="J13" s="53"/>
      <c r="K13" s="53"/>
      <c r="L13" s="53"/>
    </row>
    <row r="14" spans="1:12" s="52" customFormat="1" ht="15" x14ac:dyDescent="0.2">
      <c r="A14" s="191"/>
      <c r="B14" s="192"/>
      <c r="C14" s="193"/>
      <c r="D14" s="193"/>
      <c r="E14" s="194"/>
      <c r="F14" s="195"/>
      <c r="G14" s="195"/>
      <c r="H14" s="196"/>
      <c r="I14" s="53"/>
      <c r="J14" s="53"/>
      <c r="K14" s="53"/>
      <c r="L14" s="53"/>
    </row>
    <row r="15" spans="1:12" s="52" customFormat="1" ht="15" x14ac:dyDescent="0.2">
      <c r="A15" s="76"/>
      <c r="B15" s="77"/>
      <c r="C15" s="78"/>
      <c r="D15" s="78"/>
      <c r="E15" s="79"/>
      <c r="F15" s="80"/>
      <c r="G15" s="80"/>
      <c r="H15" s="81"/>
      <c r="I15" s="53"/>
      <c r="J15" s="53"/>
      <c r="K15" s="53"/>
      <c r="L15" s="53"/>
    </row>
    <row r="16" spans="1:12" s="52" customFormat="1" ht="15" x14ac:dyDescent="0.2">
      <c r="A16" s="76"/>
      <c r="B16" s="77"/>
      <c r="C16" s="78"/>
      <c r="D16" s="78"/>
      <c r="E16" s="79"/>
      <c r="F16" s="80"/>
      <c r="G16" s="80"/>
      <c r="H16" s="81"/>
      <c r="I16" s="53"/>
      <c r="J16" s="53"/>
      <c r="K16" s="53"/>
      <c r="L16" s="53"/>
    </row>
    <row r="17" spans="1:12" s="52" customFormat="1" ht="15" x14ac:dyDescent="0.2">
      <c r="A17" s="76"/>
      <c r="B17" s="77"/>
      <c r="C17" s="78"/>
      <c r="D17" s="78"/>
      <c r="E17" s="79"/>
      <c r="F17" s="80"/>
      <c r="G17" s="80"/>
      <c r="H17" s="81"/>
      <c r="I17" s="53"/>
      <c r="J17" s="53"/>
      <c r="K17" s="53"/>
      <c r="L17" s="53"/>
    </row>
    <row r="18" spans="1:12" s="52" customFormat="1" ht="15" x14ac:dyDescent="0.2">
      <c r="A18" s="76"/>
      <c r="B18" s="77"/>
      <c r="C18" s="78"/>
      <c r="D18" s="78"/>
      <c r="E18" s="79"/>
      <c r="F18" s="80"/>
      <c r="G18" s="80"/>
      <c r="H18" s="81"/>
      <c r="I18" s="53"/>
      <c r="J18" s="53"/>
      <c r="K18" s="53"/>
      <c r="L18" s="53"/>
    </row>
    <row r="19" spans="1:12" s="52" customFormat="1" ht="15" x14ac:dyDescent="0.2">
      <c r="A19" s="76"/>
      <c r="B19" s="77"/>
      <c r="C19" s="78"/>
      <c r="D19" s="78"/>
      <c r="E19" s="79"/>
      <c r="F19" s="80"/>
      <c r="G19" s="80"/>
      <c r="H19" s="81"/>
      <c r="I19" s="53"/>
      <c r="J19" s="53"/>
      <c r="K19" s="53"/>
      <c r="L19" s="53"/>
    </row>
    <row r="20" spans="1:12" s="52" customFormat="1" ht="15" x14ac:dyDescent="0.2">
      <c r="A20" s="76"/>
      <c r="B20" s="77"/>
      <c r="C20" s="78"/>
      <c r="D20" s="78"/>
      <c r="E20" s="79"/>
      <c r="F20" s="80"/>
      <c r="G20" s="80"/>
      <c r="H20" s="81"/>
      <c r="I20" s="53"/>
      <c r="J20" s="53"/>
      <c r="K20" s="53"/>
      <c r="L20" s="53"/>
    </row>
    <row r="21" spans="1:12" s="52" customFormat="1" ht="15" x14ac:dyDescent="0.2">
      <c r="A21" s="76"/>
      <c r="B21" s="77"/>
      <c r="C21" s="78"/>
      <c r="D21" s="78"/>
      <c r="E21" s="79"/>
      <c r="F21" s="80"/>
      <c r="G21" s="80"/>
      <c r="H21" s="81"/>
      <c r="I21" s="53"/>
      <c r="J21" s="53"/>
      <c r="K21" s="53"/>
      <c r="L21" s="53"/>
    </row>
    <row r="22" spans="1:12" s="52" customFormat="1" ht="15" x14ac:dyDescent="0.2">
      <c r="A22" s="76"/>
      <c r="B22" s="77"/>
      <c r="C22" s="78"/>
      <c r="D22" s="78"/>
      <c r="E22" s="79"/>
      <c r="F22" s="80"/>
      <c r="G22" s="80"/>
      <c r="H22" s="81"/>
      <c r="I22" s="53"/>
      <c r="J22" s="53"/>
      <c r="K22" s="53"/>
      <c r="L22" s="53"/>
    </row>
    <row r="23" spans="1:12" x14ac:dyDescent="0.2">
      <c r="A23" s="35"/>
      <c r="B23" s="36"/>
      <c r="C23" s="37"/>
      <c r="D23" s="37"/>
      <c r="E23" s="38"/>
      <c r="F23" s="39"/>
      <c r="G23" s="39"/>
      <c r="H23" s="40"/>
    </row>
    <row r="24" spans="1:12" x14ac:dyDescent="0.2">
      <c r="A24" s="35"/>
      <c r="B24" s="36"/>
      <c r="C24" s="37"/>
      <c r="D24" s="37"/>
      <c r="E24" s="38"/>
      <c r="F24" s="39"/>
      <c r="G24" s="39"/>
      <c r="H24" s="40"/>
    </row>
    <row r="25" spans="1:12" x14ac:dyDescent="0.2">
      <c r="A25" s="35"/>
      <c r="B25" s="36"/>
      <c r="C25" s="37"/>
      <c r="D25" s="37"/>
      <c r="E25" s="38"/>
      <c r="F25" s="39"/>
      <c r="G25" s="39"/>
      <c r="H25" s="40"/>
    </row>
    <row r="26" spans="1:12" x14ac:dyDescent="0.2">
      <c r="A26" s="35"/>
      <c r="B26" s="36"/>
      <c r="C26" s="37"/>
      <c r="D26" s="37"/>
      <c r="E26" s="38"/>
      <c r="F26" s="39"/>
      <c r="G26" s="39"/>
      <c r="H26" s="40"/>
    </row>
    <row r="27" spans="1:12" x14ac:dyDescent="0.2">
      <c r="A27" s="35"/>
      <c r="B27" s="36"/>
      <c r="C27" s="37"/>
      <c r="D27" s="37"/>
      <c r="E27" s="38"/>
      <c r="F27" s="39"/>
      <c r="G27" s="39"/>
      <c r="H27" s="40"/>
    </row>
    <row r="28" spans="1:12" x14ac:dyDescent="0.2">
      <c r="A28" s="35"/>
      <c r="B28" s="36"/>
      <c r="C28" s="37"/>
      <c r="D28" s="37"/>
      <c r="E28" s="38"/>
      <c r="F28" s="39"/>
      <c r="G28" s="39"/>
      <c r="H28" s="40"/>
    </row>
    <row r="29" spans="1:12" x14ac:dyDescent="0.2">
      <c r="A29" s="35"/>
      <c r="B29" s="36"/>
      <c r="C29" s="37"/>
      <c r="D29" s="37"/>
      <c r="E29" s="38"/>
      <c r="F29" s="39"/>
      <c r="G29" s="39"/>
      <c r="H29" s="40"/>
    </row>
    <row r="30" spans="1:12" x14ac:dyDescent="0.2">
      <c r="A30" s="35"/>
      <c r="B30" s="36"/>
      <c r="C30" s="37"/>
      <c r="D30" s="37"/>
      <c r="E30" s="38"/>
      <c r="F30" s="39"/>
      <c r="G30" s="39"/>
      <c r="H30" s="40"/>
    </row>
    <row r="31" spans="1:12" x14ac:dyDescent="0.2">
      <c r="A31" s="35"/>
      <c r="B31" s="36"/>
      <c r="C31" s="37"/>
      <c r="D31" s="37"/>
      <c r="E31" s="38"/>
      <c r="F31" s="39"/>
      <c r="G31" s="39"/>
      <c r="H31" s="40"/>
    </row>
    <row r="32" spans="1:12" x14ac:dyDescent="0.2">
      <c r="A32" s="35"/>
      <c r="B32" s="36"/>
      <c r="C32" s="37"/>
      <c r="D32" s="37"/>
      <c r="E32" s="38"/>
      <c r="F32" s="39"/>
      <c r="G32" s="39"/>
      <c r="H32" s="40"/>
    </row>
    <row r="33" spans="1:8" x14ac:dyDescent="0.2">
      <c r="A33" s="35"/>
      <c r="B33" s="36"/>
      <c r="C33" s="37"/>
      <c r="D33" s="37"/>
      <c r="E33" s="38"/>
      <c r="F33" s="39"/>
      <c r="G33" s="39"/>
      <c r="H33" s="40"/>
    </row>
    <row r="34" spans="1:8" x14ac:dyDescent="0.2">
      <c r="A34" s="35"/>
      <c r="B34" s="36"/>
      <c r="C34" s="37"/>
      <c r="D34" s="37"/>
      <c r="E34" s="38"/>
      <c r="F34" s="39"/>
      <c r="G34" s="39"/>
      <c r="H34" s="40"/>
    </row>
    <row r="35" spans="1:8" x14ac:dyDescent="0.2">
      <c r="A35" s="35"/>
      <c r="B35" s="36"/>
      <c r="C35" s="37"/>
      <c r="D35" s="37"/>
      <c r="E35" s="38"/>
      <c r="F35" s="39"/>
      <c r="G35" s="39"/>
      <c r="H35" s="40"/>
    </row>
    <row r="36" spans="1:8" s="20" customFormat="1" x14ac:dyDescent="0.2">
      <c r="A36" s="35"/>
      <c r="B36" s="36"/>
      <c r="C36" s="37"/>
      <c r="D36" s="37"/>
      <c r="E36" s="38"/>
      <c r="F36" s="39"/>
      <c r="G36" s="39"/>
      <c r="H36" s="40"/>
    </row>
    <row r="37" spans="1:8" s="20" customFormat="1" x14ac:dyDescent="0.2">
      <c r="A37" s="35"/>
      <c r="B37" s="36"/>
      <c r="C37" s="37"/>
      <c r="D37" s="37"/>
      <c r="E37" s="38"/>
      <c r="F37" s="39"/>
      <c r="G37" s="39"/>
      <c r="H37" s="40"/>
    </row>
    <row r="38" spans="1:8" s="20" customFormat="1" x14ac:dyDescent="0.2">
      <c r="A38" s="35"/>
      <c r="B38" s="36"/>
      <c r="C38" s="37"/>
      <c r="D38" s="37"/>
      <c r="E38" s="38"/>
      <c r="F38" s="39"/>
      <c r="G38" s="39"/>
      <c r="H38" s="40"/>
    </row>
    <row r="39" spans="1:8" s="20" customFormat="1" x14ac:dyDescent="0.2">
      <c r="A39" s="35"/>
      <c r="B39" s="36"/>
      <c r="C39" s="37"/>
      <c r="D39" s="37"/>
      <c r="E39" s="38"/>
      <c r="F39" s="39"/>
      <c r="G39" s="39"/>
      <c r="H39" s="40"/>
    </row>
    <row r="40" spans="1:8" s="20" customFormat="1" x14ac:dyDescent="0.2">
      <c r="A40" s="35"/>
      <c r="B40" s="36"/>
      <c r="C40" s="37"/>
      <c r="D40" s="37"/>
      <c r="E40" s="38"/>
      <c r="F40" s="39"/>
      <c r="G40" s="39"/>
      <c r="H40" s="40"/>
    </row>
    <row r="41" spans="1:8" s="20" customFormat="1" x14ac:dyDescent="0.2">
      <c r="A41" s="35"/>
      <c r="B41" s="36"/>
      <c r="C41" s="37"/>
      <c r="D41" s="37"/>
      <c r="E41" s="38"/>
      <c r="F41" s="39"/>
      <c r="G41" s="39"/>
      <c r="H41" s="40"/>
    </row>
    <row r="42" spans="1:8" s="20" customFormat="1" x14ac:dyDescent="0.2">
      <c r="A42" s="35"/>
      <c r="B42" s="36"/>
      <c r="C42" s="37"/>
      <c r="D42" s="37"/>
      <c r="E42" s="38"/>
      <c r="F42" s="39"/>
      <c r="G42" s="39"/>
      <c r="H42" s="40"/>
    </row>
    <row r="43" spans="1:8" s="20" customFormat="1" x14ac:dyDescent="0.2">
      <c r="A43" s="35"/>
      <c r="B43" s="36"/>
      <c r="C43" s="37"/>
      <c r="D43" s="37"/>
      <c r="E43" s="38"/>
      <c r="F43" s="39"/>
      <c r="G43" s="39"/>
      <c r="H43" s="40"/>
    </row>
    <row r="44" spans="1:8" s="20" customFormat="1" x14ac:dyDescent="0.2">
      <c r="A44" s="35"/>
      <c r="B44" s="36"/>
      <c r="C44" s="37"/>
      <c r="D44" s="37"/>
      <c r="E44" s="38"/>
      <c r="F44" s="39"/>
      <c r="G44" s="39"/>
      <c r="H44" s="40"/>
    </row>
    <row r="45" spans="1:8" s="20" customFormat="1" x14ac:dyDescent="0.2">
      <c r="A45" s="35"/>
      <c r="B45" s="36"/>
      <c r="C45" s="37"/>
      <c r="D45" s="37"/>
      <c r="E45" s="38"/>
      <c r="F45" s="39"/>
      <c r="G45" s="39"/>
      <c r="H45" s="40"/>
    </row>
    <row r="46" spans="1:8" s="20" customFormat="1" x14ac:dyDescent="0.2">
      <c r="A46" s="35"/>
      <c r="B46" s="36"/>
      <c r="C46" s="37"/>
      <c r="D46" s="37"/>
      <c r="E46" s="38"/>
      <c r="F46" s="39"/>
      <c r="G46" s="39"/>
      <c r="H46" s="40"/>
    </row>
    <row r="47" spans="1:8" s="20" customFormat="1" x14ac:dyDescent="0.2">
      <c r="A47" s="35"/>
      <c r="B47" s="36"/>
      <c r="C47" s="37"/>
      <c r="D47" s="37"/>
      <c r="E47" s="38"/>
      <c r="F47" s="39"/>
      <c r="G47" s="39"/>
      <c r="H47" s="40"/>
    </row>
    <row r="48" spans="1:8" s="20" customFormat="1" x14ac:dyDescent="0.2">
      <c r="A48" s="35"/>
      <c r="B48" s="36"/>
      <c r="C48" s="37"/>
      <c r="D48" s="37"/>
      <c r="E48" s="38"/>
      <c r="F48" s="39"/>
      <c r="G48" s="39"/>
      <c r="H48" s="40"/>
    </row>
    <row r="49" spans="1:8" s="20" customFormat="1" x14ac:dyDescent="0.2">
      <c r="A49" s="35"/>
      <c r="B49" s="36"/>
      <c r="C49" s="37"/>
      <c r="D49" s="37"/>
      <c r="E49" s="38"/>
      <c r="F49" s="39"/>
      <c r="G49" s="39"/>
      <c r="H49" s="40"/>
    </row>
    <row r="50" spans="1:8" s="20" customFormat="1" x14ac:dyDescent="0.2">
      <c r="A50" s="35"/>
      <c r="B50" s="36"/>
      <c r="C50" s="37"/>
      <c r="D50" s="37"/>
      <c r="E50" s="38"/>
      <c r="F50" s="39"/>
      <c r="G50" s="39"/>
      <c r="H50" s="40"/>
    </row>
    <row r="51" spans="1:8" s="20" customFormat="1" x14ac:dyDescent="0.2">
      <c r="A51" s="35"/>
      <c r="B51" s="36"/>
      <c r="C51" s="37"/>
      <c r="D51" s="37"/>
      <c r="E51" s="38"/>
      <c r="F51" s="39"/>
      <c r="G51" s="39"/>
      <c r="H51" s="40"/>
    </row>
    <row r="52" spans="1:8" s="20" customFormat="1" x14ac:dyDescent="0.2">
      <c r="A52" s="35"/>
      <c r="B52" s="36"/>
      <c r="C52" s="37"/>
      <c r="D52" s="37"/>
      <c r="E52" s="38"/>
      <c r="F52" s="39"/>
      <c r="G52" s="39"/>
      <c r="H52" s="40"/>
    </row>
    <row r="53" spans="1:8" s="20" customFormat="1" x14ac:dyDescent="0.2">
      <c r="A53" s="35"/>
      <c r="B53" s="36"/>
      <c r="C53" s="37"/>
      <c r="D53" s="37"/>
      <c r="E53" s="38"/>
      <c r="F53" s="39"/>
      <c r="G53" s="39"/>
      <c r="H53" s="40"/>
    </row>
    <row r="54" spans="1:8" s="20" customFormat="1" x14ac:dyDescent="0.2">
      <c r="A54" s="35"/>
      <c r="B54" s="36"/>
      <c r="C54" s="37"/>
      <c r="D54" s="37"/>
      <c r="E54" s="38"/>
      <c r="F54" s="39"/>
      <c r="G54" s="39"/>
      <c r="H54" s="40"/>
    </row>
    <row r="55" spans="1:8" s="20" customFormat="1" x14ac:dyDescent="0.2">
      <c r="A55" s="35"/>
      <c r="B55" s="36"/>
      <c r="C55" s="37"/>
      <c r="D55" s="37"/>
      <c r="E55" s="38"/>
      <c r="F55" s="39"/>
      <c r="G55" s="39"/>
      <c r="H55" s="40"/>
    </row>
    <row r="56" spans="1:8" s="20" customFormat="1" x14ac:dyDescent="0.2">
      <c r="A56" s="35"/>
      <c r="B56" s="36"/>
      <c r="C56" s="37"/>
      <c r="D56" s="37"/>
      <c r="E56" s="38"/>
      <c r="F56" s="39"/>
      <c r="G56" s="39"/>
      <c r="H56" s="40"/>
    </row>
    <row r="57" spans="1:8" s="20" customFormat="1" x14ac:dyDescent="0.2">
      <c r="A57" s="35"/>
      <c r="B57" s="36"/>
      <c r="C57" s="37"/>
      <c r="D57" s="37"/>
      <c r="E57" s="38"/>
      <c r="F57" s="39"/>
      <c r="G57" s="39"/>
      <c r="H57" s="40"/>
    </row>
    <row r="58" spans="1:8" s="20" customFormat="1" x14ac:dyDescent="0.2">
      <c r="A58" s="35"/>
      <c r="B58" s="36"/>
      <c r="C58" s="37"/>
      <c r="D58" s="37"/>
      <c r="E58" s="38"/>
      <c r="F58" s="39"/>
      <c r="G58" s="39"/>
      <c r="H58" s="40"/>
    </row>
    <row r="59" spans="1:8" s="20" customFormat="1" x14ac:dyDescent="0.2">
      <c r="A59" s="35"/>
      <c r="B59" s="36"/>
      <c r="C59" s="37"/>
      <c r="D59" s="37"/>
      <c r="E59" s="38"/>
      <c r="F59" s="39"/>
      <c r="G59" s="39"/>
      <c r="H59" s="40"/>
    </row>
    <row r="60" spans="1:8" s="20" customFormat="1" x14ac:dyDescent="0.2">
      <c r="A60" s="35"/>
      <c r="B60" s="36"/>
      <c r="C60" s="37"/>
      <c r="D60" s="37"/>
      <c r="E60" s="38"/>
      <c r="F60" s="39"/>
      <c r="G60" s="39"/>
      <c r="H60" s="40"/>
    </row>
    <row r="61" spans="1:8" s="20" customFormat="1" x14ac:dyDescent="0.2">
      <c r="A61" s="35"/>
      <c r="B61" s="36"/>
      <c r="C61" s="37"/>
      <c r="D61" s="37"/>
      <c r="E61" s="38"/>
      <c r="F61" s="39"/>
      <c r="G61" s="39"/>
      <c r="H61" s="40"/>
    </row>
    <row r="62" spans="1:8" s="20" customFormat="1" x14ac:dyDescent="0.2">
      <c r="A62" s="35"/>
      <c r="B62" s="36"/>
      <c r="C62" s="37"/>
      <c r="D62" s="37"/>
      <c r="E62" s="38"/>
      <c r="F62" s="39"/>
      <c r="G62" s="39"/>
      <c r="H62" s="40"/>
    </row>
    <row r="63" spans="1:8" s="20" customFormat="1" x14ac:dyDescent="0.2">
      <c r="A63" s="35"/>
      <c r="B63" s="36"/>
      <c r="C63" s="37"/>
      <c r="D63" s="37"/>
      <c r="E63" s="38"/>
      <c r="F63" s="39"/>
      <c r="G63" s="39"/>
      <c r="H63" s="40"/>
    </row>
    <row r="64" spans="1:8" s="20" customFormat="1" x14ac:dyDescent="0.2">
      <c r="A64" s="35"/>
      <c r="B64" s="36"/>
      <c r="C64" s="37"/>
      <c r="D64" s="37"/>
      <c r="E64" s="38"/>
      <c r="F64" s="39"/>
      <c r="G64" s="39"/>
      <c r="H64" s="40"/>
    </row>
    <row r="65" spans="1:8" s="20" customFormat="1" x14ac:dyDescent="0.2">
      <c r="A65" s="35"/>
      <c r="B65" s="36"/>
      <c r="C65" s="37"/>
      <c r="D65" s="37"/>
      <c r="E65" s="38"/>
      <c r="F65" s="39"/>
      <c r="G65" s="39"/>
      <c r="H65" s="40"/>
    </row>
    <row r="66" spans="1:8" s="20" customFormat="1" x14ac:dyDescent="0.2">
      <c r="A66" s="35"/>
      <c r="B66" s="36"/>
      <c r="C66" s="37"/>
      <c r="D66" s="37"/>
      <c r="E66" s="38"/>
      <c r="F66" s="39"/>
      <c r="G66" s="39"/>
      <c r="H66" s="40"/>
    </row>
    <row r="67" spans="1:8" s="20" customFormat="1" x14ac:dyDescent="0.2">
      <c r="A67" s="35"/>
      <c r="B67" s="36"/>
      <c r="C67" s="37"/>
      <c r="D67" s="37"/>
      <c r="E67" s="38"/>
      <c r="F67" s="39"/>
      <c r="G67" s="39"/>
      <c r="H67" s="40"/>
    </row>
    <row r="68" spans="1:8" s="20" customFormat="1" x14ac:dyDescent="0.2">
      <c r="A68" s="35"/>
      <c r="B68" s="36"/>
      <c r="C68" s="37"/>
      <c r="D68" s="37"/>
      <c r="E68" s="38"/>
      <c r="F68" s="39"/>
      <c r="G68" s="39"/>
      <c r="H68" s="40"/>
    </row>
    <row r="69" spans="1:8" s="20" customFormat="1" x14ac:dyDescent="0.2">
      <c r="A69" s="35"/>
      <c r="B69" s="36"/>
      <c r="C69" s="37"/>
      <c r="D69" s="37"/>
      <c r="E69" s="38"/>
      <c r="F69" s="39"/>
      <c r="G69" s="39"/>
      <c r="H69" s="40"/>
    </row>
    <row r="70" spans="1:8" s="20" customFormat="1" x14ac:dyDescent="0.2">
      <c r="A70" s="35"/>
      <c r="B70" s="36"/>
      <c r="C70" s="37"/>
      <c r="D70" s="37"/>
      <c r="E70" s="38"/>
      <c r="F70" s="39"/>
      <c r="G70" s="39"/>
      <c r="H70" s="40"/>
    </row>
    <row r="71" spans="1:8" s="20" customFormat="1" x14ac:dyDescent="0.2">
      <c r="A71" s="35"/>
      <c r="B71" s="36"/>
      <c r="C71" s="37"/>
      <c r="D71" s="37"/>
      <c r="E71" s="38"/>
      <c r="F71" s="39"/>
      <c r="G71" s="39"/>
      <c r="H71" s="40"/>
    </row>
    <row r="72" spans="1:8" s="20" customFormat="1" x14ac:dyDescent="0.2">
      <c r="A72" s="35"/>
      <c r="B72" s="36"/>
      <c r="C72" s="37"/>
      <c r="D72" s="37"/>
      <c r="E72" s="38"/>
      <c r="F72" s="39"/>
      <c r="G72" s="39"/>
      <c r="H72" s="40"/>
    </row>
    <row r="73" spans="1:8" s="20" customFormat="1" x14ac:dyDescent="0.2">
      <c r="A73" s="35"/>
      <c r="B73" s="36"/>
      <c r="C73" s="37"/>
      <c r="D73" s="37"/>
      <c r="E73" s="38"/>
      <c r="F73" s="39"/>
      <c r="G73" s="39"/>
      <c r="H73" s="40"/>
    </row>
    <row r="74" spans="1:8" s="20" customFormat="1" x14ac:dyDescent="0.2">
      <c r="A74" s="35"/>
      <c r="B74" s="36"/>
      <c r="C74" s="37"/>
      <c r="D74" s="37"/>
      <c r="E74" s="38"/>
      <c r="F74" s="39"/>
      <c r="G74" s="39"/>
      <c r="H74" s="40"/>
    </row>
    <row r="75" spans="1:8" s="20" customFormat="1" x14ac:dyDescent="0.2">
      <c r="A75" s="35"/>
      <c r="B75" s="36"/>
      <c r="C75" s="37"/>
      <c r="D75" s="37"/>
      <c r="E75" s="38"/>
      <c r="F75" s="39"/>
      <c r="G75" s="39"/>
      <c r="H75" s="40"/>
    </row>
    <row r="76" spans="1:8" s="20" customFormat="1" x14ac:dyDescent="0.2">
      <c r="A76" s="41"/>
      <c r="B76" s="42"/>
      <c r="C76" s="43"/>
      <c r="D76" s="43"/>
      <c r="E76" s="44"/>
      <c r="F76" s="39"/>
      <c r="G76" s="39"/>
      <c r="H76" s="40"/>
    </row>
  </sheetData>
  <mergeCells count="3">
    <mergeCell ref="A4:H12"/>
    <mergeCell ref="A2:H2"/>
    <mergeCell ref="A3:H3"/>
  </mergeCells>
  <conditionalFormatting sqref="A14:H76">
    <cfRule type="expression" dxfId="10" priority="1">
      <formula>ISBLANK($B13)</formula>
    </cfRule>
    <cfRule type="expression" dxfId="9" priority="2">
      <formula>ISBLANK($B14)</formula>
    </cfRule>
  </conditionalFormatting>
  <pageMargins left="0.47244094488188981" right="0.47244094488188981" top="0.47244094488188981" bottom="0.47244094488188981" header="0.31496062992125984" footer="0.31496062992125984"/>
  <pageSetup paperSize="193" scale="68" fitToHeight="0" orientation="portrait" r:id="rId1"/>
  <headerFooter scaleWithDoc="0">
    <oddFooter>&amp;L&amp;A&amp;CDRFA - Western Australia&amp;R&amp;P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05"/>
  <sheetViews>
    <sheetView showGridLines="0" showRuler="0" zoomScale="115" zoomScaleNormal="115" workbookViewId="0">
      <selection activeCell="D16" sqref="D16"/>
    </sheetView>
  </sheetViews>
  <sheetFormatPr defaultColWidth="9.140625" defaultRowHeight="14.25" x14ac:dyDescent="0.2"/>
  <cols>
    <col min="1" max="1" width="13.7109375" style="19" customWidth="1"/>
    <col min="2" max="2" width="31.140625" style="20" customWidth="1"/>
    <col min="3" max="4" width="15.7109375" style="21" customWidth="1"/>
    <col min="5" max="5" width="15.7109375" style="19" customWidth="1"/>
    <col min="6" max="6" width="13.5703125" style="22" customWidth="1"/>
    <col min="7" max="7" width="14.5703125" style="20" customWidth="1"/>
    <col min="8" max="8" width="16.28515625" style="20" customWidth="1"/>
    <col min="9" max="12" width="9.140625" style="20"/>
    <col min="13" max="16384" width="9.140625" style="19"/>
  </cols>
  <sheetData>
    <row r="1" spans="1:8" ht="75" customHeight="1" x14ac:dyDescent="0.2"/>
    <row r="2" spans="1:8" ht="20.100000000000001" customHeight="1" x14ac:dyDescent="0.2">
      <c r="A2" s="213" t="s">
        <v>219</v>
      </c>
      <c r="B2" s="214"/>
      <c r="C2" s="214"/>
      <c r="D2" s="214"/>
      <c r="E2" s="214"/>
      <c r="F2" s="214"/>
      <c r="G2" s="214"/>
      <c r="H2" s="215"/>
    </row>
    <row r="3" spans="1:8" ht="20.100000000000001" customHeight="1" x14ac:dyDescent="0.2">
      <c r="A3" s="210" t="s">
        <v>220</v>
      </c>
      <c r="B3" s="211"/>
      <c r="C3" s="211"/>
      <c r="D3" s="211"/>
      <c r="E3" s="211"/>
      <c r="F3" s="211"/>
      <c r="G3" s="211"/>
      <c r="H3" s="212"/>
    </row>
    <row r="4" spans="1:8" ht="20.100000000000001" customHeight="1" x14ac:dyDescent="0.2">
      <c r="A4" s="45" t="s">
        <v>186</v>
      </c>
      <c r="B4" s="46"/>
      <c r="C4" s="204"/>
      <c r="D4" s="205"/>
      <c r="E4" s="205"/>
      <c r="F4" s="205"/>
      <c r="G4" s="205"/>
      <c r="H4" s="206"/>
    </row>
    <row r="5" spans="1:8" ht="20.100000000000001" customHeight="1" x14ac:dyDescent="0.2">
      <c r="A5" s="45" t="s">
        <v>143</v>
      </c>
      <c r="B5" s="46"/>
      <c r="C5" s="204"/>
      <c r="D5" s="205"/>
      <c r="E5" s="205"/>
      <c r="F5" s="205"/>
      <c r="G5" s="205"/>
      <c r="H5" s="206"/>
    </row>
    <row r="6" spans="1:8" ht="20.100000000000001" customHeight="1" x14ac:dyDescent="0.2">
      <c r="A6" s="45" t="s">
        <v>218</v>
      </c>
      <c r="B6" s="46"/>
      <c r="C6" s="204"/>
      <c r="D6" s="205"/>
      <c r="E6" s="205"/>
      <c r="F6" s="205"/>
      <c r="G6" s="205"/>
      <c r="H6" s="206"/>
    </row>
    <row r="7" spans="1:8" ht="20.100000000000001" customHeight="1" x14ac:dyDescent="0.2">
      <c r="A7" s="45" t="s">
        <v>187</v>
      </c>
      <c r="B7" s="46"/>
      <c r="C7" s="204"/>
      <c r="D7" s="205"/>
      <c r="E7" s="205"/>
      <c r="F7" s="205"/>
      <c r="G7" s="205"/>
      <c r="H7" s="206"/>
    </row>
    <row r="8" spans="1:8" ht="20.100000000000001" customHeight="1" x14ac:dyDescent="0.2">
      <c r="A8" s="45" t="s">
        <v>188</v>
      </c>
      <c r="B8" s="46"/>
      <c r="C8" s="204"/>
      <c r="D8" s="205"/>
      <c r="E8" s="205"/>
      <c r="F8" s="205"/>
      <c r="G8" s="205"/>
      <c r="H8" s="206"/>
    </row>
    <row r="9" spans="1:8" ht="20.100000000000001" customHeight="1" x14ac:dyDescent="0.2">
      <c r="A9" s="45" t="s">
        <v>189</v>
      </c>
      <c r="B9" s="46"/>
      <c r="C9" s="204"/>
      <c r="D9" s="205"/>
      <c r="E9" s="205"/>
      <c r="F9" s="205"/>
      <c r="G9" s="205"/>
      <c r="H9" s="206"/>
    </row>
    <row r="10" spans="1:8" ht="20.100000000000001" customHeight="1" x14ac:dyDescent="0.2">
      <c r="A10" s="45" t="s">
        <v>190</v>
      </c>
      <c r="B10" s="46"/>
      <c r="C10" s="204"/>
      <c r="D10" s="205"/>
      <c r="E10" s="205"/>
      <c r="F10" s="205"/>
      <c r="G10" s="205"/>
      <c r="H10" s="206"/>
    </row>
    <row r="11" spans="1:8" ht="20.100000000000001" customHeight="1" x14ac:dyDescent="0.2">
      <c r="A11" s="45" t="s">
        <v>191</v>
      </c>
      <c r="B11" s="46"/>
      <c r="C11" s="204"/>
      <c r="D11" s="205"/>
      <c r="E11" s="205"/>
      <c r="F11" s="205"/>
      <c r="G11" s="205"/>
      <c r="H11" s="206"/>
    </row>
    <row r="12" spans="1:8" ht="31.9" customHeight="1" x14ac:dyDescent="0.2">
      <c r="A12" s="202" t="s">
        <v>217</v>
      </c>
      <c r="B12" s="203"/>
      <c r="C12" s="204"/>
      <c r="D12" s="205"/>
      <c r="E12" s="205"/>
      <c r="F12" s="205"/>
      <c r="G12" s="205"/>
      <c r="H12" s="206"/>
    </row>
    <row r="13" spans="1:8" ht="20.100000000000001" customHeight="1" x14ac:dyDescent="0.2">
      <c r="B13" s="19"/>
    </row>
    <row r="14" spans="1:8" ht="20.100000000000001" customHeight="1" x14ac:dyDescent="0.2">
      <c r="A14" s="47" t="s">
        <v>137</v>
      </c>
      <c r="B14" s="23"/>
      <c r="C14" s="23"/>
      <c r="D14" s="23"/>
      <c r="E14" s="23"/>
      <c r="F14" s="23"/>
      <c r="G14" s="23"/>
      <c r="H14" s="24"/>
    </row>
    <row r="15" spans="1:8" ht="47.25" customHeight="1" x14ac:dyDescent="0.2">
      <c r="A15" s="207" t="s">
        <v>241</v>
      </c>
      <c r="B15" s="208"/>
      <c r="C15" s="208"/>
      <c r="D15" s="208"/>
      <c r="E15" s="208"/>
      <c r="F15" s="208"/>
      <c r="G15" s="208"/>
      <c r="H15" s="209"/>
    </row>
    <row r="16" spans="1:8" ht="20.100000000000001" customHeight="1" x14ac:dyDescent="0.2">
      <c r="A16" s="25"/>
      <c r="B16" s="26"/>
      <c r="C16" s="27"/>
      <c r="D16" s="27"/>
      <c r="E16" s="28"/>
      <c r="F16" s="19"/>
      <c r="H16" s="29"/>
    </row>
    <row r="17" spans="1:12" ht="20.100000000000001" customHeight="1" x14ac:dyDescent="0.2">
      <c r="A17" s="30"/>
      <c r="B17" s="31"/>
      <c r="C17" s="32"/>
      <c r="D17" s="27"/>
      <c r="E17" s="33"/>
      <c r="F17" s="19"/>
      <c r="H17" s="34"/>
    </row>
    <row r="18" spans="1:12" s="52" customFormat="1" ht="20.100000000000001" customHeight="1" x14ac:dyDescent="0.2">
      <c r="A18" s="48" t="s">
        <v>138</v>
      </c>
      <c r="B18" s="49"/>
      <c r="C18" s="50"/>
      <c r="D18" s="51" t="s">
        <v>138</v>
      </c>
      <c r="E18" s="49"/>
      <c r="G18" s="53"/>
      <c r="H18" s="54"/>
      <c r="I18" s="53"/>
      <c r="J18" s="53"/>
      <c r="K18" s="53"/>
      <c r="L18" s="53"/>
    </row>
    <row r="19" spans="1:12" s="52" customFormat="1" ht="20.100000000000001" customHeight="1" x14ac:dyDescent="0.2">
      <c r="A19" s="48"/>
      <c r="B19" s="49"/>
      <c r="C19" s="50"/>
      <c r="D19" s="51"/>
      <c r="E19" s="49"/>
      <c r="G19" s="53"/>
      <c r="H19" s="54"/>
      <c r="I19" s="53"/>
      <c r="J19" s="53"/>
      <c r="K19" s="53"/>
      <c r="L19" s="53"/>
    </row>
    <row r="20" spans="1:12" s="52" customFormat="1" ht="20.100000000000001" customHeight="1" x14ac:dyDescent="0.2">
      <c r="A20" s="48" t="s">
        <v>139</v>
      </c>
      <c r="B20" s="49"/>
      <c r="C20" s="50"/>
      <c r="D20" s="51" t="s">
        <v>139</v>
      </c>
      <c r="E20" s="49"/>
      <c r="G20" s="53"/>
      <c r="H20" s="54"/>
      <c r="I20" s="53"/>
      <c r="J20" s="53"/>
      <c r="K20" s="53"/>
      <c r="L20" s="53"/>
    </row>
    <row r="21" spans="1:12" s="52" customFormat="1" ht="20.100000000000001" customHeight="1" x14ac:dyDescent="0.2">
      <c r="A21" s="48"/>
      <c r="B21" s="49"/>
      <c r="C21" s="50"/>
      <c r="D21" s="51"/>
      <c r="E21" s="49"/>
      <c r="G21" s="53"/>
      <c r="H21" s="54"/>
      <c r="I21" s="53"/>
      <c r="J21" s="53"/>
      <c r="K21" s="53"/>
      <c r="L21" s="53"/>
    </row>
    <row r="22" spans="1:12" s="52" customFormat="1" ht="20.100000000000001" customHeight="1" x14ac:dyDescent="0.2">
      <c r="A22" s="48" t="s">
        <v>140</v>
      </c>
      <c r="B22" s="49"/>
      <c r="C22" s="50"/>
      <c r="D22" s="51" t="s">
        <v>140</v>
      </c>
      <c r="E22" s="49"/>
      <c r="G22" s="53"/>
      <c r="H22" s="54"/>
      <c r="I22" s="53"/>
      <c r="J22" s="53"/>
      <c r="K22" s="53"/>
      <c r="L22" s="53"/>
    </row>
    <row r="23" spans="1:12" s="52" customFormat="1" ht="20.100000000000001" customHeight="1" x14ac:dyDescent="0.2">
      <c r="A23" s="48"/>
      <c r="B23" s="49"/>
      <c r="C23" s="50"/>
      <c r="D23" s="51"/>
      <c r="E23" s="49"/>
      <c r="G23" s="53"/>
      <c r="H23" s="54"/>
      <c r="I23" s="53"/>
      <c r="J23" s="53"/>
      <c r="K23" s="53"/>
      <c r="L23" s="53"/>
    </row>
    <row r="24" spans="1:12" s="52" customFormat="1" ht="15" x14ac:dyDescent="0.2">
      <c r="A24" s="48" t="s">
        <v>141</v>
      </c>
      <c r="B24" s="49"/>
      <c r="C24" s="50"/>
      <c r="D24" s="51" t="s">
        <v>141</v>
      </c>
      <c r="E24" s="49"/>
      <c r="G24" s="53"/>
      <c r="H24" s="54"/>
      <c r="I24" s="53"/>
      <c r="J24" s="53"/>
      <c r="K24" s="53"/>
      <c r="L24" s="53"/>
    </row>
    <row r="25" spans="1:12" s="52" customFormat="1" ht="15" x14ac:dyDescent="0.2">
      <c r="A25" s="55"/>
      <c r="B25" s="56"/>
      <c r="C25" s="57"/>
      <c r="D25" s="58"/>
      <c r="E25" s="59"/>
      <c r="F25" s="60"/>
      <c r="G25" s="61"/>
      <c r="H25" s="62"/>
      <c r="I25" s="53"/>
      <c r="J25" s="53"/>
      <c r="K25" s="53"/>
      <c r="L25" s="53"/>
    </row>
    <row r="26" spans="1:12" s="52" customFormat="1" ht="15" x14ac:dyDescent="0.2">
      <c r="G26" s="53"/>
      <c r="H26" s="53"/>
      <c r="I26" s="53"/>
      <c r="J26" s="53"/>
      <c r="K26" s="53"/>
      <c r="L26" s="53"/>
    </row>
    <row r="27" spans="1:12" s="52" customFormat="1" ht="15" x14ac:dyDescent="0.2">
      <c r="A27" s="63" t="s">
        <v>144</v>
      </c>
      <c r="B27" s="64"/>
      <c r="C27" s="65"/>
      <c r="D27" s="66" t="s">
        <v>176</v>
      </c>
      <c r="E27" s="66"/>
      <c r="F27" s="198">
        <f>SUM($G$32:$G$232)</f>
        <v>0</v>
      </c>
      <c r="G27" s="198"/>
      <c r="H27" s="199"/>
      <c r="I27" s="53"/>
      <c r="J27" s="53"/>
      <c r="K27" s="53"/>
      <c r="L27" s="53"/>
    </row>
    <row r="28" spans="1:12" s="52" customFormat="1" ht="15" x14ac:dyDescent="0.2">
      <c r="A28" s="67">
        <f>COUNTA($B$32:$B$232)</f>
        <v>0</v>
      </c>
      <c r="B28" s="68"/>
      <c r="C28" s="69"/>
      <c r="D28" s="66" t="s">
        <v>177</v>
      </c>
      <c r="E28" s="66"/>
      <c r="F28" s="198">
        <f>SUM($H$32:$H$232)</f>
        <v>0</v>
      </c>
      <c r="G28" s="198"/>
      <c r="H28" s="199"/>
      <c r="I28" s="53"/>
      <c r="J28" s="53"/>
      <c r="K28" s="53"/>
      <c r="L28" s="53"/>
    </row>
    <row r="29" spans="1:12" s="52" customFormat="1" ht="15" x14ac:dyDescent="0.2">
      <c r="A29" s="70"/>
      <c r="B29" s="68"/>
      <c r="C29" s="69"/>
      <c r="D29" s="71" t="s">
        <v>175</v>
      </c>
      <c r="E29" s="71"/>
      <c r="F29" s="200">
        <f>F27+F28</f>
        <v>0</v>
      </c>
      <c r="G29" s="200"/>
      <c r="H29" s="201"/>
      <c r="I29" s="53"/>
      <c r="J29" s="53"/>
      <c r="K29" s="53"/>
      <c r="L29" s="53"/>
    </row>
    <row r="30" spans="1:12" x14ac:dyDescent="0.2">
      <c r="B30" s="19"/>
      <c r="C30" s="19"/>
      <c r="D30" s="19"/>
      <c r="F30" s="19"/>
      <c r="G30" s="19"/>
      <c r="H30" s="19"/>
    </row>
    <row r="31" spans="1:12" s="52" customFormat="1" ht="47.25" x14ac:dyDescent="0.2">
      <c r="A31" s="72" t="s">
        <v>18</v>
      </c>
      <c r="B31" s="73" t="s">
        <v>17</v>
      </c>
      <c r="C31" s="74" t="s">
        <v>19</v>
      </c>
      <c r="D31" s="74" t="s">
        <v>21</v>
      </c>
      <c r="E31" s="73" t="s">
        <v>20</v>
      </c>
      <c r="F31" s="73" t="s">
        <v>184</v>
      </c>
      <c r="G31" s="73" t="s">
        <v>178</v>
      </c>
      <c r="H31" s="75" t="s">
        <v>179</v>
      </c>
      <c r="I31" s="53"/>
      <c r="J31" s="53"/>
      <c r="K31" s="53"/>
      <c r="L31" s="53"/>
    </row>
    <row r="32" spans="1:12" s="52" customFormat="1" ht="15" x14ac:dyDescent="0.2">
      <c r="A32" s="76"/>
      <c r="B32" s="77"/>
      <c r="C32" s="78" t="str">
        <f>IFERROR(INDEX(('Damage Pickup'!$A:$AL),MATCH($B:$B,'Damage Pickup'!$A:$A,0),COLUMN('Damage Pickup'!$AK$2)),"")</f>
        <v/>
      </c>
      <c r="D32" s="78" t="str">
        <f>IFERROR(INDEX(('Damage Pickup'!$A:$AL),MATCH($B:$B,'Damage Pickup'!$A:$A,0),COLUMN('Damage Pickup'!$AL$2)),"")</f>
        <v/>
      </c>
      <c r="E32" s="79" t="str">
        <f>IFERROR(INDEX(('Damage Pickup'!$A:$AL),MATCH($B:$B,'Damage Pickup'!$A:$A,0),COLUMN('Damage Pickup'!$AB$2)),"")</f>
        <v/>
      </c>
      <c r="F32" s="80" t="str">
        <f>IFERROR(INDEX(('Damage Pickup'!$A:$AL),MATCH($B:$B,'Damage Pickup'!$A:$A,0),COLUMN('Damage Pickup'!$Q$2)),"")</f>
        <v/>
      </c>
      <c r="G32" s="80" t="str">
        <f>IFERROR(INDEX(('Damage Pickup'!$A:$AL),MATCH($B:$B,'Damage Pickup'!$A:$A,0),COLUMN('Damage Pickup'!$AE$2)),"")</f>
        <v/>
      </c>
      <c r="H32" s="81" t="str">
        <f>IFERROR(INDEX(('Damage Pickup'!$A:$AL),MATCH($B:$B,'Damage Pickup'!$A:$A,0),COLUMN('Damage Pickup'!$AF$2)),"")</f>
        <v/>
      </c>
      <c r="I32" s="53"/>
      <c r="J32" s="53"/>
      <c r="K32" s="53"/>
      <c r="L32" s="53"/>
    </row>
    <row r="33" spans="1:12" s="52" customFormat="1" ht="15" x14ac:dyDescent="0.2">
      <c r="A33" s="76"/>
      <c r="B33" s="77"/>
      <c r="C33" s="78" t="str">
        <f>IFERROR(INDEX(('Damage Pickup'!$A:$AL),MATCH($B:$B,'Damage Pickup'!$A:$A,0),COLUMN('Damage Pickup'!$AK$2)),"")</f>
        <v/>
      </c>
      <c r="D33" s="78" t="str">
        <f>IFERROR(INDEX(('Damage Pickup'!$A:$AL),MATCH($B:$B,'Damage Pickup'!$A:$A,0),COLUMN('Damage Pickup'!$AL$2)),"")</f>
        <v/>
      </c>
      <c r="E33" s="79" t="str">
        <f>IFERROR(INDEX(('Damage Pickup'!$A:$AL),MATCH($B:$B,'Damage Pickup'!$A:$A,0),COLUMN('Damage Pickup'!$AB$2)),"")</f>
        <v/>
      </c>
      <c r="F33" s="80" t="str">
        <f>IFERROR(INDEX(('Damage Pickup'!$A:$AL),MATCH($B:$B,'Damage Pickup'!$A:$A,0),COLUMN('Damage Pickup'!$Q$2)),"")</f>
        <v/>
      </c>
      <c r="G33" s="80" t="str">
        <f>IFERROR(INDEX(('Damage Pickup'!$A:$AL),MATCH($B:$B,'Damage Pickup'!$A:$A,0),COLUMN('Damage Pickup'!$AE$2)),"")</f>
        <v/>
      </c>
      <c r="H33" s="81" t="str">
        <f>IFERROR(INDEX(('Damage Pickup'!$A:$AL),MATCH($B:$B,'Damage Pickup'!$A:$A,0),COLUMN('Damage Pickup'!$AF$2)),"")</f>
        <v/>
      </c>
      <c r="I33" s="53"/>
      <c r="J33" s="53"/>
      <c r="K33" s="53"/>
      <c r="L33" s="53"/>
    </row>
    <row r="34" spans="1:12" s="52" customFormat="1" ht="15" x14ac:dyDescent="0.2">
      <c r="A34" s="76"/>
      <c r="B34" s="77"/>
      <c r="C34" s="78" t="str">
        <f>IFERROR(INDEX(('Damage Pickup'!$A:$AL),MATCH($B:$B,'Damage Pickup'!$A:$A,0),COLUMN('Damage Pickup'!$AK$2)),"")</f>
        <v/>
      </c>
      <c r="D34" s="78" t="str">
        <f>IFERROR(INDEX(('Damage Pickup'!$A:$AL),MATCH($B:$B,'Damage Pickup'!$A:$A,0),COLUMN('Damage Pickup'!$AL$2)),"")</f>
        <v/>
      </c>
      <c r="E34" s="79" t="str">
        <f>IFERROR(INDEX(('Damage Pickup'!$A:$AL),MATCH($B:$B,'Damage Pickup'!$A:$A,0),COLUMN('Damage Pickup'!$AB$2)),"")</f>
        <v/>
      </c>
      <c r="F34" s="80" t="str">
        <f>IFERROR(INDEX(('Damage Pickup'!$A:$AL),MATCH($B:$B,'Damage Pickup'!$A:$A,0),COLUMN('Damage Pickup'!$Q$2)),"")</f>
        <v/>
      </c>
      <c r="G34" s="80" t="str">
        <f>IFERROR(INDEX(('Damage Pickup'!$A:$AL),MATCH($B:$B,'Damage Pickup'!$A:$A,0),COLUMN('Damage Pickup'!$AE$2)),"")</f>
        <v/>
      </c>
      <c r="H34" s="81" t="str">
        <f>IFERROR(INDEX(('Damage Pickup'!$A:$AL),MATCH($B:$B,'Damage Pickup'!$A:$A,0),COLUMN('Damage Pickup'!$AF$2)),"")</f>
        <v/>
      </c>
      <c r="I34" s="53"/>
      <c r="J34" s="53"/>
      <c r="K34" s="53"/>
      <c r="L34" s="53"/>
    </row>
    <row r="35" spans="1:12" s="52" customFormat="1" ht="15" x14ac:dyDescent="0.2">
      <c r="A35" s="76"/>
      <c r="B35" s="77"/>
      <c r="C35" s="78" t="str">
        <f>IFERROR(INDEX(('Damage Pickup'!$A:$AL),MATCH($B:$B,'Damage Pickup'!$A:$A,0),COLUMN('Damage Pickup'!$AK$2)),"")</f>
        <v/>
      </c>
      <c r="D35" s="78" t="str">
        <f>IFERROR(INDEX(('Damage Pickup'!$A:$AL),MATCH($B:$B,'Damage Pickup'!$A:$A,0),COLUMN('Damage Pickup'!$AL$2)),"")</f>
        <v/>
      </c>
      <c r="E35" s="79" t="str">
        <f>IFERROR(INDEX(('Damage Pickup'!$A:$AL),MATCH($B:$B,'Damage Pickup'!$A:$A,0),COLUMN('Damage Pickup'!$AB$2)),"")</f>
        <v/>
      </c>
      <c r="F35" s="80" t="str">
        <f>IFERROR(INDEX(('Damage Pickup'!$A:$AL),MATCH($B:$B,'Damage Pickup'!$A:$A,0),COLUMN('Damage Pickup'!$Q$2)),"")</f>
        <v/>
      </c>
      <c r="G35" s="80" t="str">
        <f>IFERROR(INDEX(('Damage Pickup'!$A:$AL),MATCH($B:$B,'Damage Pickup'!$A:$A,0),COLUMN('Damage Pickup'!$AE$2)),"")</f>
        <v/>
      </c>
      <c r="H35" s="81" t="str">
        <f>IFERROR(INDEX(('Damage Pickup'!$A:$AL),MATCH($B:$B,'Damage Pickup'!$A:$A,0),COLUMN('Damage Pickup'!$AF$2)),"")</f>
        <v/>
      </c>
      <c r="I35" s="53"/>
      <c r="J35" s="53"/>
      <c r="K35" s="53"/>
      <c r="L35" s="53"/>
    </row>
    <row r="36" spans="1:12" s="52" customFormat="1" ht="15" x14ac:dyDescent="0.2">
      <c r="A36" s="76"/>
      <c r="B36" s="77"/>
      <c r="C36" s="78" t="str">
        <f>IFERROR(INDEX(('Damage Pickup'!$A:$AL),MATCH($B:$B,'Damage Pickup'!$A:$A,0),COLUMN('Damage Pickup'!$AK$2)),"")</f>
        <v/>
      </c>
      <c r="D36" s="78" t="str">
        <f>IFERROR(INDEX(('Damage Pickup'!$A:$AL),MATCH($B:$B,'Damage Pickup'!$A:$A,0),COLUMN('Damage Pickup'!$AL$2)),"")</f>
        <v/>
      </c>
      <c r="E36" s="79" t="str">
        <f>IFERROR(INDEX(('Damage Pickup'!$A:$AL),MATCH($B:$B,'Damage Pickup'!$A:$A,0),COLUMN('Damage Pickup'!$AB$2)),"")</f>
        <v/>
      </c>
      <c r="F36" s="80" t="str">
        <f>IFERROR(INDEX(('Damage Pickup'!$A:$AL),MATCH($B:$B,'Damage Pickup'!$A:$A,0),COLUMN('Damage Pickup'!$Q$2)),"")</f>
        <v/>
      </c>
      <c r="G36" s="80" t="str">
        <f>IFERROR(INDEX(('Damage Pickup'!$A:$AL),MATCH($B:$B,'Damage Pickup'!$A:$A,0),COLUMN('Damage Pickup'!$AE$2)),"")</f>
        <v/>
      </c>
      <c r="H36" s="81" t="str">
        <f>IFERROR(INDEX(('Damage Pickup'!$A:$AL),MATCH($B:$B,'Damage Pickup'!$A:$A,0),COLUMN('Damage Pickup'!$AF$2)),"")</f>
        <v/>
      </c>
      <c r="I36" s="53"/>
      <c r="J36" s="53"/>
      <c r="K36" s="53"/>
      <c r="L36" s="53"/>
    </row>
    <row r="37" spans="1:12" s="52" customFormat="1" ht="15" x14ac:dyDescent="0.2">
      <c r="A37" s="76"/>
      <c r="B37" s="77"/>
      <c r="C37" s="78" t="str">
        <f>IFERROR(INDEX(('Damage Pickup'!$A:$AL),MATCH($B:$B,'Damage Pickup'!$A:$A,0),COLUMN('Damage Pickup'!$AK$2)),"")</f>
        <v/>
      </c>
      <c r="D37" s="78" t="str">
        <f>IFERROR(INDEX(('Damage Pickup'!$A:$AL),MATCH($B:$B,'Damage Pickup'!$A:$A,0),COLUMN('Damage Pickup'!$AL$2)),"")</f>
        <v/>
      </c>
      <c r="E37" s="79" t="str">
        <f>IFERROR(INDEX(('Damage Pickup'!$A:$AL),MATCH($B:$B,'Damage Pickup'!$A:$A,0),COLUMN('Damage Pickup'!$AB$2)),"")</f>
        <v/>
      </c>
      <c r="F37" s="80" t="str">
        <f>IFERROR(INDEX(('Damage Pickup'!$A:$AL),MATCH($B:$B,'Damage Pickup'!$A:$A,0),COLUMN('Damage Pickup'!$Q$2)),"")</f>
        <v/>
      </c>
      <c r="G37" s="80" t="str">
        <f>IFERROR(INDEX(('Damage Pickup'!$A:$AL),MATCH($B:$B,'Damage Pickup'!$A:$A,0),COLUMN('Damage Pickup'!$AE$2)),"")</f>
        <v/>
      </c>
      <c r="H37" s="81" t="str">
        <f>IFERROR(INDEX(('Damage Pickup'!$A:$AL),MATCH($B:$B,'Damage Pickup'!$A:$A,0),COLUMN('Damage Pickup'!$AF$2)),"")</f>
        <v/>
      </c>
      <c r="I37" s="53"/>
      <c r="J37" s="53"/>
      <c r="K37" s="53"/>
      <c r="L37" s="53"/>
    </row>
    <row r="38" spans="1:12" s="52" customFormat="1" ht="15" x14ac:dyDescent="0.2">
      <c r="A38" s="76"/>
      <c r="B38" s="77"/>
      <c r="C38" s="78" t="str">
        <f>IFERROR(INDEX(('Damage Pickup'!$A:$AL),MATCH($B:$B,'Damage Pickup'!$A:$A,0),COLUMN('Damage Pickup'!$AK$2)),"")</f>
        <v/>
      </c>
      <c r="D38" s="78" t="str">
        <f>IFERROR(INDEX(('Damage Pickup'!$A:$AL),MATCH($B:$B,'Damage Pickup'!$A:$A,0),COLUMN('Damage Pickup'!$AL$2)),"")</f>
        <v/>
      </c>
      <c r="E38" s="79" t="str">
        <f>IFERROR(INDEX(('Damage Pickup'!$A:$AL),MATCH($B:$B,'Damage Pickup'!$A:$A,0),COLUMN('Damage Pickup'!$AB$2)),"")</f>
        <v/>
      </c>
      <c r="F38" s="80" t="str">
        <f>IFERROR(INDEX(('Damage Pickup'!$A:$AL),MATCH($B:$B,'Damage Pickup'!$A:$A,0),COLUMN('Damage Pickup'!$Q$2)),"")</f>
        <v/>
      </c>
      <c r="G38" s="80" t="str">
        <f>IFERROR(INDEX(('Damage Pickup'!$A:$AL),MATCH($B:$B,'Damage Pickup'!$A:$A,0),COLUMN('Damage Pickup'!$AE$2)),"")</f>
        <v/>
      </c>
      <c r="H38" s="81" t="str">
        <f>IFERROR(INDEX(('Damage Pickup'!$A:$AL),MATCH($B:$B,'Damage Pickup'!$A:$A,0),COLUMN('Damage Pickup'!$AF$2)),"")</f>
        <v/>
      </c>
      <c r="I38" s="53"/>
      <c r="J38" s="53"/>
      <c r="K38" s="53"/>
      <c r="L38" s="53"/>
    </row>
    <row r="39" spans="1:12" s="52" customFormat="1" ht="15" x14ac:dyDescent="0.2">
      <c r="A39" s="76"/>
      <c r="B39" s="77"/>
      <c r="C39" s="78" t="str">
        <f>IFERROR(INDEX(('Damage Pickup'!$A:$AL),MATCH($B:$B,'Damage Pickup'!$A:$A,0),COLUMN('Damage Pickup'!$AK$2)),"")</f>
        <v/>
      </c>
      <c r="D39" s="78" t="str">
        <f>IFERROR(INDEX(('Damage Pickup'!$A:$AL),MATCH($B:$B,'Damage Pickup'!$A:$A,0),COLUMN('Damage Pickup'!$AL$2)),"")</f>
        <v/>
      </c>
      <c r="E39" s="79" t="str">
        <f>IFERROR(INDEX(('Damage Pickup'!$A:$AL),MATCH($B:$B,'Damage Pickup'!$A:$A,0),COLUMN('Damage Pickup'!$AB$2)),"")</f>
        <v/>
      </c>
      <c r="F39" s="80" t="str">
        <f>IFERROR(INDEX(('Damage Pickup'!$A:$AL),MATCH($B:$B,'Damage Pickup'!$A:$A,0),COLUMN('Damage Pickup'!$Q$2)),"")</f>
        <v/>
      </c>
      <c r="G39" s="80" t="str">
        <f>IFERROR(INDEX(('Damage Pickup'!$A:$AL),MATCH($B:$B,'Damage Pickup'!$A:$A,0),COLUMN('Damage Pickup'!$AE$2)),"")</f>
        <v/>
      </c>
      <c r="H39" s="81" t="str">
        <f>IFERROR(INDEX(('Damage Pickup'!$A:$AL),MATCH($B:$B,'Damage Pickup'!$A:$A,0),COLUMN('Damage Pickup'!$AF$2)),"")</f>
        <v/>
      </c>
      <c r="I39" s="53"/>
      <c r="J39" s="53"/>
      <c r="K39" s="53"/>
      <c r="L39" s="53"/>
    </row>
    <row r="40" spans="1:12" s="52" customFormat="1" ht="15" x14ac:dyDescent="0.2">
      <c r="A40" s="76"/>
      <c r="B40" s="77"/>
      <c r="C40" s="78" t="str">
        <f>IFERROR(INDEX(('Damage Pickup'!$A:$AL),MATCH($B:$B,'Damage Pickup'!$A:$A,0),COLUMN('Damage Pickup'!$AK$2)),"")</f>
        <v/>
      </c>
      <c r="D40" s="78" t="str">
        <f>IFERROR(INDEX(('Damage Pickup'!$A:$AL),MATCH($B:$B,'Damage Pickup'!$A:$A,0),COLUMN('Damage Pickup'!$AL$2)),"")</f>
        <v/>
      </c>
      <c r="E40" s="79" t="str">
        <f>IFERROR(INDEX(('Damage Pickup'!$A:$AL),MATCH($B:$B,'Damage Pickup'!$A:$A,0),COLUMN('Damage Pickup'!$AB$2)),"")</f>
        <v/>
      </c>
      <c r="F40" s="80" t="str">
        <f>IFERROR(INDEX(('Damage Pickup'!$A:$AL),MATCH($B:$B,'Damage Pickup'!$A:$A,0),COLUMN('Damage Pickup'!$Q$2)),"")</f>
        <v/>
      </c>
      <c r="G40" s="80" t="str">
        <f>IFERROR(INDEX(('Damage Pickup'!$A:$AL),MATCH($B:$B,'Damage Pickup'!$A:$A,0),COLUMN('Damage Pickup'!$AE$2)),"")</f>
        <v/>
      </c>
      <c r="H40" s="81" t="str">
        <f>IFERROR(INDEX(('Damage Pickup'!$A:$AL),MATCH($B:$B,'Damage Pickup'!$A:$A,0),COLUMN('Damage Pickup'!$AF$2)),"")</f>
        <v/>
      </c>
      <c r="I40" s="53"/>
      <c r="J40" s="53"/>
      <c r="K40" s="53"/>
      <c r="L40" s="53"/>
    </row>
    <row r="41" spans="1:12" s="52" customFormat="1" ht="15" x14ac:dyDescent="0.2">
      <c r="A41" s="76"/>
      <c r="B41" s="77"/>
      <c r="C41" s="78" t="str">
        <f>IFERROR(INDEX(('Damage Pickup'!$A:$AL),MATCH($B:$B,'Damage Pickup'!$A:$A,0),COLUMN('Damage Pickup'!$AK$2)),"")</f>
        <v/>
      </c>
      <c r="D41" s="78" t="str">
        <f>IFERROR(INDEX(('Damage Pickup'!$A:$AL),MATCH($B:$B,'Damage Pickup'!$A:$A,0),COLUMN('Damage Pickup'!$AL$2)),"")</f>
        <v/>
      </c>
      <c r="E41" s="79" t="str">
        <f>IFERROR(INDEX(('Damage Pickup'!$A:$AL),MATCH($B:$B,'Damage Pickup'!$A:$A,0),COLUMN('Damage Pickup'!$AB$2)),"")</f>
        <v/>
      </c>
      <c r="F41" s="80" t="str">
        <f>IFERROR(INDEX(('Damage Pickup'!$A:$AL),MATCH($B:$B,'Damage Pickup'!$A:$A,0),COLUMN('Damage Pickup'!$Q$2)),"")</f>
        <v/>
      </c>
      <c r="G41" s="80" t="str">
        <f>IFERROR(INDEX(('Damage Pickup'!$A:$AL),MATCH($B:$B,'Damage Pickup'!$A:$A,0),COLUMN('Damage Pickup'!$AE$2)),"")</f>
        <v/>
      </c>
      <c r="H41" s="81" t="str">
        <f>IFERROR(INDEX(('Damage Pickup'!$A:$AL),MATCH($B:$B,'Damage Pickup'!$A:$A,0),COLUMN('Damage Pickup'!$AF$2)),"")</f>
        <v/>
      </c>
      <c r="I41" s="53"/>
      <c r="J41" s="53"/>
      <c r="K41" s="53"/>
      <c r="L41" s="53"/>
    </row>
    <row r="42" spans="1:12" s="52" customFormat="1" ht="15" x14ac:dyDescent="0.2">
      <c r="A42" s="76"/>
      <c r="B42" s="77"/>
      <c r="C42" s="78" t="str">
        <f>IFERROR(INDEX(('Damage Pickup'!$A:$AL),MATCH($B:$B,'Damage Pickup'!$A:$A,0),COLUMN('Damage Pickup'!$AK$2)),"")</f>
        <v/>
      </c>
      <c r="D42" s="78" t="str">
        <f>IFERROR(INDEX(('Damage Pickup'!$A:$AL),MATCH($B:$B,'Damage Pickup'!$A:$A,0),COLUMN('Damage Pickup'!$AL$2)),"")</f>
        <v/>
      </c>
      <c r="E42" s="79" t="str">
        <f>IFERROR(INDEX(('Damage Pickup'!$A:$AL),MATCH($B:$B,'Damage Pickup'!$A:$A,0),COLUMN('Damage Pickup'!$AB$2)),"")</f>
        <v/>
      </c>
      <c r="F42" s="80" t="str">
        <f>IFERROR(INDEX(('Damage Pickup'!$A:$AL),MATCH($B:$B,'Damage Pickup'!$A:$A,0),COLUMN('Damage Pickup'!$Q$2)),"")</f>
        <v/>
      </c>
      <c r="G42" s="80" t="str">
        <f>IFERROR(INDEX(('Damage Pickup'!$A:$AL),MATCH($B:$B,'Damage Pickup'!$A:$A,0),COLUMN('Damage Pickup'!$AE$2)),"")</f>
        <v/>
      </c>
      <c r="H42" s="81" t="str">
        <f>IFERROR(INDEX(('Damage Pickup'!$A:$AL),MATCH($B:$B,'Damage Pickup'!$A:$A,0),COLUMN('Damage Pickup'!$AF$2)),"")</f>
        <v/>
      </c>
      <c r="I42" s="53"/>
      <c r="J42" s="53"/>
      <c r="K42" s="53"/>
      <c r="L42" s="53"/>
    </row>
    <row r="43" spans="1:12" s="52" customFormat="1" ht="15" x14ac:dyDescent="0.2">
      <c r="A43" s="76"/>
      <c r="B43" s="77"/>
      <c r="C43" s="78" t="str">
        <f>IFERROR(INDEX(('Damage Pickup'!$A:$AL),MATCH($B:$B,'Damage Pickup'!$A:$A,0),COLUMN('Damage Pickup'!$AK$2)),"")</f>
        <v/>
      </c>
      <c r="D43" s="78" t="str">
        <f>IFERROR(INDEX(('Damage Pickup'!$A:$AL),MATCH($B:$B,'Damage Pickup'!$A:$A,0),COLUMN('Damage Pickup'!$AL$2)),"")</f>
        <v/>
      </c>
      <c r="E43" s="79" t="str">
        <f>IFERROR(INDEX(('Damage Pickup'!$A:$AL),MATCH($B:$B,'Damage Pickup'!$A:$A,0),COLUMN('Damage Pickup'!$AB$2)),"")</f>
        <v/>
      </c>
      <c r="F43" s="80" t="str">
        <f>IFERROR(INDEX(('Damage Pickup'!$A:$AL),MATCH($B:$B,'Damage Pickup'!$A:$A,0),COLUMN('Damage Pickup'!$Q$2)),"")</f>
        <v/>
      </c>
      <c r="G43" s="80" t="str">
        <f>IFERROR(INDEX(('Damage Pickup'!$A:$AL),MATCH($B:$B,'Damage Pickup'!$A:$A,0),COLUMN('Damage Pickup'!$AE$2)),"")</f>
        <v/>
      </c>
      <c r="H43" s="81" t="str">
        <f>IFERROR(INDEX(('Damage Pickup'!$A:$AL),MATCH($B:$B,'Damage Pickup'!$A:$A,0),COLUMN('Damage Pickup'!$AF$2)),"")</f>
        <v/>
      </c>
      <c r="I43" s="53"/>
      <c r="J43" s="53"/>
      <c r="K43" s="53"/>
      <c r="L43" s="53"/>
    </row>
    <row r="44" spans="1:12" s="52" customFormat="1" ht="15" x14ac:dyDescent="0.2">
      <c r="A44" s="76"/>
      <c r="B44" s="77"/>
      <c r="C44" s="78" t="str">
        <f>IFERROR(INDEX(('Damage Pickup'!$A:$AL),MATCH($B:$B,'Damage Pickup'!$A:$A,0),COLUMN('Damage Pickup'!$AK$2)),"")</f>
        <v/>
      </c>
      <c r="D44" s="78" t="str">
        <f>IFERROR(INDEX(('Damage Pickup'!$A:$AL),MATCH($B:$B,'Damage Pickup'!$A:$A,0),COLUMN('Damage Pickup'!$AL$2)),"")</f>
        <v/>
      </c>
      <c r="E44" s="79" t="str">
        <f>IFERROR(INDEX(('Damage Pickup'!$A:$AL),MATCH($B:$B,'Damage Pickup'!$A:$A,0),COLUMN('Damage Pickup'!$AB$2)),"")</f>
        <v/>
      </c>
      <c r="F44" s="80" t="str">
        <f>IFERROR(INDEX(('Damage Pickup'!$A:$AL),MATCH($B:$B,'Damage Pickup'!$A:$A,0),COLUMN('Damage Pickup'!$Q$2)),"")</f>
        <v/>
      </c>
      <c r="G44" s="80" t="str">
        <f>IFERROR(INDEX(('Damage Pickup'!$A:$AL),MATCH($B:$B,'Damage Pickup'!$A:$A,0),COLUMN('Damage Pickup'!$AE$2)),"")</f>
        <v/>
      </c>
      <c r="H44" s="81" t="str">
        <f>IFERROR(INDEX(('Damage Pickup'!$A:$AL),MATCH($B:$B,'Damage Pickup'!$A:$A,0),COLUMN('Damage Pickup'!$AF$2)),"")</f>
        <v/>
      </c>
      <c r="I44" s="53"/>
      <c r="J44" s="53"/>
      <c r="K44" s="53"/>
      <c r="L44" s="53"/>
    </row>
    <row r="45" spans="1:12" s="52" customFormat="1" ht="15" x14ac:dyDescent="0.2">
      <c r="A45" s="76"/>
      <c r="B45" s="77"/>
      <c r="C45" s="78" t="str">
        <f>IFERROR(INDEX(('Damage Pickup'!$A:$AL),MATCH($B:$B,'Damage Pickup'!$A:$A,0),COLUMN('Damage Pickup'!$AK$2)),"")</f>
        <v/>
      </c>
      <c r="D45" s="78" t="str">
        <f>IFERROR(INDEX(('Damage Pickup'!$A:$AL),MATCH($B:$B,'Damage Pickup'!$A:$A,0),COLUMN('Damage Pickup'!$AL$2)),"")</f>
        <v/>
      </c>
      <c r="E45" s="79" t="str">
        <f>IFERROR(INDEX(('Damage Pickup'!$A:$AL),MATCH($B:$B,'Damage Pickup'!$A:$A,0),COLUMN('Damage Pickup'!$AB$2)),"")</f>
        <v/>
      </c>
      <c r="F45" s="80" t="str">
        <f>IFERROR(INDEX(('Damage Pickup'!$A:$AL),MATCH($B:$B,'Damage Pickup'!$A:$A,0),COLUMN('Damage Pickup'!$Q$2)),"")</f>
        <v/>
      </c>
      <c r="G45" s="80" t="str">
        <f>IFERROR(INDEX(('Damage Pickup'!$A:$AL),MATCH($B:$B,'Damage Pickup'!$A:$A,0),COLUMN('Damage Pickup'!$AE$2)),"")</f>
        <v/>
      </c>
      <c r="H45" s="81" t="str">
        <f>IFERROR(INDEX(('Damage Pickup'!$A:$AL),MATCH($B:$B,'Damage Pickup'!$A:$A,0),COLUMN('Damage Pickup'!$AF$2)),"")</f>
        <v/>
      </c>
      <c r="I45" s="53"/>
      <c r="J45" s="53"/>
      <c r="K45" s="53"/>
      <c r="L45" s="53"/>
    </row>
    <row r="46" spans="1:12" s="52" customFormat="1" ht="15" x14ac:dyDescent="0.2">
      <c r="A46" s="76"/>
      <c r="B46" s="77"/>
      <c r="C46" s="78" t="str">
        <f>IFERROR(INDEX(('Damage Pickup'!$A:$AL),MATCH($B:$B,'Damage Pickup'!$A:$A,0),COLUMN('Damage Pickup'!$AK$2)),"")</f>
        <v/>
      </c>
      <c r="D46" s="78" t="str">
        <f>IFERROR(INDEX(('Damage Pickup'!$A:$AL),MATCH($B:$B,'Damage Pickup'!$A:$A,0),COLUMN('Damage Pickup'!$AL$2)),"")</f>
        <v/>
      </c>
      <c r="E46" s="79" t="str">
        <f>IFERROR(INDEX(('Damage Pickup'!$A:$AL),MATCH($B:$B,'Damage Pickup'!$A:$A,0),COLUMN('Damage Pickup'!$AB$2)),"")</f>
        <v/>
      </c>
      <c r="F46" s="80" t="str">
        <f>IFERROR(INDEX(('Damage Pickup'!$A:$AL),MATCH($B:$B,'Damage Pickup'!$A:$A,0),COLUMN('Damage Pickup'!$Q$2)),"")</f>
        <v/>
      </c>
      <c r="G46" s="80" t="str">
        <f>IFERROR(INDEX(('Damage Pickup'!$A:$AL),MATCH($B:$B,'Damage Pickup'!$A:$A,0),COLUMN('Damage Pickup'!$AE$2)),"")</f>
        <v/>
      </c>
      <c r="H46" s="81" t="str">
        <f>IFERROR(INDEX(('Damage Pickup'!$A:$AL),MATCH($B:$B,'Damage Pickup'!$A:$A,0),COLUMN('Damage Pickup'!$AF$2)),"")</f>
        <v/>
      </c>
      <c r="I46" s="53"/>
      <c r="J46" s="53"/>
      <c r="K46" s="53"/>
      <c r="L46" s="53"/>
    </row>
    <row r="47" spans="1:12" s="52" customFormat="1" ht="15" x14ac:dyDescent="0.2">
      <c r="A47" s="76"/>
      <c r="B47" s="77"/>
      <c r="C47" s="78" t="str">
        <f>IFERROR(INDEX(('Damage Pickup'!$A:$AL),MATCH($B:$B,'Damage Pickup'!$A:$A,0),COLUMN('Damage Pickup'!$AK$2)),"")</f>
        <v/>
      </c>
      <c r="D47" s="78" t="str">
        <f>IFERROR(INDEX(('Damage Pickup'!$A:$AL),MATCH($B:$B,'Damage Pickup'!$A:$A,0),COLUMN('Damage Pickup'!$AL$2)),"")</f>
        <v/>
      </c>
      <c r="E47" s="79" t="str">
        <f>IFERROR(INDEX(('Damage Pickup'!$A:$AL),MATCH($B:$B,'Damage Pickup'!$A:$A,0),COLUMN('Damage Pickup'!$AB$2)),"")</f>
        <v/>
      </c>
      <c r="F47" s="80" t="str">
        <f>IFERROR(INDEX(('Damage Pickup'!$A:$AL),MATCH($B:$B,'Damage Pickup'!$A:$A,0),COLUMN('Damage Pickup'!$Q$2)),"")</f>
        <v/>
      </c>
      <c r="G47" s="80" t="str">
        <f>IFERROR(INDEX(('Damage Pickup'!$A:$AL),MATCH($B:$B,'Damage Pickup'!$A:$A,0),COLUMN('Damage Pickup'!$AE$2)),"")</f>
        <v/>
      </c>
      <c r="H47" s="81" t="str">
        <f>IFERROR(INDEX(('Damage Pickup'!$A:$AL),MATCH($B:$B,'Damage Pickup'!$A:$A,0),COLUMN('Damage Pickup'!$AF$2)),"")</f>
        <v/>
      </c>
      <c r="I47" s="53"/>
      <c r="J47" s="53"/>
      <c r="K47" s="53"/>
      <c r="L47" s="53"/>
    </row>
    <row r="48" spans="1:12" s="52" customFormat="1" ht="15" x14ac:dyDescent="0.2">
      <c r="A48" s="76"/>
      <c r="B48" s="77"/>
      <c r="C48" s="78" t="str">
        <f>IFERROR(INDEX(('Damage Pickup'!$A:$AL),MATCH($B:$B,'Damage Pickup'!$A:$A,0),COLUMN('Damage Pickup'!$AK$2)),"")</f>
        <v/>
      </c>
      <c r="D48" s="78" t="str">
        <f>IFERROR(INDEX(('Damage Pickup'!$A:$AL),MATCH($B:$B,'Damage Pickup'!$A:$A,0),COLUMN('Damage Pickup'!$AL$2)),"")</f>
        <v/>
      </c>
      <c r="E48" s="79" t="str">
        <f>IFERROR(INDEX(('Damage Pickup'!$A:$AL),MATCH($B:$B,'Damage Pickup'!$A:$A,0),COLUMN('Damage Pickup'!$AB$2)),"")</f>
        <v/>
      </c>
      <c r="F48" s="80" t="str">
        <f>IFERROR(INDEX(('Damage Pickup'!$A:$AL),MATCH($B:$B,'Damage Pickup'!$A:$A,0),COLUMN('Damage Pickup'!$Q$2)),"")</f>
        <v/>
      </c>
      <c r="G48" s="80" t="str">
        <f>IFERROR(INDEX(('Damage Pickup'!$A:$AL),MATCH($B:$B,'Damage Pickup'!$A:$A,0),COLUMN('Damage Pickup'!$AE$2)),"")</f>
        <v/>
      </c>
      <c r="H48" s="81" t="str">
        <f>IFERROR(INDEX(('Damage Pickup'!$A:$AL),MATCH($B:$B,'Damage Pickup'!$A:$A,0),COLUMN('Damage Pickup'!$AF$2)),"")</f>
        <v/>
      </c>
      <c r="I48" s="53"/>
      <c r="J48" s="53"/>
      <c r="K48" s="53"/>
      <c r="L48" s="53"/>
    </row>
    <row r="49" spans="1:12" s="52" customFormat="1" ht="15" x14ac:dyDescent="0.2">
      <c r="A49" s="76"/>
      <c r="B49" s="77"/>
      <c r="C49" s="78" t="str">
        <f>IFERROR(INDEX(('Damage Pickup'!$A:$AL),MATCH($B:$B,'Damage Pickup'!$A:$A,0),COLUMN('Damage Pickup'!$AK$2)),"")</f>
        <v/>
      </c>
      <c r="D49" s="78" t="str">
        <f>IFERROR(INDEX(('Damage Pickup'!$A:$AL),MATCH($B:$B,'Damage Pickup'!$A:$A,0),COLUMN('Damage Pickup'!$AL$2)),"")</f>
        <v/>
      </c>
      <c r="E49" s="79" t="str">
        <f>IFERROR(INDEX(('Damage Pickup'!$A:$AL),MATCH($B:$B,'Damage Pickup'!$A:$A,0),COLUMN('Damage Pickup'!$AB$2)),"")</f>
        <v/>
      </c>
      <c r="F49" s="80" t="str">
        <f>IFERROR(INDEX(('Damage Pickup'!$A:$AL),MATCH($B:$B,'Damage Pickup'!$A:$A,0),COLUMN('Damage Pickup'!$Q$2)),"")</f>
        <v/>
      </c>
      <c r="G49" s="80" t="str">
        <f>IFERROR(INDEX(('Damage Pickup'!$A:$AL),MATCH($B:$B,'Damage Pickup'!$A:$A,0),COLUMN('Damage Pickup'!$AE$2)),"")</f>
        <v/>
      </c>
      <c r="H49" s="81" t="str">
        <f>IFERROR(INDEX(('Damage Pickup'!$A:$AL),MATCH($B:$B,'Damage Pickup'!$A:$A,0),COLUMN('Damage Pickup'!$AF$2)),"")</f>
        <v/>
      </c>
      <c r="I49" s="53"/>
      <c r="J49" s="53"/>
      <c r="K49" s="53"/>
      <c r="L49" s="53"/>
    </row>
    <row r="50" spans="1:12" s="52" customFormat="1" ht="15" x14ac:dyDescent="0.2">
      <c r="A50" s="76"/>
      <c r="B50" s="77"/>
      <c r="C50" s="78" t="str">
        <f>IFERROR(INDEX(('Damage Pickup'!$A:$AL),MATCH($B:$B,'Damage Pickup'!$A:$A,0),COLUMN('Damage Pickup'!$AK$2)),"")</f>
        <v/>
      </c>
      <c r="D50" s="78" t="str">
        <f>IFERROR(INDEX(('Damage Pickup'!$A:$AL),MATCH($B:$B,'Damage Pickup'!$A:$A,0),COLUMN('Damage Pickup'!$AL$2)),"")</f>
        <v/>
      </c>
      <c r="E50" s="79" t="str">
        <f>IFERROR(INDEX(('Damage Pickup'!$A:$AL),MATCH($B:$B,'Damage Pickup'!$A:$A,0),COLUMN('Damage Pickup'!$AB$2)),"")</f>
        <v/>
      </c>
      <c r="F50" s="80" t="str">
        <f>IFERROR(INDEX(('Damage Pickup'!$A:$AL),MATCH($B:$B,'Damage Pickup'!$A:$A,0),COLUMN('Damage Pickup'!$Q$2)),"")</f>
        <v/>
      </c>
      <c r="G50" s="80" t="str">
        <f>IFERROR(INDEX(('Damage Pickup'!$A:$AL),MATCH($B:$B,'Damage Pickup'!$A:$A,0),COLUMN('Damage Pickup'!$AE$2)),"")</f>
        <v/>
      </c>
      <c r="H50" s="81" t="str">
        <f>IFERROR(INDEX(('Damage Pickup'!$A:$AL),MATCH($B:$B,'Damage Pickup'!$A:$A,0),COLUMN('Damage Pickup'!$AF$2)),"")</f>
        <v/>
      </c>
      <c r="I50" s="53"/>
      <c r="J50" s="53"/>
      <c r="K50" s="53"/>
      <c r="L50" s="53"/>
    </row>
    <row r="51" spans="1:12" s="52" customFormat="1" ht="15" x14ac:dyDescent="0.2">
      <c r="A51" s="76"/>
      <c r="B51" s="77"/>
      <c r="C51" s="78" t="str">
        <f>IFERROR(INDEX(('Damage Pickup'!$A:$AL),MATCH($B:$B,'Damage Pickup'!$A:$A,0),COLUMN('Damage Pickup'!$AK$2)),"")</f>
        <v/>
      </c>
      <c r="D51" s="78" t="str">
        <f>IFERROR(INDEX(('Damage Pickup'!$A:$AL),MATCH($B:$B,'Damage Pickup'!$A:$A,0),COLUMN('Damage Pickup'!$AL$2)),"")</f>
        <v/>
      </c>
      <c r="E51" s="79" t="str">
        <f>IFERROR(INDEX(('Damage Pickup'!$A:$AL),MATCH($B:$B,'Damage Pickup'!$A:$A,0),COLUMN('Damage Pickup'!$AB$2)),"")</f>
        <v/>
      </c>
      <c r="F51" s="80" t="str">
        <f>IFERROR(INDEX(('Damage Pickup'!$A:$AL),MATCH($B:$B,'Damage Pickup'!$A:$A,0),COLUMN('Damage Pickup'!$Q$2)),"")</f>
        <v/>
      </c>
      <c r="G51" s="80" t="str">
        <f>IFERROR(INDEX(('Damage Pickup'!$A:$AL),MATCH($B:$B,'Damage Pickup'!$A:$A,0),COLUMN('Damage Pickup'!$AE$2)),"")</f>
        <v/>
      </c>
      <c r="H51" s="81" t="str">
        <f>IFERROR(INDEX(('Damage Pickup'!$A:$AL),MATCH($B:$B,'Damage Pickup'!$A:$A,0),COLUMN('Damage Pickup'!$AF$2)),"")</f>
        <v/>
      </c>
      <c r="I51" s="53"/>
      <c r="J51" s="53"/>
      <c r="K51" s="53"/>
      <c r="L51" s="53"/>
    </row>
    <row r="52" spans="1:12" x14ac:dyDescent="0.2">
      <c r="A52" s="35"/>
      <c r="B52" s="36"/>
      <c r="C52" s="37" t="str">
        <f>IFERROR(INDEX(('Damage Pickup'!$A:$AL),MATCH($B:$B,'Damage Pickup'!$A:$A,0),COLUMN('Damage Pickup'!$AK$2)),"")</f>
        <v/>
      </c>
      <c r="D52" s="37" t="str">
        <f>IFERROR(INDEX(('Damage Pickup'!$A:$AL),MATCH($B:$B,'Damage Pickup'!$A:$A,0),COLUMN('Damage Pickup'!$AL$2)),"")</f>
        <v/>
      </c>
      <c r="E52" s="38" t="str">
        <f>IFERROR(INDEX(('Damage Pickup'!$A:$AL),MATCH($B:$B,'Damage Pickup'!$A:$A,0),COLUMN('Damage Pickup'!$AB$2)),"")</f>
        <v/>
      </c>
      <c r="F52" s="39" t="str">
        <f>IFERROR(INDEX(('Damage Pickup'!$A:$AL),MATCH($B:$B,'Damage Pickup'!$A:$A,0),COLUMN('Damage Pickup'!$Q$2)),"")</f>
        <v/>
      </c>
      <c r="G52" s="39" t="str">
        <f>IFERROR(INDEX(('Damage Pickup'!$A:$AL),MATCH($B:$B,'Damage Pickup'!$A:$A,0),COLUMN('Damage Pickup'!$AE$2)),"")</f>
        <v/>
      </c>
      <c r="H52" s="40" t="str">
        <f>IFERROR(INDEX(('Damage Pickup'!$A:$AL),MATCH($B:$B,'Damage Pickup'!$A:$A,0),COLUMN('Damage Pickup'!$AF$2)),"")</f>
        <v/>
      </c>
    </row>
    <row r="53" spans="1:12" x14ac:dyDescent="0.2">
      <c r="A53" s="35"/>
      <c r="B53" s="36"/>
      <c r="C53" s="37" t="str">
        <f>IFERROR(INDEX(('Damage Pickup'!$A:$AL),MATCH($B:$B,'Damage Pickup'!$A:$A,0),COLUMN('Damage Pickup'!$AK$2)),"")</f>
        <v/>
      </c>
      <c r="D53" s="37" t="str">
        <f>IFERROR(INDEX(('Damage Pickup'!$A:$AL),MATCH($B:$B,'Damage Pickup'!$A:$A,0),COLUMN('Damage Pickup'!$AL$2)),"")</f>
        <v/>
      </c>
      <c r="E53" s="38" t="str">
        <f>IFERROR(INDEX(('Damage Pickup'!$A:$AL),MATCH($B:$B,'Damage Pickup'!$A:$A,0),COLUMN('Damage Pickup'!$AB$2)),"")</f>
        <v/>
      </c>
      <c r="F53" s="39" t="str">
        <f>IFERROR(INDEX(('Damage Pickup'!$A:$AL),MATCH($B:$B,'Damage Pickup'!$A:$A,0),COLUMN('Damage Pickup'!$Q$2)),"")</f>
        <v/>
      </c>
      <c r="G53" s="39" t="str">
        <f>IFERROR(INDEX(('Damage Pickup'!$A:$AL),MATCH($B:$B,'Damage Pickup'!$A:$A,0),COLUMN('Damage Pickup'!$AE$2)),"")</f>
        <v/>
      </c>
      <c r="H53" s="40" t="str">
        <f>IFERROR(INDEX(('Damage Pickup'!$A:$AL),MATCH($B:$B,'Damage Pickup'!$A:$A,0),COLUMN('Damage Pickup'!$AF$2)),"")</f>
        <v/>
      </c>
    </row>
    <row r="54" spans="1:12" x14ac:dyDescent="0.2">
      <c r="A54" s="35"/>
      <c r="B54" s="36"/>
      <c r="C54" s="37" t="str">
        <f>IFERROR(INDEX(('Damage Pickup'!$A:$AL),MATCH($B:$B,'Damage Pickup'!$A:$A,0),COLUMN('Damage Pickup'!$AK$2)),"")</f>
        <v/>
      </c>
      <c r="D54" s="37" t="str">
        <f>IFERROR(INDEX(('Damage Pickup'!$A:$AL),MATCH($B:$B,'Damage Pickup'!$A:$A,0),COLUMN('Damage Pickup'!$AL$2)),"")</f>
        <v/>
      </c>
      <c r="E54" s="38" t="str">
        <f>IFERROR(INDEX(('Damage Pickup'!$A:$AL),MATCH($B:$B,'Damage Pickup'!$A:$A,0),COLUMN('Damage Pickup'!$AB$2)),"")</f>
        <v/>
      </c>
      <c r="F54" s="39" t="str">
        <f>IFERROR(INDEX(('Damage Pickup'!$A:$AL),MATCH($B:$B,'Damage Pickup'!$A:$A,0),COLUMN('Damage Pickup'!$Q$2)),"")</f>
        <v/>
      </c>
      <c r="G54" s="39" t="str">
        <f>IFERROR(INDEX(('Damage Pickup'!$A:$AL),MATCH($B:$B,'Damage Pickup'!$A:$A,0),COLUMN('Damage Pickup'!$AE$2)),"")</f>
        <v/>
      </c>
      <c r="H54" s="40" t="str">
        <f>IFERROR(INDEX(('Damage Pickup'!$A:$AL),MATCH($B:$B,'Damage Pickup'!$A:$A,0),COLUMN('Damage Pickup'!$AF$2)),"")</f>
        <v/>
      </c>
    </row>
    <row r="55" spans="1:12" x14ac:dyDescent="0.2">
      <c r="A55" s="35"/>
      <c r="B55" s="36"/>
      <c r="C55" s="37" t="str">
        <f>IFERROR(INDEX(('Damage Pickup'!$A:$AL),MATCH($B:$B,'Damage Pickup'!$A:$A,0),COLUMN('Damage Pickup'!$AK$2)),"")</f>
        <v/>
      </c>
      <c r="D55" s="37" t="str">
        <f>IFERROR(INDEX(('Damage Pickup'!$A:$AL),MATCH($B:$B,'Damage Pickup'!$A:$A,0),COLUMN('Damage Pickup'!$AL$2)),"")</f>
        <v/>
      </c>
      <c r="E55" s="38" t="str">
        <f>IFERROR(INDEX(('Damage Pickup'!$A:$AL),MATCH($B:$B,'Damage Pickup'!$A:$A,0),COLUMN('Damage Pickup'!$AB$2)),"")</f>
        <v/>
      </c>
      <c r="F55" s="39" t="str">
        <f>IFERROR(INDEX(('Damage Pickup'!$A:$AL),MATCH($B:$B,'Damage Pickup'!$A:$A,0),COLUMN('Damage Pickup'!$Q$2)),"")</f>
        <v/>
      </c>
      <c r="G55" s="39" t="str">
        <f>IFERROR(INDEX(('Damage Pickup'!$A:$AL),MATCH($B:$B,'Damage Pickup'!$A:$A,0),COLUMN('Damage Pickup'!$AE$2)),"")</f>
        <v/>
      </c>
      <c r="H55" s="40" t="str">
        <f>IFERROR(INDEX(('Damage Pickup'!$A:$AL),MATCH($B:$B,'Damage Pickup'!$A:$A,0),COLUMN('Damage Pickup'!$AF$2)),"")</f>
        <v/>
      </c>
    </row>
    <row r="56" spans="1:12" x14ac:dyDescent="0.2">
      <c r="A56" s="35"/>
      <c r="B56" s="36"/>
      <c r="C56" s="37" t="str">
        <f>IFERROR(INDEX(('Damage Pickup'!$A:$AL),MATCH($B:$B,'Damage Pickup'!$A:$A,0),COLUMN('Damage Pickup'!$AK$2)),"")</f>
        <v/>
      </c>
      <c r="D56" s="37" t="str">
        <f>IFERROR(INDEX(('Damage Pickup'!$A:$AL),MATCH($B:$B,'Damage Pickup'!$A:$A,0),COLUMN('Damage Pickup'!$AL$2)),"")</f>
        <v/>
      </c>
      <c r="E56" s="38" t="str">
        <f>IFERROR(INDEX(('Damage Pickup'!$A:$AL),MATCH($B:$B,'Damage Pickup'!$A:$A,0),COLUMN('Damage Pickup'!$AB$2)),"")</f>
        <v/>
      </c>
      <c r="F56" s="39" t="str">
        <f>IFERROR(INDEX(('Damage Pickup'!$A:$AL),MATCH($B:$B,'Damage Pickup'!$A:$A,0),COLUMN('Damage Pickup'!$Q$2)),"")</f>
        <v/>
      </c>
      <c r="G56" s="39" t="str">
        <f>IFERROR(INDEX(('Damage Pickup'!$A:$AL),MATCH($B:$B,'Damage Pickup'!$A:$A,0),COLUMN('Damage Pickup'!$AE$2)),"")</f>
        <v/>
      </c>
      <c r="H56" s="40" t="str">
        <f>IFERROR(INDEX(('Damage Pickup'!$A:$AL),MATCH($B:$B,'Damage Pickup'!$A:$A,0),COLUMN('Damage Pickup'!$AF$2)),"")</f>
        <v/>
      </c>
    </row>
    <row r="57" spans="1:12" x14ac:dyDescent="0.2">
      <c r="A57" s="35"/>
      <c r="B57" s="36"/>
      <c r="C57" s="37" t="str">
        <f>IFERROR(INDEX(('Damage Pickup'!$A:$AL),MATCH($B:$B,'Damage Pickup'!$A:$A,0),COLUMN('Damage Pickup'!$AK$2)),"")</f>
        <v/>
      </c>
      <c r="D57" s="37" t="str">
        <f>IFERROR(INDEX(('Damage Pickup'!$A:$AL),MATCH($B:$B,'Damage Pickup'!$A:$A,0),COLUMN('Damage Pickup'!$AL$2)),"")</f>
        <v/>
      </c>
      <c r="E57" s="38" t="str">
        <f>IFERROR(INDEX(('Damage Pickup'!$A:$AL),MATCH($B:$B,'Damage Pickup'!$A:$A,0),COLUMN('Damage Pickup'!$AB$2)),"")</f>
        <v/>
      </c>
      <c r="F57" s="39" t="str">
        <f>IFERROR(INDEX(('Damage Pickup'!$A:$AL),MATCH($B:$B,'Damage Pickup'!$A:$A,0),COLUMN('Damage Pickup'!$Q$2)),"")</f>
        <v/>
      </c>
      <c r="G57" s="39" t="str">
        <f>IFERROR(INDEX(('Damage Pickup'!$A:$AL),MATCH($B:$B,'Damage Pickup'!$A:$A,0),COLUMN('Damage Pickup'!$AE$2)),"")</f>
        <v/>
      </c>
      <c r="H57" s="40" t="str">
        <f>IFERROR(INDEX(('Damage Pickup'!$A:$AL),MATCH($B:$B,'Damage Pickup'!$A:$A,0),COLUMN('Damage Pickup'!$AF$2)),"")</f>
        <v/>
      </c>
    </row>
    <row r="58" spans="1:12" x14ac:dyDescent="0.2">
      <c r="A58" s="35"/>
      <c r="B58" s="36"/>
      <c r="C58" s="37" t="str">
        <f>IFERROR(INDEX(('Damage Pickup'!$A:$AL),MATCH($B:$B,'Damage Pickup'!$A:$A,0),COLUMN('Damage Pickup'!$AK$2)),"")</f>
        <v/>
      </c>
      <c r="D58" s="37" t="str">
        <f>IFERROR(INDEX(('Damage Pickup'!$A:$AL),MATCH($B:$B,'Damage Pickup'!$A:$A,0),COLUMN('Damage Pickup'!$AL$2)),"")</f>
        <v/>
      </c>
      <c r="E58" s="38" t="str">
        <f>IFERROR(INDEX(('Damage Pickup'!$A:$AL),MATCH($B:$B,'Damage Pickup'!$A:$A,0),COLUMN('Damage Pickup'!$AB$2)),"")</f>
        <v/>
      </c>
      <c r="F58" s="39" t="str">
        <f>IFERROR(INDEX(('Damage Pickup'!$A:$AL),MATCH($B:$B,'Damage Pickup'!$A:$A,0),COLUMN('Damage Pickup'!$Q$2)),"")</f>
        <v/>
      </c>
      <c r="G58" s="39" t="str">
        <f>IFERROR(INDEX(('Damage Pickup'!$A:$AL),MATCH($B:$B,'Damage Pickup'!$A:$A,0),COLUMN('Damage Pickup'!$AE$2)),"")</f>
        <v/>
      </c>
      <c r="H58" s="40" t="str">
        <f>IFERROR(INDEX(('Damage Pickup'!$A:$AL),MATCH($B:$B,'Damage Pickup'!$A:$A,0),COLUMN('Damage Pickup'!$AF$2)),"")</f>
        <v/>
      </c>
    </row>
    <row r="59" spans="1:12" x14ac:dyDescent="0.2">
      <c r="A59" s="35"/>
      <c r="B59" s="36"/>
      <c r="C59" s="37" t="str">
        <f>IFERROR(INDEX(('Damage Pickup'!$A:$AL),MATCH($B:$B,'Damage Pickup'!$A:$A,0),COLUMN('Damage Pickup'!$AK$2)),"")</f>
        <v/>
      </c>
      <c r="D59" s="37" t="str">
        <f>IFERROR(INDEX(('Damage Pickup'!$A:$AL),MATCH($B:$B,'Damage Pickup'!$A:$A,0),COLUMN('Damage Pickup'!$AL$2)),"")</f>
        <v/>
      </c>
      <c r="E59" s="38" t="str">
        <f>IFERROR(INDEX(('Damage Pickup'!$A:$AL),MATCH($B:$B,'Damage Pickup'!$A:$A,0),COLUMN('Damage Pickup'!$AB$2)),"")</f>
        <v/>
      </c>
      <c r="F59" s="39" t="str">
        <f>IFERROR(INDEX(('Damage Pickup'!$A:$AL),MATCH($B:$B,'Damage Pickup'!$A:$A,0),COLUMN('Damage Pickup'!$Q$2)),"")</f>
        <v/>
      </c>
      <c r="G59" s="39" t="str">
        <f>IFERROR(INDEX(('Damage Pickup'!$A:$AL),MATCH($B:$B,'Damage Pickup'!$A:$A,0),COLUMN('Damage Pickup'!$AE$2)),"")</f>
        <v/>
      </c>
      <c r="H59" s="40" t="str">
        <f>IFERROR(INDEX(('Damage Pickup'!$A:$AL),MATCH($B:$B,'Damage Pickup'!$A:$A,0),COLUMN('Damage Pickup'!$AF$2)),"")</f>
        <v/>
      </c>
    </row>
    <row r="60" spans="1:12" x14ac:dyDescent="0.2">
      <c r="A60" s="35"/>
      <c r="B60" s="36"/>
      <c r="C60" s="37" t="str">
        <f>IFERROR(INDEX(('Damage Pickup'!$A:$AL),MATCH($B:$B,'Damage Pickup'!$A:$A,0),COLUMN('Damage Pickup'!$AK$2)),"")</f>
        <v/>
      </c>
      <c r="D60" s="37" t="str">
        <f>IFERROR(INDEX(('Damage Pickup'!$A:$AL),MATCH($B:$B,'Damage Pickup'!$A:$A,0),COLUMN('Damage Pickup'!$AL$2)),"")</f>
        <v/>
      </c>
      <c r="E60" s="38" t="str">
        <f>IFERROR(INDEX(('Damage Pickup'!$A:$AL),MATCH($B:$B,'Damage Pickup'!$A:$A,0),COLUMN('Damage Pickup'!$AB$2)),"")</f>
        <v/>
      </c>
      <c r="F60" s="39" t="str">
        <f>IFERROR(INDEX(('Damage Pickup'!$A:$AL),MATCH($B:$B,'Damage Pickup'!$A:$A,0),COLUMN('Damage Pickup'!$Q$2)),"")</f>
        <v/>
      </c>
      <c r="G60" s="39" t="str">
        <f>IFERROR(INDEX(('Damage Pickup'!$A:$AL),MATCH($B:$B,'Damage Pickup'!$A:$A,0),COLUMN('Damage Pickup'!$AE$2)),"")</f>
        <v/>
      </c>
      <c r="H60" s="40" t="str">
        <f>IFERROR(INDEX(('Damage Pickup'!$A:$AL),MATCH($B:$B,'Damage Pickup'!$A:$A,0),COLUMN('Damage Pickup'!$AF$2)),"")</f>
        <v/>
      </c>
    </row>
    <row r="61" spans="1:12" x14ac:dyDescent="0.2">
      <c r="A61" s="35"/>
      <c r="B61" s="36"/>
      <c r="C61" s="37" t="str">
        <f>IFERROR(INDEX(('Damage Pickup'!$A:$AL),MATCH($B:$B,'Damage Pickup'!$A:$A,0),COLUMN('Damage Pickup'!$AK$2)),"")</f>
        <v/>
      </c>
      <c r="D61" s="37" t="str">
        <f>IFERROR(INDEX(('Damage Pickup'!$A:$AL),MATCH($B:$B,'Damage Pickup'!$A:$A,0),COLUMN('Damage Pickup'!$AL$2)),"")</f>
        <v/>
      </c>
      <c r="E61" s="38" t="str">
        <f>IFERROR(INDEX(('Damage Pickup'!$A:$AL),MATCH($B:$B,'Damage Pickup'!$A:$A,0),COLUMN('Damage Pickup'!$AB$2)),"")</f>
        <v/>
      </c>
      <c r="F61" s="39" t="str">
        <f>IFERROR(INDEX(('Damage Pickup'!$A:$AL),MATCH($B:$B,'Damage Pickup'!$A:$A,0),COLUMN('Damage Pickup'!$Q$2)),"")</f>
        <v/>
      </c>
      <c r="G61" s="39" t="str">
        <f>IFERROR(INDEX(('Damage Pickup'!$A:$AL),MATCH($B:$B,'Damage Pickup'!$A:$A,0),COLUMN('Damage Pickup'!$AE$2)),"")</f>
        <v/>
      </c>
      <c r="H61" s="40" t="str">
        <f>IFERROR(INDEX(('Damage Pickup'!$A:$AL),MATCH($B:$B,'Damage Pickup'!$A:$A,0),COLUMN('Damage Pickup'!$AF$2)),"")</f>
        <v/>
      </c>
    </row>
    <row r="62" spans="1:12" x14ac:dyDescent="0.2">
      <c r="A62" s="35"/>
      <c r="B62" s="36"/>
      <c r="C62" s="37" t="str">
        <f>IFERROR(INDEX(('Damage Pickup'!$A:$AL),MATCH($B:$B,'Damage Pickup'!$A:$A,0),COLUMN('Damage Pickup'!$AK$2)),"")</f>
        <v/>
      </c>
      <c r="D62" s="37" t="str">
        <f>IFERROR(INDEX(('Damage Pickup'!$A:$AL),MATCH($B:$B,'Damage Pickup'!$A:$A,0),COLUMN('Damage Pickup'!$AL$2)),"")</f>
        <v/>
      </c>
      <c r="E62" s="38" t="str">
        <f>IFERROR(INDEX(('Damage Pickup'!$A:$AL),MATCH($B:$B,'Damage Pickup'!$A:$A,0),COLUMN('Damage Pickup'!$AB$2)),"")</f>
        <v/>
      </c>
      <c r="F62" s="39" t="str">
        <f>IFERROR(INDEX(('Damage Pickup'!$A:$AL),MATCH($B:$B,'Damage Pickup'!$A:$A,0),COLUMN('Damage Pickup'!$Q$2)),"")</f>
        <v/>
      </c>
      <c r="G62" s="39" t="str">
        <f>IFERROR(INDEX(('Damage Pickup'!$A:$AL),MATCH($B:$B,'Damage Pickup'!$A:$A,0),COLUMN('Damage Pickup'!$AE$2)),"")</f>
        <v/>
      </c>
      <c r="H62" s="40" t="str">
        <f>IFERROR(INDEX(('Damage Pickup'!$A:$AL),MATCH($B:$B,'Damage Pickup'!$A:$A,0),COLUMN('Damage Pickup'!$AF$2)),"")</f>
        <v/>
      </c>
    </row>
    <row r="63" spans="1:12" x14ac:dyDescent="0.2">
      <c r="A63" s="35"/>
      <c r="B63" s="36"/>
      <c r="C63" s="37" t="str">
        <f>IFERROR(INDEX(('Damage Pickup'!$A:$AL),MATCH($B:$B,'Damage Pickup'!$A:$A,0),COLUMN('Damage Pickup'!$AK$2)),"")</f>
        <v/>
      </c>
      <c r="D63" s="37" t="str">
        <f>IFERROR(INDEX(('Damage Pickup'!$A:$AL),MATCH($B:$B,'Damage Pickup'!$A:$A,0),COLUMN('Damage Pickup'!$AL$2)),"")</f>
        <v/>
      </c>
      <c r="E63" s="38" t="str">
        <f>IFERROR(INDEX(('Damage Pickup'!$A:$AL),MATCH($B:$B,'Damage Pickup'!$A:$A,0),COLUMN('Damage Pickup'!$AB$2)),"")</f>
        <v/>
      </c>
      <c r="F63" s="39" t="str">
        <f>IFERROR(INDEX(('Damage Pickup'!$A:$AL),MATCH($B:$B,'Damage Pickup'!$A:$A,0),COLUMN('Damage Pickup'!$Q$2)),"")</f>
        <v/>
      </c>
      <c r="G63" s="39" t="str">
        <f>IFERROR(INDEX(('Damage Pickup'!$A:$AL),MATCH($B:$B,'Damage Pickup'!$A:$A,0),COLUMN('Damage Pickup'!$AE$2)),"")</f>
        <v/>
      </c>
      <c r="H63" s="40" t="str">
        <f>IFERROR(INDEX(('Damage Pickup'!$A:$AL),MATCH($B:$B,'Damage Pickup'!$A:$A,0),COLUMN('Damage Pickup'!$AF$2)),"")</f>
        <v/>
      </c>
    </row>
    <row r="64" spans="1:12" x14ac:dyDescent="0.2">
      <c r="A64" s="35"/>
      <c r="B64" s="36"/>
      <c r="C64" s="37" t="str">
        <f>IFERROR(INDEX(('Damage Pickup'!$A:$AL),MATCH($B:$B,'Damage Pickup'!$A:$A,0),COLUMN('Damage Pickup'!$AK$2)),"")</f>
        <v/>
      </c>
      <c r="D64" s="37" t="str">
        <f>IFERROR(INDEX(('Damage Pickup'!$A:$AL),MATCH($B:$B,'Damage Pickup'!$A:$A,0),COLUMN('Damage Pickup'!$AL$2)),"")</f>
        <v/>
      </c>
      <c r="E64" s="38" t="str">
        <f>IFERROR(INDEX(('Damage Pickup'!$A:$AL),MATCH($B:$B,'Damage Pickup'!$A:$A,0),COLUMN('Damage Pickup'!$AB$2)),"")</f>
        <v/>
      </c>
      <c r="F64" s="39" t="str">
        <f>IFERROR(INDEX(('Damage Pickup'!$A:$AL),MATCH($B:$B,'Damage Pickup'!$A:$A,0),COLUMN('Damage Pickup'!$Q$2)),"")</f>
        <v/>
      </c>
      <c r="G64" s="39" t="str">
        <f>IFERROR(INDEX(('Damage Pickup'!$A:$AL),MATCH($B:$B,'Damage Pickup'!$A:$A,0),COLUMN('Damage Pickup'!$AE$2)),"")</f>
        <v/>
      </c>
      <c r="H64" s="40" t="str">
        <f>IFERROR(INDEX(('Damage Pickup'!$A:$AL),MATCH($B:$B,'Damage Pickup'!$A:$A,0),COLUMN('Damage Pickup'!$AF$2)),"")</f>
        <v/>
      </c>
    </row>
    <row r="65" spans="1:8" x14ac:dyDescent="0.2">
      <c r="A65" s="35"/>
      <c r="B65" s="36"/>
      <c r="C65" s="37" t="str">
        <f>IFERROR(INDEX(('Damage Pickup'!$A:$AL),MATCH($B:$B,'Damage Pickup'!$A:$A,0),COLUMN('Damage Pickup'!$AK$2)),"")</f>
        <v/>
      </c>
      <c r="D65" s="37" t="str">
        <f>IFERROR(INDEX(('Damage Pickup'!$A:$AL),MATCH($B:$B,'Damage Pickup'!$A:$A,0),COLUMN('Damage Pickup'!$AL$2)),"")</f>
        <v/>
      </c>
      <c r="E65" s="38" t="str">
        <f>IFERROR(INDEX(('Damage Pickup'!$A:$AL),MATCH($B:$B,'Damage Pickup'!$A:$A,0),COLUMN('Damage Pickup'!$AB$2)),"")</f>
        <v/>
      </c>
      <c r="F65" s="39" t="str">
        <f>IFERROR(INDEX(('Damage Pickup'!$A:$AL),MATCH($B:$B,'Damage Pickup'!$A:$A,0),COLUMN('Damage Pickup'!$Q$2)),"")</f>
        <v/>
      </c>
      <c r="G65" s="39" t="str">
        <f>IFERROR(INDEX(('Damage Pickup'!$A:$AL),MATCH($B:$B,'Damage Pickup'!$A:$A,0),COLUMN('Damage Pickup'!$AE$2)),"")</f>
        <v/>
      </c>
      <c r="H65" s="40" t="str">
        <f>IFERROR(INDEX(('Damage Pickup'!$A:$AL),MATCH($B:$B,'Damage Pickup'!$A:$A,0),COLUMN('Damage Pickup'!$AF$2)),"")</f>
        <v/>
      </c>
    </row>
    <row r="66" spans="1:8" x14ac:dyDescent="0.2">
      <c r="A66" s="35"/>
      <c r="B66" s="36"/>
      <c r="C66" s="37" t="str">
        <f>IFERROR(INDEX(('Damage Pickup'!$A:$AL),MATCH($B:$B,'Damage Pickup'!$A:$A,0),COLUMN('Damage Pickup'!$AK$2)),"")</f>
        <v/>
      </c>
      <c r="D66" s="37" t="str">
        <f>IFERROR(INDEX(('Damage Pickup'!$A:$AL),MATCH($B:$B,'Damage Pickup'!$A:$A,0),COLUMN('Damage Pickup'!$AL$2)),"")</f>
        <v/>
      </c>
      <c r="E66" s="38" t="str">
        <f>IFERROR(INDEX(('Damage Pickup'!$A:$AL),MATCH($B:$B,'Damage Pickup'!$A:$A,0),COLUMN('Damage Pickup'!$AB$2)),"")</f>
        <v/>
      </c>
      <c r="F66" s="39" t="str">
        <f>IFERROR(INDEX(('Damage Pickup'!$A:$AL),MATCH($B:$B,'Damage Pickup'!$A:$A,0),COLUMN('Damage Pickup'!$Q$2)),"")</f>
        <v/>
      </c>
      <c r="G66" s="39" t="str">
        <f>IFERROR(INDEX(('Damage Pickup'!$A:$AL),MATCH($B:$B,'Damage Pickup'!$A:$A,0),COLUMN('Damage Pickup'!$AE$2)),"")</f>
        <v/>
      </c>
      <c r="H66" s="40" t="str">
        <f>IFERROR(INDEX(('Damage Pickup'!$A:$AL),MATCH($B:$B,'Damage Pickup'!$A:$A,0),COLUMN('Damage Pickup'!$AF$2)),"")</f>
        <v/>
      </c>
    </row>
    <row r="67" spans="1:8" x14ac:dyDescent="0.2">
      <c r="A67" s="35"/>
      <c r="B67" s="36"/>
      <c r="C67" s="37" t="str">
        <f>IFERROR(INDEX(('Damage Pickup'!$A:$AL),MATCH($B:$B,'Damage Pickup'!$A:$A,0),COLUMN('Damage Pickup'!$AK$2)),"")</f>
        <v/>
      </c>
      <c r="D67" s="37" t="str">
        <f>IFERROR(INDEX(('Damage Pickup'!$A:$AL),MATCH($B:$B,'Damage Pickup'!$A:$A,0),COLUMN('Damage Pickup'!$AL$2)),"")</f>
        <v/>
      </c>
      <c r="E67" s="38" t="str">
        <f>IFERROR(INDEX(('Damage Pickup'!$A:$AL),MATCH($B:$B,'Damage Pickup'!$A:$A,0),COLUMN('Damage Pickup'!$AB$2)),"")</f>
        <v/>
      </c>
      <c r="F67" s="39" t="str">
        <f>IFERROR(INDEX(('Damage Pickup'!$A:$AL),MATCH($B:$B,'Damage Pickup'!$A:$A,0),COLUMN('Damage Pickup'!$Q$2)),"")</f>
        <v/>
      </c>
      <c r="G67" s="39" t="str">
        <f>IFERROR(INDEX(('Damage Pickup'!$A:$AL),MATCH($B:$B,'Damage Pickup'!$A:$A,0),COLUMN('Damage Pickup'!$AE$2)),"")</f>
        <v/>
      </c>
      <c r="H67" s="40" t="str">
        <f>IFERROR(INDEX(('Damage Pickup'!$A:$AL),MATCH($B:$B,'Damage Pickup'!$A:$A,0),COLUMN('Damage Pickup'!$AF$2)),"")</f>
        <v/>
      </c>
    </row>
    <row r="68" spans="1:8" x14ac:dyDescent="0.2">
      <c r="A68" s="35"/>
      <c r="B68" s="36"/>
      <c r="C68" s="37" t="str">
        <f>IFERROR(INDEX(('Damage Pickup'!$A:$AL),MATCH($B:$B,'Damage Pickup'!$A:$A,0),COLUMN('Damage Pickup'!$AK$2)),"")</f>
        <v/>
      </c>
      <c r="D68" s="37" t="str">
        <f>IFERROR(INDEX(('Damage Pickup'!$A:$AL),MATCH($B:$B,'Damage Pickup'!$A:$A,0),COLUMN('Damage Pickup'!$AL$2)),"")</f>
        <v/>
      </c>
      <c r="E68" s="38" t="str">
        <f>IFERROR(INDEX(('Damage Pickup'!$A:$AL),MATCH($B:$B,'Damage Pickup'!$A:$A,0),COLUMN('Damage Pickup'!$AB$2)),"")</f>
        <v/>
      </c>
      <c r="F68" s="39" t="str">
        <f>IFERROR(INDEX(('Damage Pickup'!$A:$AL),MATCH($B:$B,'Damage Pickup'!$A:$A,0),COLUMN('Damage Pickup'!$Q$2)),"")</f>
        <v/>
      </c>
      <c r="G68" s="39" t="str">
        <f>IFERROR(INDEX(('Damage Pickup'!$A:$AL),MATCH($B:$B,'Damage Pickup'!$A:$A,0),COLUMN('Damage Pickup'!$AE$2)),"")</f>
        <v/>
      </c>
      <c r="H68" s="40" t="str">
        <f>IFERROR(INDEX(('Damage Pickup'!$A:$AL),MATCH($B:$B,'Damage Pickup'!$A:$A,0),COLUMN('Damage Pickup'!$AF$2)),"")</f>
        <v/>
      </c>
    </row>
    <row r="69" spans="1:8" x14ac:dyDescent="0.2">
      <c r="A69" s="35"/>
      <c r="B69" s="36"/>
      <c r="C69" s="37" t="str">
        <f>IFERROR(INDEX(('Damage Pickup'!$A:$AL),MATCH($B:$B,'Damage Pickup'!$A:$A,0),COLUMN('Damage Pickup'!$AK$2)),"")</f>
        <v/>
      </c>
      <c r="D69" s="37" t="str">
        <f>IFERROR(INDEX(('Damage Pickup'!$A:$AL),MATCH($B:$B,'Damage Pickup'!$A:$A,0),COLUMN('Damage Pickup'!$AL$2)),"")</f>
        <v/>
      </c>
      <c r="E69" s="38" t="str">
        <f>IFERROR(INDEX(('Damage Pickup'!$A:$AL),MATCH($B:$B,'Damage Pickup'!$A:$A,0),COLUMN('Damage Pickup'!$AB$2)),"")</f>
        <v/>
      </c>
      <c r="F69" s="39" t="str">
        <f>IFERROR(INDEX(('Damage Pickup'!$A:$AL),MATCH($B:$B,'Damage Pickup'!$A:$A,0),COLUMN('Damage Pickup'!$Q$2)),"")</f>
        <v/>
      </c>
      <c r="G69" s="39" t="str">
        <f>IFERROR(INDEX(('Damage Pickup'!$A:$AL),MATCH($B:$B,'Damage Pickup'!$A:$A,0),COLUMN('Damage Pickup'!$AE$2)),"")</f>
        <v/>
      </c>
      <c r="H69" s="40" t="str">
        <f>IFERROR(INDEX(('Damage Pickup'!$A:$AL),MATCH($B:$B,'Damage Pickup'!$A:$A,0),COLUMN('Damage Pickup'!$AF$2)),"")</f>
        <v/>
      </c>
    </row>
    <row r="70" spans="1:8" x14ac:dyDescent="0.2">
      <c r="A70" s="35"/>
      <c r="B70" s="36"/>
      <c r="C70" s="37" t="str">
        <f>IFERROR(INDEX(('Damage Pickup'!$A:$AL),MATCH($B:$B,'Damage Pickup'!$A:$A,0),COLUMN('Damage Pickup'!$AK$2)),"")</f>
        <v/>
      </c>
      <c r="D70" s="37" t="str">
        <f>IFERROR(INDEX(('Damage Pickup'!$A:$AL),MATCH($B:$B,'Damage Pickup'!$A:$A,0),COLUMN('Damage Pickup'!$AL$2)),"")</f>
        <v/>
      </c>
      <c r="E70" s="38" t="str">
        <f>IFERROR(INDEX(('Damage Pickup'!$A:$AL),MATCH($B:$B,'Damage Pickup'!$A:$A,0),COLUMN('Damage Pickup'!$AB$2)),"")</f>
        <v/>
      </c>
      <c r="F70" s="39" t="str">
        <f>IFERROR(INDEX(('Damage Pickup'!$A:$AL),MATCH($B:$B,'Damage Pickup'!$A:$A,0),COLUMN('Damage Pickup'!$Q$2)),"")</f>
        <v/>
      </c>
      <c r="G70" s="39" t="str">
        <f>IFERROR(INDEX(('Damage Pickup'!$A:$AL),MATCH($B:$B,'Damage Pickup'!$A:$A,0),COLUMN('Damage Pickup'!$AE$2)),"")</f>
        <v/>
      </c>
      <c r="H70" s="40" t="str">
        <f>IFERROR(INDEX(('Damage Pickup'!$A:$AL),MATCH($B:$B,'Damage Pickup'!$A:$A,0),COLUMN('Damage Pickup'!$AF$2)),"")</f>
        <v/>
      </c>
    </row>
    <row r="71" spans="1:8" x14ac:dyDescent="0.2">
      <c r="A71" s="35"/>
      <c r="B71" s="36"/>
      <c r="C71" s="37" t="str">
        <f>IFERROR(INDEX(('Damage Pickup'!$A:$AL),MATCH($B:$B,'Damage Pickup'!$A:$A,0),COLUMN('Damage Pickup'!$AK$2)),"")</f>
        <v/>
      </c>
      <c r="D71" s="37" t="str">
        <f>IFERROR(INDEX(('Damage Pickup'!$A:$AL),MATCH($B:$B,'Damage Pickup'!$A:$A,0),COLUMN('Damage Pickup'!$AL$2)),"")</f>
        <v/>
      </c>
      <c r="E71" s="38" t="str">
        <f>IFERROR(INDEX(('Damage Pickup'!$A:$AL),MATCH($B:$B,'Damage Pickup'!$A:$A,0),COLUMN('Damage Pickup'!$AB$2)),"")</f>
        <v/>
      </c>
      <c r="F71" s="39" t="str">
        <f>IFERROR(INDEX(('Damage Pickup'!$A:$AL),MATCH($B:$B,'Damage Pickup'!$A:$A,0),COLUMN('Damage Pickup'!$Q$2)),"")</f>
        <v/>
      </c>
      <c r="G71" s="39" t="str">
        <f>IFERROR(INDEX(('Damage Pickup'!$A:$AL),MATCH($B:$B,'Damage Pickup'!$A:$A,0),COLUMN('Damage Pickup'!$AE$2)),"")</f>
        <v/>
      </c>
      <c r="H71" s="40" t="str">
        <f>IFERROR(INDEX(('Damage Pickup'!$A:$AL),MATCH($B:$B,'Damage Pickup'!$A:$A,0),COLUMN('Damage Pickup'!$AF$2)),"")</f>
        <v/>
      </c>
    </row>
    <row r="72" spans="1:8" x14ac:dyDescent="0.2">
      <c r="A72" s="35"/>
      <c r="B72" s="36"/>
      <c r="C72" s="37" t="str">
        <f>IFERROR(INDEX(('Damage Pickup'!$A:$AL),MATCH($B:$B,'Damage Pickup'!$A:$A,0),COLUMN('Damage Pickup'!$AK$2)),"")</f>
        <v/>
      </c>
      <c r="D72" s="37" t="str">
        <f>IFERROR(INDEX(('Damage Pickup'!$A:$AL),MATCH($B:$B,'Damage Pickup'!$A:$A,0),COLUMN('Damage Pickup'!$AL$2)),"")</f>
        <v/>
      </c>
      <c r="E72" s="38" t="str">
        <f>IFERROR(INDEX(('Damage Pickup'!$A:$AL),MATCH($B:$B,'Damage Pickup'!$A:$A,0),COLUMN('Damage Pickup'!$AB$2)),"")</f>
        <v/>
      </c>
      <c r="F72" s="39" t="str">
        <f>IFERROR(INDEX(('Damage Pickup'!$A:$AL),MATCH($B:$B,'Damage Pickup'!$A:$A,0),COLUMN('Damage Pickup'!$Q$2)),"")</f>
        <v/>
      </c>
      <c r="G72" s="39" t="str">
        <f>IFERROR(INDEX(('Damage Pickup'!$A:$AL),MATCH($B:$B,'Damage Pickup'!$A:$A,0),COLUMN('Damage Pickup'!$AE$2)),"")</f>
        <v/>
      </c>
      <c r="H72" s="40" t="str">
        <f>IFERROR(INDEX(('Damage Pickup'!$A:$AL),MATCH($B:$B,'Damage Pickup'!$A:$A,0),COLUMN('Damage Pickup'!$AF$2)),"")</f>
        <v/>
      </c>
    </row>
    <row r="73" spans="1:8" x14ac:dyDescent="0.2">
      <c r="A73" s="35"/>
      <c r="B73" s="36"/>
      <c r="C73" s="37" t="str">
        <f>IFERROR(INDEX(('Damage Pickup'!$A:$AL),MATCH($B:$B,'Damage Pickup'!$A:$A,0),COLUMN('Damage Pickup'!$AK$2)),"")</f>
        <v/>
      </c>
      <c r="D73" s="37" t="str">
        <f>IFERROR(INDEX(('Damage Pickup'!$A:$AL),MATCH($B:$B,'Damage Pickup'!$A:$A,0),COLUMN('Damage Pickup'!$AL$2)),"")</f>
        <v/>
      </c>
      <c r="E73" s="38" t="str">
        <f>IFERROR(INDEX(('Damage Pickup'!$A:$AL),MATCH($B:$B,'Damage Pickup'!$A:$A,0),COLUMN('Damage Pickup'!$AB$2)),"")</f>
        <v/>
      </c>
      <c r="F73" s="39" t="str">
        <f>IFERROR(INDEX(('Damage Pickup'!$A:$AL),MATCH($B:$B,'Damage Pickup'!$A:$A,0),COLUMN('Damage Pickup'!$Q$2)),"")</f>
        <v/>
      </c>
      <c r="G73" s="39" t="str">
        <f>IFERROR(INDEX(('Damage Pickup'!$A:$AL),MATCH($B:$B,'Damage Pickup'!$A:$A,0),COLUMN('Damage Pickup'!$AE$2)),"")</f>
        <v/>
      </c>
      <c r="H73" s="40" t="str">
        <f>IFERROR(INDEX(('Damage Pickup'!$A:$AL),MATCH($B:$B,'Damage Pickup'!$A:$A,0),COLUMN('Damage Pickup'!$AF$2)),"")</f>
        <v/>
      </c>
    </row>
    <row r="74" spans="1:8" x14ac:dyDescent="0.2">
      <c r="A74" s="35"/>
      <c r="B74" s="36"/>
      <c r="C74" s="37" t="str">
        <f>IFERROR(INDEX(('Damage Pickup'!$A:$AL),MATCH($B:$B,'Damage Pickup'!$A:$A,0),COLUMN('Damage Pickup'!$AK$2)),"")</f>
        <v/>
      </c>
      <c r="D74" s="37" t="str">
        <f>IFERROR(INDEX(('Damage Pickup'!$A:$AL),MATCH($B:$B,'Damage Pickup'!$A:$A,0),COLUMN('Damage Pickup'!$AL$2)),"")</f>
        <v/>
      </c>
      <c r="E74" s="38" t="str">
        <f>IFERROR(INDEX(('Damage Pickup'!$A:$AL),MATCH($B:$B,'Damage Pickup'!$A:$A,0),COLUMN('Damage Pickup'!$AB$2)),"")</f>
        <v/>
      </c>
      <c r="F74" s="39" t="str">
        <f>IFERROR(INDEX(('Damage Pickup'!$A:$AL),MATCH($B:$B,'Damage Pickup'!$A:$A,0),COLUMN('Damage Pickup'!$Q$2)),"")</f>
        <v/>
      </c>
      <c r="G74" s="39" t="str">
        <f>IFERROR(INDEX(('Damage Pickup'!$A:$AL),MATCH($B:$B,'Damage Pickup'!$A:$A,0),COLUMN('Damage Pickup'!$AE$2)),"")</f>
        <v/>
      </c>
      <c r="H74" s="40" t="str">
        <f>IFERROR(INDEX(('Damage Pickup'!$A:$AL),MATCH($B:$B,'Damage Pickup'!$A:$A,0),COLUMN('Damage Pickup'!$AF$2)),"")</f>
        <v/>
      </c>
    </row>
    <row r="75" spans="1:8" x14ac:dyDescent="0.2">
      <c r="A75" s="35"/>
      <c r="B75" s="36"/>
      <c r="C75" s="37" t="str">
        <f>IFERROR(INDEX(('Damage Pickup'!$A:$AL),MATCH($B:$B,'Damage Pickup'!$A:$A,0),COLUMN('Damage Pickup'!$AK$2)),"")</f>
        <v/>
      </c>
      <c r="D75" s="37" t="str">
        <f>IFERROR(INDEX(('Damage Pickup'!$A:$AL),MATCH($B:$B,'Damage Pickup'!$A:$A,0),COLUMN('Damage Pickup'!$AL$2)),"")</f>
        <v/>
      </c>
      <c r="E75" s="38" t="str">
        <f>IFERROR(INDEX(('Damage Pickup'!$A:$AL),MATCH($B:$B,'Damage Pickup'!$A:$A,0),COLUMN('Damage Pickup'!$AB$2)),"")</f>
        <v/>
      </c>
      <c r="F75" s="39" t="str">
        <f>IFERROR(INDEX(('Damage Pickup'!$A:$AL),MATCH($B:$B,'Damage Pickup'!$A:$A,0),COLUMN('Damage Pickup'!$Q$2)),"")</f>
        <v/>
      </c>
      <c r="G75" s="39" t="str">
        <f>IFERROR(INDEX(('Damage Pickup'!$A:$AL),MATCH($B:$B,'Damage Pickup'!$A:$A,0),COLUMN('Damage Pickup'!$AE$2)),"")</f>
        <v/>
      </c>
      <c r="H75" s="40" t="str">
        <f>IFERROR(INDEX(('Damage Pickup'!$A:$AL),MATCH($B:$B,'Damage Pickup'!$A:$A,0),COLUMN('Damage Pickup'!$AF$2)),"")</f>
        <v/>
      </c>
    </row>
    <row r="76" spans="1:8" x14ac:dyDescent="0.2">
      <c r="A76" s="35"/>
      <c r="B76" s="36"/>
      <c r="C76" s="37" t="str">
        <f>IFERROR(INDEX(('Damage Pickup'!$A:$AL),MATCH($B:$B,'Damage Pickup'!$A:$A,0),COLUMN('Damage Pickup'!$AK$2)),"")</f>
        <v/>
      </c>
      <c r="D76" s="37" t="str">
        <f>IFERROR(INDEX(('Damage Pickup'!$A:$AL),MATCH($B:$B,'Damage Pickup'!$A:$A,0),COLUMN('Damage Pickup'!$AL$2)),"")</f>
        <v/>
      </c>
      <c r="E76" s="38" t="str">
        <f>IFERROR(INDEX(('Damage Pickup'!$A:$AL),MATCH($B:$B,'Damage Pickup'!$A:$A,0),COLUMN('Damage Pickup'!$AB$2)),"")</f>
        <v/>
      </c>
      <c r="F76" s="39" t="str">
        <f>IFERROR(INDEX(('Damage Pickup'!$A:$AL),MATCH($B:$B,'Damage Pickup'!$A:$A,0),COLUMN('Damage Pickup'!$Q$2)),"")</f>
        <v/>
      </c>
      <c r="G76" s="39" t="str">
        <f>IFERROR(INDEX(('Damage Pickup'!$A:$AL),MATCH($B:$B,'Damage Pickup'!$A:$A,0),COLUMN('Damage Pickup'!$AE$2)),"")</f>
        <v/>
      </c>
      <c r="H76" s="40" t="str">
        <f>IFERROR(INDEX(('Damage Pickup'!$A:$AL),MATCH($B:$B,'Damage Pickup'!$A:$A,0),COLUMN('Damage Pickup'!$AF$2)),"")</f>
        <v/>
      </c>
    </row>
    <row r="77" spans="1:8" x14ac:dyDescent="0.2">
      <c r="A77" s="35"/>
      <c r="B77" s="36"/>
      <c r="C77" s="37" t="str">
        <f>IFERROR(INDEX(('Damage Pickup'!$A:$AL),MATCH($B:$B,'Damage Pickup'!$A:$A,0),COLUMN('Damage Pickup'!$AK$2)),"")</f>
        <v/>
      </c>
      <c r="D77" s="37" t="str">
        <f>IFERROR(INDEX(('Damage Pickup'!$A:$AL),MATCH($B:$B,'Damage Pickup'!$A:$A,0),COLUMN('Damage Pickup'!$AL$2)),"")</f>
        <v/>
      </c>
      <c r="E77" s="38" t="str">
        <f>IFERROR(INDEX(('Damage Pickup'!$A:$AL),MATCH($B:$B,'Damage Pickup'!$A:$A,0),COLUMN('Damage Pickup'!$AB$2)),"")</f>
        <v/>
      </c>
      <c r="F77" s="39" t="str">
        <f>IFERROR(INDEX(('Damage Pickup'!$A:$AL),MATCH($B:$B,'Damage Pickup'!$A:$A,0),COLUMN('Damage Pickup'!$Q$2)),"")</f>
        <v/>
      </c>
      <c r="G77" s="39" t="str">
        <f>IFERROR(INDEX(('Damage Pickup'!$A:$AL),MATCH($B:$B,'Damage Pickup'!$A:$A,0),COLUMN('Damage Pickup'!$AE$2)),"")</f>
        <v/>
      </c>
      <c r="H77" s="40" t="str">
        <f>IFERROR(INDEX(('Damage Pickup'!$A:$AL),MATCH($B:$B,'Damage Pickup'!$A:$A,0),COLUMN('Damage Pickup'!$AF$2)),"")</f>
        <v/>
      </c>
    </row>
    <row r="78" spans="1:8" x14ac:dyDescent="0.2">
      <c r="A78" s="35"/>
      <c r="B78" s="36"/>
      <c r="C78" s="37" t="str">
        <f>IFERROR(INDEX(('Damage Pickup'!$A:$AL),MATCH($B:$B,'Damage Pickup'!$A:$A,0),COLUMN('Damage Pickup'!$AK$2)),"")</f>
        <v/>
      </c>
      <c r="D78" s="37" t="str">
        <f>IFERROR(INDEX(('Damage Pickup'!$A:$AL),MATCH($B:$B,'Damage Pickup'!$A:$A,0),COLUMN('Damage Pickup'!$AL$2)),"")</f>
        <v/>
      </c>
      <c r="E78" s="38" t="str">
        <f>IFERROR(INDEX(('Damage Pickup'!$A:$AL),MATCH($B:$B,'Damage Pickup'!$A:$A,0),COLUMN('Damage Pickup'!$AB$2)),"")</f>
        <v/>
      </c>
      <c r="F78" s="39" t="str">
        <f>IFERROR(INDEX(('Damage Pickup'!$A:$AL),MATCH($B:$B,'Damage Pickup'!$A:$A,0),COLUMN('Damage Pickup'!$Q$2)),"")</f>
        <v/>
      </c>
      <c r="G78" s="39" t="str">
        <f>IFERROR(INDEX(('Damage Pickup'!$A:$AL),MATCH($B:$B,'Damage Pickup'!$A:$A,0),COLUMN('Damage Pickup'!$AE$2)),"")</f>
        <v/>
      </c>
      <c r="H78" s="40" t="str">
        <f>IFERROR(INDEX(('Damage Pickup'!$A:$AL),MATCH($B:$B,'Damage Pickup'!$A:$A,0),COLUMN('Damage Pickup'!$AF$2)),"")</f>
        <v/>
      </c>
    </row>
    <row r="79" spans="1:8" x14ac:dyDescent="0.2">
      <c r="A79" s="35"/>
      <c r="B79" s="36"/>
      <c r="C79" s="37" t="str">
        <f>IFERROR(INDEX(('Damage Pickup'!$A:$AL),MATCH($B:$B,'Damage Pickup'!$A:$A,0),COLUMN('Damage Pickup'!$AK$2)),"")</f>
        <v/>
      </c>
      <c r="D79" s="37" t="str">
        <f>IFERROR(INDEX(('Damage Pickup'!$A:$AL),MATCH($B:$B,'Damage Pickup'!$A:$A,0),COLUMN('Damage Pickup'!$AL$2)),"")</f>
        <v/>
      </c>
      <c r="E79" s="38" t="str">
        <f>IFERROR(INDEX(('Damage Pickup'!$A:$AL),MATCH($B:$B,'Damage Pickup'!$A:$A,0),COLUMN('Damage Pickup'!$AB$2)),"")</f>
        <v/>
      </c>
      <c r="F79" s="39" t="str">
        <f>IFERROR(INDEX(('Damage Pickup'!$A:$AL),MATCH($B:$B,'Damage Pickup'!$A:$A,0),COLUMN('Damage Pickup'!$Q$2)),"")</f>
        <v/>
      </c>
      <c r="G79" s="39" t="str">
        <f>IFERROR(INDEX(('Damage Pickup'!$A:$AL),MATCH($B:$B,'Damage Pickup'!$A:$A,0),COLUMN('Damage Pickup'!$AE$2)),"")</f>
        <v/>
      </c>
      <c r="H79" s="40" t="str">
        <f>IFERROR(INDEX(('Damage Pickup'!$A:$AL),MATCH($B:$B,'Damage Pickup'!$A:$A,0),COLUMN('Damage Pickup'!$AF$2)),"")</f>
        <v/>
      </c>
    </row>
    <row r="80" spans="1:8" x14ac:dyDescent="0.2">
      <c r="A80" s="35"/>
      <c r="B80" s="36"/>
      <c r="C80" s="37" t="str">
        <f>IFERROR(INDEX(('Damage Pickup'!$A:$AL),MATCH($B:$B,'Damage Pickup'!$A:$A,0),COLUMN('Damage Pickup'!$AK$2)),"")</f>
        <v/>
      </c>
      <c r="D80" s="37" t="str">
        <f>IFERROR(INDEX(('Damage Pickup'!$A:$AL),MATCH($B:$B,'Damage Pickup'!$A:$A,0),COLUMN('Damage Pickup'!$AL$2)),"")</f>
        <v/>
      </c>
      <c r="E80" s="38" t="str">
        <f>IFERROR(INDEX(('Damage Pickup'!$A:$AL),MATCH($B:$B,'Damage Pickup'!$A:$A,0),COLUMN('Damage Pickup'!$AB$2)),"")</f>
        <v/>
      </c>
      <c r="F80" s="39" t="str">
        <f>IFERROR(INDEX(('Damage Pickup'!$A:$AL),MATCH($B:$B,'Damage Pickup'!$A:$A,0),COLUMN('Damage Pickup'!$Q$2)),"")</f>
        <v/>
      </c>
      <c r="G80" s="39" t="str">
        <f>IFERROR(INDEX(('Damage Pickup'!$A:$AL),MATCH($B:$B,'Damage Pickup'!$A:$A,0),COLUMN('Damage Pickup'!$AE$2)),"")</f>
        <v/>
      </c>
      <c r="H80" s="40" t="str">
        <f>IFERROR(INDEX(('Damage Pickup'!$A:$AL),MATCH($B:$B,'Damage Pickup'!$A:$A,0),COLUMN('Damage Pickup'!$AF$2)),"")</f>
        <v/>
      </c>
    </row>
    <row r="81" spans="1:8" x14ac:dyDescent="0.2">
      <c r="A81" s="35"/>
      <c r="B81" s="36"/>
      <c r="C81" s="37" t="str">
        <f>IFERROR(INDEX(('Damage Pickup'!$A:$AL),MATCH($B:$B,'Damage Pickup'!$A:$A,0),COLUMN('Damage Pickup'!$AK$2)),"")</f>
        <v/>
      </c>
      <c r="D81" s="37" t="str">
        <f>IFERROR(INDEX(('Damage Pickup'!$A:$AL),MATCH($B:$B,'Damage Pickup'!$A:$A,0),COLUMN('Damage Pickup'!$AL$2)),"")</f>
        <v/>
      </c>
      <c r="E81" s="38" t="str">
        <f>IFERROR(INDEX(('Damage Pickup'!$A:$AL),MATCH($B:$B,'Damage Pickup'!$A:$A,0),COLUMN('Damage Pickup'!$AB$2)),"")</f>
        <v/>
      </c>
      <c r="F81" s="39" t="str">
        <f>IFERROR(INDEX(('Damage Pickup'!$A:$AL),MATCH($B:$B,'Damage Pickup'!$A:$A,0),COLUMN('Damage Pickup'!$Q$2)),"")</f>
        <v/>
      </c>
      <c r="G81" s="39" t="str">
        <f>IFERROR(INDEX(('Damage Pickup'!$A:$AL),MATCH($B:$B,'Damage Pickup'!$A:$A,0),COLUMN('Damage Pickup'!$AE$2)),"")</f>
        <v/>
      </c>
      <c r="H81" s="40" t="str">
        <f>IFERROR(INDEX(('Damage Pickup'!$A:$AL),MATCH($B:$B,'Damage Pickup'!$A:$A,0),COLUMN('Damage Pickup'!$AF$2)),"")</f>
        <v/>
      </c>
    </row>
    <row r="82" spans="1:8" x14ac:dyDescent="0.2">
      <c r="A82" s="35"/>
      <c r="B82" s="36"/>
      <c r="C82" s="37" t="str">
        <f>IFERROR(INDEX(('Damage Pickup'!$A:$AL),MATCH($B:$B,'Damage Pickup'!$A:$A,0),COLUMN('Damage Pickup'!$AK$2)),"")</f>
        <v/>
      </c>
      <c r="D82" s="37" t="str">
        <f>IFERROR(INDEX(('Damage Pickup'!$A:$AL),MATCH($B:$B,'Damage Pickup'!$A:$A,0),COLUMN('Damage Pickup'!$AL$2)),"")</f>
        <v/>
      </c>
      <c r="E82" s="38" t="str">
        <f>IFERROR(INDEX(('Damage Pickup'!$A:$AL),MATCH($B:$B,'Damage Pickup'!$A:$A,0),COLUMN('Damage Pickup'!$AB$2)),"")</f>
        <v/>
      </c>
      <c r="F82" s="39" t="str">
        <f>IFERROR(INDEX(('Damage Pickup'!$A:$AL),MATCH($B:$B,'Damage Pickup'!$A:$A,0),COLUMN('Damage Pickup'!$Q$2)),"")</f>
        <v/>
      </c>
      <c r="G82" s="39" t="str">
        <f>IFERROR(INDEX(('Damage Pickup'!$A:$AL),MATCH($B:$B,'Damage Pickup'!$A:$A,0),COLUMN('Damage Pickup'!$AE$2)),"")</f>
        <v/>
      </c>
      <c r="H82" s="40" t="str">
        <f>IFERROR(INDEX(('Damage Pickup'!$A:$AL),MATCH($B:$B,'Damage Pickup'!$A:$A,0),COLUMN('Damage Pickup'!$AF$2)),"")</f>
        <v/>
      </c>
    </row>
    <row r="83" spans="1:8" x14ac:dyDescent="0.2">
      <c r="A83" s="35"/>
      <c r="B83" s="36"/>
      <c r="C83" s="37" t="str">
        <f>IFERROR(INDEX(('Damage Pickup'!$A:$AL),MATCH($B:$B,'Damage Pickup'!$A:$A,0),COLUMN('Damage Pickup'!$AK$2)),"")</f>
        <v/>
      </c>
      <c r="D83" s="37" t="str">
        <f>IFERROR(INDEX(('Damage Pickup'!$A:$AL),MATCH($B:$B,'Damage Pickup'!$A:$A,0),COLUMN('Damage Pickup'!$AL$2)),"")</f>
        <v/>
      </c>
      <c r="E83" s="38" t="str">
        <f>IFERROR(INDEX(('Damage Pickup'!$A:$AL),MATCH($B:$B,'Damage Pickup'!$A:$A,0),COLUMN('Damage Pickup'!$AB$2)),"")</f>
        <v/>
      </c>
      <c r="F83" s="39" t="str">
        <f>IFERROR(INDEX(('Damage Pickup'!$A:$AL),MATCH($B:$B,'Damage Pickup'!$A:$A,0),COLUMN('Damage Pickup'!$Q$2)),"")</f>
        <v/>
      </c>
      <c r="G83" s="39" t="str">
        <f>IFERROR(INDEX(('Damage Pickup'!$A:$AL),MATCH($B:$B,'Damage Pickup'!$A:$A,0),COLUMN('Damage Pickup'!$AE$2)),"")</f>
        <v/>
      </c>
      <c r="H83" s="40" t="str">
        <f>IFERROR(INDEX(('Damage Pickup'!$A:$AL),MATCH($B:$B,'Damage Pickup'!$A:$A,0),COLUMN('Damage Pickup'!$AF$2)),"")</f>
        <v/>
      </c>
    </row>
    <row r="84" spans="1:8" x14ac:dyDescent="0.2">
      <c r="A84" s="35"/>
      <c r="B84" s="36"/>
      <c r="C84" s="37" t="str">
        <f>IFERROR(INDEX(('Damage Pickup'!$A:$AL),MATCH($B:$B,'Damage Pickup'!$A:$A,0),COLUMN('Damage Pickup'!$AK$2)),"")</f>
        <v/>
      </c>
      <c r="D84" s="37" t="str">
        <f>IFERROR(INDEX(('Damage Pickup'!$A:$AL),MATCH($B:$B,'Damage Pickup'!$A:$A,0),COLUMN('Damage Pickup'!$AL$2)),"")</f>
        <v/>
      </c>
      <c r="E84" s="38" t="str">
        <f>IFERROR(INDEX(('Damage Pickup'!$A:$AL),MATCH($B:$B,'Damage Pickup'!$A:$A,0),COLUMN('Damage Pickup'!$AB$2)),"")</f>
        <v/>
      </c>
      <c r="F84" s="39" t="str">
        <f>IFERROR(INDEX(('Damage Pickup'!$A:$AL),MATCH($B:$B,'Damage Pickup'!$A:$A,0),COLUMN('Damage Pickup'!$Q$2)),"")</f>
        <v/>
      </c>
      <c r="G84" s="39" t="str">
        <f>IFERROR(INDEX(('Damage Pickup'!$A:$AL),MATCH($B:$B,'Damage Pickup'!$A:$A,0),COLUMN('Damage Pickup'!$AE$2)),"")</f>
        <v/>
      </c>
      <c r="H84" s="40" t="str">
        <f>IFERROR(INDEX(('Damage Pickup'!$A:$AL),MATCH($B:$B,'Damage Pickup'!$A:$A,0),COLUMN('Damage Pickup'!$AF$2)),"")</f>
        <v/>
      </c>
    </row>
    <row r="85" spans="1:8" x14ac:dyDescent="0.2">
      <c r="A85" s="35"/>
      <c r="B85" s="36"/>
      <c r="C85" s="37" t="str">
        <f>IFERROR(INDEX(('Damage Pickup'!$A:$AL),MATCH($B:$B,'Damage Pickup'!$A:$A,0),COLUMN('Damage Pickup'!$AK$2)),"")</f>
        <v/>
      </c>
      <c r="D85" s="37" t="str">
        <f>IFERROR(INDEX(('Damage Pickup'!$A:$AL),MATCH($B:$B,'Damage Pickup'!$A:$A,0),COLUMN('Damage Pickup'!$AL$2)),"")</f>
        <v/>
      </c>
      <c r="E85" s="38" t="str">
        <f>IFERROR(INDEX(('Damage Pickup'!$A:$AL),MATCH($B:$B,'Damage Pickup'!$A:$A,0),COLUMN('Damage Pickup'!$AB$2)),"")</f>
        <v/>
      </c>
      <c r="F85" s="39" t="str">
        <f>IFERROR(INDEX(('Damage Pickup'!$A:$AL),MATCH($B:$B,'Damage Pickup'!$A:$A,0),COLUMN('Damage Pickup'!$Q$2)),"")</f>
        <v/>
      </c>
      <c r="G85" s="39" t="str">
        <f>IFERROR(INDEX(('Damage Pickup'!$A:$AL),MATCH($B:$B,'Damage Pickup'!$A:$A,0),COLUMN('Damage Pickup'!$AE$2)),"")</f>
        <v/>
      </c>
      <c r="H85" s="40" t="str">
        <f>IFERROR(INDEX(('Damage Pickup'!$A:$AL),MATCH($B:$B,'Damage Pickup'!$A:$A,0),COLUMN('Damage Pickup'!$AF$2)),"")</f>
        <v/>
      </c>
    </row>
    <row r="86" spans="1:8" x14ac:dyDescent="0.2">
      <c r="A86" s="35"/>
      <c r="B86" s="36"/>
      <c r="C86" s="37" t="str">
        <f>IFERROR(INDEX(('Damage Pickup'!$A:$AL),MATCH($B:$B,'Damage Pickup'!$A:$A,0),COLUMN('Damage Pickup'!$AK$2)),"")</f>
        <v/>
      </c>
      <c r="D86" s="37" t="str">
        <f>IFERROR(INDEX(('Damage Pickup'!$A:$AL),MATCH($B:$B,'Damage Pickup'!$A:$A,0),COLUMN('Damage Pickup'!$AL$2)),"")</f>
        <v/>
      </c>
      <c r="E86" s="38" t="str">
        <f>IFERROR(INDEX(('Damage Pickup'!$A:$AL),MATCH($B:$B,'Damage Pickup'!$A:$A,0),COLUMN('Damage Pickup'!$AB$2)),"")</f>
        <v/>
      </c>
      <c r="F86" s="39" t="str">
        <f>IFERROR(INDEX(('Damage Pickup'!$A:$AL),MATCH($B:$B,'Damage Pickup'!$A:$A,0),COLUMN('Damage Pickup'!$Q$2)),"")</f>
        <v/>
      </c>
      <c r="G86" s="39" t="str">
        <f>IFERROR(INDEX(('Damage Pickup'!$A:$AL),MATCH($B:$B,'Damage Pickup'!$A:$A,0),COLUMN('Damage Pickup'!$AE$2)),"")</f>
        <v/>
      </c>
      <c r="H86" s="40" t="str">
        <f>IFERROR(INDEX(('Damage Pickup'!$A:$AL),MATCH($B:$B,'Damage Pickup'!$A:$A,0),COLUMN('Damage Pickup'!$AF$2)),"")</f>
        <v/>
      </c>
    </row>
    <row r="87" spans="1:8" x14ac:dyDescent="0.2">
      <c r="A87" s="35"/>
      <c r="B87" s="36"/>
      <c r="C87" s="37" t="str">
        <f>IFERROR(INDEX(('Damage Pickup'!$A:$AL),MATCH($B:$B,'Damage Pickup'!$A:$A,0),COLUMN('Damage Pickup'!$AK$2)),"")</f>
        <v/>
      </c>
      <c r="D87" s="37" t="str">
        <f>IFERROR(INDEX(('Damage Pickup'!$A:$AL),MATCH($B:$B,'Damage Pickup'!$A:$A,0),COLUMN('Damage Pickup'!$AL$2)),"")</f>
        <v/>
      </c>
      <c r="E87" s="38" t="str">
        <f>IFERROR(INDEX(('Damage Pickup'!$A:$AL),MATCH($B:$B,'Damage Pickup'!$A:$A,0),COLUMN('Damage Pickup'!$AB$2)),"")</f>
        <v/>
      </c>
      <c r="F87" s="39" t="str">
        <f>IFERROR(INDEX(('Damage Pickup'!$A:$AL),MATCH($B:$B,'Damage Pickup'!$A:$A,0),COLUMN('Damage Pickup'!$Q$2)),"")</f>
        <v/>
      </c>
      <c r="G87" s="39" t="str">
        <f>IFERROR(INDEX(('Damage Pickup'!$A:$AL),MATCH($B:$B,'Damage Pickup'!$A:$A,0),COLUMN('Damage Pickup'!$AE$2)),"")</f>
        <v/>
      </c>
      <c r="H87" s="40" t="str">
        <f>IFERROR(INDEX(('Damage Pickup'!$A:$AL),MATCH($B:$B,'Damage Pickup'!$A:$A,0),COLUMN('Damage Pickup'!$AF$2)),"")</f>
        <v/>
      </c>
    </row>
    <row r="88" spans="1:8" x14ac:dyDescent="0.2">
      <c r="A88" s="35"/>
      <c r="B88" s="36"/>
      <c r="C88" s="37" t="str">
        <f>IFERROR(INDEX(('Damage Pickup'!$A:$AL),MATCH($B:$B,'Damage Pickup'!$A:$A,0),COLUMN('Damage Pickup'!$AK$2)),"")</f>
        <v/>
      </c>
      <c r="D88" s="37" t="str">
        <f>IFERROR(INDEX(('Damage Pickup'!$A:$AL),MATCH($B:$B,'Damage Pickup'!$A:$A,0),COLUMN('Damage Pickup'!$AL$2)),"")</f>
        <v/>
      </c>
      <c r="E88" s="38" t="str">
        <f>IFERROR(INDEX(('Damage Pickup'!$A:$AL),MATCH($B:$B,'Damage Pickup'!$A:$A,0),COLUMN('Damage Pickup'!$AB$2)),"")</f>
        <v/>
      </c>
      <c r="F88" s="39" t="str">
        <f>IFERROR(INDEX(('Damage Pickup'!$A:$AL),MATCH($B:$B,'Damage Pickup'!$A:$A,0),COLUMN('Damage Pickup'!$Q$2)),"")</f>
        <v/>
      </c>
      <c r="G88" s="39" t="str">
        <f>IFERROR(INDEX(('Damage Pickup'!$A:$AL),MATCH($B:$B,'Damage Pickup'!$A:$A,0),COLUMN('Damage Pickup'!$AE$2)),"")</f>
        <v/>
      </c>
      <c r="H88" s="40" t="str">
        <f>IFERROR(INDEX(('Damage Pickup'!$A:$AL),MATCH($B:$B,'Damage Pickup'!$A:$A,0),COLUMN('Damage Pickup'!$AF$2)),"")</f>
        <v/>
      </c>
    </row>
    <row r="89" spans="1:8" x14ac:dyDescent="0.2">
      <c r="A89" s="35"/>
      <c r="B89" s="36"/>
      <c r="C89" s="37" t="str">
        <f>IFERROR(INDEX(('Damage Pickup'!$A:$AL),MATCH($B:$B,'Damage Pickup'!$A:$A,0),COLUMN('Damage Pickup'!$AK$2)),"")</f>
        <v/>
      </c>
      <c r="D89" s="37" t="str">
        <f>IFERROR(INDEX(('Damage Pickup'!$A:$AL),MATCH($B:$B,'Damage Pickup'!$A:$A,0),COLUMN('Damage Pickup'!$AL$2)),"")</f>
        <v/>
      </c>
      <c r="E89" s="38" t="str">
        <f>IFERROR(INDEX(('Damage Pickup'!$A:$AL),MATCH($B:$B,'Damage Pickup'!$A:$A,0),COLUMN('Damage Pickup'!$AB$2)),"")</f>
        <v/>
      </c>
      <c r="F89" s="39" t="str">
        <f>IFERROR(INDEX(('Damage Pickup'!$A:$AL),MATCH($B:$B,'Damage Pickup'!$A:$A,0),COLUMN('Damage Pickup'!$Q$2)),"")</f>
        <v/>
      </c>
      <c r="G89" s="39" t="str">
        <f>IFERROR(INDEX(('Damage Pickup'!$A:$AL),MATCH($B:$B,'Damage Pickup'!$A:$A,0),COLUMN('Damage Pickup'!$AE$2)),"")</f>
        <v/>
      </c>
      <c r="H89" s="40" t="str">
        <f>IFERROR(INDEX(('Damage Pickup'!$A:$AL),MATCH($B:$B,'Damage Pickup'!$A:$A,0),COLUMN('Damage Pickup'!$AF$2)),"")</f>
        <v/>
      </c>
    </row>
    <row r="90" spans="1:8" x14ac:dyDescent="0.2">
      <c r="A90" s="35"/>
      <c r="B90" s="36"/>
      <c r="C90" s="37" t="str">
        <f>IFERROR(INDEX(('Damage Pickup'!$A:$AL),MATCH($B:$B,'Damage Pickup'!$A:$A,0),COLUMN('Damage Pickup'!$AK$2)),"")</f>
        <v/>
      </c>
      <c r="D90" s="37" t="str">
        <f>IFERROR(INDEX(('Damage Pickup'!$A:$AL),MATCH($B:$B,'Damage Pickup'!$A:$A,0),COLUMN('Damage Pickup'!$AL$2)),"")</f>
        <v/>
      </c>
      <c r="E90" s="38" t="str">
        <f>IFERROR(INDEX(('Damage Pickup'!$A:$AL),MATCH($B:$B,'Damage Pickup'!$A:$A,0),COLUMN('Damage Pickup'!$AB$2)),"")</f>
        <v/>
      </c>
      <c r="F90" s="39" t="str">
        <f>IFERROR(INDEX(('Damage Pickup'!$A:$AL),MATCH($B:$B,'Damage Pickup'!$A:$A,0),COLUMN('Damage Pickup'!$Q$2)),"")</f>
        <v/>
      </c>
      <c r="G90" s="39" t="str">
        <f>IFERROR(INDEX(('Damage Pickup'!$A:$AL),MATCH($B:$B,'Damage Pickup'!$A:$A,0),COLUMN('Damage Pickup'!$AE$2)),"")</f>
        <v/>
      </c>
      <c r="H90" s="40" t="str">
        <f>IFERROR(INDEX(('Damage Pickup'!$A:$AL),MATCH($B:$B,'Damage Pickup'!$A:$A,0),COLUMN('Damage Pickup'!$AF$2)),"")</f>
        <v/>
      </c>
    </row>
    <row r="91" spans="1:8" x14ac:dyDescent="0.2">
      <c r="A91" s="35"/>
      <c r="B91" s="36"/>
      <c r="C91" s="37" t="str">
        <f>IFERROR(INDEX(('Damage Pickup'!$A:$AL),MATCH($B:$B,'Damage Pickup'!$A:$A,0),COLUMN('Damage Pickup'!$AK$2)),"")</f>
        <v/>
      </c>
      <c r="D91" s="37" t="str">
        <f>IFERROR(INDEX(('Damage Pickup'!$A:$AL),MATCH($B:$B,'Damage Pickup'!$A:$A,0),COLUMN('Damage Pickup'!$AL$2)),"")</f>
        <v/>
      </c>
      <c r="E91" s="38" t="str">
        <f>IFERROR(INDEX(('Damage Pickup'!$A:$AL),MATCH($B:$B,'Damage Pickup'!$A:$A,0),COLUMN('Damage Pickup'!$AB$2)),"")</f>
        <v/>
      </c>
      <c r="F91" s="39" t="str">
        <f>IFERROR(INDEX(('Damage Pickup'!$A:$AL),MATCH($B:$B,'Damage Pickup'!$A:$A,0),COLUMN('Damage Pickup'!$Q$2)),"")</f>
        <v/>
      </c>
      <c r="G91" s="39" t="str">
        <f>IFERROR(INDEX(('Damage Pickup'!$A:$AL),MATCH($B:$B,'Damage Pickup'!$A:$A,0),COLUMN('Damage Pickup'!$AE$2)),"")</f>
        <v/>
      </c>
      <c r="H91" s="40" t="str">
        <f>IFERROR(INDEX(('Damage Pickup'!$A:$AL),MATCH($B:$B,'Damage Pickup'!$A:$A,0),COLUMN('Damage Pickup'!$AF$2)),"")</f>
        <v/>
      </c>
    </row>
    <row r="92" spans="1:8" x14ac:dyDescent="0.2">
      <c r="A92" s="35"/>
      <c r="B92" s="36"/>
      <c r="C92" s="37" t="str">
        <f>IFERROR(INDEX(('Damage Pickup'!$A:$AL),MATCH($B:$B,'Damage Pickup'!$A:$A,0),COLUMN('Damage Pickup'!$AK$2)),"")</f>
        <v/>
      </c>
      <c r="D92" s="37" t="str">
        <f>IFERROR(INDEX(('Damage Pickup'!$A:$AL),MATCH($B:$B,'Damage Pickup'!$A:$A,0),COLUMN('Damage Pickup'!$AL$2)),"")</f>
        <v/>
      </c>
      <c r="E92" s="38" t="str">
        <f>IFERROR(INDEX(('Damage Pickup'!$A:$AL),MATCH($B:$B,'Damage Pickup'!$A:$A,0),COLUMN('Damage Pickup'!$AB$2)),"")</f>
        <v/>
      </c>
      <c r="F92" s="39" t="str">
        <f>IFERROR(INDEX(('Damage Pickup'!$A:$AL),MATCH($B:$B,'Damage Pickup'!$A:$A,0),COLUMN('Damage Pickup'!$Q$2)),"")</f>
        <v/>
      </c>
      <c r="G92" s="39" t="str">
        <f>IFERROR(INDEX(('Damage Pickup'!$A:$AL),MATCH($B:$B,'Damage Pickup'!$A:$A,0),COLUMN('Damage Pickup'!$AE$2)),"")</f>
        <v/>
      </c>
      <c r="H92" s="40" t="str">
        <f>IFERROR(INDEX(('Damage Pickup'!$A:$AL),MATCH($B:$B,'Damage Pickup'!$A:$A,0),COLUMN('Damage Pickup'!$AF$2)),"")</f>
        <v/>
      </c>
    </row>
    <row r="93" spans="1:8" x14ac:dyDescent="0.2">
      <c r="A93" s="35"/>
      <c r="B93" s="36"/>
      <c r="C93" s="37" t="str">
        <f>IFERROR(INDEX(('Damage Pickup'!$A:$AL),MATCH($B:$B,'Damage Pickup'!$A:$A,0),COLUMN('Damage Pickup'!$AK$2)),"")</f>
        <v/>
      </c>
      <c r="D93" s="37" t="str">
        <f>IFERROR(INDEX(('Damage Pickup'!$A:$AL),MATCH($B:$B,'Damage Pickup'!$A:$A,0),COLUMN('Damage Pickup'!$AL$2)),"")</f>
        <v/>
      </c>
      <c r="E93" s="38" t="str">
        <f>IFERROR(INDEX(('Damage Pickup'!$A:$AL),MATCH($B:$B,'Damage Pickup'!$A:$A,0),COLUMN('Damage Pickup'!$AB$2)),"")</f>
        <v/>
      </c>
      <c r="F93" s="39" t="str">
        <f>IFERROR(INDEX(('Damage Pickup'!$A:$AL),MATCH($B:$B,'Damage Pickup'!$A:$A,0),COLUMN('Damage Pickup'!$Q$2)),"")</f>
        <v/>
      </c>
      <c r="G93" s="39" t="str">
        <f>IFERROR(INDEX(('Damage Pickup'!$A:$AL),MATCH($B:$B,'Damage Pickup'!$A:$A,0),COLUMN('Damage Pickup'!$AE$2)),"")</f>
        <v/>
      </c>
      <c r="H93" s="40" t="str">
        <f>IFERROR(INDEX(('Damage Pickup'!$A:$AL),MATCH($B:$B,'Damage Pickup'!$A:$A,0),COLUMN('Damage Pickup'!$AF$2)),"")</f>
        <v/>
      </c>
    </row>
    <row r="94" spans="1:8" x14ac:dyDescent="0.2">
      <c r="A94" s="35"/>
      <c r="B94" s="36"/>
      <c r="C94" s="37" t="str">
        <f>IFERROR(INDEX(('Damage Pickup'!$A:$AL),MATCH($B:$B,'Damage Pickup'!$A:$A,0),COLUMN('Damage Pickup'!$AK$2)),"")</f>
        <v/>
      </c>
      <c r="D94" s="37" t="str">
        <f>IFERROR(INDEX(('Damage Pickup'!$A:$AL),MATCH($B:$B,'Damage Pickup'!$A:$A,0),COLUMN('Damage Pickup'!$AL$2)),"")</f>
        <v/>
      </c>
      <c r="E94" s="38" t="str">
        <f>IFERROR(INDEX(('Damage Pickup'!$A:$AL),MATCH($B:$B,'Damage Pickup'!$A:$A,0),COLUMN('Damage Pickup'!$AB$2)),"")</f>
        <v/>
      </c>
      <c r="F94" s="39" t="str">
        <f>IFERROR(INDEX(('Damage Pickup'!$A:$AL),MATCH($B:$B,'Damage Pickup'!$A:$A,0),COLUMN('Damage Pickup'!$Q$2)),"")</f>
        <v/>
      </c>
      <c r="G94" s="39" t="str">
        <f>IFERROR(INDEX(('Damage Pickup'!$A:$AL),MATCH($B:$B,'Damage Pickup'!$A:$A,0),COLUMN('Damage Pickup'!$AE$2)),"")</f>
        <v/>
      </c>
      <c r="H94" s="40" t="str">
        <f>IFERROR(INDEX(('Damage Pickup'!$A:$AL),MATCH($B:$B,'Damage Pickup'!$A:$A,0),COLUMN('Damage Pickup'!$AF$2)),"")</f>
        <v/>
      </c>
    </row>
    <row r="95" spans="1:8" x14ac:dyDescent="0.2">
      <c r="A95" s="35"/>
      <c r="B95" s="36"/>
      <c r="C95" s="37" t="str">
        <f>IFERROR(INDEX(('Damage Pickup'!$A:$AL),MATCH($B:$B,'Damage Pickup'!$A:$A,0),COLUMN('Damage Pickup'!$AK$2)),"")</f>
        <v/>
      </c>
      <c r="D95" s="37" t="str">
        <f>IFERROR(INDEX(('Damage Pickup'!$A:$AL),MATCH($B:$B,'Damage Pickup'!$A:$A,0),COLUMN('Damage Pickup'!$AL$2)),"")</f>
        <v/>
      </c>
      <c r="E95" s="38" t="str">
        <f>IFERROR(INDEX(('Damage Pickup'!$A:$AL),MATCH($B:$B,'Damage Pickup'!$A:$A,0),COLUMN('Damage Pickup'!$AB$2)),"")</f>
        <v/>
      </c>
      <c r="F95" s="39" t="str">
        <f>IFERROR(INDEX(('Damage Pickup'!$A:$AL),MATCH($B:$B,'Damage Pickup'!$A:$A,0),COLUMN('Damage Pickup'!$Q$2)),"")</f>
        <v/>
      </c>
      <c r="G95" s="39" t="str">
        <f>IFERROR(INDEX(('Damage Pickup'!$A:$AL),MATCH($B:$B,'Damage Pickup'!$A:$A,0),COLUMN('Damage Pickup'!$AE$2)),"")</f>
        <v/>
      </c>
      <c r="H95" s="40" t="str">
        <f>IFERROR(INDEX(('Damage Pickup'!$A:$AL),MATCH($B:$B,'Damage Pickup'!$A:$A,0),COLUMN('Damage Pickup'!$AF$2)),"")</f>
        <v/>
      </c>
    </row>
    <row r="96" spans="1:8" x14ac:dyDescent="0.2">
      <c r="A96" s="35"/>
      <c r="B96" s="36"/>
      <c r="C96" s="37" t="str">
        <f>IFERROR(INDEX(('Damage Pickup'!$A:$AL),MATCH($B:$B,'Damage Pickup'!$A:$A,0),COLUMN('Damage Pickup'!$AK$2)),"")</f>
        <v/>
      </c>
      <c r="D96" s="37" t="str">
        <f>IFERROR(INDEX(('Damage Pickup'!$A:$AL),MATCH($B:$B,'Damage Pickup'!$A:$A,0),COLUMN('Damage Pickup'!$AL$2)),"")</f>
        <v/>
      </c>
      <c r="E96" s="38" t="str">
        <f>IFERROR(INDEX(('Damage Pickup'!$A:$AL),MATCH($B:$B,'Damage Pickup'!$A:$A,0),COLUMN('Damage Pickup'!$AB$2)),"")</f>
        <v/>
      </c>
      <c r="F96" s="39" t="str">
        <f>IFERROR(INDEX(('Damage Pickup'!$A:$AL),MATCH($B:$B,'Damage Pickup'!$A:$A,0),COLUMN('Damage Pickup'!$Q$2)),"")</f>
        <v/>
      </c>
      <c r="G96" s="39" t="str">
        <f>IFERROR(INDEX(('Damage Pickup'!$A:$AL),MATCH($B:$B,'Damage Pickup'!$A:$A,0),COLUMN('Damage Pickup'!$AE$2)),"")</f>
        <v/>
      </c>
      <c r="H96" s="40" t="str">
        <f>IFERROR(INDEX(('Damage Pickup'!$A:$AL),MATCH($B:$B,'Damage Pickup'!$A:$A,0),COLUMN('Damage Pickup'!$AF$2)),"")</f>
        <v/>
      </c>
    </row>
    <row r="97" spans="1:8" x14ac:dyDescent="0.2">
      <c r="A97" s="35"/>
      <c r="B97" s="36"/>
      <c r="C97" s="37" t="str">
        <f>IFERROR(INDEX(('Damage Pickup'!$A:$AL),MATCH($B:$B,'Damage Pickup'!$A:$A,0),COLUMN('Damage Pickup'!$AK$2)),"")</f>
        <v/>
      </c>
      <c r="D97" s="37" t="str">
        <f>IFERROR(INDEX(('Damage Pickup'!$A:$AL),MATCH($B:$B,'Damage Pickup'!$A:$A,0),COLUMN('Damage Pickup'!$AL$2)),"")</f>
        <v/>
      </c>
      <c r="E97" s="38" t="str">
        <f>IFERROR(INDEX(('Damage Pickup'!$A:$AL),MATCH($B:$B,'Damage Pickup'!$A:$A,0),COLUMN('Damage Pickup'!$AB$2)),"")</f>
        <v/>
      </c>
      <c r="F97" s="39" t="str">
        <f>IFERROR(INDEX(('Damage Pickup'!$A:$AL),MATCH($B:$B,'Damage Pickup'!$A:$A,0),COLUMN('Damage Pickup'!$Q$2)),"")</f>
        <v/>
      </c>
      <c r="G97" s="39" t="str">
        <f>IFERROR(INDEX(('Damage Pickup'!$A:$AL),MATCH($B:$B,'Damage Pickup'!$A:$A,0),COLUMN('Damage Pickup'!$AE$2)),"")</f>
        <v/>
      </c>
      <c r="H97" s="40" t="str">
        <f>IFERROR(INDEX(('Damage Pickup'!$A:$AL),MATCH($B:$B,'Damage Pickup'!$A:$A,0),COLUMN('Damage Pickup'!$AF$2)),"")</f>
        <v/>
      </c>
    </row>
    <row r="98" spans="1:8" x14ac:dyDescent="0.2">
      <c r="A98" s="35"/>
      <c r="B98" s="36"/>
      <c r="C98" s="37" t="str">
        <f>IFERROR(INDEX(('Damage Pickup'!$A:$AL),MATCH($B:$B,'Damage Pickup'!$A:$A,0),COLUMN('Damage Pickup'!$AK$2)),"")</f>
        <v/>
      </c>
      <c r="D98" s="37" t="str">
        <f>IFERROR(INDEX(('Damage Pickup'!$A:$AL),MATCH($B:$B,'Damage Pickup'!$A:$A,0),COLUMN('Damage Pickup'!$AL$2)),"")</f>
        <v/>
      </c>
      <c r="E98" s="38" t="str">
        <f>IFERROR(INDEX(('Damage Pickup'!$A:$AL),MATCH($B:$B,'Damage Pickup'!$A:$A,0),COLUMN('Damage Pickup'!$AB$2)),"")</f>
        <v/>
      </c>
      <c r="F98" s="39" t="str">
        <f>IFERROR(INDEX(('Damage Pickup'!$A:$AL),MATCH($B:$B,'Damage Pickup'!$A:$A,0),COLUMN('Damage Pickup'!$Q$2)),"")</f>
        <v/>
      </c>
      <c r="G98" s="39" t="str">
        <f>IFERROR(INDEX(('Damage Pickup'!$A:$AL),MATCH($B:$B,'Damage Pickup'!$A:$A,0),COLUMN('Damage Pickup'!$AE$2)),"")</f>
        <v/>
      </c>
      <c r="H98" s="40" t="str">
        <f>IFERROR(INDEX(('Damage Pickup'!$A:$AL),MATCH($B:$B,'Damage Pickup'!$A:$A,0),COLUMN('Damage Pickup'!$AF$2)),"")</f>
        <v/>
      </c>
    </row>
    <row r="99" spans="1:8" x14ac:dyDescent="0.2">
      <c r="A99" s="35"/>
      <c r="B99" s="36"/>
      <c r="C99" s="37" t="str">
        <f>IFERROR(INDEX(('Damage Pickup'!$A:$AL),MATCH($B:$B,'Damage Pickup'!$A:$A,0),COLUMN('Damage Pickup'!$AK$2)),"")</f>
        <v/>
      </c>
      <c r="D99" s="37" t="str">
        <f>IFERROR(INDEX(('Damage Pickup'!$A:$AL),MATCH($B:$B,'Damage Pickup'!$A:$A,0),COLUMN('Damage Pickup'!$AL$2)),"")</f>
        <v/>
      </c>
      <c r="E99" s="38" t="str">
        <f>IFERROR(INDEX(('Damage Pickup'!$A:$AL),MATCH($B:$B,'Damage Pickup'!$A:$A,0),COLUMN('Damage Pickup'!$AB$2)),"")</f>
        <v/>
      </c>
      <c r="F99" s="39" t="str">
        <f>IFERROR(INDEX(('Damage Pickup'!$A:$AL),MATCH($B:$B,'Damage Pickup'!$A:$A,0),COLUMN('Damage Pickup'!$Q$2)),"")</f>
        <v/>
      </c>
      <c r="G99" s="39" t="str">
        <f>IFERROR(INDEX(('Damage Pickup'!$A:$AL),MATCH($B:$B,'Damage Pickup'!$A:$A,0),COLUMN('Damage Pickup'!$AE$2)),"")</f>
        <v/>
      </c>
      <c r="H99" s="40" t="str">
        <f>IFERROR(INDEX(('Damage Pickup'!$A:$AL),MATCH($B:$B,'Damage Pickup'!$A:$A,0),COLUMN('Damage Pickup'!$AF$2)),"")</f>
        <v/>
      </c>
    </row>
    <row r="100" spans="1:8" x14ac:dyDescent="0.2">
      <c r="A100" s="35"/>
      <c r="B100" s="36"/>
      <c r="C100" s="37" t="str">
        <f>IFERROR(INDEX(('Damage Pickup'!$A:$AL),MATCH($B:$B,'Damage Pickup'!$A:$A,0),COLUMN('Damage Pickup'!$AK$2)),"")</f>
        <v/>
      </c>
      <c r="D100" s="37" t="str">
        <f>IFERROR(INDEX(('Damage Pickup'!$A:$AL),MATCH($B:$B,'Damage Pickup'!$A:$A,0),COLUMN('Damage Pickup'!$AL$2)),"")</f>
        <v/>
      </c>
      <c r="E100" s="38" t="str">
        <f>IFERROR(INDEX(('Damage Pickup'!$A:$AL),MATCH($B:$B,'Damage Pickup'!$A:$A,0),COLUMN('Damage Pickup'!$AB$2)),"")</f>
        <v/>
      </c>
      <c r="F100" s="39" t="str">
        <f>IFERROR(INDEX(('Damage Pickup'!$A:$AL),MATCH($B:$B,'Damage Pickup'!$A:$A,0),COLUMN('Damage Pickup'!$Q$2)),"")</f>
        <v/>
      </c>
      <c r="G100" s="39" t="str">
        <f>IFERROR(INDEX(('Damage Pickup'!$A:$AL),MATCH($B:$B,'Damage Pickup'!$A:$A,0),COLUMN('Damage Pickup'!$AE$2)),"")</f>
        <v/>
      </c>
      <c r="H100" s="40" t="str">
        <f>IFERROR(INDEX(('Damage Pickup'!$A:$AL),MATCH($B:$B,'Damage Pickup'!$A:$A,0),COLUMN('Damage Pickup'!$AF$2)),"")</f>
        <v/>
      </c>
    </row>
    <row r="101" spans="1:8" x14ac:dyDescent="0.2">
      <c r="A101" s="35"/>
      <c r="B101" s="36"/>
      <c r="C101" s="37" t="str">
        <f>IFERROR(INDEX(('Damage Pickup'!$A:$AL),MATCH($B:$B,'Damage Pickup'!$A:$A,0),COLUMN('Damage Pickup'!$AK$2)),"")</f>
        <v/>
      </c>
      <c r="D101" s="37" t="str">
        <f>IFERROR(INDEX(('Damage Pickup'!$A:$AL),MATCH($B:$B,'Damage Pickup'!$A:$A,0),COLUMN('Damage Pickup'!$AL$2)),"")</f>
        <v/>
      </c>
      <c r="E101" s="38" t="str">
        <f>IFERROR(INDEX(('Damage Pickup'!$A:$AL),MATCH($B:$B,'Damage Pickup'!$A:$A,0),COLUMN('Damage Pickup'!$AB$2)),"")</f>
        <v/>
      </c>
      <c r="F101" s="39" t="str">
        <f>IFERROR(INDEX(('Damage Pickup'!$A:$AL),MATCH($B:$B,'Damage Pickup'!$A:$A,0),COLUMN('Damage Pickup'!$Q$2)),"")</f>
        <v/>
      </c>
      <c r="G101" s="39" t="str">
        <f>IFERROR(INDEX(('Damage Pickup'!$A:$AL),MATCH($B:$B,'Damage Pickup'!$A:$A,0),COLUMN('Damage Pickup'!$AE$2)),"")</f>
        <v/>
      </c>
      <c r="H101" s="40" t="str">
        <f>IFERROR(INDEX(('Damage Pickup'!$A:$AL),MATCH($B:$B,'Damage Pickup'!$A:$A,0),COLUMN('Damage Pickup'!$AF$2)),"")</f>
        <v/>
      </c>
    </row>
    <row r="102" spans="1:8" x14ac:dyDescent="0.2">
      <c r="A102" s="35"/>
      <c r="B102" s="36"/>
      <c r="C102" s="37" t="str">
        <f>IFERROR(INDEX(('Damage Pickup'!$A:$AL),MATCH($B:$B,'Damage Pickup'!$A:$A,0),COLUMN('Damage Pickup'!$AK$2)),"")</f>
        <v/>
      </c>
      <c r="D102" s="37" t="str">
        <f>IFERROR(INDEX(('Damage Pickup'!$A:$AL),MATCH($B:$B,'Damage Pickup'!$A:$A,0),COLUMN('Damage Pickup'!$AL$2)),"")</f>
        <v/>
      </c>
      <c r="E102" s="38" t="str">
        <f>IFERROR(INDEX(('Damage Pickup'!$A:$AL),MATCH($B:$B,'Damage Pickup'!$A:$A,0),COLUMN('Damage Pickup'!$AB$2)),"")</f>
        <v/>
      </c>
      <c r="F102" s="39" t="str">
        <f>IFERROR(INDEX(('Damage Pickup'!$A:$AL),MATCH($B:$B,'Damage Pickup'!$A:$A,0),COLUMN('Damage Pickup'!$Q$2)),"")</f>
        <v/>
      </c>
      <c r="G102" s="39" t="str">
        <f>IFERROR(INDEX(('Damage Pickup'!$A:$AL),MATCH($B:$B,'Damage Pickup'!$A:$A,0),COLUMN('Damage Pickup'!$AE$2)),"")</f>
        <v/>
      </c>
      <c r="H102" s="40" t="str">
        <f>IFERROR(INDEX(('Damage Pickup'!$A:$AL),MATCH($B:$B,'Damage Pickup'!$A:$A,0),COLUMN('Damage Pickup'!$AF$2)),"")</f>
        <v/>
      </c>
    </row>
    <row r="103" spans="1:8" x14ac:dyDescent="0.2">
      <c r="A103" s="35"/>
      <c r="B103" s="36"/>
      <c r="C103" s="37" t="str">
        <f>IFERROR(INDEX(('Damage Pickup'!$A:$AL),MATCH($B:$B,'Damage Pickup'!$A:$A,0),COLUMN('Damage Pickup'!$AK$2)),"")</f>
        <v/>
      </c>
      <c r="D103" s="37" t="str">
        <f>IFERROR(INDEX(('Damage Pickup'!$A:$AL),MATCH($B:$B,'Damage Pickup'!$A:$A,0),COLUMN('Damage Pickup'!$AL$2)),"")</f>
        <v/>
      </c>
      <c r="E103" s="38" t="str">
        <f>IFERROR(INDEX(('Damage Pickup'!$A:$AL),MATCH($B:$B,'Damage Pickup'!$A:$A,0),COLUMN('Damage Pickup'!$AB$2)),"")</f>
        <v/>
      </c>
      <c r="F103" s="39" t="str">
        <f>IFERROR(INDEX(('Damage Pickup'!$A:$AL),MATCH($B:$B,'Damage Pickup'!$A:$A,0),COLUMN('Damage Pickup'!$Q$2)),"")</f>
        <v/>
      </c>
      <c r="G103" s="39" t="str">
        <f>IFERROR(INDEX(('Damage Pickup'!$A:$AL),MATCH($B:$B,'Damage Pickup'!$A:$A,0),COLUMN('Damage Pickup'!$AE$2)),"")</f>
        <v/>
      </c>
      <c r="H103" s="40" t="str">
        <f>IFERROR(INDEX(('Damage Pickup'!$A:$AL),MATCH($B:$B,'Damage Pickup'!$A:$A,0),COLUMN('Damage Pickup'!$AF$2)),"")</f>
        <v/>
      </c>
    </row>
    <row r="104" spans="1:8" x14ac:dyDescent="0.2">
      <c r="A104" s="35"/>
      <c r="B104" s="36"/>
      <c r="C104" s="37" t="str">
        <f>IFERROR(INDEX(('Damage Pickup'!$A:$AL),MATCH($B:$B,'Damage Pickup'!$A:$A,0),COLUMN('Damage Pickup'!$AK$2)),"")</f>
        <v/>
      </c>
      <c r="D104" s="37" t="str">
        <f>IFERROR(INDEX(('Damage Pickup'!$A:$AL),MATCH($B:$B,'Damage Pickup'!$A:$A,0),COLUMN('Damage Pickup'!$AL$2)),"")</f>
        <v/>
      </c>
      <c r="E104" s="38" t="str">
        <f>IFERROR(INDEX(('Damage Pickup'!$A:$AL),MATCH($B:$B,'Damage Pickup'!$A:$A,0),COLUMN('Damage Pickup'!$AB$2)),"")</f>
        <v/>
      </c>
      <c r="F104" s="39" t="str">
        <f>IFERROR(INDEX(('Damage Pickup'!$A:$AL),MATCH($B:$B,'Damage Pickup'!$A:$A,0),COLUMN('Damage Pickup'!$Q$2)),"")</f>
        <v/>
      </c>
      <c r="G104" s="39" t="str">
        <f>IFERROR(INDEX(('Damage Pickup'!$A:$AL),MATCH($B:$B,'Damage Pickup'!$A:$A,0),COLUMN('Damage Pickup'!$AE$2)),"")</f>
        <v/>
      </c>
      <c r="H104" s="40" t="str">
        <f>IFERROR(INDEX(('Damage Pickup'!$A:$AL),MATCH($B:$B,'Damage Pickup'!$A:$A,0),COLUMN('Damage Pickup'!$AF$2)),"")</f>
        <v/>
      </c>
    </row>
    <row r="105" spans="1:8" x14ac:dyDescent="0.2">
      <c r="A105" s="41"/>
      <c r="B105" s="42"/>
      <c r="C105" s="43" t="str">
        <f>IFERROR(INDEX(('Damage Pickup'!$A:$AL),MATCH($B:$B,'Damage Pickup'!$A:$A,0),COLUMN('Damage Pickup'!$AK$2)),"")</f>
        <v/>
      </c>
      <c r="D105" s="43" t="str">
        <f>IFERROR(INDEX(('Damage Pickup'!$A:$AL),MATCH($B:$B,'Damage Pickup'!$A:$A,0),COLUMN('Damage Pickup'!$AL$2)),"")</f>
        <v/>
      </c>
      <c r="E105" s="44" t="str">
        <f>IFERROR(INDEX(('Damage Pickup'!$A:$AL),MATCH($B:$B,'Damage Pickup'!$A:$A,0),COLUMN('Damage Pickup'!$AB$2)),"")</f>
        <v/>
      </c>
      <c r="F105" s="39" t="str">
        <f>IFERROR(INDEX(('Damage Pickup'!$A:$AL),MATCH($B:$B,'Damage Pickup'!$A:$A,0),COLUMN('Damage Pickup'!$Q$2)),"")</f>
        <v/>
      </c>
      <c r="G105" s="39" t="str">
        <f>IFERROR(INDEX(('Damage Pickup'!$A:$AL),MATCH($B:$B,'Damage Pickup'!$A:$A,0),COLUMN('Damage Pickup'!$AE$2)),"")</f>
        <v/>
      </c>
      <c r="H105" s="40" t="str">
        <f>IFERROR(INDEX(('Damage Pickup'!$A:$AL),MATCH($B:$B,'Damage Pickup'!$A:$A,0),COLUMN('Damage Pickup'!$AF$2)),"")</f>
        <v/>
      </c>
    </row>
  </sheetData>
  <mergeCells count="16">
    <mergeCell ref="C4:H4"/>
    <mergeCell ref="A3:H3"/>
    <mergeCell ref="A2:H2"/>
    <mergeCell ref="C5:H5"/>
    <mergeCell ref="C11:H11"/>
    <mergeCell ref="C6:H6"/>
    <mergeCell ref="C7:H7"/>
    <mergeCell ref="C8:H8"/>
    <mergeCell ref="C9:H9"/>
    <mergeCell ref="C10:H10"/>
    <mergeCell ref="F27:H27"/>
    <mergeCell ref="F28:H28"/>
    <mergeCell ref="F29:H29"/>
    <mergeCell ref="A12:B12"/>
    <mergeCell ref="C12:H12"/>
    <mergeCell ref="A15:H15"/>
  </mergeCells>
  <conditionalFormatting sqref="A32:H105">
    <cfRule type="expression" dxfId="8" priority="1">
      <formula>ISBLANK($B31)</formula>
    </cfRule>
    <cfRule type="expression" dxfId="7" priority="2">
      <formula>ISBLANK($B32)</formula>
    </cfRule>
  </conditionalFormatting>
  <pageMargins left="0.47244094488188981" right="0.47244094488188981" top="0.47244094488188981" bottom="0.47244094488188981" header="0.31496062992125984" footer="0.31496062992125984"/>
  <pageSetup paperSize="193" scale="68" fitToHeight="0" orientation="portrait" r:id="rId1"/>
  <headerFooter scaleWithDoc="0">
    <oddFooter>&amp;L&amp;A&amp;CDRFA - Western Australia&amp;R&amp;P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993"/>
  <sheetViews>
    <sheetView showGridLines="0" tabSelected="1" zoomScaleNormal="100" workbookViewId="0">
      <pane xSplit="2" ySplit="2" topLeftCell="C3" activePane="bottomRight" state="frozen"/>
      <selection pane="topRight" activeCell="C1" sqref="C1"/>
      <selection pane="bottomLeft" activeCell="A3" sqref="A3"/>
      <selection pane="bottomRight" activeCell="B3" sqref="B3"/>
    </sheetView>
  </sheetViews>
  <sheetFormatPr defaultColWidth="9.140625" defaultRowHeight="15" x14ac:dyDescent="0.25"/>
  <cols>
    <col min="1" max="1" width="22" style="172" customWidth="1"/>
    <col min="2" max="2" width="12.7109375" style="172" customWidth="1"/>
    <col min="3" max="3" width="12.7109375" style="173" customWidth="1"/>
    <col min="4" max="4" width="14.140625" style="174" customWidth="1"/>
    <col min="5" max="6" width="11.7109375" style="168" customWidth="1"/>
    <col min="7" max="7" width="12.7109375" style="175" customWidth="1"/>
    <col min="8" max="8" width="30.7109375" style="187" customWidth="1"/>
    <col min="9" max="9" width="12.7109375" style="175" customWidth="1"/>
    <col min="10" max="10" width="17" style="175" customWidth="1"/>
    <col min="11" max="11" width="30.7109375" style="180" customWidth="1"/>
    <col min="12" max="12" width="16" style="184" customWidth="1"/>
    <col min="13" max="13" width="55.7109375" style="176" customWidth="1"/>
    <col min="14" max="15" width="24.7109375" style="176" customWidth="1"/>
    <col min="16" max="16" width="17.7109375" style="177" customWidth="1"/>
    <col min="17" max="17" width="17.7109375" style="130" customWidth="1"/>
    <col min="18" max="18" width="17.7109375" style="126" customWidth="1"/>
    <col min="19" max="20" width="13.7109375" style="174" customWidth="1"/>
    <col min="21" max="21" width="32.5703125" style="174" customWidth="1"/>
    <col min="22" max="22" width="14.7109375" style="126" customWidth="1"/>
    <col min="23" max="23" width="13.42578125" style="126" customWidth="1"/>
    <col min="24" max="24" width="17.140625" style="126" customWidth="1"/>
    <col min="25" max="25" width="12.7109375" style="126" customWidth="1"/>
    <col min="26" max="30" width="7.7109375" style="168" hidden="1" customWidth="1"/>
    <col min="31" max="31" width="10.7109375" style="168" hidden="1" customWidth="1"/>
    <col min="32" max="38" width="11.7109375" style="168" hidden="1" customWidth="1"/>
    <col min="39" max="39" width="9.140625" style="152" customWidth="1"/>
    <col min="40" max="40" width="9.140625" style="131"/>
    <col min="41" max="41" width="9.140625" style="128"/>
    <col min="42" max="16384" width="9.140625" style="126"/>
  </cols>
  <sheetData>
    <row r="1" spans="1:41" ht="20.25" x14ac:dyDescent="0.25">
      <c r="A1" s="123" t="s">
        <v>212</v>
      </c>
      <c r="B1" s="124"/>
      <c r="C1" s="125"/>
      <c r="D1" s="126"/>
      <c r="E1" s="127"/>
      <c r="F1" s="126"/>
      <c r="G1" s="128"/>
      <c r="H1" s="186"/>
      <c r="I1" s="128"/>
      <c r="J1" s="128"/>
      <c r="L1" s="180"/>
      <c r="M1" s="129"/>
      <c r="N1" s="129"/>
      <c r="O1" s="129"/>
      <c r="P1" s="130"/>
      <c r="S1" s="126"/>
      <c r="T1" s="126"/>
      <c r="U1" s="126"/>
      <c r="Z1" s="126"/>
      <c r="AA1" s="126"/>
      <c r="AB1" s="126"/>
      <c r="AC1" s="126"/>
      <c r="AD1" s="126"/>
      <c r="AE1" s="126"/>
      <c r="AF1" s="126"/>
      <c r="AG1" s="126"/>
      <c r="AH1" s="126"/>
      <c r="AI1" s="126"/>
      <c r="AJ1" s="126"/>
      <c r="AK1" s="126"/>
      <c r="AL1" s="126"/>
      <c r="AM1" s="126"/>
    </row>
    <row r="2" spans="1:41" s="82" customFormat="1" ht="45" customHeight="1" x14ac:dyDescent="0.25">
      <c r="A2" s="132" t="s">
        <v>17</v>
      </c>
      <c r="B2" s="133" t="s">
        <v>2</v>
      </c>
      <c r="C2" s="133" t="s">
        <v>135</v>
      </c>
      <c r="D2" s="134" t="s">
        <v>156</v>
      </c>
      <c r="E2" s="135" t="s">
        <v>3</v>
      </c>
      <c r="F2" s="135" t="s">
        <v>221</v>
      </c>
      <c r="G2" s="134" t="s">
        <v>4</v>
      </c>
      <c r="H2" s="134" t="s">
        <v>5</v>
      </c>
      <c r="I2" s="134" t="s">
        <v>16</v>
      </c>
      <c r="J2" s="134" t="s">
        <v>172</v>
      </c>
      <c r="K2" s="134" t="s">
        <v>6</v>
      </c>
      <c r="L2" s="134" t="s">
        <v>136</v>
      </c>
      <c r="M2" s="134" t="s">
        <v>7</v>
      </c>
      <c r="N2" s="134" t="s">
        <v>222</v>
      </c>
      <c r="O2" s="132" t="s">
        <v>238</v>
      </c>
      <c r="P2" s="132" t="s">
        <v>170</v>
      </c>
      <c r="Q2" s="132" t="s">
        <v>171</v>
      </c>
      <c r="R2" s="134" t="s">
        <v>169</v>
      </c>
      <c r="S2" s="134" t="s">
        <v>204</v>
      </c>
      <c r="T2" s="136" t="s">
        <v>203</v>
      </c>
      <c r="U2" s="136" t="s">
        <v>237</v>
      </c>
      <c r="V2" s="134" t="s">
        <v>11</v>
      </c>
      <c r="W2" s="134" t="s">
        <v>8</v>
      </c>
      <c r="X2" s="134" t="s">
        <v>9</v>
      </c>
      <c r="Y2" s="134" t="s">
        <v>10</v>
      </c>
      <c r="Z2" s="132" t="s">
        <v>28</v>
      </c>
      <c r="AA2" s="132" t="s">
        <v>29</v>
      </c>
      <c r="AB2" s="132" t="s">
        <v>30</v>
      </c>
      <c r="AC2" s="132" t="s">
        <v>180</v>
      </c>
      <c r="AD2" s="132" t="s">
        <v>181</v>
      </c>
      <c r="AE2" s="132" t="s">
        <v>182</v>
      </c>
      <c r="AF2" s="132" t="s">
        <v>183</v>
      </c>
      <c r="AG2" s="132" t="s">
        <v>22</v>
      </c>
      <c r="AH2" s="132" t="s">
        <v>23</v>
      </c>
      <c r="AI2" s="132" t="s">
        <v>24</v>
      </c>
      <c r="AJ2" s="132" t="s">
        <v>25</v>
      </c>
      <c r="AK2" s="132" t="s">
        <v>26</v>
      </c>
      <c r="AL2" s="137" t="s">
        <v>27</v>
      </c>
      <c r="AN2" s="83"/>
      <c r="AO2" s="84"/>
    </row>
    <row r="3" spans="1:41" ht="15.75" x14ac:dyDescent="0.25">
      <c r="A3" s="138"/>
      <c r="B3" s="139"/>
      <c r="C3" s="140"/>
      <c r="D3" s="141"/>
      <c r="E3" s="142">
        <f t="shared" ref="E3:E14" si="0">IF(OR(ABS(C3-B3)*1000=0,C3=0),1,ABS(C3-B3)*1000)</f>
        <v>1</v>
      </c>
      <c r="F3" s="142">
        <f>D3*E3</f>
        <v>0</v>
      </c>
      <c r="G3" s="141"/>
      <c r="H3" s="179"/>
      <c r="I3" s="143"/>
      <c r="J3" s="143"/>
      <c r="K3" s="185" t="e">
        <f>VLOOKUP('Damage Pickup'!$H3&amp;'Damage Pickup'!$I3,Code!$I$2:$M$51,4,0)</f>
        <v>#N/A</v>
      </c>
      <c r="L3" s="181"/>
      <c r="M3" s="178"/>
      <c r="N3" s="144"/>
      <c r="O3" s="145">
        <f>SUMIF($AA:$AA,Z3,$N:$N)</f>
        <v>0</v>
      </c>
      <c r="P3" s="144"/>
      <c r="Q3" s="145">
        <f>SUMIF($AA:$AA,Z3,$P:$P)</f>
        <v>0</v>
      </c>
      <c r="R3" s="146"/>
      <c r="S3" s="147"/>
      <c r="T3" s="147"/>
      <c r="U3" s="190"/>
      <c r="V3" s="148"/>
      <c r="W3" s="149"/>
      <c r="X3" s="149"/>
      <c r="Y3" s="149"/>
      <c r="Z3" s="150" t="str">
        <f t="shared" ref="Z3:Z66" si="1">IF(A3="","",ROW()-ROW($Z$2))</f>
        <v/>
      </c>
      <c r="AA3" s="150">
        <f>IF(B3="",0,IF(Z3="",AA2,Z3))</f>
        <v>0</v>
      </c>
      <c r="AB3" s="150" t="str">
        <f t="shared" ref="AB3:AB66" si="2">IF(Z3="","",COUNTIF($AA:$AA,Z3))</f>
        <v/>
      </c>
      <c r="AC3" s="151" t="str">
        <f>IF(J3=Code!$C$8,P3,"")</f>
        <v/>
      </c>
      <c r="AD3" s="151" t="str">
        <f>IF(J3=Code!$C$9,P3,"")</f>
        <v/>
      </c>
      <c r="AE3" s="151">
        <f>SUMIF($AA:$AA,Z3,$AC:$AC)</f>
        <v>0</v>
      </c>
      <c r="AF3" s="151">
        <f>SUMIF($AA:$AA,Z3,$AD:$AD)</f>
        <v>0</v>
      </c>
      <c r="AG3" s="188" t="str">
        <f ca="1">IF(AB3="","",MIN(OFFSET(B3,0,0):OFFSET(B3,AB3-1,0)))</f>
        <v/>
      </c>
      <c r="AH3" s="188" t="str">
        <f ca="1">IF(AB3="","",MIN(OFFSET(C3,0,0):OFFSET(C3,AB3-1,0)))</f>
        <v/>
      </c>
      <c r="AI3" s="188" t="str">
        <f ca="1">IF(AB3="","",MAX(OFFSET(B3,0,0):OFFSET(B3,AB3-1,0)))</f>
        <v/>
      </c>
      <c r="AJ3" s="188" t="str">
        <f ca="1">IF(AB3="","",MAX(OFFSET(C3,0,0):OFFSET(C3,AB3-1,0)))</f>
        <v/>
      </c>
      <c r="AK3" s="188">
        <f ca="1">MIN(AG3:AJ3)</f>
        <v>0</v>
      </c>
      <c r="AL3" s="189">
        <f ca="1">MAX(AG3:AJ3)</f>
        <v>0</v>
      </c>
    </row>
    <row r="4" spans="1:41" ht="15.75" x14ac:dyDescent="0.25">
      <c r="A4" s="138"/>
      <c r="B4" s="153"/>
      <c r="C4" s="154"/>
      <c r="D4" s="155"/>
      <c r="E4" s="142">
        <f t="shared" si="0"/>
        <v>1</v>
      </c>
      <c r="F4" s="156">
        <f t="shared" ref="F4:F7" si="3">D4*E4</f>
        <v>0</v>
      </c>
      <c r="G4" s="155"/>
      <c r="H4" s="179"/>
      <c r="I4" s="143"/>
      <c r="J4" s="143"/>
      <c r="K4" s="185" t="e">
        <f>VLOOKUP('Damage Pickup'!$H4&amp;'Damage Pickup'!$I4,Code!$I$2:$M$51,4,0)</f>
        <v>#N/A</v>
      </c>
      <c r="L4" s="182"/>
      <c r="M4" s="179"/>
      <c r="N4" s="144"/>
      <c r="O4" s="145">
        <f>SUMIF($AA:$AA,Z4,$N:$N)</f>
        <v>0</v>
      </c>
      <c r="P4" s="144"/>
      <c r="Q4" s="145">
        <f>SUMIF($AA:$AA,Z4,$P:$P)</f>
        <v>0</v>
      </c>
      <c r="R4" s="146"/>
      <c r="S4" s="147"/>
      <c r="T4" s="147"/>
      <c r="U4" s="157"/>
      <c r="V4" s="158"/>
      <c r="W4" s="159"/>
      <c r="X4" s="159"/>
      <c r="Y4" s="159"/>
      <c r="Z4" s="150" t="str">
        <f t="shared" si="1"/>
        <v/>
      </c>
      <c r="AA4" s="150">
        <f>IF(B4="",0,IF(Z4="",AA3,Z4))</f>
        <v>0</v>
      </c>
      <c r="AB4" s="150" t="str">
        <f t="shared" si="2"/>
        <v/>
      </c>
      <c r="AC4" s="151" t="str">
        <f>IF(J4=Code!$C$8,P4,"")</f>
        <v/>
      </c>
      <c r="AD4" s="151" t="str">
        <f>IF(J4=Code!$C$9,P4,"")</f>
        <v/>
      </c>
      <c r="AE4" s="151">
        <f>SUMIF($AA:$AA,Z4,$AC:$AC)</f>
        <v>0</v>
      </c>
      <c r="AF4" s="151">
        <f>SUMIF($AA:$AA,Z4,$AD:$AD)</f>
        <v>0</v>
      </c>
      <c r="AG4" s="188" t="str">
        <f ca="1">IF(AB4="","",MIN(OFFSET(B4,0,0):OFFSET(B4,AB4-1,0)))</f>
        <v/>
      </c>
      <c r="AH4" s="188" t="str">
        <f ca="1">IF(AB4="","",MIN(OFFSET(C4,0,0):OFFSET(C4,AB4-1,0)))</f>
        <v/>
      </c>
      <c r="AI4" s="188" t="str">
        <f ca="1">IF(AB4="","",MAX(OFFSET(B4,0,0):OFFSET(B4,AB4-1,0)))</f>
        <v/>
      </c>
      <c r="AJ4" s="188" t="str">
        <f ca="1">IF(AB4="","",MAX(OFFSET(C4,0,0):OFFSET(C4,AB4-1,0)))</f>
        <v/>
      </c>
      <c r="AK4" s="188">
        <f t="shared" ref="AK4:AK60" ca="1" si="4">MIN(AG4:AJ4)</f>
        <v>0</v>
      </c>
      <c r="AL4" s="189">
        <f t="shared" ref="AL4:AL60" ca="1" si="5">MAX(AG4:AJ4)</f>
        <v>0</v>
      </c>
    </row>
    <row r="5" spans="1:41" ht="15.75" x14ac:dyDescent="0.25">
      <c r="A5" s="138"/>
      <c r="B5" s="153"/>
      <c r="C5" s="154"/>
      <c r="D5" s="155"/>
      <c r="E5" s="142">
        <f t="shared" si="0"/>
        <v>1</v>
      </c>
      <c r="F5" s="156">
        <f t="shared" si="3"/>
        <v>0</v>
      </c>
      <c r="G5" s="155"/>
      <c r="H5" s="179"/>
      <c r="I5" s="143"/>
      <c r="J5" s="143"/>
      <c r="K5" s="185" t="e">
        <f>VLOOKUP('Damage Pickup'!$H5&amp;'Damage Pickup'!$I5,Code!$I$2:$M$51,4,0)</f>
        <v>#N/A</v>
      </c>
      <c r="L5" s="182"/>
      <c r="M5" s="179"/>
      <c r="N5" s="144"/>
      <c r="O5" s="145">
        <f>SUMIF($AA:$AA,Z5,$N:$N)</f>
        <v>0</v>
      </c>
      <c r="P5" s="144"/>
      <c r="Q5" s="145">
        <f>SUMIF($AA:$AA,Z5,$P:$P)</f>
        <v>0</v>
      </c>
      <c r="R5" s="146"/>
      <c r="S5" s="147"/>
      <c r="T5" s="147"/>
      <c r="U5" s="157"/>
      <c r="V5" s="158"/>
      <c r="W5" s="159"/>
      <c r="X5" s="159"/>
      <c r="Y5" s="159"/>
      <c r="Z5" s="150" t="str">
        <f t="shared" si="1"/>
        <v/>
      </c>
      <c r="AA5" s="150">
        <f>IF(B5="",0,IF(Z5="",AA4,Z5))</f>
        <v>0</v>
      </c>
      <c r="AB5" s="150" t="str">
        <f t="shared" si="2"/>
        <v/>
      </c>
      <c r="AC5" s="151" t="str">
        <f>IF(J5=Code!$C$8,P5,"")</f>
        <v/>
      </c>
      <c r="AD5" s="151" t="str">
        <f>IF(J5=Code!$C$9,P5,"")</f>
        <v/>
      </c>
      <c r="AE5" s="151">
        <f>SUMIF($AA:$AA,Z5,$AC:$AC)</f>
        <v>0</v>
      </c>
      <c r="AF5" s="151">
        <f>SUMIF($AA:$AA,Z5,$AD:$AD)</f>
        <v>0</v>
      </c>
      <c r="AG5" s="188" t="str">
        <f ca="1">IF(AB5="","",MIN(OFFSET(B5,0,0):OFFSET(B5,AB5-1,0)))</f>
        <v/>
      </c>
      <c r="AH5" s="188" t="str">
        <f ca="1">IF(AB5="","",MIN(OFFSET(C5,0,0):OFFSET(C5,AB5-1,0)))</f>
        <v/>
      </c>
      <c r="AI5" s="188" t="str">
        <f ca="1">IF(AB5="","",MAX(OFFSET(B5,0,0):OFFSET(B5,AB5-1,0)))</f>
        <v/>
      </c>
      <c r="AJ5" s="188" t="str">
        <f ca="1">IF(AB5="","",MAX(OFFSET(C5,0,0):OFFSET(C5,AB5-1,0)))</f>
        <v/>
      </c>
      <c r="AK5" s="188">
        <f t="shared" ca="1" si="4"/>
        <v>0</v>
      </c>
      <c r="AL5" s="189">
        <f t="shared" ca="1" si="5"/>
        <v>0</v>
      </c>
    </row>
    <row r="6" spans="1:41" ht="15.75" x14ac:dyDescent="0.25">
      <c r="A6" s="138"/>
      <c r="B6" s="153"/>
      <c r="C6" s="154"/>
      <c r="D6" s="155"/>
      <c r="E6" s="142">
        <f t="shared" si="0"/>
        <v>1</v>
      </c>
      <c r="F6" s="156">
        <f t="shared" si="3"/>
        <v>0</v>
      </c>
      <c r="G6" s="155"/>
      <c r="H6" s="179"/>
      <c r="I6" s="143"/>
      <c r="J6" s="143"/>
      <c r="K6" s="185" t="e">
        <f>VLOOKUP('Damage Pickup'!$H6&amp;'Damage Pickup'!$I6,Code!$I$2:$M$51,4,0)</f>
        <v>#N/A</v>
      </c>
      <c r="L6" s="182"/>
      <c r="M6" s="179"/>
      <c r="N6" s="144"/>
      <c r="O6" s="145">
        <f>SUMIF($AA:$AA,Z6,$N:$N)</f>
        <v>0</v>
      </c>
      <c r="P6" s="144"/>
      <c r="Q6" s="145">
        <f>SUMIF($AA:$AA,Z6,$P:$P)</f>
        <v>0</v>
      </c>
      <c r="R6" s="146"/>
      <c r="S6" s="147"/>
      <c r="T6" s="147"/>
      <c r="U6" s="157"/>
      <c r="V6" s="158"/>
      <c r="W6" s="159"/>
      <c r="X6" s="159"/>
      <c r="Y6" s="159"/>
      <c r="Z6" s="150" t="str">
        <f t="shared" si="1"/>
        <v/>
      </c>
      <c r="AA6" s="150">
        <f t="shared" ref="AA6:AA12" si="6">IF(B6="",0,IF(Z6="",AA5,Z6))</f>
        <v>0</v>
      </c>
      <c r="AB6" s="150" t="str">
        <f t="shared" si="2"/>
        <v/>
      </c>
      <c r="AC6" s="151" t="str">
        <f>IF(J6=Code!$C$8,P6,"")</f>
        <v/>
      </c>
      <c r="AD6" s="151" t="str">
        <f>IF(J6=Code!$C$9,P6,"")</f>
        <v/>
      </c>
      <c r="AE6" s="151">
        <f>SUMIF($AA:$AA,Z6,$AC:$AC)</f>
        <v>0</v>
      </c>
      <c r="AF6" s="151">
        <f>SUMIF($AA:$AA,Z6,$AD:$AD)</f>
        <v>0</v>
      </c>
      <c r="AG6" s="188" t="str">
        <f ca="1">IF(AB6="","",MIN(OFFSET(B6,0,0):OFFSET(B6,AB6-1,0)))</f>
        <v/>
      </c>
      <c r="AH6" s="188" t="str">
        <f ca="1">IF(AB6="","",MIN(OFFSET(C6,0,0):OFFSET(C6,AB6-1,0)))</f>
        <v/>
      </c>
      <c r="AI6" s="188" t="str">
        <f ca="1">IF(AB6="","",MAX(OFFSET(B6,0,0):OFFSET(B6,AB6-1,0)))</f>
        <v/>
      </c>
      <c r="AJ6" s="188" t="str">
        <f ca="1">IF(AB6="","",MAX(OFFSET(C6,0,0):OFFSET(C6,AB6-1,0)))</f>
        <v/>
      </c>
      <c r="AK6" s="188">
        <f t="shared" ca="1" si="4"/>
        <v>0</v>
      </c>
      <c r="AL6" s="189">
        <f t="shared" ca="1" si="5"/>
        <v>0</v>
      </c>
    </row>
    <row r="7" spans="1:41" ht="15.75" x14ac:dyDescent="0.25">
      <c r="A7" s="138"/>
      <c r="B7" s="153"/>
      <c r="C7" s="154"/>
      <c r="D7" s="155"/>
      <c r="E7" s="142">
        <f t="shared" si="0"/>
        <v>1</v>
      </c>
      <c r="F7" s="156">
        <f t="shared" si="3"/>
        <v>0</v>
      </c>
      <c r="G7" s="155"/>
      <c r="H7" s="179"/>
      <c r="I7" s="143"/>
      <c r="J7" s="143"/>
      <c r="K7" s="185" t="e">
        <f>VLOOKUP('Damage Pickup'!$H7&amp;'Damage Pickup'!$I7,Code!$I$2:$M$51,4,0)</f>
        <v>#N/A</v>
      </c>
      <c r="L7" s="182"/>
      <c r="M7" s="179"/>
      <c r="N7" s="144"/>
      <c r="O7" s="145">
        <f>SUMIF($AA:$AA,Z7,$N:$N)</f>
        <v>0</v>
      </c>
      <c r="P7" s="144"/>
      <c r="Q7" s="145">
        <f>SUMIF($AA:$AA,Z7,$P:$P)</f>
        <v>0</v>
      </c>
      <c r="R7" s="146"/>
      <c r="S7" s="147"/>
      <c r="T7" s="147"/>
      <c r="U7" s="157"/>
      <c r="V7" s="158"/>
      <c r="W7" s="159"/>
      <c r="X7" s="159"/>
      <c r="Y7" s="159"/>
      <c r="Z7" s="150" t="str">
        <f t="shared" si="1"/>
        <v/>
      </c>
      <c r="AA7" s="150">
        <f t="shared" si="6"/>
        <v>0</v>
      </c>
      <c r="AB7" s="150" t="str">
        <f t="shared" si="2"/>
        <v/>
      </c>
      <c r="AC7" s="151" t="str">
        <f>IF(J7=Code!$C$8,P7,"")</f>
        <v/>
      </c>
      <c r="AD7" s="151" t="str">
        <f>IF(J7=Code!$C$9,P7,"")</f>
        <v/>
      </c>
      <c r="AE7" s="151">
        <f t="shared" ref="AE7:AE9" si="7">SUMIF($AA:$AA,Z7,$AC:$AC)</f>
        <v>0</v>
      </c>
      <c r="AF7" s="151">
        <f t="shared" ref="AF7:AF9" si="8">SUMIF($AA:$AA,Z7,$AD:$AD)</f>
        <v>0</v>
      </c>
      <c r="AG7" s="188" t="str">
        <f ca="1">IF(AB7="","",MIN(OFFSET(B7,0,0):OFFSET(B7,AB7-1,0)))</f>
        <v/>
      </c>
      <c r="AH7" s="188" t="str">
        <f ca="1">IF(AB7="","",MIN(OFFSET(C7,0,0):OFFSET(C7,AB7-1,0)))</f>
        <v/>
      </c>
      <c r="AI7" s="188" t="str">
        <f ca="1">IF(AB7="","",MAX(OFFSET(B7,0,0):OFFSET(B7,AB7-1,0)))</f>
        <v/>
      </c>
      <c r="AJ7" s="188" t="str">
        <f ca="1">IF(AB7="","",MAX(OFFSET(C7,0,0):OFFSET(C7,AB7-1,0)))</f>
        <v/>
      </c>
      <c r="AK7" s="188">
        <f t="shared" ca="1" si="4"/>
        <v>0</v>
      </c>
      <c r="AL7" s="189">
        <f t="shared" ca="1" si="5"/>
        <v>0</v>
      </c>
    </row>
    <row r="8" spans="1:41" ht="15.75" x14ac:dyDescent="0.25">
      <c r="A8" s="138"/>
      <c r="B8" s="153"/>
      <c r="C8" s="154"/>
      <c r="D8" s="155"/>
      <c r="E8" s="142">
        <f t="shared" si="0"/>
        <v>1</v>
      </c>
      <c r="F8" s="156">
        <f t="shared" ref="F8" si="9">D8*E8</f>
        <v>0</v>
      </c>
      <c r="G8" s="155"/>
      <c r="H8" s="179"/>
      <c r="I8" s="143"/>
      <c r="J8" s="143"/>
      <c r="K8" s="185" t="e">
        <f>VLOOKUP('Damage Pickup'!$H8&amp;'Damage Pickup'!$I8,Code!$I$2:$M$51,4,0)</f>
        <v>#N/A</v>
      </c>
      <c r="L8" s="182"/>
      <c r="M8" s="143"/>
      <c r="N8" s="144"/>
      <c r="O8" s="145">
        <f t="shared" ref="O8:O13" si="10">SUMIF($AA:$AA,Z8,$N:$N)</f>
        <v>0</v>
      </c>
      <c r="P8" s="144"/>
      <c r="Q8" s="145">
        <f t="shared" ref="Q8:Q15" si="11">SUMIF($AA:$AA,Z8,$P:$P)</f>
        <v>0</v>
      </c>
      <c r="R8" s="146"/>
      <c r="S8" s="147"/>
      <c r="T8" s="147"/>
      <c r="U8" s="157"/>
      <c r="V8" s="158"/>
      <c r="W8" s="159"/>
      <c r="X8" s="159"/>
      <c r="Y8" s="159"/>
      <c r="Z8" s="150" t="str">
        <f t="shared" si="1"/>
        <v/>
      </c>
      <c r="AA8" s="150">
        <f t="shared" si="6"/>
        <v>0</v>
      </c>
      <c r="AB8" s="150" t="str">
        <f t="shared" si="2"/>
        <v/>
      </c>
      <c r="AC8" s="151" t="str">
        <f>IF(J8=Code!$C$8,P8,"")</f>
        <v/>
      </c>
      <c r="AD8" s="151" t="str">
        <f>IF(J8=Code!$C$9,P8,"")</f>
        <v/>
      </c>
      <c r="AE8" s="151">
        <f t="shared" si="7"/>
        <v>0</v>
      </c>
      <c r="AF8" s="151">
        <f t="shared" si="8"/>
        <v>0</v>
      </c>
      <c r="AG8" s="188" t="str">
        <f ca="1">IF(AB8="","",MIN(OFFSET(B8,0,0):OFFSET(B8,AB8-1,0)))</f>
        <v/>
      </c>
      <c r="AH8" s="188" t="str">
        <f ca="1">IF(AB8="","",MIN(OFFSET(C8,0,0):OFFSET(C8,AB8-1,0)))</f>
        <v/>
      </c>
      <c r="AI8" s="188" t="str">
        <f ca="1">IF(AB8="","",MAX(OFFSET(B8,0,0):OFFSET(B8,AB8-1,0)))</f>
        <v/>
      </c>
      <c r="AJ8" s="188" t="str">
        <f ca="1">IF(AB8="","",MAX(OFFSET(C8,0,0):OFFSET(C8,AB8-1,0)))</f>
        <v/>
      </c>
      <c r="AK8" s="188">
        <f t="shared" ca="1" si="4"/>
        <v>0</v>
      </c>
      <c r="AL8" s="189">
        <f t="shared" ca="1" si="5"/>
        <v>0</v>
      </c>
    </row>
    <row r="9" spans="1:41" ht="15.75" x14ac:dyDescent="0.25">
      <c r="A9" s="138"/>
      <c r="B9" s="153"/>
      <c r="C9" s="154"/>
      <c r="D9" s="155"/>
      <c r="E9" s="142">
        <f t="shared" si="0"/>
        <v>1</v>
      </c>
      <c r="F9" s="156">
        <f>D9*E9</f>
        <v>0</v>
      </c>
      <c r="G9" s="155"/>
      <c r="H9" s="179"/>
      <c r="I9" s="143"/>
      <c r="J9" s="143"/>
      <c r="K9" s="185" t="e">
        <f>VLOOKUP('Damage Pickup'!$H9&amp;'Damage Pickup'!$I9,Code!$I$2:$M$51,4,0)</f>
        <v>#N/A</v>
      </c>
      <c r="L9" s="182"/>
      <c r="M9" s="143"/>
      <c r="N9" s="144"/>
      <c r="O9" s="145">
        <f t="shared" si="10"/>
        <v>0</v>
      </c>
      <c r="P9" s="144"/>
      <c r="Q9" s="145">
        <f t="shared" si="11"/>
        <v>0</v>
      </c>
      <c r="R9" s="146"/>
      <c r="S9" s="147"/>
      <c r="T9" s="147"/>
      <c r="U9" s="157"/>
      <c r="V9" s="158"/>
      <c r="W9" s="159"/>
      <c r="X9" s="159"/>
      <c r="Y9" s="159"/>
      <c r="Z9" s="150" t="str">
        <f t="shared" si="1"/>
        <v/>
      </c>
      <c r="AA9" s="150">
        <f t="shared" si="6"/>
        <v>0</v>
      </c>
      <c r="AB9" s="150" t="str">
        <f t="shared" si="2"/>
        <v/>
      </c>
      <c r="AC9" s="151" t="str">
        <f>IF(J9=Code!$C$8,P9,"")</f>
        <v/>
      </c>
      <c r="AD9" s="151" t="str">
        <f>IF(J9=Code!$C$9,P9,"")</f>
        <v/>
      </c>
      <c r="AE9" s="151">
        <f t="shared" si="7"/>
        <v>0</v>
      </c>
      <c r="AF9" s="151">
        <f t="shared" si="8"/>
        <v>0</v>
      </c>
      <c r="AG9" s="188" t="str">
        <f ca="1">IF(AB9="","",MIN(OFFSET(B9,0,0):OFFSET(B9,AB9-1,0)))</f>
        <v/>
      </c>
      <c r="AH9" s="188" t="str">
        <f ca="1">IF(AB9="","",MIN(OFFSET(C9,0,0):OFFSET(C9,AB9-1,0)))</f>
        <v/>
      </c>
      <c r="AI9" s="188" t="str">
        <f ca="1">IF(AB9="","",MAX(OFFSET(B9,0,0):OFFSET(B9,AB9-1,0)))</f>
        <v/>
      </c>
      <c r="AJ9" s="188" t="str">
        <f ca="1">IF(AB9="","",MAX(OFFSET(C9,0,0):OFFSET(C9,AB9-1,0)))</f>
        <v/>
      </c>
      <c r="AK9" s="188">
        <f t="shared" ca="1" si="4"/>
        <v>0</v>
      </c>
      <c r="AL9" s="189">
        <f t="shared" ca="1" si="5"/>
        <v>0</v>
      </c>
    </row>
    <row r="10" spans="1:41" ht="15.75" x14ac:dyDescent="0.25">
      <c r="A10" s="138"/>
      <c r="B10" s="153"/>
      <c r="C10" s="154"/>
      <c r="D10" s="155"/>
      <c r="E10" s="142">
        <f t="shared" si="0"/>
        <v>1</v>
      </c>
      <c r="F10" s="156">
        <f>D10*E10</f>
        <v>0</v>
      </c>
      <c r="G10" s="155"/>
      <c r="H10" s="179"/>
      <c r="I10" s="143"/>
      <c r="J10" s="143"/>
      <c r="K10" s="185" t="e">
        <f>VLOOKUP('Damage Pickup'!$H10&amp;'Damage Pickup'!$I10,Code!$I$2:$M$51,4,0)</f>
        <v>#N/A</v>
      </c>
      <c r="L10" s="182"/>
      <c r="M10" s="143"/>
      <c r="N10" s="144"/>
      <c r="O10" s="145">
        <f t="shared" si="10"/>
        <v>0</v>
      </c>
      <c r="P10" s="144"/>
      <c r="Q10" s="145">
        <f t="shared" si="11"/>
        <v>0</v>
      </c>
      <c r="R10" s="146"/>
      <c r="S10" s="147"/>
      <c r="T10" s="147"/>
      <c r="U10" s="157"/>
      <c r="V10" s="158"/>
      <c r="W10" s="159"/>
      <c r="X10" s="159"/>
      <c r="Y10" s="159"/>
      <c r="Z10" s="150" t="str">
        <f t="shared" si="1"/>
        <v/>
      </c>
      <c r="AA10" s="150">
        <f t="shared" si="6"/>
        <v>0</v>
      </c>
      <c r="AB10" s="150" t="str">
        <f t="shared" si="2"/>
        <v/>
      </c>
      <c r="AC10" s="151" t="str">
        <f>IF(J10=Code!$C$8,P10,"")</f>
        <v/>
      </c>
      <c r="AD10" s="151" t="str">
        <f>IF(J10=Code!$C$9,P10,"")</f>
        <v/>
      </c>
      <c r="AE10" s="151"/>
      <c r="AF10" s="150"/>
      <c r="AG10" s="188" t="str">
        <f ca="1">IF(AB10="","",MIN(OFFSET(B10,0,0):OFFSET(B10,AB10-1,0)))</f>
        <v/>
      </c>
      <c r="AH10" s="188" t="str">
        <f ca="1">IF(AB10="","",MIN(OFFSET(C10,0,0):OFFSET(C10,AB10-1,0)))</f>
        <v/>
      </c>
      <c r="AI10" s="188" t="str">
        <f ca="1">IF(AB10="","",MAX(OFFSET(B10,0,0):OFFSET(B10,AB10-1,0)))</f>
        <v/>
      </c>
      <c r="AJ10" s="188" t="str">
        <f ca="1">IF(AB10="","",MAX(OFFSET(C10,0,0):OFFSET(C10,AB10-1,0)))</f>
        <v/>
      </c>
      <c r="AK10" s="188">
        <f t="shared" ca="1" si="4"/>
        <v>0</v>
      </c>
      <c r="AL10" s="189">
        <f t="shared" ca="1" si="5"/>
        <v>0</v>
      </c>
    </row>
    <row r="11" spans="1:41" ht="15.75" x14ac:dyDescent="0.25">
      <c r="A11" s="138"/>
      <c r="B11" s="160"/>
      <c r="C11" s="160"/>
      <c r="D11" s="161"/>
      <c r="E11" s="142">
        <f t="shared" si="0"/>
        <v>1</v>
      </c>
      <c r="F11" s="162">
        <f>D11*E11</f>
        <v>0</v>
      </c>
      <c r="G11" s="161"/>
      <c r="H11" s="179"/>
      <c r="I11" s="143"/>
      <c r="J11" s="143"/>
      <c r="K11" s="185" t="e">
        <f>VLOOKUP('Damage Pickup'!$H11&amp;'Damage Pickup'!$I11,Code!$I$2:$M$51,4,0)</f>
        <v>#N/A</v>
      </c>
      <c r="L11" s="183"/>
      <c r="M11" s="163"/>
      <c r="N11" s="144"/>
      <c r="O11" s="145">
        <f t="shared" si="10"/>
        <v>0</v>
      </c>
      <c r="P11" s="144"/>
      <c r="Q11" s="145">
        <f t="shared" si="11"/>
        <v>0</v>
      </c>
      <c r="R11" s="146"/>
      <c r="S11" s="147"/>
      <c r="T11" s="147"/>
      <c r="U11" s="157"/>
      <c r="V11" s="165"/>
      <c r="W11" s="166"/>
      <c r="X11" s="166"/>
      <c r="Y11" s="166"/>
      <c r="Z11" s="167" t="str">
        <f t="shared" si="1"/>
        <v/>
      </c>
      <c r="AA11" s="150">
        <f t="shared" si="6"/>
        <v>0</v>
      </c>
      <c r="AB11" s="167" t="str">
        <f t="shared" si="2"/>
        <v/>
      </c>
      <c r="AC11" s="150">
        <f>SUMIF($AA:$AA,AND(J11="Immediate",Z11),$P:$P)</f>
        <v>0</v>
      </c>
      <c r="AD11" s="150"/>
      <c r="AE11" s="150"/>
      <c r="AF11" s="150"/>
      <c r="AG11" s="188" t="str">
        <f ca="1">IF(AB11="","",MIN(OFFSET(B11,0,0):OFFSET(B11,AB11-1,0)))</f>
        <v/>
      </c>
      <c r="AH11" s="188" t="str">
        <f ca="1">IF(AB11="","",MIN(OFFSET(C11,0,0):OFFSET(C11,AB11-1,0)))</f>
        <v/>
      </c>
      <c r="AI11" s="188" t="str">
        <f ca="1">IF(AB11="","",MAX(OFFSET(B11,0,0):OFFSET(B11,AB11-1,0)))</f>
        <v/>
      </c>
      <c r="AJ11" s="188" t="str">
        <f ca="1">IF(AB11="","",MAX(OFFSET(C11,0,0):OFFSET(C11,AB11-1,0)))</f>
        <v/>
      </c>
      <c r="AK11" s="188">
        <f t="shared" ca="1" si="4"/>
        <v>0</v>
      </c>
      <c r="AL11" s="189">
        <f t="shared" ca="1" si="5"/>
        <v>0</v>
      </c>
    </row>
    <row r="12" spans="1:41" ht="15.75" x14ac:dyDescent="0.25">
      <c r="A12" s="138"/>
      <c r="B12" s="160"/>
      <c r="C12" s="160"/>
      <c r="D12" s="161"/>
      <c r="E12" s="142">
        <f t="shared" si="0"/>
        <v>1</v>
      </c>
      <c r="F12" s="162">
        <f t="shared" ref="F12:F23" si="12">D12*E12</f>
        <v>0</v>
      </c>
      <c r="G12" s="161"/>
      <c r="H12" s="179"/>
      <c r="I12" s="143"/>
      <c r="J12" s="143"/>
      <c r="K12" s="185" t="e">
        <f>VLOOKUP('Damage Pickup'!$H12&amp;'Damage Pickup'!$I12,Code!$I$2:$M$51,4,0)</f>
        <v>#N/A</v>
      </c>
      <c r="L12" s="183"/>
      <c r="M12" s="163"/>
      <c r="N12" s="144"/>
      <c r="O12" s="145">
        <f t="shared" si="10"/>
        <v>0</v>
      </c>
      <c r="P12" s="144"/>
      <c r="Q12" s="145">
        <f t="shared" si="11"/>
        <v>0</v>
      </c>
      <c r="R12" s="146"/>
      <c r="S12" s="147"/>
      <c r="T12" s="147"/>
      <c r="U12" s="157"/>
      <c r="V12" s="165"/>
      <c r="W12" s="166"/>
      <c r="X12" s="166"/>
      <c r="Y12" s="166"/>
      <c r="Z12" s="167" t="str">
        <f t="shared" si="1"/>
        <v/>
      </c>
      <c r="AA12" s="150">
        <f t="shared" si="6"/>
        <v>0</v>
      </c>
      <c r="AB12" s="167" t="str">
        <f t="shared" si="2"/>
        <v/>
      </c>
      <c r="AC12" s="150"/>
      <c r="AD12" s="150"/>
      <c r="AE12" s="150"/>
      <c r="AF12" s="150"/>
      <c r="AG12" s="188" t="str">
        <f ca="1">IF(AB12="","",MIN(OFFSET(B12,0,0):OFFSET(B12,AB12-1,0)))</f>
        <v/>
      </c>
      <c r="AH12" s="188" t="str">
        <f ca="1">IF(AB12="","",MIN(OFFSET(C12,0,0):OFFSET(C12,AB12-1,0)))</f>
        <v/>
      </c>
      <c r="AI12" s="188" t="str">
        <f ca="1">IF(AB12="","",MAX(OFFSET(B12,0,0):OFFSET(B12,AB12-1,0)))</f>
        <v/>
      </c>
      <c r="AJ12" s="188" t="str">
        <f ca="1">IF(AB12="","",MAX(OFFSET(C12,0,0):OFFSET(C12,AB12-1,0)))</f>
        <v/>
      </c>
      <c r="AK12" s="188">
        <f t="shared" ca="1" si="4"/>
        <v>0</v>
      </c>
      <c r="AL12" s="189">
        <f t="shared" ca="1" si="5"/>
        <v>0</v>
      </c>
    </row>
    <row r="13" spans="1:41" ht="15.75" x14ac:dyDescent="0.25">
      <c r="A13" s="138"/>
      <c r="B13" s="160"/>
      <c r="C13" s="160"/>
      <c r="D13" s="161"/>
      <c r="E13" s="142">
        <f t="shared" si="0"/>
        <v>1</v>
      </c>
      <c r="F13" s="162">
        <f t="shared" si="12"/>
        <v>0</v>
      </c>
      <c r="G13" s="161"/>
      <c r="H13" s="179"/>
      <c r="I13" s="143"/>
      <c r="J13" s="143"/>
      <c r="K13" s="185" t="e">
        <f>VLOOKUP('Damage Pickup'!$H13&amp;'Damage Pickup'!$I13,Code!$I$2:$M$51,4,0)</f>
        <v>#N/A</v>
      </c>
      <c r="L13" s="183"/>
      <c r="M13" s="163"/>
      <c r="N13" s="144"/>
      <c r="O13" s="145">
        <f t="shared" si="10"/>
        <v>0</v>
      </c>
      <c r="P13" s="144"/>
      <c r="Q13" s="145">
        <f t="shared" si="11"/>
        <v>0</v>
      </c>
      <c r="R13" s="146"/>
      <c r="S13" s="147"/>
      <c r="T13" s="147"/>
      <c r="U13" s="157"/>
      <c r="V13" s="165"/>
      <c r="W13" s="166"/>
      <c r="X13" s="166"/>
      <c r="Y13" s="166"/>
      <c r="Z13" s="167" t="str">
        <f t="shared" si="1"/>
        <v/>
      </c>
      <c r="AA13" s="150">
        <f t="shared" ref="AA13:AA72" si="13">IF(B13="",0,IF(Z13="",AA12,Z13))</f>
        <v>0</v>
      </c>
      <c r="AB13" s="167" t="str">
        <f t="shared" si="2"/>
        <v/>
      </c>
      <c r="AC13" s="150"/>
      <c r="AD13" s="150"/>
      <c r="AE13" s="150"/>
      <c r="AF13" s="150"/>
      <c r="AG13" s="188" t="str">
        <f ca="1">IF(AB13="","",MIN(OFFSET(B13,0,0):OFFSET(B13,AB13-1,0)))</f>
        <v/>
      </c>
      <c r="AH13" s="188" t="str">
        <f ca="1">IF(AB13="","",MIN(OFFSET(C13,0,0):OFFSET(C13,AB13-1,0)))</f>
        <v/>
      </c>
      <c r="AI13" s="188" t="str">
        <f ca="1">IF(AB13="","",MAX(OFFSET(B13,0,0):OFFSET(B13,AB13-1,0)))</f>
        <v/>
      </c>
      <c r="AJ13" s="188" t="str">
        <f ca="1">IF(AB13="","",MAX(OFFSET(C13,0,0):OFFSET(C13,AB13-1,0)))</f>
        <v/>
      </c>
      <c r="AK13" s="188">
        <f t="shared" ca="1" si="4"/>
        <v>0</v>
      </c>
      <c r="AL13" s="189">
        <f t="shared" ca="1" si="5"/>
        <v>0</v>
      </c>
    </row>
    <row r="14" spans="1:41" ht="15.75" x14ac:dyDescent="0.25">
      <c r="A14" s="138"/>
      <c r="B14" s="160"/>
      <c r="C14" s="160"/>
      <c r="D14" s="161"/>
      <c r="E14" s="142">
        <f t="shared" si="0"/>
        <v>1</v>
      </c>
      <c r="F14" s="162">
        <f t="shared" si="12"/>
        <v>0</v>
      </c>
      <c r="G14" s="161"/>
      <c r="H14" s="179"/>
      <c r="I14" s="143"/>
      <c r="J14" s="143"/>
      <c r="K14" s="185" t="e">
        <f>VLOOKUP('Damage Pickup'!$H14&amp;'Damage Pickup'!$I14,Code!$I$2:$M$51,4,0)</f>
        <v>#N/A</v>
      </c>
      <c r="L14" s="183"/>
      <c r="M14" s="163"/>
      <c r="N14" s="144"/>
      <c r="O14" s="145">
        <f t="shared" ref="O14:O77" si="14">SUMIF($AA:$AA,Z14,$N:$N)</f>
        <v>0</v>
      </c>
      <c r="P14" s="144"/>
      <c r="Q14" s="145">
        <f t="shared" si="11"/>
        <v>0</v>
      </c>
      <c r="R14" s="146"/>
      <c r="S14" s="147"/>
      <c r="T14" s="147"/>
      <c r="U14" s="157"/>
      <c r="V14" s="165"/>
      <c r="W14" s="166"/>
      <c r="X14" s="166"/>
      <c r="Y14" s="166"/>
      <c r="Z14" s="167" t="str">
        <f t="shared" si="1"/>
        <v/>
      </c>
      <c r="AA14" s="150">
        <f t="shared" si="13"/>
        <v>0</v>
      </c>
      <c r="AB14" s="167" t="str">
        <f t="shared" si="2"/>
        <v/>
      </c>
      <c r="AG14" s="188" t="str">
        <f ca="1">IF(AB14="","",MIN(OFFSET(B14,0,0):OFFSET(B14,AB14-1,0)))</f>
        <v/>
      </c>
      <c r="AH14" s="188" t="str">
        <f ca="1">IF(AB14="","",MIN(OFFSET(C14,0,0):OFFSET(C14,AB14-1,0)))</f>
        <v/>
      </c>
      <c r="AI14" s="188" t="str">
        <f ca="1">IF(AB14="","",MAX(OFFSET(B14,0,0):OFFSET(B14,AB14-1,0)))</f>
        <v/>
      </c>
      <c r="AJ14" s="188" t="str">
        <f ca="1">IF(AB14="","",MAX(OFFSET(C14,0,0):OFFSET(C14,AB14-1,0)))</f>
        <v/>
      </c>
      <c r="AK14" s="188">
        <f t="shared" ca="1" si="4"/>
        <v>0</v>
      </c>
      <c r="AL14" s="189">
        <f t="shared" ca="1" si="5"/>
        <v>0</v>
      </c>
    </row>
    <row r="15" spans="1:41" ht="15.75" x14ac:dyDescent="0.25">
      <c r="A15" s="138"/>
      <c r="B15" s="160"/>
      <c r="C15" s="160"/>
      <c r="D15" s="161"/>
      <c r="E15" s="142">
        <f t="shared" ref="E15:E65" si="15">IF(OR(ABS(C15-B15)*1000=0,C15=0),1,ABS(C15-B15)*1000)</f>
        <v>1</v>
      </c>
      <c r="F15" s="162">
        <f t="shared" si="12"/>
        <v>0</v>
      </c>
      <c r="G15" s="161"/>
      <c r="H15" s="179"/>
      <c r="I15" s="143"/>
      <c r="J15" s="143"/>
      <c r="K15" s="185" t="e">
        <f>VLOOKUP('Damage Pickup'!$H15&amp;'Damage Pickup'!$I15,Code!$I$2:$M$51,4,0)</f>
        <v>#N/A</v>
      </c>
      <c r="L15" s="183"/>
      <c r="M15" s="163"/>
      <c r="N15" s="144"/>
      <c r="O15" s="145">
        <f t="shared" si="14"/>
        <v>0</v>
      </c>
      <c r="P15" s="144"/>
      <c r="Q15" s="145">
        <f t="shared" si="11"/>
        <v>0</v>
      </c>
      <c r="R15" s="146"/>
      <c r="S15" s="147"/>
      <c r="T15" s="147"/>
      <c r="U15" s="157"/>
      <c r="V15" s="165"/>
      <c r="W15" s="166"/>
      <c r="X15" s="166"/>
      <c r="Y15" s="166"/>
      <c r="Z15" s="167" t="str">
        <f t="shared" si="1"/>
        <v/>
      </c>
      <c r="AA15" s="150">
        <f t="shared" si="13"/>
        <v>0</v>
      </c>
      <c r="AB15" s="167" t="str">
        <f t="shared" si="2"/>
        <v/>
      </c>
      <c r="AG15" s="188" t="str">
        <f ca="1">IF(AB15="","",MIN(OFFSET(B15,0,0):OFFSET(B15,AB15-1,0)))</f>
        <v/>
      </c>
      <c r="AH15" s="188" t="str">
        <f ca="1">IF(AB15="","",MIN(OFFSET(C15,0,0):OFFSET(C15,AB15-1,0)))</f>
        <v/>
      </c>
      <c r="AI15" s="188" t="str">
        <f ca="1">IF(AB15="","",MAX(OFFSET(B15,0,0):OFFSET(B15,AB15-1,0)))</f>
        <v/>
      </c>
      <c r="AJ15" s="188" t="str">
        <f ca="1">IF(AB15="","",MAX(OFFSET(C15,0,0):OFFSET(C15,AB15-1,0)))</f>
        <v/>
      </c>
      <c r="AK15" s="188">
        <f t="shared" ca="1" si="4"/>
        <v>0</v>
      </c>
      <c r="AL15" s="189">
        <f t="shared" ca="1" si="5"/>
        <v>0</v>
      </c>
    </row>
    <row r="16" spans="1:41" ht="15.75" x14ac:dyDescent="0.25">
      <c r="A16" s="138"/>
      <c r="B16" s="160"/>
      <c r="C16" s="160"/>
      <c r="D16" s="161"/>
      <c r="E16" s="142">
        <f t="shared" si="15"/>
        <v>1</v>
      </c>
      <c r="F16" s="162">
        <f t="shared" si="12"/>
        <v>0</v>
      </c>
      <c r="G16" s="161"/>
      <c r="H16" s="179"/>
      <c r="I16" s="143"/>
      <c r="J16" s="143"/>
      <c r="K16" s="185" t="e">
        <f>VLOOKUP('Damage Pickup'!$H16&amp;'Damage Pickup'!$I16,Code!$I$2:$M$51,4,0)</f>
        <v>#N/A</v>
      </c>
      <c r="L16" s="183"/>
      <c r="M16" s="163"/>
      <c r="N16" s="144"/>
      <c r="O16" s="145">
        <f t="shared" si="14"/>
        <v>0</v>
      </c>
      <c r="P16" s="144"/>
      <c r="Q16" s="164">
        <f t="shared" ref="Q16:Q79" si="16">SUMIF($AA:$AA,Z16,$P:$P)</f>
        <v>0</v>
      </c>
      <c r="R16" s="146"/>
      <c r="S16" s="147"/>
      <c r="T16" s="147"/>
      <c r="U16" s="157"/>
      <c r="V16" s="165"/>
      <c r="W16" s="166"/>
      <c r="X16" s="166"/>
      <c r="Y16" s="166"/>
      <c r="Z16" s="167" t="str">
        <f t="shared" si="1"/>
        <v/>
      </c>
      <c r="AA16" s="150">
        <f t="shared" si="13"/>
        <v>0</v>
      </c>
      <c r="AB16" s="167" t="str">
        <f t="shared" si="2"/>
        <v/>
      </c>
      <c r="AG16" s="188" t="str">
        <f ca="1">IF(AB16="","",MIN(OFFSET(B16,0,0):OFFSET(B16,AB16-1,0)))</f>
        <v/>
      </c>
      <c r="AH16" s="188" t="str">
        <f ca="1">IF(AB16="","",MIN(OFFSET(C16,0,0):OFFSET(C16,AB16-1,0)))</f>
        <v/>
      </c>
      <c r="AI16" s="188" t="str">
        <f ca="1">IF(AB16="","",MAX(OFFSET(B16,0,0):OFFSET(B16,AB16-1,0)))</f>
        <v/>
      </c>
      <c r="AJ16" s="188" t="str">
        <f ca="1">IF(AB16="","",MAX(OFFSET(C16,0,0):OFFSET(C16,AB16-1,0)))</f>
        <v/>
      </c>
      <c r="AK16" s="188">
        <f t="shared" ca="1" si="4"/>
        <v>0</v>
      </c>
      <c r="AL16" s="189">
        <f t="shared" ca="1" si="5"/>
        <v>0</v>
      </c>
    </row>
    <row r="17" spans="1:38" ht="15.75" x14ac:dyDescent="0.25">
      <c r="A17" s="138"/>
      <c r="B17" s="160"/>
      <c r="C17" s="160"/>
      <c r="D17" s="161"/>
      <c r="E17" s="142">
        <f t="shared" si="15"/>
        <v>1</v>
      </c>
      <c r="F17" s="162">
        <f t="shared" si="12"/>
        <v>0</v>
      </c>
      <c r="G17" s="161"/>
      <c r="H17" s="179"/>
      <c r="I17" s="143"/>
      <c r="J17" s="143"/>
      <c r="K17" s="185" t="e">
        <f>VLOOKUP('Damage Pickup'!$H17&amp;'Damage Pickup'!$I17,Code!$I$2:$M$51,4,0)</f>
        <v>#N/A</v>
      </c>
      <c r="L17" s="183"/>
      <c r="M17" s="163"/>
      <c r="N17" s="144"/>
      <c r="O17" s="145">
        <f t="shared" si="14"/>
        <v>0</v>
      </c>
      <c r="P17" s="144"/>
      <c r="Q17" s="164">
        <f t="shared" si="16"/>
        <v>0</v>
      </c>
      <c r="R17" s="146"/>
      <c r="S17" s="147"/>
      <c r="T17" s="147"/>
      <c r="U17" s="157"/>
      <c r="V17" s="165"/>
      <c r="W17" s="166"/>
      <c r="X17" s="166"/>
      <c r="Y17" s="166"/>
      <c r="Z17" s="167" t="str">
        <f t="shared" si="1"/>
        <v/>
      </c>
      <c r="AA17" s="150">
        <f t="shared" si="13"/>
        <v>0</v>
      </c>
      <c r="AB17" s="167" t="str">
        <f t="shared" si="2"/>
        <v/>
      </c>
      <c r="AG17" s="188" t="str">
        <f ca="1">IF(AB17="","",MIN(OFFSET(B17,0,0):OFFSET(B17,AB17-1,0)))</f>
        <v/>
      </c>
      <c r="AH17" s="188" t="str">
        <f ca="1">IF(AB17="","",MIN(OFFSET(C17,0,0):OFFSET(C17,AB17-1,0)))</f>
        <v/>
      </c>
      <c r="AI17" s="188" t="str">
        <f ca="1">IF(AB17="","",MAX(OFFSET(B17,0,0):OFFSET(B17,AB17-1,0)))</f>
        <v/>
      </c>
      <c r="AJ17" s="188" t="str">
        <f ca="1">IF(AB17="","",MAX(OFFSET(C17,0,0):OFFSET(C17,AB17-1,0)))</f>
        <v/>
      </c>
      <c r="AK17" s="188">
        <f t="shared" ca="1" si="4"/>
        <v>0</v>
      </c>
      <c r="AL17" s="189">
        <f t="shared" ca="1" si="5"/>
        <v>0</v>
      </c>
    </row>
    <row r="18" spans="1:38" ht="15.75" x14ac:dyDescent="0.25">
      <c r="A18" s="138"/>
      <c r="B18" s="160"/>
      <c r="C18" s="160"/>
      <c r="D18" s="161"/>
      <c r="E18" s="142">
        <f t="shared" si="15"/>
        <v>1</v>
      </c>
      <c r="F18" s="162">
        <f t="shared" si="12"/>
        <v>0</v>
      </c>
      <c r="G18" s="161"/>
      <c r="H18" s="179"/>
      <c r="I18" s="143"/>
      <c r="J18" s="143"/>
      <c r="K18" s="185" t="e">
        <f>VLOOKUP('Damage Pickup'!$H18&amp;'Damage Pickup'!$I18,Code!$I$2:$M$51,4,0)</f>
        <v>#N/A</v>
      </c>
      <c r="L18" s="183"/>
      <c r="M18" s="163"/>
      <c r="N18" s="144"/>
      <c r="O18" s="145">
        <f t="shared" si="14"/>
        <v>0</v>
      </c>
      <c r="P18" s="144"/>
      <c r="Q18" s="164">
        <f t="shared" si="16"/>
        <v>0</v>
      </c>
      <c r="R18" s="146"/>
      <c r="S18" s="147"/>
      <c r="T18" s="147"/>
      <c r="U18" s="157"/>
      <c r="V18" s="165"/>
      <c r="W18" s="166"/>
      <c r="X18" s="166"/>
      <c r="Y18" s="166"/>
      <c r="Z18" s="167" t="str">
        <f t="shared" si="1"/>
        <v/>
      </c>
      <c r="AA18" s="150">
        <f t="shared" si="13"/>
        <v>0</v>
      </c>
      <c r="AB18" s="167" t="str">
        <f t="shared" si="2"/>
        <v/>
      </c>
      <c r="AG18" s="188" t="str">
        <f ca="1">IF(AB18="","",MIN(OFFSET(B18,0,0):OFFSET(B18,AB18-1,0)))</f>
        <v/>
      </c>
      <c r="AH18" s="188" t="str">
        <f ca="1">IF(AB18="","",MIN(OFFSET(C18,0,0):OFFSET(C18,AB18-1,0)))</f>
        <v/>
      </c>
      <c r="AI18" s="188" t="str">
        <f ca="1">IF(AB18="","",MAX(OFFSET(B18,0,0):OFFSET(B18,AB18-1,0)))</f>
        <v/>
      </c>
      <c r="AJ18" s="188" t="str">
        <f ca="1">IF(AB18="","",MAX(OFFSET(C18,0,0):OFFSET(C18,AB18-1,0)))</f>
        <v/>
      </c>
      <c r="AK18" s="188">
        <f t="shared" ca="1" si="4"/>
        <v>0</v>
      </c>
      <c r="AL18" s="189">
        <f t="shared" ca="1" si="5"/>
        <v>0</v>
      </c>
    </row>
    <row r="19" spans="1:38" ht="15.75" x14ac:dyDescent="0.25">
      <c r="A19" s="138"/>
      <c r="B19" s="160"/>
      <c r="C19" s="160"/>
      <c r="D19" s="161"/>
      <c r="E19" s="142">
        <f t="shared" si="15"/>
        <v>1</v>
      </c>
      <c r="F19" s="162">
        <f t="shared" si="12"/>
        <v>0</v>
      </c>
      <c r="G19" s="161"/>
      <c r="H19" s="179"/>
      <c r="I19" s="143"/>
      <c r="J19" s="143"/>
      <c r="K19" s="185" t="e">
        <f>VLOOKUP('Damage Pickup'!$H19&amp;'Damage Pickup'!$I19,Code!$I$2:$M$51,4,0)</f>
        <v>#N/A</v>
      </c>
      <c r="L19" s="183"/>
      <c r="M19" s="163"/>
      <c r="N19" s="144"/>
      <c r="O19" s="145">
        <f t="shared" si="14"/>
        <v>0</v>
      </c>
      <c r="P19" s="144"/>
      <c r="Q19" s="164">
        <f t="shared" si="16"/>
        <v>0</v>
      </c>
      <c r="R19" s="146"/>
      <c r="S19" s="147"/>
      <c r="T19" s="147"/>
      <c r="U19" s="157"/>
      <c r="V19" s="165"/>
      <c r="W19" s="166"/>
      <c r="X19" s="166"/>
      <c r="Y19" s="166"/>
      <c r="Z19" s="167" t="str">
        <f t="shared" si="1"/>
        <v/>
      </c>
      <c r="AA19" s="150">
        <f t="shared" si="13"/>
        <v>0</v>
      </c>
      <c r="AB19" s="167" t="str">
        <f t="shared" si="2"/>
        <v/>
      </c>
      <c r="AG19" s="188" t="str">
        <f ca="1">IF(AB19="","",MIN(OFFSET(B19,0,0):OFFSET(B19,AB19-1,0)))</f>
        <v/>
      </c>
      <c r="AH19" s="188" t="str">
        <f ca="1">IF(AB19="","",MIN(OFFSET(C19,0,0):OFFSET(C19,AB19-1,0)))</f>
        <v/>
      </c>
      <c r="AI19" s="188" t="str">
        <f ca="1">IF(AB19="","",MAX(OFFSET(B19,0,0):OFFSET(B19,AB19-1,0)))</f>
        <v/>
      </c>
      <c r="AJ19" s="188" t="str">
        <f ca="1">IF(AB19="","",MAX(OFFSET(C19,0,0):OFFSET(C19,AB19-1,0)))</f>
        <v/>
      </c>
      <c r="AK19" s="188">
        <f t="shared" ca="1" si="4"/>
        <v>0</v>
      </c>
      <c r="AL19" s="189">
        <f t="shared" ca="1" si="5"/>
        <v>0</v>
      </c>
    </row>
    <row r="20" spans="1:38" ht="15.75" x14ac:dyDescent="0.25">
      <c r="A20" s="138"/>
      <c r="B20" s="160"/>
      <c r="C20" s="160"/>
      <c r="D20" s="161"/>
      <c r="E20" s="142">
        <f t="shared" si="15"/>
        <v>1</v>
      </c>
      <c r="F20" s="162">
        <f t="shared" si="12"/>
        <v>0</v>
      </c>
      <c r="G20" s="161"/>
      <c r="H20" s="179"/>
      <c r="I20" s="143"/>
      <c r="J20" s="143"/>
      <c r="K20" s="185" t="e">
        <f>VLOOKUP('Damage Pickup'!$H20&amp;'Damage Pickup'!$I20,Code!$I$2:$M$51,4,0)</f>
        <v>#N/A</v>
      </c>
      <c r="L20" s="183"/>
      <c r="M20" s="163"/>
      <c r="N20" s="144"/>
      <c r="O20" s="145">
        <f t="shared" si="14"/>
        <v>0</v>
      </c>
      <c r="P20" s="144"/>
      <c r="Q20" s="164">
        <f t="shared" si="16"/>
        <v>0</v>
      </c>
      <c r="R20" s="146"/>
      <c r="S20" s="147"/>
      <c r="T20" s="147"/>
      <c r="U20" s="157"/>
      <c r="V20" s="165"/>
      <c r="W20" s="166"/>
      <c r="X20" s="166"/>
      <c r="Y20" s="166"/>
      <c r="Z20" s="167" t="str">
        <f t="shared" si="1"/>
        <v/>
      </c>
      <c r="AA20" s="150">
        <f t="shared" si="13"/>
        <v>0</v>
      </c>
      <c r="AB20" s="167" t="str">
        <f t="shared" si="2"/>
        <v/>
      </c>
      <c r="AG20" s="188" t="str">
        <f ca="1">IF(AB20="","",MIN(OFFSET(B20,0,0):OFFSET(B20,AB20-1,0)))</f>
        <v/>
      </c>
      <c r="AH20" s="188" t="str">
        <f ca="1">IF(AB20="","",MIN(OFFSET(C20,0,0):OFFSET(C20,AB20-1,0)))</f>
        <v/>
      </c>
      <c r="AI20" s="188" t="str">
        <f ca="1">IF(AB20="","",MAX(OFFSET(B20,0,0):OFFSET(B20,AB20-1,0)))</f>
        <v/>
      </c>
      <c r="AJ20" s="188" t="str">
        <f ca="1">IF(AB20="","",MAX(OFFSET(C20,0,0):OFFSET(C20,AB20-1,0)))</f>
        <v/>
      </c>
      <c r="AK20" s="188">
        <f t="shared" ca="1" si="4"/>
        <v>0</v>
      </c>
      <c r="AL20" s="189">
        <f t="shared" ca="1" si="5"/>
        <v>0</v>
      </c>
    </row>
    <row r="21" spans="1:38" ht="15.75" x14ac:dyDescent="0.25">
      <c r="A21" s="138"/>
      <c r="B21" s="160"/>
      <c r="C21" s="160"/>
      <c r="D21" s="161"/>
      <c r="E21" s="142">
        <f t="shared" si="15"/>
        <v>1</v>
      </c>
      <c r="F21" s="162">
        <f t="shared" si="12"/>
        <v>0</v>
      </c>
      <c r="G21" s="161"/>
      <c r="H21" s="179"/>
      <c r="I21" s="143"/>
      <c r="J21" s="143"/>
      <c r="K21" s="185" t="e">
        <f>VLOOKUP('Damage Pickup'!$H21&amp;'Damage Pickup'!$I21,Code!$I$2:$M$51,4,0)</f>
        <v>#N/A</v>
      </c>
      <c r="L21" s="183"/>
      <c r="M21" s="163"/>
      <c r="N21" s="144"/>
      <c r="O21" s="145">
        <f t="shared" si="14"/>
        <v>0</v>
      </c>
      <c r="P21" s="144"/>
      <c r="Q21" s="164">
        <f t="shared" si="16"/>
        <v>0</v>
      </c>
      <c r="R21" s="146"/>
      <c r="S21" s="147"/>
      <c r="T21" s="147"/>
      <c r="U21" s="157"/>
      <c r="V21" s="165"/>
      <c r="W21" s="166"/>
      <c r="X21" s="166"/>
      <c r="Y21" s="166"/>
      <c r="Z21" s="167" t="str">
        <f t="shared" si="1"/>
        <v/>
      </c>
      <c r="AA21" s="150">
        <f t="shared" si="13"/>
        <v>0</v>
      </c>
      <c r="AB21" s="167" t="str">
        <f t="shared" si="2"/>
        <v/>
      </c>
      <c r="AG21" s="188" t="str">
        <f ca="1">IF(AB21="","",MIN(OFFSET(B21,0,0):OFFSET(B21,AB21-1,0)))</f>
        <v/>
      </c>
      <c r="AH21" s="188" t="str">
        <f ca="1">IF(AB21="","",MIN(OFFSET(C21,0,0):OFFSET(C21,AB21-1,0)))</f>
        <v/>
      </c>
      <c r="AI21" s="188" t="str">
        <f ca="1">IF(AB21="","",MAX(OFFSET(B21,0,0):OFFSET(B21,AB21-1,0)))</f>
        <v/>
      </c>
      <c r="AJ21" s="188" t="str">
        <f ca="1">IF(AB21="","",MAX(OFFSET(C21,0,0):OFFSET(C21,AB21-1,0)))</f>
        <v/>
      </c>
      <c r="AK21" s="188">
        <f t="shared" ca="1" si="4"/>
        <v>0</v>
      </c>
      <c r="AL21" s="189">
        <f t="shared" ca="1" si="5"/>
        <v>0</v>
      </c>
    </row>
    <row r="22" spans="1:38" ht="15.75" x14ac:dyDescent="0.25">
      <c r="A22" s="138"/>
      <c r="B22" s="160"/>
      <c r="C22" s="160"/>
      <c r="D22" s="161"/>
      <c r="E22" s="142">
        <f t="shared" si="15"/>
        <v>1</v>
      </c>
      <c r="F22" s="162">
        <f t="shared" si="12"/>
        <v>0</v>
      </c>
      <c r="G22" s="161"/>
      <c r="H22" s="179"/>
      <c r="I22" s="143"/>
      <c r="J22" s="143"/>
      <c r="K22" s="185" t="e">
        <f>VLOOKUP('Damage Pickup'!$H22&amp;'Damage Pickup'!$I22,Code!$I$2:$M$51,4,0)</f>
        <v>#N/A</v>
      </c>
      <c r="L22" s="183"/>
      <c r="M22" s="163"/>
      <c r="N22" s="144"/>
      <c r="O22" s="145">
        <f t="shared" si="14"/>
        <v>0</v>
      </c>
      <c r="P22" s="144"/>
      <c r="Q22" s="164">
        <f t="shared" si="16"/>
        <v>0</v>
      </c>
      <c r="R22" s="146"/>
      <c r="S22" s="147"/>
      <c r="T22" s="147"/>
      <c r="U22" s="157"/>
      <c r="V22" s="165"/>
      <c r="W22" s="166"/>
      <c r="X22" s="166"/>
      <c r="Y22" s="166"/>
      <c r="Z22" s="167" t="str">
        <f t="shared" si="1"/>
        <v/>
      </c>
      <c r="AA22" s="150">
        <f t="shared" si="13"/>
        <v>0</v>
      </c>
      <c r="AB22" s="167" t="str">
        <f t="shared" si="2"/>
        <v/>
      </c>
      <c r="AG22" s="188" t="str">
        <f ca="1">IF(AB22="","",MIN(OFFSET(B22,0,0):OFFSET(B22,AB22-1,0)))</f>
        <v/>
      </c>
      <c r="AH22" s="188" t="str">
        <f ca="1">IF(AB22="","",MIN(OFFSET(C22,0,0):OFFSET(C22,AB22-1,0)))</f>
        <v/>
      </c>
      <c r="AI22" s="188" t="str">
        <f ca="1">IF(AB22="","",MAX(OFFSET(B22,0,0):OFFSET(B22,AB22-1,0)))</f>
        <v/>
      </c>
      <c r="AJ22" s="188" t="str">
        <f ca="1">IF(AB22="","",MAX(OFFSET(C22,0,0):OFFSET(C22,AB22-1,0)))</f>
        <v/>
      </c>
      <c r="AK22" s="188">
        <f t="shared" ca="1" si="4"/>
        <v>0</v>
      </c>
      <c r="AL22" s="189">
        <f t="shared" ca="1" si="5"/>
        <v>0</v>
      </c>
    </row>
    <row r="23" spans="1:38" ht="15.75" x14ac:dyDescent="0.25">
      <c r="A23" s="138"/>
      <c r="B23" s="160"/>
      <c r="C23" s="160"/>
      <c r="D23" s="161"/>
      <c r="E23" s="142">
        <f t="shared" si="15"/>
        <v>1</v>
      </c>
      <c r="F23" s="162">
        <f t="shared" si="12"/>
        <v>0</v>
      </c>
      <c r="G23" s="161"/>
      <c r="H23" s="179"/>
      <c r="I23" s="143"/>
      <c r="J23" s="143"/>
      <c r="K23" s="185" t="e">
        <f>VLOOKUP('Damage Pickup'!$H23&amp;'Damage Pickup'!$I23,Code!$I$2:$M$51,4,0)</f>
        <v>#N/A</v>
      </c>
      <c r="L23" s="183"/>
      <c r="M23" s="163"/>
      <c r="N23" s="144"/>
      <c r="O23" s="145">
        <f t="shared" si="14"/>
        <v>0</v>
      </c>
      <c r="P23" s="144">
        <v>0</v>
      </c>
      <c r="Q23" s="164">
        <f t="shared" si="16"/>
        <v>0</v>
      </c>
      <c r="R23" s="146"/>
      <c r="S23" s="147"/>
      <c r="T23" s="147"/>
      <c r="U23" s="157"/>
      <c r="V23" s="165"/>
      <c r="W23" s="166"/>
      <c r="X23" s="166"/>
      <c r="Y23" s="166"/>
      <c r="Z23" s="167" t="str">
        <f t="shared" si="1"/>
        <v/>
      </c>
      <c r="AA23" s="150">
        <f t="shared" si="13"/>
        <v>0</v>
      </c>
      <c r="AB23" s="167" t="str">
        <f t="shared" si="2"/>
        <v/>
      </c>
      <c r="AG23" s="188" t="str">
        <f ca="1">IF(AB23="","",MIN(OFFSET(B23,0,0):OFFSET(B23,AB23-1,0)))</f>
        <v/>
      </c>
      <c r="AH23" s="188" t="str">
        <f ca="1">IF(AB23="","",MIN(OFFSET(C23,0,0):OFFSET(C23,AB23-1,0)))</f>
        <v/>
      </c>
      <c r="AI23" s="188" t="str">
        <f ca="1">IF(AB23="","",MAX(OFFSET(B23,0,0):OFFSET(B23,AB23-1,0)))</f>
        <v/>
      </c>
      <c r="AJ23" s="188" t="str">
        <f ca="1">IF(AB23="","",MAX(OFFSET(C23,0,0):OFFSET(C23,AB23-1,0)))</f>
        <v/>
      </c>
      <c r="AK23" s="188">
        <f t="shared" ca="1" si="4"/>
        <v>0</v>
      </c>
      <c r="AL23" s="189">
        <f t="shared" ca="1" si="5"/>
        <v>0</v>
      </c>
    </row>
    <row r="24" spans="1:38" ht="15.75" x14ac:dyDescent="0.25">
      <c r="A24" s="138"/>
      <c r="B24" s="160"/>
      <c r="C24" s="160"/>
      <c r="D24" s="161"/>
      <c r="E24" s="142">
        <f t="shared" si="15"/>
        <v>1</v>
      </c>
      <c r="F24" s="162">
        <f t="shared" ref="F24:F28" si="17">D24*E24</f>
        <v>0</v>
      </c>
      <c r="G24" s="161"/>
      <c r="H24" s="179"/>
      <c r="I24" s="143"/>
      <c r="J24" s="143"/>
      <c r="K24" s="185" t="e">
        <f>VLOOKUP('Damage Pickup'!$H24&amp;'Damage Pickup'!$I24,Code!$I$2:$M$51,4,0)</f>
        <v>#N/A</v>
      </c>
      <c r="L24" s="183"/>
      <c r="M24" s="163"/>
      <c r="N24" s="144"/>
      <c r="O24" s="145">
        <f t="shared" si="14"/>
        <v>0</v>
      </c>
      <c r="P24" s="144">
        <v>0</v>
      </c>
      <c r="Q24" s="164">
        <f t="shared" si="16"/>
        <v>0</v>
      </c>
      <c r="R24" s="146"/>
      <c r="S24" s="147"/>
      <c r="T24" s="147"/>
      <c r="U24" s="157"/>
      <c r="V24" s="165"/>
      <c r="W24" s="166"/>
      <c r="X24" s="166"/>
      <c r="Y24" s="166"/>
      <c r="Z24" s="167" t="str">
        <f t="shared" si="1"/>
        <v/>
      </c>
      <c r="AA24" s="150">
        <f t="shared" si="13"/>
        <v>0</v>
      </c>
      <c r="AB24" s="167" t="str">
        <f t="shared" si="2"/>
        <v/>
      </c>
      <c r="AG24" s="188" t="str">
        <f ca="1">IF(AB24="","",MIN(OFFSET(B24,0,0):OFFSET(B24,AB24-1,0)))</f>
        <v/>
      </c>
      <c r="AH24" s="188" t="str">
        <f ca="1">IF(AB24="","",MIN(OFFSET(C24,0,0):OFFSET(C24,AB24-1,0)))</f>
        <v/>
      </c>
      <c r="AI24" s="188" t="str">
        <f ca="1">IF(AB24="","",MAX(OFFSET(B24,0,0):OFFSET(B24,AB24-1,0)))</f>
        <v/>
      </c>
      <c r="AJ24" s="188" t="str">
        <f ca="1">IF(AB24="","",MAX(OFFSET(C24,0,0):OFFSET(C24,AB24-1,0)))</f>
        <v/>
      </c>
      <c r="AK24" s="188">
        <f t="shared" ca="1" si="4"/>
        <v>0</v>
      </c>
      <c r="AL24" s="189">
        <f t="shared" ca="1" si="5"/>
        <v>0</v>
      </c>
    </row>
    <row r="25" spans="1:38" ht="15.75" x14ac:dyDescent="0.25">
      <c r="A25" s="138"/>
      <c r="B25" s="160"/>
      <c r="C25" s="160"/>
      <c r="D25" s="161"/>
      <c r="E25" s="142">
        <f t="shared" si="15"/>
        <v>1</v>
      </c>
      <c r="F25" s="162">
        <f t="shared" si="17"/>
        <v>0</v>
      </c>
      <c r="G25" s="161"/>
      <c r="H25" s="179"/>
      <c r="I25" s="143"/>
      <c r="J25" s="143"/>
      <c r="K25" s="185" t="e">
        <f>VLOOKUP('Damage Pickup'!$H25&amp;'Damage Pickup'!$I25,Code!$I$2:$M$51,4,0)</f>
        <v>#N/A</v>
      </c>
      <c r="L25" s="183"/>
      <c r="M25" s="163"/>
      <c r="N25" s="144"/>
      <c r="O25" s="145">
        <f t="shared" si="14"/>
        <v>0</v>
      </c>
      <c r="P25" s="144">
        <v>0</v>
      </c>
      <c r="Q25" s="164">
        <f t="shared" si="16"/>
        <v>0</v>
      </c>
      <c r="R25" s="146"/>
      <c r="S25" s="147"/>
      <c r="T25" s="147"/>
      <c r="U25" s="157"/>
      <c r="V25" s="165"/>
      <c r="W25" s="166"/>
      <c r="X25" s="166"/>
      <c r="Y25" s="166"/>
      <c r="Z25" s="167" t="str">
        <f t="shared" si="1"/>
        <v/>
      </c>
      <c r="AA25" s="150">
        <f t="shared" si="13"/>
        <v>0</v>
      </c>
      <c r="AB25" s="167" t="str">
        <f t="shared" si="2"/>
        <v/>
      </c>
      <c r="AG25" s="188" t="str">
        <f ca="1">IF(AB25="","",MIN(OFFSET(B25,0,0):OFFSET(B25,AB25-1,0)))</f>
        <v/>
      </c>
      <c r="AH25" s="188" t="str">
        <f ca="1">IF(AB25="","",MIN(OFFSET(C25,0,0):OFFSET(C25,AB25-1,0)))</f>
        <v/>
      </c>
      <c r="AI25" s="188" t="str">
        <f ca="1">IF(AB25="","",MAX(OFFSET(B25,0,0):OFFSET(B25,AB25-1,0)))</f>
        <v/>
      </c>
      <c r="AJ25" s="188" t="str">
        <f ca="1">IF(AB25="","",MAX(OFFSET(C25,0,0):OFFSET(C25,AB25-1,0)))</f>
        <v/>
      </c>
      <c r="AK25" s="188">
        <f t="shared" ca="1" si="4"/>
        <v>0</v>
      </c>
      <c r="AL25" s="189">
        <f t="shared" ca="1" si="5"/>
        <v>0</v>
      </c>
    </row>
    <row r="26" spans="1:38" ht="15.75" x14ac:dyDescent="0.25">
      <c r="A26" s="138"/>
      <c r="B26" s="160"/>
      <c r="C26" s="160"/>
      <c r="D26" s="161"/>
      <c r="E26" s="142">
        <f t="shared" si="15"/>
        <v>1</v>
      </c>
      <c r="F26" s="162">
        <f t="shared" si="17"/>
        <v>0</v>
      </c>
      <c r="G26" s="161"/>
      <c r="H26" s="179"/>
      <c r="I26" s="143"/>
      <c r="J26" s="143"/>
      <c r="K26" s="185" t="e">
        <f>VLOOKUP('Damage Pickup'!$H26&amp;'Damage Pickup'!$I26,Code!$I$2:$M$51,4,0)</f>
        <v>#N/A</v>
      </c>
      <c r="L26" s="183"/>
      <c r="M26" s="163"/>
      <c r="N26" s="144"/>
      <c r="O26" s="145">
        <f t="shared" si="14"/>
        <v>0</v>
      </c>
      <c r="P26" s="144">
        <v>0</v>
      </c>
      <c r="Q26" s="164">
        <f t="shared" si="16"/>
        <v>0</v>
      </c>
      <c r="R26" s="146"/>
      <c r="S26" s="147"/>
      <c r="T26" s="147"/>
      <c r="U26" s="157"/>
      <c r="V26" s="165"/>
      <c r="W26" s="166"/>
      <c r="X26" s="166"/>
      <c r="Y26" s="166"/>
      <c r="Z26" s="167" t="str">
        <f t="shared" si="1"/>
        <v/>
      </c>
      <c r="AA26" s="150">
        <f t="shared" si="13"/>
        <v>0</v>
      </c>
      <c r="AB26" s="167" t="str">
        <f t="shared" si="2"/>
        <v/>
      </c>
      <c r="AG26" s="188" t="str">
        <f ca="1">IF(AB26="","",MIN(OFFSET(B26,0,0):OFFSET(B26,AB26-1,0)))</f>
        <v/>
      </c>
      <c r="AH26" s="188" t="str">
        <f ca="1">IF(AB26="","",MIN(OFFSET(C26,0,0):OFFSET(C26,AB26-1,0)))</f>
        <v/>
      </c>
      <c r="AI26" s="188" t="str">
        <f ca="1">IF(AB26="","",MAX(OFFSET(B26,0,0):OFFSET(B26,AB26-1,0)))</f>
        <v/>
      </c>
      <c r="AJ26" s="188" t="str">
        <f ca="1">IF(AB26="","",MAX(OFFSET(C26,0,0):OFFSET(C26,AB26-1,0)))</f>
        <v/>
      </c>
      <c r="AK26" s="188">
        <f t="shared" ca="1" si="4"/>
        <v>0</v>
      </c>
      <c r="AL26" s="189">
        <f t="shared" ca="1" si="5"/>
        <v>0</v>
      </c>
    </row>
    <row r="27" spans="1:38" ht="15.75" x14ac:dyDescent="0.25">
      <c r="A27" s="138"/>
      <c r="B27" s="160"/>
      <c r="C27" s="160"/>
      <c r="D27" s="161"/>
      <c r="E27" s="142">
        <f t="shared" si="15"/>
        <v>1</v>
      </c>
      <c r="F27" s="162">
        <f t="shared" si="17"/>
        <v>0</v>
      </c>
      <c r="G27" s="161"/>
      <c r="H27" s="179"/>
      <c r="I27" s="143"/>
      <c r="J27" s="143"/>
      <c r="K27" s="185" t="e">
        <f>VLOOKUP('Damage Pickup'!$H27&amp;'Damage Pickup'!$I27,Code!$I$2:$M$51,4,0)</f>
        <v>#N/A</v>
      </c>
      <c r="L27" s="183"/>
      <c r="M27" s="163"/>
      <c r="N27" s="144"/>
      <c r="O27" s="145">
        <f t="shared" si="14"/>
        <v>0</v>
      </c>
      <c r="P27" s="144">
        <v>0</v>
      </c>
      <c r="Q27" s="164">
        <f t="shared" si="16"/>
        <v>0</v>
      </c>
      <c r="R27" s="146"/>
      <c r="S27" s="147"/>
      <c r="T27" s="147"/>
      <c r="U27" s="157"/>
      <c r="V27" s="165"/>
      <c r="W27" s="166"/>
      <c r="X27" s="166"/>
      <c r="Y27" s="166"/>
      <c r="Z27" s="167" t="str">
        <f t="shared" si="1"/>
        <v/>
      </c>
      <c r="AA27" s="150">
        <f t="shared" si="13"/>
        <v>0</v>
      </c>
      <c r="AB27" s="167" t="str">
        <f t="shared" si="2"/>
        <v/>
      </c>
      <c r="AG27" s="188" t="str">
        <f ca="1">IF(AB27="","",MIN(OFFSET(B27,0,0):OFFSET(B27,AB27-1,0)))</f>
        <v/>
      </c>
      <c r="AH27" s="188" t="str">
        <f ca="1">IF(AB27="","",MIN(OFFSET(C27,0,0):OFFSET(C27,AB27-1,0)))</f>
        <v/>
      </c>
      <c r="AI27" s="188" t="str">
        <f ca="1">IF(AB27="","",MAX(OFFSET(B27,0,0):OFFSET(B27,AB27-1,0)))</f>
        <v/>
      </c>
      <c r="AJ27" s="188" t="str">
        <f ca="1">IF(AB27="","",MAX(OFFSET(C27,0,0):OFFSET(C27,AB27-1,0)))</f>
        <v/>
      </c>
      <c r="AK27" s="188">
        <f t="shared" ca="1" si="4"/>
        <v>0</v>
      </c>
      <c r="AL27" s="189">
        <f t="shared" ca="1" si="5"/>
        <v>0</v>
      </c>
    </row>
    <row r="28" spans="1:38" ht="15.75" x14ac:dyDescent="0.25">
      <c r="A28" s="138"/>
      <c r="B28" s="160"/>
      <c r="C28" s="160"/>
      <c r="D28" s="161"/>
      <c r="E28" s="142">
        <f t="shared" si="15"/>
        <v>1</v>
      </c>
      <c r="F28" s="162">
        <f t="shared" si="17"/>
        <v>0</v>
      </c>
      <c r="G28" s="161"/>
      <c r="H28" s="179"/>
      <c r="I28" s="143"/>
      <c r="J28" s="143"/>
      <c r="K28" s="185" t="e">
        <f>VLOOKUP('Damage Pickup'!$H28&amp;'Damage Pickup'!$I28,Code!$I$2:$M$51,4,0)</f>
        <v>#N/A</v>
      </c>
      <c r="L28" s="183"/>
      <c r="M28" s="163"/>
      <c r="N28" s="144"/>
      <c r="O28" s="145">
        <f t="shared" si="14"/>
        <v>0</v>
      </c>
      <c r="P28" s="144">
        <v>0</v>
      </c>
      <c r="Q28" s="164">
        <f t="shared" si="16"/>
        <v>0</v>
      </c>
      <c r="R28" s="146"/>
      <c r="S28" s="147"/>
      <c r="T28" s="147"/>
      <c r="U28" s="157"/>
      <c r="V28" s="165"/>
      <c r="W28" s="166"/>
      <c r="X28" s="166"/>
      <c r="Y28" s="166"/>
      <c r="Z28" s="167" t="str">
        <f t="shared" si="1"/>
        <v/>
      </c>
      <c r="AA28" s="150">
        <f t="shared" si="13"/>
        <v>0</v>
      </c>
      <c r="AB28" s="167" t="str">
        <f t="shared" si="2"/>
        <v/>
      </c>
      <c r="AG28" s="188" t="str">
        <f ca="1">IF(AB28="","",MIN(OFFSET(B28,0,0):OFFSET(B28,AB28-1,0)))</f>
        <v/>
      </c>
      <c r="AH28" s="188" t="str">
        <f ca="1">IF(AB28="","",MIN(OFFSET(C28,0,0):OFFSET(C28,AB28-1,0)))</f>
        <v/>
      </c>
      <c r="AI28" s="188" t="str">
        <f ca="1">IF(AB28="","",MAX(OFFSET(B28,0,0):OFFSET(B28,AB28-1,0)))</f>
        <v/>
      </c>
      <c r="AJ28" s="188" t="str">
        <f ca="1">IF(AB28="","",MAX(OFFSET(C28,0,0):OFFSET(C28,AB28-1,0)))</f>
        <v/>
      </c>
      <c r="AK28" s="188">
        <f t="shared" ca="1" si="4"/>
        <v>0</v>
      </c>
      <c r="AL28" s="189">
        <f t="shared" ca="1" si="5"/>
        <v>0</v>
      </c>
    </row>
    <row r="29" spans="1:38" ht="15.75" x14ac:dyDescent="0.25">
      <c r="A29" s="138"/>
      <c r="B29" s="160"/>
      <c r="C29" s="160"/>
      <c r="D29" s="161"/>
      <c r="E29" s="142">
        <f t="shared" si="15"/>
        <v>1</v>
      </c>
      <c r="F29" s="162">
        <f t="shared" ref="F29:F92" si="18">D29*E29</f>
        <v>0</v>
      </c>
      <c r="G29" s="161"/>
      <c r="H29" s="179"/>
      <c r="I29" s="143"/>
      <c r="J29" s="143"/>
      <c r="K29" s="185" t="e">
        <f>VLOOKUP('Damage Pickup'!$H29&amp;'Damage Pickup'!$I29,Code!$I$2:$M$51,4,0)</f>
        <v>#N/A</v>
      </c>
      <c r="L29" s="183"/>
      <c r="M29" s="163"/>
      <c r="N29" s="144"/>
      <c r="O29" s="145">
        <f t="shared" si="14"/>
        <v>0</v>
      </c>
      <c r="P29" s="144">
        <v>0</v>
      </c>
      <c r="Q29" s="164">
        <f t="shared" si="16"/>
        <v>0</v>
      </c>
      <c r="R29" s="146"/>
      <c r="S29" s="147"/>
      <c r="T29" s="147"/>
      <c r="U29" s="157"/>
      <c r="V29" s="165"/>
      <c r="W29" s="166"/>
      <c r="X29" s="166"/>
      <c r="Y29" s="166"/>
      <c r="Z29" s="167" t="str">
        <f t="shared" si="1"/>
        <v/>
      </c>
      <c r="AA29" s="150">
        <f t="shared" si="13"/>
        <v>0</v>
      </c>
      <c r="AB29" s="167" t="str">
        <f t="shared" si="2"/>
        <v/>
      </c>
      <c r="AG29" s="188" t="str">
        <f ca="1">IF(AB29="","",MIN(OFFSET(B29,0,0):OFFSET(B29,AB29-1,0)))</f>
        <v/>
      </c>
      <c r="AH29" s="188" t="str">
        <f ca="1">IF(AB29="","",MIN(OFFSET(C29,0,0):OFFSET(C29,AB29-1,0)))</f>
        <v/>
      </c>
      <c r="AI29" s="188" t="str">
        <f ca="1">IF(AB29="","",MAX(OFFSET(B29,0,0):OFFSET(B29,AB29-1,0)))</f>
        <v/>
      </c>
      <c r="AJ29" s="188" t="str">
        <f ca="1">IF(AB29="","",MAX(OFFSET(C29,0,0):OFFSET(C29,AB29-1,0)))</f>
        <v/>
      </c>
      <c r="AK29" s="188">
        <f t="shared" ca="1" si="4"/>
        <v>0</v>
      </c>
      <c r="AL29" s="189">
        <f t="shared" ca="1" si="5"/>
        <v>0</v>
      </c>
    </row>
    <row r="30" spans="1:38" ht="15.75" x14ac:dyDescent="0.25">
      <c r="A30" s="138"/>
      <c r="B30" s="160"/>
      <c r="C30" s="160"/>
      <c r="D30" s="161"/>
      <c r="E30" s="142">
        <f t="shared" si="15"/>
        <v>1</v>
      </c>
      <c r="F30" s="162">
        <f t="shared" si="18"/>
        <v>0</v>
      </c>
      <c r="G30" s="161"/>
      <c r="H30" s="179"/>
      <c r="I30" s="143"/>
      <c r="J30" s="143"/>
      <c r="K30" s="185" t="e">
        <f>VLOOKUP('Damage Pickup'!$H30&amp;'Damage Pickup'!$I30,Code!$I$2:$M$51,4,0)</f>
        <v>#N/A</v>
      </c>
      <c r="L30" s="183"/>
      <c r="M30" s="163"/>
      <c r="N30" s="144"/>
      <c r="O30" s="145">
        <f t="shared" si="14"/>
        <v>0</v>
      </c>
      <c r="P30" s="144">
        <v>0</v>
      </c>
      <c r="Q30" s="164">
        <f t="shared" si="16"/>
        <v>0</v>
      </c>
      <c r="R30" s="146"/>
      <c r="S30" s="147"/>
      <c r="T30" s="147"/>
      <c r="U30" s="157"/>
      <c r="V30" s="165"/>
      <c r="W30" s="166"/>
      <c r="X30" s="166"/>
      <c r="Y30" s="166"/>
      <c r="Z30" s="167" t="str">
        <f t="shared" si="1"/>
        <v/>
      </c>
      <c r="AA30" s="150">
        <f t="shared" si="13"/>
        <v>0</v>
      </c>
      <c r="AB30" s="167" t="str">
        <f t="shared" si="2"/>
        <v/>
      </c>
      <c r="AG30" s="188" t="str">
        <f ca="1">IF(AB30="","",MIN(OFFSET(B30,0,0):OFFSET(B30,AB30-1,0)))</f>
        <v/>
      </c>
      <c r="AH30" s="188" t="str">
        <f ca="1">IF(AB30="","",MIN(OFFSET(C30,0,0):OFFSET(C30,AB30-1,0)))</f>
        <v/>
      </c>
      <c r="AI30" s="188" t="str">
        <f ca="1">IF(AB30="","",MAX(OFFSET(B30,0,0):OFFSET(B30,AB30-1,0)))</f>
        <v/>
      </c>
      <c r="AJ30" s="188" t="str">
        <f ca="1">IF(AB30="","",MAX(OFFSET(C30,0,0):OFFSET(C30,AB30-1,0)))</f>
        <v/>
      </c>
      <c r="AK30" s="188">
        <f t="shared" ca="1" si="4"/>
        <v>0</v>
      </c>
      <c r="AL30" s="189">
        <f t="shared" ca="1" si="5"/>
        <v>0</v>
      </c>
    </row>
    <row r="31" spans="1:38" ht="15.75" x14ac:dyDescent="0.25">
      <c r="A31" s="138"/>
      <c r="B31" s="160"/>
      <c r="C31" s="160"/>
      <c r="D31" s="161"/>
      <c r="E31" s="142">
        <f t="shared" si="15"/>
        <v>1</v>
      </c>
      <c r="F31" s="162">
        <f t="shared" si="18"/>
        <v>0</v>
      </c>
      <c r="G31" s="161"/>
      <c r="H31" s="179"/>
      <c r="I31" s="143"/>
      <c r="J31" s="143"/>
      <c r="K31" s="185" t="e">
        <f>VLOOKUP('Damage Pickup'!$H31&amp;'Damage Pickup'!$I31,Code!$I$2:$M$51,4,0)</f>
        <v>#N/A</v>
      </c>
      <c r="L31" s="183"/>
      <c r="M31" s="163"/>
      <c r="N31" s="144"/>
      <c r="O31" s="145">
        <f t="shared" si="14"/>
        <v>0</v>
      </c>
      <c r="P31" s="144">
        <v>0</v>
      </c>
      <c r="Q31" s="164">
        <f t="shared" si="16"/>
        <v>0</v>
      </c>
      <c r="R31" s="146"/>
      <c r="S31" s="147"/>
      <c r="T31" s="147"/>
      <c r="U31" s="157"/>
      <c r="V31" s="165"/>
      <c r="W31" s="166"/>
      <c r="X31" s="166"/>
      <c r="Y31" s="166"/>
      <c r="Z31" s="167" t="str">
        <f t="shared" si="1"/>
        <v/>
      </c>
      <c r="AA31" s="150">
        <f t="shared" si="13"/>
        <v>0</v>
      </c>
      <c r="AB31" s="167" t="str">
        <f t="shared" si="2"/>
        <v/>
      </c>
      <c r="AG31" s="188" t="str">
        <f ca="1">IF(AB31="","",MIN(OFFSET(B31,0,0):OFFSET(B31,AB31-1,0)))</f>
        <v/>
      </c>
      <c r="AH31" s="188" t="str">
        <f ca="1">IF(AB31="","",MIN(OFFSET(C31,0,0):OFFSET(C31,AB31-1,0)))</f>
        <v/>
      </c>
      <c r="AI31" s="188" t="str">
        <f ca="1">IF(AB31="","",MAX(OFFSET(B31,0,0):OFFSET(B31,AB31-1,0)))</f>
        <v/>
      </c>
      <c r="AJ31" s="188" t="str">
        <f ca="1">IF(AB31="","",MAX(OFFSET(C31,0,0):OFFSET(C31,AB31-1,0)))</f>
        <v/>
      </c>
      <c r="AK31" s="188">
        <f t="shared" ca="1" si="4"/>
        <v>0</v>
      </c>
      <c r="AL31" s="189">
        <f t="shared" ca="1" si="5"/>
        <v>0</v>
      </c>
    </row>
    <row r="32" spans="1:38" ht="15.75" x14ac:dyDescent="0.25">
      <c r="A32" s="138"/>
      <c r="B32" s="160"/>
      <c r="C32" s="160"/>
      <c r="D32" s="161"/>
      <c r="E32" s="142">
        <f t="shared" si="15"/>
        <v>1</v>
      </c>
      <c r="F32" s="162">
        <f t="shared" si="18"/>
        <v>0</v>
      </c>
      <c r="G32" s="161"/>
      <c r="H32" s="179"/>
      <c r="I32" s="143"/>
      <c r="J32" s="143"/>
      <c r="K32" s="185" t="e">
        <f>VLOOKUP('Damage Pickup'!$H32&amp;'Damage Pickup'!$I32,Code!$I$2:$M$51,4,0)</f>
        <v>#N/A</v>
      </c>
      <c r="L32" s="183"/>
      <c r="M32" s="163"/>
      <c r="N32" s="144"/>
      <c r="O32" s="145">
        <f t="shared" si="14"/>
        <v>0</v>
      </c>
      <c r="P32" s="144">
        <v>0</v>
      </c>
      <c r="Q32" s="164">
        <f t="shared" si="16"/>
        <v>0</v>
      </c>
      <c r="R32" s="146"/>
      <c r="S32" s="147"/>
      <c r="T32" s="147"/>
      <c r="U32" s="157"/>
      <c r="V32" s="165"/>
      <c r="W32" s="166"/>
      <c r="X32" s="166"/>
      <c r="Y32" s="166"/>
      <c r="Z32" s="167" t="str">
        <f t="shared" si="1"/>
        <v/>
      </c>
      <c r="AA32" s="150">
        <f t="shared" si="13"/>
        <v>0</v>
      </c>
      <c r="AB32" s="167" t="str">
        <f t="shared" si="2"/>
        <v/>
      </c>
      <c r="AG32" s="188" t="str">
        <f ca="1">IF(AB32="","",MIN(OFFSET(B32,0,0):OFFSET(B32,AB32-1,0)))</f>
        <v/>
      </c>
      <c r="AH32" s="188" t="str">
        <f ca="1">IF(AB32="","",MIN(OFFSET(C32,0,0):OFFSET(C32,AB32-1,0)))</f>
        <v/>
      </c>
      <c r="AI32" s="188" t="str">
        <f ca="1">IF(AB32="","",MAX(OFFSET(B32,0,0):OFFSET(B32,AB32-1,0)))</f>
        <v/>
      </c>
      <c r="AJ32" s="188" t="str">
        <f ca="1">IF(AB32="","",MAX(OFFSET(C32,0,0):OFFSET(C32,AB32-1,0)))</f>
        <v/>
      </c>
      <c r="AK32" s="188">
        <f t="shared" ca="1" si="4"/>
        <v>0</v>
      </c>
      <c r="AL32" s="189">
        <f t="shared" ca="1" si="5"/>
        <v>0</v>
      </c>
    </row>
    <row r="33" spans="1:38" ht="15.75" x14ac:dyDescent="0.25">
      <c r="A33" s="138"/>
      <c r="B33" s="160"/>
      <c r="C33" s="160"/>
      <c r="D33" s="161"/>
      <c r="E33" s="142">
        <f t="shared" si="15"/>
        <v>1</v>
      </c>
      <c r="F33" s="162">
        <f t="shared" si="18"/>
        <v>0</v>
      </c>
      <c r="G33" s="161"/>
      <c r="H33" s="179"/>
      <c r="I33" s="143"/>
      <c r="J33" s="143"/>
      <c r="K33" s="185" t="e">
        <f>VLOOKUP('Damage Pickup'!$H33&amp;'Damage Pickup'!$I33,Code!$I$2:$M$51,4,0)</f>
        <v>#N/A</v>
      </c>
      <c r="L33" s="183"/>
      <c r="M33" s="163"/>
      <c r="N33" s="144"/>
      <c r="O33" s="145">
        <f t="shared" si="14"/>
        <v>0</v>
      </c>
      <c r="P33" s="144">
        <v>0</v>
      </c>
      <c r="Q33" s="164">
        <f t="shared" si="16"/>
        <v>0</v>
      </c>
      <c r="R33" s="146"/>
      <c r="S33" s="147"/>
      <c r="T33" s="147"/>
      <c r="U33" s="157"/>
      <c r="V33" s="165"/>
      <c r="W33" s="166"/>
      <c r="X33" s="166"/>
      <c r="Y33" s="166"/>
      <c r="Z33" s="167" t="str">
        <f t="shared" si="1"/>
        <v/>
      </c>
      <c r="AA33" s="150">
        <f t="shared" si="13"/>
        <v>0</v>
      </c>
      <c r="AB33" s="167" t="str">
        <f t="shared" si="2"/>
        <v/>
      </c>
      <c r="AG33" s="188" t="str">
        <f ca="1">IF(AB33="","",MIN(OFFSET(B33,0,0):OFFSET(B33,AB33-1,0)))</f>
        <v/>
      </c>
      <c r="AH33" s="188" t="str">
        <f ca="1">IF(AB33="","",MIN(OFFSET(C33,0,0):OFFSET(C33,AB33-1,0)))</f>
        <v/>
      </c>
      <c r="AI33" s="188" t="str">
        <f ca="1">IF(AB33="","",MAX(OFFSET(B33,0,0):OFFSET(B33,AB33-1,0)))</f>
        <v/>
      </c>
      <c r="AJ33" s="188" t="str">
        <f ca="1">IF(AB33="","",MAX(OFFSET(C33,0,0):OFFSET(C33,AB33-1,0)))</f>
        <v/>
      </c>
      <c r="AK33" s="188">
        <f t="shared" ca="1" si="4"/>
        <v>0</v>
      </c>
      <c r="AL33" s="189">
        <f t="shared" ca="1" si="5"/>
        <v>0</v>
      </c>
    </row>
    <row r="34" spans="1:38" ht="15.75" x14ac:dyDescent="0.25">
      <c r="A34" s="138"/>
      <c r="B34" s="160"/>
      <c r="C34" s="160"/>
      <c r="D34" s="161"/>
      <c r="E34" s="142">
        <f t="shared" si="15"/>
        <v>1</v>
      </c>
      <c r="F34" s="162">
        <f t="shared" si="18"/>
        <v>0</v>
      </c>
      <c r="G34" s="161"/>
      <c r="H34" s="179"/>
      <c r="I34" s="143"/>
      <c r="J34" s="143"/>
      <c r="K34" s="185" t="e">
        <f>VLOOKUP('Damage Pickup'!$H34&amp;'Damage Pickup'!$I34,Code!$I$2:$M$51,4,0)</f>
        <v>#N/A</v>
      </c>
      <c r="L34" s="183"/>
      <c r="M34" s="163"/>
      <c r="N34" s="144"/>
      <c r="O34" s="145">
        <f t="shared" si="14"/>
        <v>0</v>
      </c>
      <c r="P34" s="144">
        <v>0</v>
      </c>
      <c r="Q34" s="164">
        <f t="shared" si="16"/>
        <v>0</v>
      </c>
      <c r="R34" s="146"/>
      <c r="S34" s="147"/>
      <c r="T34" s="147"/>
      <c r="U34" s="157"/>
      <c r="V34" s="165"/>
      <c r="W34" s="166"/>
      <c r="X34" s="166"/>
      <c r="Y34" s="166"/>
      <c r="Z34" s="167" t="str">
        <f t="shared" si="1"/>
        <v/>
      </c>
      <c r="AA34" s="150">
        <f t="shared" si="13"/>
        <v>0</v>
      </c>
      <c r="AB34" s="167" t="str">
        <f t="shared" si="2"/>
        <v/>
      </c>
      <c r="AG34" s="188" t="str">
        <f ca="1">IF(AB34="","",MIN(OFFSET(B34,0,0):OFFSET(B34,AB34-1,0)))</f>
        <v/>
      </c>
      <c r="AH34" s="188" t="str">
        <f ca="1">IF(AB34="","",MIN(OFFSET(C34,0,0):OFFSET(C34,AB34-1,0)))</f>
        <v/>
      </c>
      <c r="AI34" s="188" t="str">
        <f ca="1">IF(AB34="","",MAX(OFFSET(B34,0,0):OFFSET(B34,AB34-1,0)))</f>
        <v/>
      </c>
      <c r="AJ34" s="188" t="str">
        <f ca="1">IF(AB34="","",MAX(OFFSET(C34,0,0):OFFSET(C34,AB34-1,0)))</f>
        <v/>
      </c>
      <c r="AK34" s="188">
        <f t="shared" ca="1" si="4"/>
        <v>0</v>
      </c>
      <c r="AL34" s="189">
        <f t="shared" ca="1" si="5"/>
        <v>0</v>
      </c>
    </row>
    <row r="35" spans="1:38" ht="15.75" x14ac:dyDescent="0.25">
      <c r="A35" s="138"/>
      <c r="B35" s="160"/>
      <c r="C35" s="160"/>
      <c r="D35" s="161"/>
      <c r="E35" s="142">
        <f t="shared" si="15"/>
        <v>1</v>
      </c>
      <c r="F35" s="162">
        <f t="shared" si="18"/>
        <v>0</v>
      </c>
      <c r="G35" s="161"/>
      <c r="H35" s="179"/>
      <c r="I35" s="143"/>
      <c r="J35" s="143"/>
      <c r="K35" s="185" t="e">
        <f>VLOOKUP('Damage Pickup'!$H35&amp;'Damage Pickup'!$I35,Code!$I$2:$M$51,4,0)</f>
        <v>#N/A</v>
      </c>
      <c r="L35" s="183"/>
      <c r="M35" s="163"/>
      <c r="N35" s="144"/>
      <c r="O35" s="145">
        <f t="shared" si="14"/>
        <v>0</v>
      </c>
      <c r="P35" s="144">
        <v>0</v>
      </c>
      <c r="Q35" s="164">
        <f t="shared" si="16"/>
        <v>0</v>
      </c>
      <c r="R35" s="146"/>
      <c r="S35" s="147"/>
      <c r="T35" s="147"/>
      <c r="U35" s="157"/>
      <c r="V35" s="165"/>
      <c r="W35" s="166"/>
      <c r="X35" s="166"/>
      <c r="Y35" s="166"/>
      <c r="Z35" s="167" t="str">
        <f t="shared" si="1"/>
        <v/>
      </c>
      <c r="AA35" s="150">
        <f t="shared" si="13"/>
        <v>0</v>
      </c>
      <c r="AB35" s="167" t="str">
        <f t="shared" si="2"/>
        <v/>
      </c>
      <c r="AG35" s="188" t="str">
        <f ca="1">IF(AB35="","",MIN(OFFSET(B35,0,0):OFFSET(B35,AB35-1,0)))</f>
        <v/>
      </c>
      <c r="AH35" s="188" t="str">
        <f ca="1">IF(AB35="","",MIN(OFFSET(C35,0,0):OFFSET(C35,AB35-1,0)))</f>
        <v/>
      </c>
      <c r="AI35" s="188" t="str">
        <f ca="1">IF(AB35="","",MAX(OFFSET(B35,0,0):OFFSET(B35,AB35-1,0)))</f>
        <v/>
      </c>
      <c r="AJ35" s="188" t="str">
        <f ca="1">IF(AB35="","",MAX(OFFSET(C35,0,0):OFFSET(C35,AB35-1,0)))</f>
        <v/>
      </c>
      <c r="AK35" s="188">
        <f t="shared" ca="1" si="4"/>
        <v>0</v>
      </c>
      <c r="AL35" s="189">
        <f t="shared" ca="1" si="5"/>
        <v>0</v>
      </c>
    </row>
    <row r="36" spans="1:38" ht="15.75" x14ac:dyDescent="0.25">
      <c r="A36" s="138"/>
      <c r="B36" s="160"/>
      <c r="C36" s="160"/>
      <c r="D36" s="161"/>
      <c r="E36" s="142">
        <f t="shared" si="15"/>
        <v>1</v>
      </c>
      <c r="F36" s="162">
        <f t="shared" si="18"/>
        <v>0</v>
      </c>
      <c r="G36" s="161"/>
      <c r="H36" s="179"/>
      <c r="I36" s="143"/>
      <c r="J36" s="143"/>
      <c r="K36" s="185" t="e">
        <f>VLOOKUP('Damage Pickup'!$H36&amp;'Damage Pickup'!$I36,Code!$I$2:$M$51,4,0)</f>
        <v>#N/A</v>
      </c>
      <c r="L36" s="183"/>
      <c r="M36" s="163"/>
      <c r="N36" s="144"/>
      <c r="O36" s="145">
        <f t="shared" si="14"/>
        <v>0</v>
      </c>
      <c r="P36" s="144">
        <v>0</v>
      </c>
      <c r="Q36" s="164">
        <f t="shared" si="16"/>
        <v>0</v>
      </c>
      <c r="R36" s="146"/>
      <c r="S36" s="147"/>
      <c r="T36" s="147"/>
      <c r="U36" s="157"/>
      <c r="V36" s="165"/>
      <c r="W36" s="166"/>
      <c r="X36" s="166"/>
      <c r="Y36" s="166"/>
      <c r="Z36" s="167" t="str">
        <f t="shared" si="1"/>
        <v/>
      </c>
      <c r="AA36" s="150">
        <f t="shared" si="13"/>
        <v>0</v>
      </c>
      <c r="AB36" s="167" t="str">
        <f t="shared" si="2"/>
        <v/>
      </c>
      <c r="AG36" s="188" t="str">
        <f ca="1">IF(AB36="","",MIN(OFFSET(B36,0,0):OFFSET(B36,AB36-1,0)))</f>
        <v/>
      </c>
      <c r="AH36" s="188" t="str">
        <f ca="1">IF(AB36="","",MIN(OFFSET(C36,0,0):OFFSET(C36,AB36-1,0)))</f>
        <v/>
      </c>
      <c r="AI36" s="188" t="str">
        <f ca="1">IF(AB36="","",MAX(OFFSET(B36,0,0):OFFSET(B36,AB36-1,0)))</f>
        <v/>
      </c>
      <c r="AJ36" s="188" t="str">
        <f ca="1">IF(AB36="","",MAX(OFFSET(C36,0,0):OFFSET(C36,AB36-1,0)))</f>
        <v/>
      </c>
      <c r="AK36" s="188">
        <f t="shared" ca="1" si="4"/>
        <v>0</v>
      </c>
      <c r="AL36" s="189">
        <f t="shared" ca="1" si="5"/>
        <v>0</v>
      </c>
    </row>
    <row r="37" spans="1:38" ht="15.75" x14ac:dyDescent="0.25">
      <c r="A37" s="138"/>
      <c r="B37" s="160"/>
      <c r="C37" s="160"/>
      <c r="D37" s="161"/>
      <c r="E37" s="142">
        <f t="shared" si="15"/>
        <v>1</v>
      </c>
      <c r="F37" s="162">
        <f t="shared" si="18"/>
        <v>0</v>
      </c>
      <c r="G37" s="161"/>
      <c r="H37" s="179"/>
      <c r="I37" s="143"/>
      <c r="J37" s="143"/>
      <c r="K37" s="185" t="e">
        <f>VLOOKUP('Damage Pickup'!$H37&amp;'Damage Pickup'!$I37,Code!$I$2:$M$51,4,0)</f>
        <v>#N/A</v>
      </c>
      <c r="L37" s="183"/>
      <c r="M37" s="163"/>
      <c r="N37" s="144"/>
      <c r="O37" s="145">
        <f t="shared" si="14"/>
        <v>0</v>
      </c>
      <c r="P37" s="144">
        <v>0</v>
      </c>
      <c r="Q37" s="164">
        <f t="shared" si="16"/>
        <v>0</v>
      </c>
      <c r="R37" s="146"/>
      <c r="S37" s="147"/>
      <c r="T37" s="147"/>
      <c r="U37" s="157"/>
      <c r="V37" s="165"/>
      <c r="W37" s="166"/>
      <c r="X37" s="166"/>
      <c r="Y37" s="166"/>
      <c r="Z37" s="167" t="str">
        <f t="shared" si="1"/>
        <v/>
      </c>
      <c r="AA37" s="150">
        <f t="shared" si="13"/>
        <v>0</v>
      </c>
      <c r="AB37" s="167" t="str">
        <f t="shared" si="2"/>
        <v/>
      </c>
      <c r="AG37" s="188" t="str">
        <f ca="1">IF(AB37="","",MIN(OFFSET(B37,0,0):OFFSET(B37,AB37-1,0)))</f>
        <v/>
      </c>
      <c r="AH37" s="188" t="str">
        <f ca="1">IF(AB37="","",MIN(OFFSET(C37,0,0):OFFSET(C37,AB37-1,0)))</f>
        <v/>
      </c>
      <c r="AI37" s="188" t="str">
        <f ca="1">IF(AB37="","",MAX(OFFSET(B37,0,0):OFFSET(B37,AB37-1,0)))</f>
        <v/>
      </c>
      <c r="AJ37" s="188" t="str">
        <f ca="1">IF(AB37="","",MAX(OFFSET(C37,0,0):OFFSET(C37,AB37-1,0)))</f>
        <v/>
      </c>
      <c r="AK37" s="188">
        <f t="shared" ca="1" si="4"/>
        <v>0</v>
      </c>
      <c r="AL37" s="189">
        <f t="shared" ca="1" si="5"/>
        <v>0</v>
      </c>
    </row>
    <row r="38" spans="1:38" ht="15.75" x14ac:dyDescent="0.25">
      <c r="A38" s="138"/>
      <c r="B38" s="160"/>
      <c r="C38" s="160"/>
      <c r="D38" s="161"/>
      <c r="E38" s="142">
        <f t="shared" si="15"/>
        <v>1</v>
      </c>
      <c r="F38" s="162">
        <f t="shared" si="18"/>
        <v>0</v>
      </c>
      <c r="G38" s="161"/>
      <c r="H38" s="179"/>
      <c r="I38" s="143"/>
      <c r="J38" s="143"/>
      <c r="K38" s="185" t="e">
        <f>VLOOKUP('Damage Pickup'!$H38&amp;'Damage Pickup'!$I38,Code!$I$2:$M$51,4,0)</f>
        <v>#N/A</v>
      </c>
      <c r="L38" s="183"/>
      <c r="M38" s="163"/>
      <c r="N38" s="144"/>
      <c r="O38" s="145">
        <f t="shared" si="14"/>
        <v>0</v>
      </c>
      <c r="P38" s="144">
        <v>0</v>
      </c>
      <c r="Q38" s="164">
        <f t="shared" si="16"/>
        <v>0</v>
      </c>
      <c r="R38" s="146"/>
      <c r="S38" s="147"/>
      <c r="T38" s="147"/>
      <c r="U38" s="157"/>
      <c r="V38" s="165"/>
      <c r="W38" s="166"/>
      <c r="X38" s="166"/>
      <c r="Y38" s="166"/>
      <c r="Z38" s="167" t="str">
        <f t="shared" si="1"/>
        <v/>
      </c>
      <c r="AA38" s="150">
        <f t="shared" si="13"/>
        <v>0</v>
      </c>
      <c r="AB38" s="167" t="str">
        <f t="shared" si="2"/>
        <v/>
      </c>
      <c r="AG38" s="188" t="str">
        <f ca="1">IF(AB38="","",MIN(OFFSET(B38,0,0):OFFSET(B38,AB38-1,0)))</f>
        <v/>
      </c>
      <c r="AH38" s="188" t="str">
        <f ca="1">IF(AB38="","",MIN(OFFSET(C38,0,0):OFFSET(C38,AB38-1,0)))</f>
        <v/>
      </c>
      <c r="AI38" s="188" t="str">
        <f ca="1">IF(AB38="","",MAX(OFFSET(B38,0,0):OFFSET(B38,AB38-1,0)))</f>
        <v/>
      </c>
      <c r="AJ38" s="188" t="str">
        <f ca="1">IF(AB38="","",MAX(OFFSET(C38,0,0):OFFSET(C38,AB38-1,0)))</f>
        <v/>
      </c>
      <c r="AK38" s="188">
        <f t="shared" ca="1" si="4"/>
        <v>0</v>
      </c>
      <c r="AL38" s="189">
        <f t="shared" ca="1" si="5"/>
        <v>0</v>
      </c>
    </row>
    <row r="39" spans="1:38" ht="15.75" x14ac:dyDescent="0.25">
      <c r="A39" s="138"/>
      <c r="B39" s="160"/>
      <c r="C39" s="160"/>
      <c r="D39" s="161"/>
      <c r="E39" s="142">
        <f t="shared" si="15"/>
        <v>1</v>
      </c>
      <c r="F39" s="162">
        <f t="shared" si="18"/>
        <v>0</v>
      </c>
      <c r="G39" s="161"/>
      <c r="H39" s="179"/>
      <c r="I39" s="143"/>
      <c r="J39" s="143"/>
      <c r="K39" s="185" t="e">
        <f>VLOOKUP('Damage Pickup'!$H39&amp;'Damage Pickup'!$I39,Code!$I$2:$M$51,4,0)</f>
        <v>#N/A</v>
      </c>
      <c r="L39" s="183"/>
      <c r="M39" s="163"/>
      <c r="N39" s="144"/>
      <c r="O39" s="145">
        <f t="shared" si="14"/>
        <v>0</v>
      </c>
      <c r="P39" s="144">
        <v>0</v>
      </c>
      <c r="Q39" s="164">
        <f t="shared" si="16"/>
        <v>0</v>
      </c>
      <c r="R39" s="146"/>
      <c r="S39" s="147"/>
      <c r="T39" s="147"/>
      <c r="U39" s="157"/>
      <c r="V39" s="165"/>
      <c r="W39" s="166"/>
      <c r="X39" s="166"/>
      <c r="Y39" s="166"/>
      <c r="Z39" s="167" t="str">
        <f t="shared" si="1"/>
        <v/>
      </c>
      <c r="AA39" s="150">
        <f t="shared" si="13"/>
        <v>0</v>
      </c>
      <c r="AB39" s="167" t="str">
        <f t="shared" si="2"/>
        <v/>
      </c>
      <c r="AG39" s="188" t="str">
        <f ca="1">IF(AB39="","",MIN(OFFSET(B39,0,0):OFFSET(B39,AB39-1,0)))</f>
        <v/>
      </c>
      <c r="AH39" s="188" t="str">
        <f ca="1">IF(AB39="","",MIN(OFFSET(C39,0,0):OFFSET(C39,AB39-1,0)))</f>
        <v/>
      </c>
      <c r="AI39" s="188" t="str">
        <f ca="1">IF(AB39="","",MAX(OFFSET(B39,0,0):OFFSET(B39,AB39-1,0)))</f>
        <v/>
      </c>
      <c r="AJ39" s="188" t="str">
        <f ca="1">IF(AB39="","",MAX(OFFSET(C39,0,0):OFFSET(C39,AB39-1,0)))</f>
        <v/>
      </c>
      <c r="AK39" s="188">
        <f t="shared" ca="1" si="4"/>
        <v>0</v>
      </c>
      <c r="AL39" s="189">
        <f t="shared" ca="1" si="5"/>
        <v>0</v>
      </c>
    </row>
    <row r="40" spans="1:38" ht="15.75" x14ac:dyDescent="0.25">
      <c r="A40" s="138"/>
      <c r="B40" s="160"/>
      <c r="C40" s="160"/>
      <c r="D40" s="161"/>
      <c r="E40" s="142">
        <f t="shared" si="15"/>
        <v>1</v>
      </c>
      <c r="F40" s="162">
        <f t="shared" si="18"/>
        <v>0</v>
      </c>
      <c r="G40" s="161"/>
      <c r="H40" s="179"/>
      <c r="I40" s="143"/>
      <c r="J40" s="143"/>
      <c r="K40" s="185" t="e">
        <f>VLOOKUP('Damage Pickup'!$H40&amp;'Damage Pickup'!$I40,Code!$I$2:$M$51,4,0)</f>
        <v>#N/A</v>
      </c>
      <c r="L40" s="183"/>
      <c r="M40" s="163"/>
      <c r="N40" s="144"/>
      <c r="O40" s="145">
        <f t="shared" si="14"/>
        <v>0</v>
      </c>
      <c r="P40" s="144">
        <v>0</v>
      </c>
      <c r="Q40" s="164">
        <f t="shared" si="16"/>
        <v>0</v>
      </c>
      <c r="R40" s="146"/>
      <c r="S40" s="147"/>
      <c r="T40" s="147"/>
      <c r="U40" s="157"/>
      <c r="V40" s="165"/>
      <c r="W40" s="166"/>
      <c r="X40" s="166"/>
      <c r="Y40" s="166"/>
      <c r="Z40" s="167" t="str">
        <f t="shared" si="1"/>
        <v/>
      </c>
      <c r="AA40" s="150">
        <f t="shared" si="13"/>
        <v>0</v>
      </c>
      <c r="AB40" s="167" t="str">
        <f t="shared" si="2"/>
        <v/>
      </c>
      <c r="AG40" s="188" t="str">
        <f ca="1">IF(AB40="","",MIN(OFFSET(B40,0,0):OFFSET(B40,AB40-1,0)))</f>
        <v/>
      </c>
      <c r="AH40" s="188" t="str">
        <f ca="1">IF(AB40="","",MIN(OFFSET(C40,0,0):OFFSET(C40,AB40-1,0)))</f>
        <v/>
      </c>
      <c r="AI40" s="188" t="str">
        <f ca="1">IF(AB40="","",MAX(OFFSET(B40,0,0):OFFSET(B40,AB40-1,0)))</f>
        <v/>
      </c>
      <c r="AJ40" s="188" t="str">
        <f ca="1">IF(AB40="","",MAX(OFFSET(C40,0,0):OFFSET(C40,AB40-1,0)))</f>
        <v/>
      </c>
      <c r="AK40" s="188">
        <f t="shared" ca="1" si="4"/>
        <v>0</v>
      </c>
      <c r="AL40" s="189">
        <f t="shared" ca="1" si="5"/>
        <v>0</v>
      </c>
    </row>
    <row r="41" spans="1:38" ht="15.75" x14ac:dyDescent="0.25">
      <c r="A41" s="138"/>
      <c r="B41" s="160"/>
      <c r="C41" s="160"/>
      <c r="D41" s="161"/>
      <c r="E41" s="142">
        <f t="shared" si="15"/>
        <v>1</v>
      </c>
      <c r="F41" s="162">
        <f t="shared" si="18"/>
        <v>0</v>
      </c>
      <c r="G41" s="161"/>
      <c r="H41" s="179"/>
      <c r="I41" s="143"/>
      <c r="J41" s="143"/>
      <c r="K41" s="185" t="e">
        <f>VLOOKUP('Damage Pickup'!$H41&amp;'Damage Pickup'!$I41,Code!$I$2:$M$51,4,0)</f>
        <v>#N/A</v>
      </c>
      <c r="L41" s="183"/>
      <c r="M41" s="163"/>
      <c r="N41" s="144"/>
      <c r="O41" s="145">
        <f t="shared" si="14"/>
        <v>0</v>
      </c>
      <c r="P41" s="144">
        <v>0</v>
      </c>
      <c r="Q41" s="164">
        <f t="shared" si="16"/>
        <v>0</v>
      </c>
      <c r="R41" s="146"/>
      <c r="S41" s="147"/>
      <c r="T41" s="147"/>
      <c r="U41" s="157"/>
      <c r="V41" s="165"/>
      <c r="W41" s="166"/>
      <c r="X41" s="166"/>
      <c r="Y41" s="166"/>
      <c r="Z41" s="167" t="str">
        <f t="shared" si="1"/>
        <v/>
      </c>
      <c r="AA41" s="150">
        <f t="shared" si="13"/>
        <v>0</v>
      </c>
      <c r="AB41" s="167" t="str">
        <f t="shared" si="2"/>
        <v/>
      </c>
      <c r="AG41" s="188" t="str">
        <f ca="1">IF(AB41="","",MIN(OFFSET(B41,0,0):OFFSET(B41,AB41-1,0)))</f>
        <v/>
      </c>
      <c r="AH41" s="188" t="str">
        <f ca="1">IF(AB41="","",MIN(OFFSET(C41,0,0):OFFSET(C41,AB41-1,0)))</f>
        <v/>
      </c>
      <c r="AI41" s="188" t="str">
        <f ca="1">IF(AB41="","",MAX(OFFSET(B41,0,0):OFFSET(B41,AB41-1,0)))</f>
        <v/>
      </c>
      <c r="AJ41" s="188" t="str">
        <f ca="1">IF(AB41="","",MAX(OFFSET(C41,0,0):OFFSET(C41,AB41-1,0)))</f>
        <v/>
      </c>
      <c r="AK41" s="188">
        <f t="shared" ca="1" si="4"/>
        <v>0</v>
      </c>
      <c r="AL41" s="189">
        <f t="shared" ca="1" si="5"/>
        <v>0</v>
      </c>
    </row>
    <row r="42" spans="1:38" ht="15.75" x14ac:dyDescent="0.25">
      <c r="A42" s="138"/>
      <c r="B42" s="160"/>
      <c r="C42" s="160"/>
      <c r="D42" s="161"/>
      <c r="E42" s="142">
        <f t="shared" si="15"/>
        <v>1</v>
      </c>
      <c r="F42" s="162">
        <f t="shared" si="18"/>
        <v>0</v>
      </c>
      <c r="G42" s="161"/>
      <c r="H42" s="179"/>
      <c r="I42" s="143"/>
      <c r="J42" s="143"/>
      <c r="K42" s="185" t="e">
        <f>VLOOKUP('Damage Pickup'!$H42&amp;'Damage Pickup'!$I42,Code!$I$2:$M$51,4,0)</f>
        <v>#N/A</v>
      </c>
      <c r="L42" s="183"/>
      <c r="M42" s="163"/>
      <c r="N42" s="144"/>
      <c r="O42" s="145">
        <f t="shared" si="14"/>
        <v>0</v>
      </c>
      <c r="P42" s="144">
        <v>0</v>
      </c>
      <c r="Q42" s="164">
        <f t="shared" si="16"/>
        <v>0</v>
      </c>
      <c r="R42" s="146"/>
      <c r="S42" s="147"/>
      <c r="T42" s="147"/>
      <c r="U42" s="157"/>
      <c r="V42" s="165"/>
      <c r="W42" s="166"/>
      <c r="X42" s="166"/>
      <c r="Y42" s="166"/>
      <c r="Z42" s="167" t="str">
        <f t="shared" si="1"/>
        <v/>
      </c>
      <c r="AA42" s="150">
        <f t="shared" si="13"/>
        <v>0</v>
      </c>
      <c r="AB42" s="167" t="str">
        <f t="shared" si="2"/>
        <v/>
      </c>
      <c r="AG42" s="188" t="str">
        <f ca="1">IF(AB42="","",MIN(OFFSET(B42,0,0):OFFSET(B42,AB42-1,0)))</f>
        <v/>
      </c>
      <c r="AH42" s="188" t="str">
        <f ca="1">IF(AB42="","",MIN(OFFSET(C42,0,0):OFFSET(C42,AB42-1,0)))</f>
        <v/>
      </c>
      <c r="AI42" s="188" t="str">
        <f ca="1">IF(AB42="","",MAX(OFFSET(B42,0,0):OFFSET(B42,AB42-1,0)))</f>
        <v/>
      </c>
      <c r="AJ42" s="188" t="str">
        <f ca="1">IF(AB42="","",MAX(OFFSET(C42,0,0):OFFSET(C42,AB42-1,0)))</f>
        <v/>
      </c>
      <c r="AK42" s="188">
        <f t="shared" ca="1" si="4"/>
        <v>0</v>
      </c>
      <c r="AL42" s="189">
        <f t="shared" ca="1" si="5"/>
        <v>0</v>
      </c>
    </row>
    <row r="43" spans="1:38" ht="15.75" x14ac:dyDescent="0.25">
      <c r="A43" s="138"/>
      <c r="B43" s="160"/>
      <c r="C43" s="160"/>
      <c r="D43" s="161"/>
      <c r="E43" s="142">
        <f t="shared" si="15"/>
        <v>1</v>
      </c>
      <c r="F43" s="162">
        <f t="shared" si="18"/>
        <v>0</v>
      </c>
      <c r="G43" s="161"/>
      <c r="H43" s="179"/>
      <c r="I43" s="143"/>
      <c r="J43" s="143"/>
      <c r="K43" s="185" t="e">
        <f>VLOOKUP('Damage Pickup'!$H43&amp;'Damage Pickup'!$I43,Code!$I$2:$M$51,4,0)</f>
        <v>#N/A</v>
      </c>
      <c r="L43" s="183"/>
      <c r="M43" s="163"/>
      <c r="N43" s="144"/>
      <c r="O43" s="145">
        <f t="shared" si="14"/>
        <v>0</v>
      </c>
      <c r="P43" s="144">
        <v>0</v>
      </c>
      <c r="Q43" s="164">
        <f t="shared" si="16"/>
        <v>0</v>
      </c>
      <c r="R43" s="146"/>
      <c r="S43" s="147"/>
      <c r="T43" s="147"/>
      <c r="U43" s="157"/>
      <c r="V43" s="165"/>
      <c r="W43" s="166"/>
      <c r="X43" s="166"/>
      <c r="Y43" s="166"/>
      <c r="Z43" s="167" t="str">
        <f t="shared" si="1"/>
        <v/>
      </c>
      <c r="AA43" s="150">
        <f t="shared" si="13"/>
        <v>0</v>
      </c>
      <c r="AB43" s="167" t="str">
        <f t="shared" si="2"/>
        <v/>
      </c>
      <c r="AG43" s="188" t="str">
        <f ca="1">IF(AB43="","",MIN(OFFSET(B43,0,0):OFFSET(B43,AB43-1,0)))</f>
        <v/>
      </c>
      <c r="AH43" s="188" t="str">
        <f ca="1">IF(AB43="","",MIN(OFFSET(C43,0,0):OFFSET(C43,AB43-1,0)))</f>
        <v/>
      </c>
      <c r="AI43" s="188" t="str">
        <f ca="1">IF(AB43="","",MAX(OFFSET(B43,0,0):OFFSET(B43,AB43-1,0)))</f>
        <v/>
      </c>
      <c r="AJ43" s="188" t="str">
        <f ca="1">IF(AB43="","",MAX(OFFSET(C43,0,0):OFFSET(C43,AB43-1,0)))</f>
        <v/>
      </c>
      <c r="AK43" s="188">
        <f t="shared" ca="1" si="4"/>
        <v>0</v>
      </c>
      <c r="AL43" s="189">
        <f t="shared" ca="1" si="5"/>
        <v>0</v>
      </c>
    </row>
    <row r="44" spans="1:38" ht="15.75" x14ac:dyDescent="0.25">
      <c r="A44" s="138"/>
      <c r="B44" s="160"/>
      <c r="C44" s="160"/>
      <c r="D44" s="161"/>
      <c r="E44" s="142">
        <f t="shared" si="15"/>
        <v>1</v>
      </c>
      <c r="F44" s="162">
        <f t="shared" si="18"/>
        <v>0</v>
      </c>
      <c r="G44" s="161"/>
      <c r="H44" s="179"/>
      <c r="I44" s="143"/>
      <c r="J44" s="143"/>
      <c r="K44" s="185" t="e">
        <f>VLOOKUP('Damage Pickup'!$H44&amp;'Damage Pickup'!$I44,Code!$I$2:$M$51,4,0)</f>
        <v>#N/A</v>
      </c>
      <c r="L44" s="183"/>
      <c r="M44" s="163"/>
      <c r="N44" s="144"/>
      <c r="O44" s="145">
        <f t="shared" si="14"/>
        <v>0</v>
      </c>
      <c r="P44" s="144">
        <v>0</v>
      </c>
      <c r="Q44" s="164">
        <f t="shared" si="16"/>
        <v>0</v>
      </c>
      <c r="R44" s="146"/>
      <c r="S44" s="147"/>
      <c r="T44" s="147"/>
      <c r="U44" s="157"/>
      <c r="V44" s="165"/>
      <c r="W44" s="166"/>
      <c r="X44" s="166"/>
      <c r="Y44" s="166"/>
      <c r="Z44" s="167" t="str">
        <f t="shared" si="1"/>
        <v/>
      </c>
      <c r="AA44" s="150">
        <f t="shared" si="13"/>
        <v>0</v>
      </c>
      <c r="AB44" s="167" t="str">
        <f t="shared" si="2"/>
        <v/>
      </c>
      <c r="AG44" s="188" t="str">
        <f ca="1">IF(AB44="","",MIN(OFFSET(B44,0,0):OFFSET(B44,AB44-1,0)))</f>
        <v/>
      </c>
      <c r="AH44" s="188" t="str">
        <f ca="1">IF(AB44="","",MIN(OFFSET(C44,0,0):OFFSET(C44,AB44-1,0)))</f>
        <v/>
      </c>
      <c r="AI44" s="188" t="str">
        <f ca="1">IF(AB44="","",MAX(OFFSET(B44,0,0):OFFSET(B44,AB44-1,0)))</f>
        <v/>
      </c>
      <c r="AJ44" s="188" t="str">
        <f ca="1">IF(AB44="","",MAX(OFFSET(C44,0,0):OFFSET(C44,AB44-1,0)))</f>
        <v/>
      </c>
      <c r="AK44" s="188">
        <f t="shared" ca="1" si="4"/>
        <v>0</v>
      </c>
      <c r="AL44" s="189">
        <f t="shared" ca="1" si="5"/>
        <v>0</v>
      </c>
    </row>
    <row r="45" spans="1:38" ht="15.75" x14ac:dyDescent="0.25">
      <c r="A45" s="138"/>
      <c r="B45" s="160"/>
      <c r="C45" s="160"/>
      <c r="D45" s="161"/>
      <c r="E45" s="142">
        <f t="shared" si="15"/>
        <v>1</v>
      </c>
      <c r="F45" s="162">
        <f t="shared" si="18"/>
        <v>0</v>
      </c>
      <c r="G45" s="161"/>
      <c r="H45" s="179"/>
      <c r="I45" s="143"/>
      <c r="J45" s="143"/>
      <c r="K45" s="185" t="e">
        <f>VLOOKUP('Damage Pickup'!$H45&amp;'Damage Pickup'!$I45,Code!$I$2:$M$51,4,0)</f>
        <v>#N/A</v>
      </c>
      <c r="L45" s="183"/>
      <c r="M45" s="163"/>
      <c r="N45" s="144"/>
      <c r="O45" s="145">
        <f t="shared" si="14"/>
        <v>0</v>
      </c>
      <c r="P45" s="144">
        <v>0</v>
      </c>
      <c r="Q45" s="164">
        <f t="shared" si="16"/>
        <v>0</v>
      </c>
      <c r="R45" s="146"/>
      <c r="S45" s="147"/>
      <c r="T45" s="147"/>
      <c r="U45" s="157"/>
      <c r="V45" s="165"/>
      <c r="W45" s="166"/>
      <c r="X45" s="166"/>
      <c r="Y45" s="166"/>
      <c r="Z45" s="167" t="str">
        <f t="shared" si="1"/>
        <v/>
      </c>
      <c r="AA45" s="150">
        <f t="shared" si="13"/>
        <v>0</v>
      </c>
      <c r="AB45" s="167" t="str">
        <f t="shared" si="2"/>
        <v/>
      </c>
      <c r="AG45" s="188" t="str">
        <f ca="1">IF(AB45="","",MIN(OFFSET(B45,0,0):OFFSET(B45,AB45-1,0)))</f>
        <v/>
      </c>
      <c r="AH45" s="188" t="str">
        <f ca="1">IF(AB45="","",MIN(OFFSET(C45,0,0):OFFSET(C45,AB45-1,0)))</f>
        <v/>
      </c>
      <c r="AI45" s="188" t="str">
        <f ca="1">IF(AB45="","",MAX(OFFSET(B45,0,0):OFFSET(B45,AB45-1,0)))</f>
        <v/>
      </c>
      <c r="AJ45" s="188" t="str">
        <f ca="1">IF(AB45="","",MAX(OFFSET(C45,0,0):OFFSET(C45,AB45-1,0)))</f>
        <v/>
      </c>
      <c r="AK45" s="188">
        <f t="shared" ca="1" si="4"/>
        <v>0</v>
      </c>
      <c r="AL45" s="189">
        <f t="shared" ca="1" si="5"/>
        <v>0</v>
      </c>
    </row>
    <row r="46" spans="1:38" ht="15.75" x14ac:dyDescent="0.25">
      <c r="A46" s="138"/>
      <c r="B46" s="160"/>
      <c r="C46" s="160"/>
      <c r="D46" s="161"/>
      <c r="E46" s="142">
        <f t="shared" si="15"/>
        <v>1</v>
      </c>
      <c r="F46" s="162">
        <f t="shared" si="18"/>
        <v>0</v>
      </c>
      <c r="G46" s="161"/>
      <c r="H46" s="179"/>
      <c r="I46" s="143"/>
      <c r="J46" s="143"/>
      <c r="K46" s="185" t="e">
        <f>VLOOKUP('Damage Pickup'!$H46&amp;'Damage Pickup'!$I46,Code!$I$2:$M$51,4,0)</f>
        <v>#N/A</v>
      </c>
      <c r="L46" s="183"/>
      <c r="M46" s="163"/>
      <c r="N46" s="144"/>
      <c r="O46" s="145">
        <f t="shared" si="14"/>
        <v>0</v>
      </c>
      <c r="P46" s="144">
        <v>0</v>
      </c>
      <c r="Q46" s="164">
        <f t="shared" si="16"/>
        <v>0</v>
      </c>
      <c r="R46" s="146"/>
      <c r="S46" s="147"/>
      <c r="T46" s="147"/>
      <c r="U46" s="157"/>
      <c r="V46" s="165"/>
      <c r="W46" s="166"/>
      <c r="X46" s="166"/>
      <c r="Y46" s="166"/>
      <c r="Z46" s="167" t="str">
        <f t="shared" si="1"/>
        <v/>
      </c>
      <c r="AA46" s="150">
        <f t="shared" si="13"/>
        <v>0</v>
      </c>
      <c r="AB46" s="167" t="str">
        <f t="shared" si="2"/>
        <v/>
      </c>
      <c r="AG46" s="188" t="str">
        <f ca="1">IF(AB46="","",MIN(OFFSET(B46,0,0):OFFSET(B46,AB46-1,0)))</f>
        <v/>
      </c>
      <c r="AH46" s="188" t="str">
        <f ca="1">IF(AB46="","",MIN(OFFSET(C46,0,0):OFFSET(C46,AB46-1,0)))</f>
        <v/>
      </c>
      <c r="AI46" s="188" t="str">
        <f ca="1">IF(AB46="","",MAX(OFFSET(B46,0,0):OFFSET(B46,AB46-1,0)))</f>
        <v/>
      </c>
      <c r="AJ46" s="188" t="str">
        <f ca="1">IF(AB46="","",MAX(OFFSET(C46,0,0):OFFSET(C46,AB46-1,0)))</f>
        <v/>
      </c>
      <c r="AK46" s="188">
        <f t="shared" ca="1" si="4"/>
        <v>0</v>
      </c>
      <c r="AL46" s="189">
        <f t="shared" ca="1" si="5"/>
        <v>0</v>
      </c>
    </row>
    <row r="47" spans="1:38" ht="15.75" x14ac:dyDescent="0.25">
      <c r="A47" s="138"/>
      <c r="B47" s="160"/>
      <c r="C47" s="160"/>
      <c r="D47" s="161"/>
      <c r="E47" s="142">
        <f t="shared" si="15"/>
        <v>1</v>
      </c>
      <c r="F47" s="162">
        <f t="shared" si="18"/>
        <v>0</v>
      </c>
      <c r="G47" s="161"/>
      <c r="H47" s="179"/>
      <c r="I47" s="143"/>
      <c r="J47" s="143"/>
      <c r="K47" s="185" t="e">
        <f>VLOOKUP('Damage Pickup'!$H47&amp;'Damage Pickup'!$I47,Code!$I$2:$M$51,4,0)</f>
        <v>#N/A</v>
      </c>
      <c r="L47" s="183"/>
      <c r="M47" s="163"/>
      <c r="N47" s="144"/>
      <c r="O47" s="145">
        <f t="shared" si="14"/>
        <v>0</v>
      </c>
      <c r="P47" s="144">
        <v>0</v>
      </c>
      <c r="Q47" s="164">
        <f t="shared" si="16"/>
        <v>0</v>
      </c>
      <c r="R47" s="146"/>
      <c r="S47" s="147"/>
      <c r="T47" s="147"/>
      <c r="U47" s="157"/>
      <c r="V47" s="165"/>
      <c r="W47" s="166"/>
      <c r="X47" s="166"/>
      <c r="Y47" s="166"/>
      <c r="Z47" s="167" t="str">
        <f t="shared" si="1"/>
        <v/>
      </c>
      <c r="AA47" s="150">
        <f t="shared" si="13"/>
        <v>0</v>
      </c>
      <c r="AB47" s="167" t="str">
        <f t="shared" si="2"/>
        <v/>
      </c>
      <c r="AG47" s="188" t="str">
        <f ca="1">IF(AB47="","",MIN(OFFSET(B47,0,0):OFFSET(B47,AB47-1,0)))</f>
        <v/>
      </c>
      <c r="AH47" s="188" t="str">
        <f ca="1">IF(AB47="","",MIN(OFFSET(C47,0,0):OFFSET(C47,AB47-1,0)))</f>
        <v/>
      </c>
      <c r="AI47" s="188" t="str">
        <f ca="1">IF(AB47="","",MAX(OFFSET(B47,0,0):OFFSET(B47,AB47-1,0)))</f>
        <v/>
      </c>
      <c r="AJ47" s="188" t="str">
        <f ca="1">IF(AB47="","",MAX(OFFSET(C47,0,0):OFFSET(C47,AB47-1,0)))</f>
        <v/>
      </c>
      <c r="AK47" s="188">
        <f t="shared" ca="1" si="4"/>
        <v>0</v>
      </c>
      <c r="AL47" s="189">
        <f t="shared" ca="1" si="5"/>
        <v>0</v>
      </c>
    </row>
    <row r="48" spans="1:38" ht="15.75" x14ac:dyDescent="0.25">
      <c r="A48" s="138"/>
      <c r="B48" s="160"/>
      <c r="C48" s="160"/>
      <c r="D48" s="161"/>
      <c r="E48" s="142">
        <f t="shared" si="15"/>
        <v>1</v>
      </c>
      <c r="F48" s="162">
        <f t="shared" si="18"/>
        <v>0</v>
      </c>
      <c r="G48" s="161"/>
      <c r="H48" s="179"/>
      <c r="I48" s="143"/>
      <c r="J48" s="143"/>
      <c r="K48" s="185" t="e">
        <f>VLOOKUP('Damage Pickup'!$H48&amp;'Damage Pickup'!$I48,Code!$I$2:$M$51,4,0)</f>
        <v>#N/A</v>
      </c>
      <c r="L48" s="183"/>
      <c r="M48" s="163"/>
      <c r="N48" s="144"/>
      <c r="O48" s="145">
        <f t="shared" si="14"/>
        <v>0</v>
      </c>
      <c r="P48" s="144">
        <v>0</v>
      </c>
      <c r="Q48" s="164">
        <f t="shared" si="16"/>
        <v>0</v>
      </c>
      <c r="R48" s="146"/>
      <c r="S48" s="147"/>
      <c r="T48" s="147"/>
      <c r="U48" s="157"/>
      <c r="V48" s="165"/>
      <c r="W48" s="166"/>
      <c r="X48" s="166"/>
      <c r="Y48" s="166"/>
      <c r="Z48" s="167" t="str">
        <f t="shared" si="1"/>
        <v/>
      </c>
      <c r="AA48" s="150">
        <f t="shared" si="13"/>
        <v>0</v>
      </c>
      <c r="AB48" s="167" t="str">
        <f t="shared" si="2"/>
        <v/>
      </c>
      <c r="AG48" s="188" t="str">
        <f ca="1">IF(AB48="","",MIN(OFFSET(B48,0,0):OFFSET(B48,AB48-1,0)))</f>
        <v/>
      </c>
      <c r="AH48" s="188" t="str">
        <f ca="1">IF(AB48="","",MIN(OFFSET(C48,0,0):OFFSET(C48,AB48-1,0)))</f>
        <v/>
      </c>
      <c r="AI48" s="188" t="str">
        <f ca="1">IF(AB48="","",MAX(OFFSET(B48,0,0):OFFSET(B48,AB48-1,0)))</f>
        <v/>
      </c>
      <c r="AJ48" s="188" t="str">
        <f ca="1">IF(AB48="","",MAX(OFFSET(C48,0,0):OFFSET(C48,AB48-1,0)))</f>
        <v/>
      </c>
      <c r="AK48" s="188">
        <f t="shared" ca="1" si="4"/>
        <v>0</v>
      </c>
      <c r="AL48" s="189">
        <f t="shared" ca="1" si="5"/>
        <v>0</v>
      </c>
    </row>
    <row r="49" spans="1:38" ht="15.75" x14ac:dyDescent="0.25">
      <c r="A49" s="138"/>
      <c r="B49" s="160"/>
      <c r="C49" s="160"/>
      <c r="D49" s="161"/>
      <c r="E49" s="142">
        <f t="shared" si="15"/>
        <v>1</v>
      </c>
      <c r="F49" s="162">
        <f t="shared" si="18"/>
        <v>0</v>
      </c>
      <c r="G49" s="161"/>
      <c r="H49" s="179"/>
      <c r="I49" s="143"/>
      <c r="J49" s="143"/>
      <c r="K49" s="185" t="e">
        <f>VLOOKUP('Damage Pickup'!$H49&amp;'Damage Pickup'!$I49,Code!$I$2:$M$51,4,0)</f>
        <v>#N/A</v>
      </c>
      <c r="L49" s="183"/>
      <c r="M49" s="163"/>
      <c r="N49" s="144"/>
      <c r="O49" s="145">
        <f t="shared" si="14"/>
        <v>0</v>
      </c>
      <c r="P49" s="144">
        <v>0</v>
      </c>
      <c r="Q49" s="164">
        <f t="shared" si="16"/>
        <v>0</v>
      </c>
      <c r="R49" s="146"/>
      <c r="S49" s="147"/>
      <c r="T49" s="147"/>
      <c r="U49" s="157"/>
      <c r="V49" s="165"/>
      <c r="W49" s="166"/>
      <c r="X49" s="166"/>
      <c r="Y49" s="166"/>
      <c r="Z49" s="167" t="str">
        <f t="shared" si="1"/>
        <v/>
      </c>
      <c r="AA49" s="150">
        <f t="shared" si="13"/>
        <v>0</v>
      </c>
      <c r="AB49" s="167" t="str">
        <f t="shared" si="2"/>
        <v/>
      </c>
      <c r="AG49" s="188" t="str">
        <f ca="1">IF(AB49="","",MIN(OFFSET(B49,0,0):OFFSET(B49,AB49-1,0)))</f>
        <v/>
      </c>
      <c r="AH49" s="188" t="str">
        <f ca="1">IF(AB49="","",MIN(OFFSET(C49,0,0):OFFSET(C49,AB49-1,0)))</f>
        <v/>
      </c>
      <c r="AI49" s="188" t="str">
        <f ca="1">IF(AB49="","",MAX(OFFSET(B49,0,0):OFFSET(B49,AB49-1,0)))</f>
        <v/>
      </c>
      <c r="AJ49" s="188" t="str">
        <f ca="1">IF(AB49="","",MAX(OFFSET(C49,0,0):OFFSET(C49,AB49-1,0)))</f>
        <v/>
      </c>
      <c r="AK49" s="188">
        <f t="shared" ca="1" si="4"/>
        <v>0</v>
      </c>
      <c r="AL49" s="189">
        <f t="shared" ca="1" si="5"/>
        <v>0</v>
      </c>
    </row>
    <row r="50" spans="1:38" ht="15.75" x14ac:dyDescent="0.25">
      <c r="A50" s="138"/>
      <c r="B50" s="160"/>
      <c r="C50" s="160"/>
      <c r="D50" s="161"/>
      <c r="E50" s="142">
        <f t="shared" si="15"/>
        <v>1</v>
      </c>
      <c r="F50" s="162">
        <f t="shared" si="18"/>
        <v>0</v>
      </c>
      <c r="G50" s="161"/>
      <c r="H50" s="179"/>
      <c r="I50" s="143"/>
      <c r="J50" s="143"/>
      <c r="K50" s="185" t="e">
        <f>VLOOKUP('Damage Pickup'!$H50&amp;'Damage Pickup'!$I50,Code!$I$2:$M$51,4,0)</f>
        <v>#N/A</v>
      </c>
      <c r="L50" s="183"/>
      <c r="M50" s="163"/>
      <c r="N50" s="144"/>
      <c r="O50" s="145">
        <f t="shared" si="14"/>
        <v>0</v>
      </c>
      <c r="P50" s="144">
        <v>0</v>
      </c>
      <c r="Q50" s="164">
        <f t="shared" si="16"/>
        <v>0</v>
      </c>
      <c r="R50" s="146"/>
      <c r="S50" s="147"/>
      <c r="T50" s="147"/>
      <c r="U50" s="157"/>
      <c r="V50" s="165"/>
      <c r="W50" s="166"/>
      <c r="X50" s="166"/>
      <c r="Y50" s="166"/>
      <c r="Z50" s="167" t="str">
        <f t="shared" si="1"/>
        <v/>
      </c>
      <c r="AA50" s="150">
        <f t="shared" si="13"/>
        <v>0</v>
      </c>
      <c r="AB50" s="167" t="str">
        <f t="shared" si="2"/>
        <v/>
      </c>
      <c r="AG50" s="188" t="str">
        <f ca="1">IF(AB50="","",MIN(OFFSET(B50,0,0):OFFSET(B50,AB50-1,0)))</f>
        <v/>
      </c>
      <c r="AH50" s="188" t="str">
        <f ca="1">IF(AB50="","",MIN(OFFSET(C50,0,0):OFFSET(C50,AB50-1,0)))</f>
        <v/>
      </c>
      <c r="AI50" s="188" t="str">
        <f ca="1">IF(AB50="","",MAX(OFFSET(B50,0,0):OFFSET(B50,AB50-1,0)))</f>
        <v/>
      </c>
      <c r="AJ50" s="188" t="str">
        <f ca="1">IF(AB50="","",MAX(OFFSET(C50,0,0):OFFSET(C50,AB50-1,0)))</f>
        <v/>
      </c>
      <c r="AK50" s="188">
        <f t="shared" ca="1" si="4"/>
        <v>0</v>
      </c>
      <c r="AL50" s="189">
        <f t="shared" ca="1" si="5"/>
        <v>0</v>
      </c>
    </row>
    <row r="51" spans="1:38" ht="15.75" x14ac:dyDescent="0.25">
      <c r="A51" s="138"/>
      <c r="B51" s="160"/>
      <c r="C51" s="160"/>
      <c r="D51" s="161"/>
      <c r="E51" s="142">
        <f t="shared" si="15"/>
        <v>1</v>
      </c>
      <c r="F51" s="162">
        <f t="shared" si="18"/>
        <v>0</v>
      </c>
      <c r="G51" s="161"/>
      <c r="H51" s="179"/>
      <c r="I51" s="143"/>
      <c r="J51" s="143"/>
      <c r="K51" s="185" t="e">
        <f>VLOOKUP('Damage Pickup'!$H51&amp;'Damage Pickup'!$I51,Code!$I$2:$M$51,4,0)</f>
        <v>#N/A</v>
      </c>
      <c r="L51" s="183"/>
      <c r="M51" s="163"/>
      <c r="N51" s="144"/>
      <c r="O51" s="145">
        <f t="shared" si="14"/>
        <v>0</v>
      </c>
      <c r="P51" s="144">
        <v>0</v>
      </c>
      <c r="Q51" s="164">
        <f t="shared" si="16"/>
        <v>0</v>
      </c>
      <c r="R51" s="146"/>
      <c r="S51" s="147"/>
      <c r="T51" s="147"/>
      <c r="U51" s="157"/>
      <c r="V51" s="165"/>
      <c r="W51" s="166"/>
      <c r="X51" s="166"/>
      <c r="Y51" s="166"/>
      <c r="Z51" s="167" t="str">
        <f t="shared" si="1"/>
        <v/>
      </c>
      <c r="AA51" s="150">
        <f t="shared" si="13"/>
        <v>0</v>
      </c>
      <c r="AB51" s="167" t="str">
        <f t="shared" si="2"/>
        <v/>
      </c>
      <c r="AG51" s="188" t="str">
        <f ca="1">IF(AB51="","",MIN(OFFSET(B51,0,0):OFFSET(B51,AB51-1,0)))</f>
        <v/>
      </c>
      <c r="AH51" s="188" t="str">
        <f ca="1">IF(AB51="","",MIN(OFFSET(C51,0,0):OFFSET(C51,AB51-1,0)))</f>
        <v/>
      </c>
      <c r="AI51" s="188" t="str">
        <f ca="1">IF(AB51="","",MAX(OFFSET(B51,0,0):OFFSET(B51,AB51-1,0)))</f>
        <v/>
      </c>
      <c r="AJ51" s="188" t="str">
        <f ca="1">IF(AB51="","",MAX(OFFSET(C51,0,0):OFFSET(C51,AB51-1,0)))</f>
        <v/>
      </c>
      <c r="AK51" s="188">
        <f t="shared" ca="1" si="4"/>
        <v>0</v>
      </c>
      <c r="AL51" s="189">
        <f t="shared" ca="1" si="5"/>
        <v>0</v>
      </c>
    </row>
    <row r="52" spans="1:38" ht="15.75" x14ac:dyDescent="0.25">
      <c r="A52" s="138"/>
      <c r="B52" s="160"/>
      <c r="C52" s="160"/>
      <c r="D52" s="161"/>
      <c r="E52" s="142">
        <f t="shared" si="15"/>
        <v>1</v>
      </c>
      <c r="F52" s="162">
        <f t="shared" si="18"/>
        <v>0</v>
      </c>
      <c r="G52" s="161"/>
      <c r="H52" s="179"/>
      <c r="I52" s="143"/>
      <c r="J52" s="143"/>
      <c r="K52" s="185" t="e">
        <f>VLOOKUP('Damage Pickup'!$H52&amp;'Damage Pickup'!$I52,Code!$I$2:$M$51,4,0)</f>
        <v>#N/A</v>
      </c>
      <c r="L52" s="183"/>
      <c r="M52" s="163"/>
      <c r="N52" s="144"/>
      <c r="O52" s="145">
        <f t="shared" si="14"/>
        <v>0</v>
      </c>
      <c r="P52" s="144">
        <v>0</v>
      </c>
      <c r="Q52" s="164">
        <f t="shared" si="16"/>
        <v>0</v>
      </c>
      <c r="R52" s="146"/>
      <c r="S52" s="147"/>
      <c r="T52" s="147"/>
      <c r="U52" s="157"/>
      <c r="V52" s="165"/>
      <c r="W52" s="166"/>
      <c r="X52" s="166"/>
      <c r="Y52" s="166"/>
      <c r="Z52" s="167" t="str">
        <f t="shared" si="1"/>
        <v/>
      </c>
      <c r="AA52" s="150">
        <f t="shared" si="13"/>
        <v>0</v>
      </c>
      <c r="AB52" s="167" t="str">
        <f t="shared" si="2"/>
        <v/>
      </c>
      <c r="AG52" s="188" t="str">
        <f ca="1">IF(AB52="","",MIN(OFFSET(B52,0,0):OFFSET(B52,AB52-1,0)))</f>
        <v/>
      </c>
      <c r="AH52" s="188" t="str">
        <f ca="1">IF(AB52="","",MIN(OFFSET(C52,0,0):OFFSET(C52,AB52-1,0)))</f>
        <v/>
      </c>
      <c r="AI52" s="188" t="str">
        <f ca="1">IF(AB52="","",MAX(OFFSET(B52,0,0):OFFSET(B52,AB52-1,0)))</f>
        <v/>
      </c>
      <c r="AJ52" s="188" t="str">
        <f ca="1">IF(AB52="","",MAX(OFFSET(C52,0,0):OFFSET(C52,AB52-1,0)))</f>
        <v/>
      </c>
      <c r="AK52" s="188">
        <f t="shared" ca="1" si="4"/>
        <v>0</v>
      </c>
      <c r="AL52" s="189">
        <f t="shared" ca="1" si="5"/>
        <v>0</v>
      </c>
    </row>
    <row r="53" spans="1:38" ht="15.75" x14ac:dyDescent="0.25">
      <c r="A53" s="138"/>
      <c r="B53" s="160"/>
      <c r="C53" s="160"/>
      <c r="D53" s="161"/>
      <c r="E53" s="142">
        <f t="shared" si="15"/>
        <v>1</v>
      </c>
      <c r="F53" s="162">
        <f t="shared" si="18"/>
        <v>0</v>
      </c>
      <c r="G53" s="161"/>
      <c r="H53" s="179"/>
      <c r="I53" s="143"/>
      <c r="J53" s="143"/>
      <c r="K53" s="185" t="e">
        <f>VLOOKUP('Damage Pickup'!$H53&amp;'Damage Pickup'!$I53,Code!$I$2:$M$51,4,0)</f>
        <v>#N/A</v>
      </c>
      <c r="L53" s="183"/>
      <c r="M53" s="163"/>
      <c r="N53" s="144"/>
      <c r="O53" s="145">
        <f t="shared" si="14"/>
        <v>0</v>
      </c>
      <c r="P53" s="144">
        <v>0</v>
      </c>
      <c r="Q53" s="164">
        <f t="shared" si="16"/>
        <v>0</v>
      </c>
      <c r="R53" s="146"/>
      <c r="S53" s="147"/>
      <c r="T53" s="147"/>
      <c r="U53" s="157"/>
      <c r="V53" s="165"/>
      <c r="W53" s="166"/>
      <c r="X53" s="166"/>
      <c r="Y53" s="166"/>
      <c r="Z53" s="167" t="str">
        <f t="shared" si="1"/>
        <v/>
      </c>
      <c r="AA53" s="150">
        <f t="shared" si="13"/>
        <v>0</v>
      </c>
      <c r="AB53" s="167" t="str">
        <f t="shared" si="2"/>
        <v/>
      </c>
      <c r="AG53" s="188" t="str">
        <f ca="1">IF(AB53="","",MIN(OFFSET(B53,0,0):OFFSET(B53,AB53-1,0)))</f>
        <v/>
      </c>
      <c r="AH53" s="188" t="str">
        <f ca="1">IF(AB53="","",MIN(OFFSET(C53,0,0):OFFSET(C53,AB53-1,0)))</f>
        <v/>
      </c>
      <c r="AI53" s="188" t="str">
        <f ca="1">IF(AB53="","",MAX(OFFSET(B53,0,0):OFFSET(B53,AB53-1,0)))</f>
        <v/>
      </c>
      <c r="AJ53" s="188" t="str">
        <f ca="1">IF(AB53="","",MAX(OFFSET(C53,0,0):OFFSET(C53,AB53-1,0)))</f>
        <v/>
      </c>
      <c r="AK53" s="188">
        <f t="shared" ca="1" si="4"/>
        <v>0</v>
      </c>
      <c r="AL53" s="189">
        <f t="shared" ca="1" si="5"/>
        <v>0</v>
      </c>
    </row>
    <row r="54" spans="1:38" ht="15.75" x14ac:dyDescent="0.25">
      <c r="A54" s="138"/>
      <c r="B54" s="160"/>
      <c r="C54" s="160"/>
      <c r="D54" s="161"/>
      <c r="E54" s="142">
        <f t="shared" si="15"/>
        <v>1</v>
      </c>
      <c r="F54" s="162">
        <f t="shared" si="18"/>
        <v>0</v>
      </c>
      <c r="G54" s="161"/>
      <c r="H54" s="179"/>
      <c r="I54" s="143"/>
      <c r="J54" s="143"/>
      <c r="K54" s="185" t="e">
        <f>VLOOKUP('Damage Pickup'!$H54&amp;'Damage Pickup'!$I54,Code!$I$2:$M$51,4,0)</f>
        <v>#N/A</v>
      </c>
      <c r="L54" s="183"/>
      <c r="M54" s="163"/>
      <c r="N54" s="144"/>
      <c r="O54" s="145">
        <f t="shared" si="14"/>
        <v>0</v>
      </c>
      <c r="P54" s="144">
        <v>0</v>
      </c>
      <c r="Q54" s="164">
        <f t="shared" si="16"/>
        <v>0</v>
      </c>
      <c r="R54" s="146"/>
      <c r="S54" s="147"/>
      <c r="T54" s="147"/>
      <c r="U54" s="157"/>
      <c r="V54" s="165"/>
      <c r="W54" s="166"/>
      <c r="X54" s="166"/>
      <c r="Y54" s="166"/>
      <c r="Z54" s="167" t="str">
        <f t="shared" si="1"/>
        <v/>
      </c>
      <c r="AA54" s="150">
        <f t="shared" si="13"/>
        <v>0</v>
      </c>
      <c r="AB54" s="167" t="str">
        <f t="shared" si="2"/>
        <v/>
      </c>
      <c r="AG54" s="188" t="str">
        <f ca="1">IF(AB54="","",MIN(OFFSET(B54,0,0):OFFSET(B54,AB54-1,0)))</f>
        <v/>
      </c>
      <c r="AH54" s="188" t="str">
        <f ca="1">IF(AB54="","",MIN(OFFSET(C54,0,0):OFFSET(C54,AB54-1,0)))</f>
        <v/>
      </c>
      <c r="AI54" s="188" t="str">
        <f ca="1">IF(AB54="","",MAX(OFFSET(B54,0,0):OFFSET(B54,AB54-1,0)))</f>
        <v/>
      </c>
      <c r="AJ54" s="188" t="str">
        <f ca="1">IF(AB54="","",MAX(OFFSET(C54,0,0):OFFSET(C54,AB54-1,0)))</f>
        <v/>
      </c>
      <c r="AK54" s="188">
        <f t="shared" ca="1" si="4"/>
        <v>0</v>
      </c>
      <c r="AL54" s="189">
        <f t="shared" ca="1" si="5"/>
        <v>0</v>
      </c>
    </row>
    <row r="55" spans="1:38" ht="15.75" x14ac:dyDescent="0.25">
      <c r="A55" s="138"/>
      <c r="B55" s="160"/>
      <c r="C55" s="160"/>
      <c r="D55" s="161"/>
      <c r="E55" s="142">
        <f t="shared" si="15"/>
        <v>1</v>
      </c>
      <c r="F55" s="162">
        <f t="shared" si="18"/>
        <v>0</v>
      </c>
      <c r="G55" s="161"/>
      <c r="H55" s="179"/>
      <c r="I55" s="143"/>
      <c r="J55" s="143"/>
      <c r="K55" s="185" t="e">
        <f>VLOOKUP('Damage Pickup'!$H55&amp;'Damage Pickup'!$I55,Code!$I$2:$M$51,4,0)</f>
        <v>#N/A</v>
      </c>
      <c r="L55" s="183"/>
      <c r="M55" s="163"/>
      <c r="N55" s="144"/>
      <c r="O55" s="145">
        <f t="shared" si="14"/>
        <v>0</v>
      </c>
      <c r="P55" s="144">
        <v>0</v>
      </c>
      <c r="Q55" s="164">
        <f t="shared" si="16"/>
        <v>0</v>
      </c>
      <c r="R55" s="146"/>
      <c r="S55" s="147"/>
      <c r="T55" s="147"/>
      <c r="U55" s="157"/>
      <c r="V55" s="165"/>
      <c r="W55" s="166"/>
      <c r="X55" s="166"/>
      <c r="Y55" s="166"/>
      <c r="Z55" s="167" t="str">
        <f t="shared" si="1"/>
        <v/>
      </c>
      <c r="AA55" s="150">
        <f t="shared" si="13"/>
        <v>0</v>
      </c>
      <c r="AB55" s="167" t="str">
        <f t="shared" si="2"/>
        <v/>
      </c>
      <c r="AG55" s="188" t="str">
        <f ca="1">IF(AB55="","",MIN(OFFSET(B55,0,0):OFFSET(B55,AB55-1,0)))</f>
        <v/>
      </c>
      <c r="AH55" s="188" t="str">
        <f ca="1">IF(AB55="","",MIN(OFFSET(C55,0,0):OFFSET(C55,AB55-1,0)))</f>
        <v/>
      </c>
      <c r="AI55" s="188" t="str">
        <f ca="1">IF(AB55="","",MAX(OFFSET(B55,0,0):OFFSET(B55,AB55-1,0)))</f>
        <v/>
      </c>
      <c r="AJ55" s="188" t="str">
        <f ca="1">IF(AB55="","",MAX(OFFSET(C55,0,0):OFFSET(C55,AB55-1,0)))</f>
        <v/>
      </c>
      <c r="AK55" s="188">
        <f t="shared" ca="1" si="4"/>
        <v>0</v>
      </c>
      <c r="AL55" s="189">
        <f t="shared" ca="1" si="5"/>
        <v>0</v>
      </c>
    </row>
    <row r="56" spans="1:38" ht="15.75" x14ac:dyDescent="0.25">
      <c r="A56" s="138"/>
      <c r="B56" s="160"/>
      <c r="C56" s="160"/>
      <c r="D56" s="161"/>
      <c r="E56" s="142">
        <f t="shared" si="15"/>
        <v>1</v>
      </c>
      <c r="F56" s="162">
        <f t="shared" si="18"/>
        <v>0</v>
      </c>
      <c r="G56" s="161"/>
      <c r="H56" s="179"/>
      <c r="I56" s="143"/>
      <c r="J56" s="143"/>
      <c r="K56" s="185" t="e">
        <f>VLOOKUP('Damage Pickup'!$H56&amp;'Damage Pickup'!$I56,Code!$I$2:$M$51,4,0)</f>
        <v>#N/A</v>
      </c>
      <c r="L56" s="183"/>
      <c r="M56" s="163"/>
      <c r="N56" s="144"/>
      <c r="O56" s="145">
        <f t="shared" si="14"/>
        <v>0</v>
      </c>
      <c r="P56" s="144">
        <v>0</v>
      </c>
      <c r="Q56" s="164">
        <f t="shared" si="16"/>
        <v>0</v>
      </c>
      <c r="R56" s="146"/>
      <c r="S56" s="147"/>
      <c r="T56" s="147"/>
      <c r="U56" s="157"/>
      <c r="V56" s="165"/>
      <c r="W56" s="166"/>
      <c r="X56" s="166"/>
      <c r="Y56" s="166"/>
      <c r="Z56" s="167" t="str">
        <f t="shared" si="1"/>
        <v/>
      </c>
      <c r="AA56" s="150">
        <f t="shared" si="13"/>
        <v>0</v>
      </c>
      <c r="AB56" s="167" t="str">
        <f t="shared" si="2"/>
        <v/>
      </c>
      <c r="AG56" s="188" t="str">
        <f ca="1">IF(AB56="","",MIN(OFFSET(B56,0,0):OFFSET(B56,AB56-1,0)))</f>
        <v/>
      </c>
      <c r="AH56" s="188" t="str">
        <f ca="1">IF(AB56="","",MIN(OFFSET(C56,0,0):OFFSET(C56,AB56-1,0)))</f>
        <v/>
      </c>
      <c r="AI56" s="188" t="str">
        <f ca="1">IF(AB56="","",MAX(OFFSET(B56,0,0):OFFSET(B56,AB56-1,0)))</f>
        <v/>
      </c>
      <c r="AJ56" s="188" t="str">
        <f ca="1">IF(AB56="","",MAX(OFFSET(C56,0,0):OFFSET(C56,AB56-1,0)))</f>
        <v/>
      </c>
      <c r="AK56" s="188">
        <f t="shared" ca="1" si="4"/>
        <v>0</v>
      </c>
      <c r="AL56" s="189">
        <f t="shared" ca="1" si="5"/>
        <v>0</v>
      </c>
    </row>
    <row r="57" spans="1:38" ht="15.75" x14ac:dyDescent="0.25">
      <c r="A57" s="138"/>
      <c r="B57" s="160"/>
      <c r="C57" s="160"/>
      <c r="D57" s="161"/>
      <c r="E57" s="142">
        <f t="shared" si="15"/>
        <v>1</v>
      </c>
      <c r="F57" s="162">
        <f t="shared" si="18"/>
        <v>0</v>
      </c>
      <c r="G57" s="161"/>
      <c r="H57" s="179"/>
      <c r="I57" s="143"/>
      <c r="J57" s="143"/>
      <c r="K57" s="185" t="e">
        <f>VLOOKUP('Damage Pickup'!$H57&amp;'Damage Pickup'!$I57,Code!$I$2:$M$51,4,0)</f>
        <v>#N/A</v>
      </c>
      <c r="L57" s="183"/>
      <c r="M57" s="163"/>
      <c r="N57" s="144"/>
      <c r="O57" s="145">
        <f t="shared" si="14"/>
        <v>0</v>
      </c>
      <c r="P57" s="144">
        <v>0</v>
      </c>
      <c r="Q57" s="164">
        <f t="shared" si="16"/>
        <v>0</v>
      </c>
      <c r="R57" s="146"/>
      <c r="S57" s="147"/>
      <c r="T57" s="147"/>
      <c r="U57" s="157"/>
      <c r="V57" s="165"/>
      <c r="W57" s="166"/>
      <c r="X57" s="166"/>
      <c r="Y57" s="166"/>
      <c r="Z57" s="167" t="str">
        <f t="shared" si="1"/>
        <v/>
      </c>
      <c r="AA57" s="150">
        <f t="shared" si="13"/>
        <v>0</v>
      </c>
      <c r="AB57" s="167" t="str">
        <f t="shared" si="2"/>
        <v/>
      </c>
      <c r="AG57" s="188" t="str">
        <f ca="1">IF(AB57="","",MIN(OFFSET(B57,0,0):OFFSET(B57,AB57-1,0)))</f>
        <v/>
      </c>
      <c r="AH57" s="188" t="str">
        <f ca="1">IF(AB57="","",MIN(OFFSET(C57,0,0):OFFSET(C57,AB57-1,0)))</f>
        <v/>
      </c>
      <c r="AI57" s="188" t="str">
        <f ca="1">IF(AB57="","",MAX(OFFSET(B57,0,0):OFFSET(B57,AB57-1,0)))</f>
        <v/>
      </c>
      <c r="AJ57" s="188" t="str">
        <f ca="1">IF(AB57="","",MAX(OFFSET(C57,0,0):OFFSET(C57,AB57-1,0)))</f>
        <v/>
      </c>
      <c r="AK57" s="188">
        <f t="shared" ca="1" si="4"/>
        <v>0</v>
      </c>
      <c r="AL57" s="189">
        <f t="shared" ca="1" si="5"/>
        <v>0</v>
      </c>
    </row>
    <row r="58" spans="1:38" ht="15.75" x14ac:dyDescent="0.25">
      <c r="A58" s="138"/>
      <c r="B58" s="160"/>
      <c r="C58" s="160"/>
      <c r="D58" s="161"/>
      <c r="E58" s="142">
        <f t="shared" si="15"/>
        <v>1</v>
      </c>
      <c r="F58" s="162">
        <f t="shared" si="18"/>
        <v>0</v>
      </c>
      <c r="G58" s="161"/>
      <c r="H58" s="179"/>
      <c r="I58" s="143"/>
      <c r="J58" s="143"/>
      <c r="K58" s="185" t="e">
        <f>VLOOKUP('Damage Pickup'!$H58&amp;'Damage Pickup'!$I58,Code!$I$2:$M$51,4,0)</f>
        <v>#N/A</v>
      </c>
      <c r="L58" s="183"/>
      <c r="M58" s="163"/>
      <c r="N58" s="144"/>
      <c r="O58" s="145">
        <f t="shared" si="14"/>
        <v>0</v>
      </c>
      <c r="P58" s="144">
        <v>0</v>
      </c>
      <c r="Q58" s="164">
        <f t="shared" si="16"/>
        <v>0</v>
      </c>
      <c r="R58" s="146"/>
      <c r="S58" s="147"/>
      <c r="T58" s="147"/>
      <c r="U58" s="157"/>
      <c r="V58" s="165"/>
      <c r="W58" s="166"/>
      <c r="X58" s="166"/>
      <c r="Y58" s="166"/>
      <c r="Z58" s="167" t="str">
        <f t="shared" si="1"/>
        <v/>
      </c>
      <c r="AA58" s="150">
        <f t="shared" si="13"/>
        <v>0</v>
      </c>
      <c r="AB58" s="167" t="str">
        <f t="shared" si="2"/>
        <v/>
      </c>
      <c r="AG58" s="188" t="str">
        <f ca="1">IF(AB58="","",MIN(OFFSET(B58,0,0):OFFSET(B58,AB58-1,0)))</f>
        <v/>
      </c>
      <c r="AH58" s="188" t="str">
        <f ca="1">IF(AB58="","",MIN(OFFSET(C58,0,0):OFFSET(C58,AB58-1,0)))</f>
        <v/>
      </c>
      <c r="AI58" s="188" t="str">
        <f ca="1">IF(AB58="","",MAX(OFFSET(B58,0,0):OFFSET(B58,AB58-1,0)))</f>
        <v/>
      </c>
      <c r="AJ58" s="188" t="str">
        <f ca="1">IF(AB58="","",MAX(OFFSET(C58,0,0):OFFSET(C58,AB58-1,0)))</f>
        <v/>
      </c>
      <c r="AK58" s="188">
        <f t="shared" ca="1" si="4"/>
        <v>0</v>
      </c>
      <c r="AL58" s="189">
        <f t="shared" ca="1" si="5"/>
        <v>0</v>
      </c>
    </row>
    <row r="59" spans="1:38" ht="15.75" x14ac:dyDescent="0.25">
      <c r="A59" s="138"/>
      <c r="B59" s="160"/>
      <c r="C59" s="160"/>
      <c r="D59" s="161"/>
      <c r="E59" s="142">
        <f t="shared" si="15"/>
        <v>1</v>
      </c>
      <c r="F59" s="162">
        <f t="shared" si="18"/>
        <v>0</v>
      </c>
      <c r="G59" s="161"/>
      <c r="H59" s="179"/>
      <c r="I59" s="143"/>
      <c r="J59" s="143"/>
      <c r="K59" s="185" t="e">
        <f>VLOOKUP('Damage Pickup'!$H59&amp;'Damage Pickup'!$I59,Code!$I$2:$M$51,4,0)</f>
        <v>#N/A</v>
      </c>
      <c r="L59" s="183"/>
      <c r="M59" s="163"/>
      <c r="N59" s="144"/>
      <c r="O59" s="145">
        <f t="shared" si="14"/>
        <v>0</v>
      </c>
      <c r="P59" s="144">
        <v>0</v>
      </c>
      <c r="Q59" s="164">
        <f t="shared" si="16"/>
        <v>0</v>
      </c>
      <c r="R59" s="146"/>
      <c r="S59" s="147"/>
      <c r="T59" s="147"/>
      <c r="U59" s="157"/>
      <c r="V59" s="165"/>
      <c r="W59" s="166"/>
      <c r="X59" s="166"/>
      <c r="Y59" s="166"/>
      <c r="Z59" s="167" t="str">
        <f t="shared" si="1"/>
        <v/>
      </c>
      <c r="AA59" s="150">
        <f t="shared" si="13"/>
        <v>0</v>
      </c>
      <c r="AB59" s="167" t="str">
        <f t="shared" si="2"/>
        <v/>
      </c>
      <c r="AG59" s="188" t="str">
        <f ca="1">IF(AB59="","",MIN(OFFSET(B59,0,0):OFFSET(B59,AB59-1,0)))</f>
        <v/>
      </c>
      <c r="AH59" s="188" t="str">
        <f ca="1">IF(AB59="","",MIN(OFFSET(C59,0,0):OFFSET(C59,AB59-1,0)))</f>
        <v/>
      </c>
      <c r="AI59" s="188" t="str">
        <f ca="1">IF(AB59="","",MAX(OFFSET(B59,0,0):OFFSET(B59,AB59-1,0)))</f>
        <v/>
      </c>
      <c r="AJ59" s="188" t="str">
        <f ca="1">IF(AB59="","",MAX(OFFSET(C59,0,0):OFFSET(C59,AB59-1,0)))</f>
        <v/>
      </c>
      <c r="AK59" s="188">
        <f t="shared" ca="1" si="4"/>
        <v>0</v>
      </c>
      <c r="AL59" s="189">
        <f t="shared" ca="1" si="5"/>
        <v>0</v>
      </c>
    </row>
    <row r="60" spans="1:38" ht="15.75" x14ac:dyDescent="0.25">
      <c r="A60" s="138"/>
      <c r="B60" s="160"/>
      <c r="C60" s="160"/>
      <c r="D60" s="161"/>
      <c r="E60" s="142">
        <f t="shared" si="15"/>
        <v>1</v>
      </c>
      <c r="F60" s="162">
        <f t="shared" si="18"/>
        <v>0</v>
      </c>
      <c r="G60" s="161"/>
      <c r="H60" s="179"/>
      <c r="I60" s="143"/>
      <c r="J60" s="143"/>
      <c r="K60" s="185" t="e">
        <f>VLOOKUP('Damage Pickup'!$H60&amp;'Damage Pickup'!$I60,Code!$I$2:$M$51,4,0)</f>
        <v>#N/A</v>
      </c>
      <c r="L60" s="183"/>
      <c r="M60" s="163"/>
      <c r="N60" s="144"/>
      <c r="O60" s="145">
        <f t="shared" si="14"/>
        <v>0</v>
      </c>
      <c r="P60" s="144">
        <v>0</v>
      </c>
      <c r="Q60" s="164">
        <f t="shared" si="16"/>
        <v>0</v>
      </c>
      <c r="R60" s="146"/>
      <c r="S60" s="147"/>
      <c r="T60" s="147"/>
      <c r="U60" s="157"/>
      <c r="V60" s="165"/>
      <c r="W60" s="166"/>
      <c r="X60" s="166"/>
      <c r="Y60" s="166"/>
      <c r="Z60" s="167" t="str">
        <f t="shared" si="1"/>
        <v/>
      </c>
      <c r="AA60" s="150">
        <f t="shared" si="13"/>
        <v>0</v>
      </c>
      <c r="AB60" s="167" t="str">
        <f t="shared" si="2"/>
        <v/>
      </c>
      <c r="AG60" s="188" t="str">
        <f ca="1">IF(AB60="","",MIN(OFFSET(B60,0,0):OFFSET(B60,AB60-1,0)))</f>
        <v/>
      </c>
      <c r="AH60" s="188" t="str">
        <f ca="1">IF(AB60="","",MIN(OFFSET(C60,0,0):OFFSET(C60,AB60-1,0)))</f>
        <v/>
      </c>
      <c r="AI60" s="188" t="str">
        <f ca="1">IF(AB60="","",MAX(OFFSET(B60,0,0):OFFSET(B60,AB60-1,0)))</f>
        <v/>
      </c>
      <c r="AJ60" s="188" t="str">
        <f ca="1">IF(AB60="","",MAX(OFFSET(C60,0,0):OFFSET(C60,AB60-1,0)))</f>
        <v/>
      </c>
      <c r="AK60" s="188">
        <f t="shared" ca="1" si="4"/>
        <v>0</v>
      </c>
      <c r="AL60" s="189">
        <f t="shared" ca="1" si="5"/>
        <v>0</v>
      </c>
    </row>
    <row r="61" spans="1:38" ht="15.75" x14ac:dyDescent="0.25">
      <c r="A61" s="138"/>
      <c r="B61" s="160"/>
      <c r="C61" s="160"/>
      <c r="D61" s="161"/>
      <c r="E61" s="142">
        <f t="shared" si="15"/>
        <v>1</v>
      </c>
      <c r="F61" s="162">
        <f t="shared" si="18"/>
        <v>0</v>
      </c>
      <c r="G61" s="161"/>
      <c r="H61" s="179"/>
      <c r="I61" s="143"/>
      <c r="J61" s="143"/>
      <c r="K61" s="185" t="e">
        <f>VLOOKUP('Damage Pickup'!$H61&amp;'Damage Pickup'!$I61,Code!$I$2:$M$51,4,0)</f>
        <v>#N/A</v>
      </c>
      <c r="L61" s="183"/>
      <c r="M61" s="163"/>
      <c r="N61" s="144"/>
      <c r="O61" s="145">
        <f t="shared" si="14"/>
        <v>0</v>
      </c>
      <c r="P61" s="144">
        <v>0</v>
      </c>
      <c r="Q61" s="164">
        <f t="shared" si="16"/>
        <v>0</v>
      </c>
      <c r="R61" s="146"/>
      <c r="S61" s="147"/>
      <c r="T61" s="147"/>
      <c r="U61" s="157"/>
      <c r="V61" s="165"/>
      <c r="W61" s="166"/>
      <c r="X61" s="166"/>
      <c r="Y61" s="166"/>
      <c r="Z61" s="167" t="str">
        <f t="shared" si="1"/>
        <v/>
      </c>
      <c r="AA61" s="150">
        <f t="shared" si="13"/>
        <v>0</v>
      </c>
      <c r="AB61" s="167" t="str">
        <f t="shared" si="2"/>
        <v/>
      </c>
      <c r="AG61" s="188" t="str">
        <f ca="1">IF(AB61="","",MIN(OFFSET(B61,0,0):OFFSET(B61,AB61-1,0)))</f>
        <v/>
      </c>
      <c r="AH61" s="188" t="str">
        <f ca="1">IF(AB61="","",MIN(OFFSET(C61,0,0):OFFSET(C61,AB61-1,0)))</f>
        <v/>
      </c>
      <c r="AI61" s="188" t="str">
        <f ca="1">IF(AB61="","",MAX(OFFSET(B61,0,0):OFFSET(B61,AB61-1,0)))</f>
        <v/>
      </c>
      <c r="AJ61" s="188" t="str">
        <f ca="1">IF(AB61="","",MAX(OFFSET(C61,0,0):OFFSET(C61,AB61-1,0)))</f>
        <v/>
      </c>
      <c r="AK61" s="188">
        <f t="shared" ref="AK61:AK124" ca="1" si="19">MIN(AG61:AJ61)</f>
        <v>0</v>
      </c>
      <c r="AL61" s="189">
        <f t="shared" ref="AL61:AL124" ca="1" si="20">MAX(AG61:AJ61)</f>
        <v>0</v>
      </c>
    </row>
    <row r="62" spans="1:38" ht="15.75" x14ac:dyDescent="0.25">
      <c r="A62" s="138"/>
      <c r="B62" s="160"/>
      <c r="C62" s="160"/>
      <c r="D62" s="161"/>
      <c r="E62" s="142">
        <f t="shared" si="15"/>
        <v>1</v>
      </c>
      <c r="F62" s="162">
        <f t="shared" si="18"/>
        <v>0</v>
      </c>
      <c r="G62" s="161"/>
      <c r="H62" s="179"/>
      <c r="I62" s="143"/>
      <c r="J62" s="143"/>
      <c r="K62" s="185" t="e">
        <f>VLOOKUP('Damage Pickup'!$H62&amp;'Damage Pickup'!$I62,Code!$I$2:$M$51,4,0)</f>
        <v>#N/A</v>
      </c>
      <c r="L62" s="183"/>
      <c r="M62" s="163"/>
      <c r="N62" s="144"/>
      <c r="O62" s="145">
        <f t="shared" si="14"/>
        <v>0</v>
      </c>
      <c r="P62" s="144">
        <v>0</v>
      </c>
      <c r="Q62" s="164">
        <f t="shared" si="16"/>
        <v>0</v>
      </c>
      <c r="R62" s="146"/>
      <c r="S62" s="147"/>
      <c r="T62" s="147"/>
      <c r="U62" s="157"/>
      <c r="V62" s="165"/>
      <c r="W62" s="166"/>
      <c r="X62" s="166"/>
      <c r="Y62" s="166"/>
      <c r="Z62" s="167" t="str">
        <f t="shared" si="1"/>
        <v/>
      </c>
      <c r="AA62" s="150">
        <f t="shared" si="13"/>
        <v>0</v>
      </c>
      <c r="AB62" s="167" t="str">
        <f t="shared" si="2"/>
        <v/>
      </c>
      <c r="AG62" s="188" t="str">
        <f ca="1">IF(AB62="","",MIN(OFFSET(B62,0,0):OFFSET(B62,AB62-1,0)))</f>
        <v/>
      </c>
      <c r="AH62" s="188" t="str">
        <f ca="1">IF(AB62="","",MIN(OFFSET(C62,0,0):OFFSET(C62,AB62-1,0)))</f>
        <v/>
      </c>
      <c r="AI62" s="188" t="str">
        <f ca="1">IF(AB62="","",MAX(OFFSET(B62,0,0):OFFSET(B62,AB62-1,0)))</f>
        <v/>
      </c>
      <c r="AJ62" s="188" t="str">
        <f ca="1">IF(AB62="","",MAX(OFFSET(C62,0,0):OFFSET(C62,AB62-1,0)))</f>
        <v/>
      </c>
      <c r="AK62" s="188">
        <f t="shared" ca="1" si="19"/>
        <v>0</v>
      </c>
      <c r="AL62" s="189">
        <f t="shared" ca="1" si="20"/>
        <v>0</v>
      </c>
    </row>
    <row r="63" spans="1:38" ht="15.75" x14ac:dyDescent="0.25">
      <c r="A63" s="138"/>
      <c r="B63" s="160"/>
      <c r="C63" s="160"/>
      <c r="D63" s="161"/>
      <c r="E63" s="142">
        <f t="shared" si="15"/>
        <v>1</v>
      </c>
      <c r="F63" s="162">
        <f t="shared" si="18"/>
        <v>0</v>
      </c>
      <c r="G63" s="161"/>
      <c r="H63" s="179"/>
      <c r="I63" s="143"/>
      <c r="J63" s="143"/>
      <c r="K63" s="185" t="e">
        <f>VLOOKUP('Damage Pickup'!$H63&amp;'Damage Pickup'!$I63,Code!$I$2:$M$51,4,0)</f>
        <v>#N/A</v>
      </c>
      <c r="L63" s="183"/>
      <c r="M63" s="163"/>
      <c r="N63" s="144"/>
      <c r="O63" s="145">
        <f t="shared" si="14"/>
        <v>0</v>
      </c>
      <c r="P63" s="144">
        <v>0</v>
      </c>
      <c r="Q63" s="164">
        <f t="shared" si="16"/>
        <v>0</v>
      </c>
      <c r="R63" s="146"/>
      <c r="S63" s="147"/>
      <c r="T63" s="147"/>
      <c r="U63" s="157"/>
      <c r="V63" s="165"/>
      <c r="W63" s="166"/>
      <c r="X63" s="166"/>
      <c r="Y63" s="166"/>
      <c r="Z63" s="167" t="str">
        <f t="shared" si="1"/>
        <v/>
      </c>
      <c r="AA63" s="150">
        <f t="shared" si="13"/>
        <v>0</v>
      </c>
      <c r="AB63" s="167" t="str">
        <f t="shared" si="2"/>
        <v/>
      </c>
      <c r="AG63" s="188" t="str">
        <f ca="1">IF(AB63="","",MIN(OFFSET(B63,0,0):OFFSET(B63,AB63-1,0)))</f>
        <v/>
      </c>
      <c r="AH63" s="188" t="str">
        <f ca="1">IF(AB63="","",MIN(OFFSET(C63,0,0):OFFSET(C63,AB63-1,0)))</f>
        <v/>
      </c>
      <c r="AI63" s="188" t="str">
        <f ca="1">IF(AB63="","",MAX(OFFSET(B63,0,0):OFFSET(B63,AB63-1,0)))</f>
        <v/>
      </c>
      <c r="AJ63" s="188" t="str">
        <f ca="1">IF(AB63="","",MAX(OFFSET(C63,0,0):OFFSET(C63,AB63-1,0)))</f>
        <v/>
      </c>
      <c r="AK63" s="188">
        <f t="shared" ca="1" si="19"/>
        <v>0</v>
      </c>
      <c r="AL63" s="189">
        <f t="shared" ca="1" si="20"/>
        <v>0</v>
      </c>
    </row>
    <row r="64" spans="1:38" ht="15.75" x14ac:dyDescent="0.25">
      <c r="A64" s="138"/>
      <c r="B64" s="160"/>
      <c r="C64" s="160"/>
      <c r="D64" s="161"/>
      <c r="E64" s="142">
        <f t="shared" si="15"/>
        <v>1</v>
      </c>
      <c r="F64" s="162">
        <f t="shared" si="18"/>
        <v>0</v>
      </c>
      <c r="G64" s="161"/>
      <c r="H64" s="179"/>
      <c r="I64" s="143"/>
      <c r="J64" s="143"/>
      <c r="K64" s="185" t="e">
        <f>VLOOKUP('Damage Pickup'!$H64&amp;'Damage Pickup'!$I64,Code!$I$2:$M$51,4,0)</f>
        <v>#N/A</v>
      </c>
      <c r="L64" s="183"/>
      <c r="M64" s="163"/>
      <c r="N64" s="144"/>
      <c r="O64" s="145">
        <f t="shared" si="14"/>
        <v>0</v>
      </c>
      <c r="P64" s="144">
        <v>0</v>
      </c>
      <c r="Q64" s="164">
        <f t="shared" si="16"/>
        <v>0</v>
      </c>
      <c r="R64" s="146"/>
      <c r="S64" s="147"/>
      <c r="T64" s="147"/>
      <c r="U64" s="157"/>
      <c r="V64" s="165"/>
      <c r="W64" s="166"/>
      <c r="X64" s="166"/>
      <c r="Y64" s="166"/>
      <c r="Z64" s="167" t="str">
        <f t="shared" si="1"/>
        <v/>
      </c>
      <c r="AA64" s="150">
        <f t="shared" si="13"/>
        <v>0</v>
      </c>
      <c r="AB64" s="167" t="str">
        <f t="shared" si="2"/>
        <v/>
      </c>
      <c r="AG64" s="188" t="str">
        <f ca="1">IF(AB64="","",MIN(OFFSET(B64,0,0):OFFSET(B64,AB64-1,0)))</f>
        <v/>
      </c>
      <c r="AH64" s="188" t="str">
        <f ca="1">IF(AB64="","",MIN(OFFSET(C64,0,0):OFFSET(C64,AB64-1,0)))</f>
        <v/>
      </c>
      <c r="AI64" s="188" t="str">
        <f ca="1">IF(AB64="","",MAX(OFFSET(B64,0,0):OFFSET(B64,AB64-1,0)))</f>
        <v/>
      </c>
      <c r="AJ64" s="188" t="str">
        <f ca="1">IF(AB64="","",MAX(OFFSET(C64,0,0):OFFSET(C64,AB64-1,0)))</f>
        <v/>
      </c>
      <c r="AK64" s="188">
        <f t="shared" ca="1" si="19"/>
        <v>0</v>
      </c>
      <c r="AL64" s="189">
        <f t="shared" ca="1" si="20"/>
        <v>0</v>
      </c>
    </row>
    <row r="65" spans="1:38" ht="15.75" x14ac:dyDescent="0.25">
      <c r="A65" s="138"/>
      <c r="B65" s="160"/>
      <c r="C65" s="160"/>
      <c r="D65" s="161"/>
      <c r="E65" s="142">
        <f t="shared" si="15"/>
        <v>1</v>
      </c>
      <c r="F65" s="162">
        <f t="shared" si="18"/>
        <v>0</v>
      </c>
      <c r="G65" s="161"/>
      <c r="H65" s="179"/>
      <c r="I65" s="143"/>
      <c r="J65" s="143"/>
      <c r="K65" s="185" t="e">
        <f>VLOOKUP('Damage Pickup'!$H65&amp;'Damage Pickup'!$I65,Code!$I$2:$M$51,4,0)</f>
        <v>#N/A</v>
      </c>
      <c r="L65" s="183"/>
      <c r="M65" s="163"/>
      <c r="N65" s="144"/>
      <c r="O65" s="145">
        <f t="shared" si="14"/>
        <v>0</v>
      </c>
      <c r="P65" s="144">
        <v>0</v>
      </c>
      <c r="Q65" s="164">
        <f t="shared" si="16"/>
        <v>0</v>
      </c>
      <c r="R65" s="146"/>
      <c r="S65" s="147"/>
      <c r="T65" s="147"/>
      <c r="U65" s="157"/>
      <c r="V65" s="165"/>
      <c r="W65" s="166"/>
      <c r="X65" s="166"/>
      <c r="Y65" s="166"/>
      <c r="Z65" s="167" t="str">
        <f t="shared" si="1"/>
        <v/>
      </c>
      <c r="AA65" s="150">
        <f t="shared" si="13"/>
        <v>0</v>
      </c>
      <c r="AB65" s="167" t="str">
        <f t="shared" si="2"/>
        <v/>
      </c>
      <c r="AG65" s="188" t="str">
        <f ca="1">IF(AB65="","",MIN(OFFSET(B65,0,0):OFFSET(B65,AB65-1,0)))</f>
        <v/>
      </c>
      <c r="AH65" s="188" t="str">
        <f ca="1">IF(AB65="","",MIN(OFFSET(C65,0,0):OFFSET(C65,AB65-1,0)))</f>
        <v/>
      </c>
      <c r="AI65" s="188" t="str">
        <f ca="1">IF(AB65="","",MAX(OFFSET(B65,0,0):OFFSET(B65,AB65-1,0)))</f>
        <v/>
      </c>
      <c r="AJ65" s="188" t="str">
        <f ca="1">IF(AB65="","",MAX(OFFSET(C65,0,0):OFFSET(C65,AB65-1,0)))</f>
        <v/>
      </c>
      <c r="AK65" s="188">
        <f t="shared" ca="1" si="19"/>
        <v>0</v>
      </c>
      <c r="AL65" s="189">
        <f t="shared" ca="1" si="20"/>
        <v>0</v>
      </c>
    </row>
    <row r="66" spans="1:38" ht="15.75" x14ac:dyDescent="0.25">
      <c r="A66" s="138"/>
      <c r="B66" s="160"/>
      <c r="C66" s="160"/>
      <c r="D66" s="161"/>
      <c r="E66" s="142">
        <f t="shared" ref="E66:E129" si="21">IF(OR(ABS(C66-B66)*1000=0,C66=0),1,ABS(C66-B66)*1000)</f>
        <v>1</v>
      </c>
      <c r="F66" s="162">
        <f t="shared" si="18"/>
        <v>0</v>
      </c>
      <c r="G66" s="161"/>
      <c r="H66" s="179"/>
      <c r="I66" s="143"/>
      <c r="J66" s="143"/>
      <c r="K66" s="185" t="e">
        <f>VLOOKUP('Damage Pickup'!$H66&amp;'Damage Pickup'!$I66,Code!$I$2:$M$51,4,0)</f>
        <v>#N/A</v>
      </c>
      <c r="L66" s="183"/>
      <c r="M66" s="163"/>
      <c r="N66" s="144"/>
      <c r="O66" s="145">
        <f t="shared" si="14"/>
        <v>0</v>
      </c>
      <c r="P66" s="144">
        <v>0</v>
      </c>
      <c r="Q66" s="164">
        <f t="shared" si="16"/>
        <v>0</v>
      </c>
      <c r="R66" s="146"/>
      <c r="S66" s="147"/>
      <c r="T66" s="147"/>
      <c r="U66" s="157"/>
      <c r="V66" s="165"/>
      <c r="W66" s="166"/>
      <c r="X66" s="166"/>
      <c r="Y66" s="166"/>
      <c r="Z66" s="167" t="str">
        <f t="shared" si="1"/>
        <v/>
      </c>
      <c r="AA66" s="150">
        <f t="shared" si="13"/>
        <v>0</v>
      </c>
      <c r="AB66" s="167" t="str">
        <f t="shared" si="2"/>
        <v/>
      </c>
      <c r="AG66" s="188" t="str">
        <f ca="1">IF(AB66="","",MIN(OFFSET(B66,0,0):OFFSET(B66,AB66-1,0)))</f>
        <v/>
      </c>
      <c r="AH66" s="188" t="str">
        <f ca="1">IF(AB66="","",MIN(OFFSET(C66,0,0):OFFSET(C66,AB66-1,0)))</f>
        <v/>
      </c>
      <c r="AI66" s="188" t="str">
        <f ca="1">IF(AB66="","",MAX(OFFSET(B66,0,0):OFFSET(B66,AB66-1,0)))</f>
        <v/>
      </c>
      <c r="AJ66" s="188" t="str">
        <f ca="1">IF(AB66="","",MAX(OFFSET(C66,0,0):OFFSET(C66,AB66-1,0)))</f>
        <v/>
      </c>
      <c r="AK66" s="188">
        <f t="shared" ca="1" si="19"/>
        <v>0</v>
      </c>
      <c r="AL66" s="189">
        <f t="shared" ca="1" si="20"/>
        <v>0</v>
      </c>
    </row>
    <row r="67" spans="1:38" ht="15.75" x14ac:dyDescent="0.25">
      <c r="A67" s="138"/>
      <c r="B67" s="160"/>
      <c r="C67" s="160"/>
      <c r="D67" s="161"/>
      <c r="E67" s="142">
        <f t="shared" si="21"/>
        <v>1</v>
      </c>
      <c r="F67" s="162">
        <f t="shared" si="18"/>
        <v>0</v>
      </c>
      <c r="G67" s="161"/>
      <c r="H67" s="179"/>
      <c r="I67" s="143"/>
      <c r="J67" s="143"/>
      <c r="K67" s="185" t="e">
        <f>VLOOKUP('Damage Pickup'!$H67&amp;'Damage Pickup'!$I67,Code!$I$2:$M$51,4,0)</f>
        <v>#N/A</v>
      </c>
      <c r="L67" s="183"/>
      <c r="M67" s="163"/>
      <c r="N67" s="144"/>
      <c r="O67" s="145">
        <f t="shared" si="14"/>
        <v>0</v>
      </c>
      <c r="P67" s="144">
        <v>0</v>
      </c>
      <c r="Q67" s="164">
        <f t="shared" si="16"/>
        <v>0</v>
      </c>
      <c r="R67" s="146"/>
      <c r="S67" s="147"/>
      <c r="T67" s="147"/>
      <c r="U67" s="157"/>
      <c r="V67" s="165"/>
      <c r="W67" s="166"/>
      <c r="X67" s="166"/>
      <c r="Y67" s="166"/>
      <c r="Z67" s="167" t="str">
        <f t="shared" ref="Z67:Z130" si="22">IF(A67="","",ROW()-ROW($Z$2))</f>
        <v/>
      </c>
      <c r="AA67" s="150">
        <f t="shared" si="13"/>
        <v>0</v>
      </c>
      <c r="AB67" s="167" t="str">
        <f t="shared" ref="AB67:AB130" si="23">IF(Z67="","",COUNTIF($AA:$AA,Z67))</f>
        <v/>
      </c>
      <c r="AG67" s="188" t="str">
        <f ca="1">IF(AB67="","",MIN(OFFSET(B67,0,0):OFFSET(B67,AB67-1,0)))</f>
        <v/>
      </c>
      <c r="AH67" s="188" t="str">
        <f ca="1">IF(AB67="","",MIN(OFFSET(C67,0,0):OFFSET(C67,AB67-1,0)))</f>
        <v/>
      </c>
      <c r="AI67" s="188" t="str">
        <f ca="1">IF(AB67="","",MAX(OFFSET(B67,0,0):OFFSET(B67,AB67-1,0)))</f>
        <v/>
      </c>
      <c r="AJ67" s="188" t="str">
        <f ca="1">IF(AB67="","",MAX(OFFSET(C67,0,0):OFFSET(C67,AB67-1,0)))</f>
        <v/>
      </c>
      <c r="AK67" s="188">
        <f t="shared" ca="1" si="19"/>
        <v>0</v>
      </c>
      <c r="AL67" s="189">
        <f t="shared" ca="1" si="20"/>
        <v>0</v>
      </c>
    </row>
    <row r="68" spans="1:38" ht="15.75" x14ac:dyDescent="0.25">
      <c r="A68" s="138"/>
      <c r="B68" s="160"/>
      <c r="C68" s="160"/>
      <c r="D68" s="161"/>
      <c r="E68" s="142">
        <f t="shared" si="21"/>
        <v>1</v>
      </c>
      <c r="F68" s="162">
        <f t="shared" si="18"/>
        <v>0</v>
      </c>
      <c r="G68" s="161"/>
      <c r="H68" s="179"/>
      <c r="I68" s="143"/>
      <c r="J68" s="143"/>
      <c r="K68" s="185" t="e">
        <f>VLOOKUP('Damage Pickup'!$H68&amp;'Damage Pickup'!$I68,Code!$I$2:$M$51,4,0)</f>
        <v>#N/A</v>
      </c>
      <c r="L68" s="183"/>
      <c r="M68" s="163"/>
      <c r="N68" s="144"/>
      <c r="O68" s="145">
        <f t="shared" si="14"/>
        <v>0</v>
      </c>
      <c r="P68" s="144">
        <v>0</v>
      </c>
      <c r="Q68" s="164">
        <f t="shared" si="16"/>
        <v>0</v>
      </c>
      <c r="R68" s="146"/>
      <c r="S68" s="147"/>
      <c r="T68" s="147"/>
      <c r="U68" s="157"/>
      <c r="V68" s="165"/>
      <c r="W68" s="166"/>
      <c r="X68" s="166"/>
      <c r="Y68" s="166"/>
      <c r="Z68" s="167" t="str">
        <f t="shared" si="22"/>
        <v/>
      </c>
      <c r="AA68" s="150">
        <f t="shared" si="13"/>
        <v>0</v>
      </c>
      <c r="AB68" s="167" t="str">
        <f t="shared" si="23"/>
        <v/>
      </c>
      <c r="AG68" s="188" t="str">
        <f ca="1">IF(AB68="","",MIN(OFFSET(B68,0,0):OFFSET(B68,AB68-1,0)))</f>
        <v/>
      </c>
      <c r="AH68" s="188" t="str">
        <f ca="1">IF(AB68="","",MIN(OFFSET(C68,0,0):OFFSET(C68,AB68-1,0)))</f>
        <v/>
      </c>
      <c r="AI68" s="188" t="str">
        <f ca="1">IF(AB68="","",MAX(OFFSET(B68,0,0):OFFSET(B68,AB68-1,0)))</f>
        <v/>
      </c>
      <c r="AJ68" s="188" t="str">
        <f ca="1">IF(AB68="","",MAX(OFFSET(C68,0,0):OFFSET(C68,AB68-1,0)))</f>
        <v/>
      </c>
      <c r="AK68" s="188">
        <f t="shared" ca="1" si="19"/>
        <v>0</v>
      </c>
      <c r="AL68" s="189">
        <f t="shared" ca="1" si="20"/>
        <v>0</v>
      </c>
    </row>
    <row r="69" spans="1:38" ht="15.75" x14ac:dyDescent="0.25">
      <c r="A69" s="138"/>
      <c r="B69" s="160"/>
      <c r="C69" s="160"/>
      <c r="D69" s="161"/>
      <c r="E69" s="142">
        <f t="shared" si="21"/>
        <v>1</v>
      </c>
      <c r="F69" s="162">
        <f t="shared" si="18"/>
        <v>0</v>
      </c>
      <c r="G69" s="161"/>
      <c r="H69" s="179"/>
      <c r="I69" s="143"/>
      <c r="J69" s="143"/>
      <c r="K69" s="185" t="e">
        <f>VLOOKUP('Damage Pickup'!$H69&amp;'Damage Pickup'!$I69,Code!$I$2:$M$51,4,0)</f>
        <v>#N/A</v>
      </c>
      <c r="L69" s="183"/>
      <c r="M69" s="163"/>
      <c r="N69" s="144"/>
      <c r="O69" s="145">
        <f t="shared" si="14"/>
        <v>0</v>
      </c>
      <c r="P69" s="144">
        <v>0</v>
      </c>
      <c r="Q69" s="164">
        <f t="shared" si="16"/>
        <v>0</v>
      </c>
      <c r="R69" s="146"/>
      <c r="S69" s="147"/>
      <c r="T69" s="147"/>
      <c r="U69" s="157"/>
      <c r="V69" s="165"/>
      <c r="W69" s="166"/>
      <c r="X69" s="166"/>
      <c r="Y69" s="166"/>
      <c r="Z69" s="167" t="str">
        <f t="shared" si="22"/>
        <v/>
      </c>
      <c r="AA69" s="150">
        <f t="shared" si="13"/>
        <v>0</v>
      </c>
      <c r="AB69" s="167" t="str">
        <f t="shared" si="23"/>
        <v/>
      </c>
      <c r="AG69" s="188" t="str">
        <f ca="1">IF(AB69="","",MIN(OFFSET(B69,0,0):OFFSET(B69,AB69-1,0)))</f>
        <v/>
      </c>
      <c r="AH69" s="188" t="str">
        <f ca="1">IF(AB69="","",MIN(OFFSET(C69,0,0):OFFSET(C69,AB69-1,0)))</f>
        <v/>
      </c>
      <c r="AI69" s="188" t="str">
        <f ca="1">IF(AB69="","",MAX(OFFSET(B69,0,0):OFFSET(B69,AB69-1,0)))</f>
        <v/>
      </c>
      <c r="AJ69" s="188" t="str">
        <f ca="1">IF(AB69="","",MAX(OFFSET(C69,0,0):OFFSET(C69,AB69-1,0)))</f>
        <v/>
      </c>
      <c r="AK69" s="188">
        <f t="shared" ca="1" si="19"/>
        <v>0</v>
      </c>
      <c r="AL69" s="189">
        <f t="shared" ca="1" si="20"/>
        <v>0</v>
      </c>
    </row>
    <row r="70" spans="1:38" ht="15.75" x14ac:dyDescent="0.25">
      <c r="A70" s="138"/>
      <c r="B70" s="160"/>
      <c r="C70" s="160"/>
      <c r="D70" s="161"/>
      <c r="E70" s="142">
        <f t="shared" si="21"/>
        <v>1</v>
      </c>
      <c r="F70" s="162">
        <f t="shared" si="18"/>
        <v>0</v>
      </c>
      <c r="G70" s="161"/>
      <c r="H70" s="179"/>
      <c r="I70" s="143"/>
      <c r="J70" s="143"/>
      <c r="K70" s="185" t="e">
        <f>VLOOKUP('Damage Pickup'!$H70&amp;'Damage Pickup'!$I70,Code!$I$2:$M$51,4,0)</f>
        <v>#N/A</v>
      </c>
      <c r="L70" s="183"/>
      <c r="M70" s="163"/>
      <c r="N70" s="144"/>
      <c r="O70" s="145">
        <f t="shared" si="14"/>
        <v>0</v>
      </c>
      <c r="P70" s="144">
        <v>0</v>
      </c>
      <c r="Q70" s="164">
        <f t="shared" si="16"/>
        <v>0</v>
      </c>
      <c r="R70" s="146"/>
      <c r="S70" s="147"/>
      <c r="T70" s="147"/>
      <c r="U70" s="157"/>
      <c r="V70" s="165"/>
      <c r="W70" s="166"/>
      <c r="X70" s="166"/>
      <c r="Y70" s="166"/>
      <c r="Z70" s="167" t="str">
        <f t="shared" si="22"/>
        <v/>
      </c>
      <c r="AA70" s="150">
        <f t="shared" si="13"/>
        <v>0</v>
      </c>
      <c r="AB70" s="167" t="str">
        <f t="shared" si="23"/>
        <v/>
      </c>
      <c r="AG70" s="188" t="str">
        <f ca="1">IF(AB70="","",MIN(OFFSET(B70,0,0):OFFSET(B70,AB70-1,0)))</f>
        <v/>
      </c>
      <c r="AH70" s="188" t="str">
        <f ca="1">IF(AB70="","",MIN(OFFSET(C70,0,0):OFFSET(C70,AB70-1,0)))</f>
        <v/>
      </c>
      <c r="AI70" s="188" t="str">
        <f ca="1">IF(AB70="","",MAX(OFFSET(B70,0,0):OFFSET(B70,AB70-1,0)))</f>
        <v/>
      </c>
      <c r="AJ70" s="188" t="str">
        <f ca="1">IF(AB70="","",MAX(OFFSET(C70,0,0):OFFSET(C70,AB70-1,0)))</f>
        <v/>
      </c>
      <c r="AK70" s="188">
        <f t="shared" ca="1" si="19"/>
        <v>0</v>
      </c>
      <c r="AL70" s="189">
        <f t="shared" ca="1" si="20"/>
        <v>0</v>
      </c>
    </row>
    <row r="71" spans="1:38" ht="15.75" x14ac:dyDescent="0.25">
      <c r="A71" s="138"/>
      <c r="B71" s="160"/>
      <c r="C71" s="160"/>
      <c r="D71" s="161"/>
      <c r="E71" s="142">
        <f t="shared" si="21"/>
        <v>1</v>
      </c>
      <c r="F71" s="162">
        <f t="shared" si="18"/>
        <v>0</v>
      </c>
      <c r="G71" s="161"/>
      <c r="H71" s="179"/>
      <c r="I71" s="143"/>
      <c r="J71" s="143"/>
      <c r="K71" s="185" t="e">
        <f>VLOOKUP('Damage Pickup'!$H71&amp;'Damage Pickup'!$I71,Code!$I$2:$M$51,4,0)</f>
        <v>#N/A</v>
      </c>
      <c r="L71" s="183"/>
      <c r="M71" s="163"/>
      <c r="N71" s="144"/>
      <c r="O71" s="145">
        <f t="shared" si="14"/>
        <v>0</v>
      </c>
      <c r="P71" s="144">
        <v>0</v>
      </c>
      <c r="Q71" s="164">
        <f t="shared" si="16"/>
        <v>0</v>
      </c>
      <c r="R71" s="146"/>
      <c r="S71" s="147"/>
      <c r="T71" s="147"/>
      <c r="U71" s="157"/>
      <c r="V71" s="165"/>
      <c r="W71" s="166"/>
      <c r="X71" s="166"/>
      <c r="Y71" s="166"/>
      <c r="Z71" s="167" t="str">
        <f t="shared" si="22"/>
        <v/>
      </c>
      <c r="AA71" s="150">
        <f t="shared" si="13"/>
        <v>0</v>
      </c>
      <c r="AB71" s="167" t="str">
        <f t="shared" si="23"/>
        <v/>
      </c>
      <c r="AG71" s="188" t="str">
        <f ca="1">IF(AB71="","",MIN(OFFSET(B71,0,0):OFFSET(B71,AB71-1,0)))</f>
        <v/>
      </c>
      <c r="AH71" s="188" t="str">
        <f ca="1">IF(AB71="","",MIN(OFFSET(C71,0,0):OFFSET(C71,AB71-1,0)))</f>
        <v/>
      </c>
      <c r="AI71" s="188" t="str">
        <f ca="1">IF(AB71="","",MAX(OFFSET(B71,0,0):OFFSET(B71,AB71-1,0)))</f>
        <v/>
      </c>
      <c r="AJ71" s="188" t="str">
        <f ca="1">IF(AB71="","",MAX(OFFSET(C71,0,0):OFFSET(C71,AB71-1,0)))</f>
        <v/>
      </c>
      <c r="AK71" s="188">
        <f t="shared" ca="1" si="19"/>
        <v>0</v>
      </c>
      <c r="AL71" s="189">
        <f t="shared" ca="1" si="20"/>
        <v>0</v>
      </c>
    </row>
    <row r="72" spans="1:38" ht="15.75" x14ac:dyDescent="0.25">
      <c r="A72" s="138"/>
      <c r="B72" s="160"/>
      <c r="C72" s="160"/>
      <c r="D72" s="161"/>
      <c r="E72" s="142">
        <f t="shared" si="21"/>
        <v>1</v>
      </c>
      <c r="F72" s="162">
        <f t="shared" si="18"/>
        <v>0</v>
      </c>
      <c r="G72" s="161"/>
      <c r="H72" s="179"/>
      <c r="I72" s="143"/>
      <c r="J72" s="143"/>
      <c r="K72" s="185" t="e">
        <f>VLOOKUP('Damage Pickup'!$H72&amp;'Damage Pickup'!$I72,Code!$I$2:$M$51,4,0)</f>
        <v>#N/A</v>
      </c>
      <c r="L72" s="183"/>
      <c r="M72" s="163"/>
      <c r="N72" s="144"/>
      <c r="O72" s="145">
        <f t="shared" si="14"/>
        <v>0</v>
      </c>
      <c r="P72" s="144">
        <v>0</v>
      </c>
      <c r="Q72" s="164">
        <f t="shared" si="16"/>
        <v>0</v>
      </c>
      <c r="R72" s="146"/>
      <c r="S72" s="147"/>
      <c r="T72" s="147"/>
      <c r="U72" s="157"/>
      <c r="V72" s="165"/>
      <c r="W72" s="166"/>
      <c r="X72" s="166"/>
      <c r="Y72" s="166"/>
      <c r="Z72" s="167" t="str">
        <f t="shared" si="22"/>
        <v/>
      </c>
      <c r="AA72" s="150">
        <f t="shared" si="13"/>
        <v>0</v>
      </c>
      <c r="AB72" s="167" t="str">
        <f t="shared" si="23"/>
        <v/>
      </c>
      <c r="AG72" s="188" t="str">
        <f ca="1">IF(AB72="","",MIN(OFFSET(B72,0,0):OFFSET(B72,AB72-1,0)))</f>
        <v/>
      </c>
      <c r="AH72" s="188" t="str">
        <f ca="1">IF(AB72="","",MIN(OFFSET(C72,0,0):OFFSET(C72,AB72-1,0)))</f>
        <v/>
      </c>
      <c r="AI72" s="188" t="str">
        <f ca="1">IF(AB72="","",MAX(OFFSET(B72,0,0):OFFSET(B72,AB72-1,0)))</f>
        <v/>
      </c>
      <c r="AJ72" s="188" t="str">
        <f ca="1">IF(AB72="","",MAX(OFFSET(C72,0,0):OFFSET(C72,AB72-1,0)))</f>
        <v/>
      </c>
      <c r="AK72" s="188">
        <f t="shared" ca="1" si="19"/>
        <v>0</v>
      </c>
      <c r="AL72" s="189">
        <f t="shared" ca="1" si="20"/>
        <v>0</v>
      </c>
    </row>
    <row r="73" spans="1:38" ht="15.75" x14ac:dyDescent="0.25">
      <c r="A73" s="138"/>
      <c r="B73" s="160"/>
      <c r="C73" s="160"/>
      <c r="D73" s="161"/>
      <c r="E73" s="142">
        <f t="shared" si="21"/>
        <v>1</v>
      </c>
      <c r="F73" s="162">
        <f t="shared" si="18"/>
        <v>0</v>
      </c>
      <c r="G73" s="161"/>
      <c r="H73" s="179"/>
      <c r="I73" s="143"/>
      <c r="J73" s="143"/>
      <c r="K73" s="185" t="e">
        <f>VLOOKUP('Damage Pickup'!$H73&amp;'Damage Pickup'!$I73,Code!$I$2:$M$51,4,0)</f>
        <v>#N/A</v>
      </c>
      <c r="L73" s="183"/>
      <c r="M73" s="163"/>
      <c r="N73" s="144"/>
      <c r="O73" s="145">
        <f t="shared" si="14"/>
        <v>0</v>
      </c>
      <c r="P73" s="144">
        <v>0</v>
      </c>
      <c r="Q73" s="164">
        <f t="shared" si="16"/>
        <v>0</v>
      </c>
      <c r="R73" s="146"/>
      <c r="S73" s="147"/>
      <c r="T73" s="147"/>
      <c r="U73" s="157"/>
      <c r="V73" s="165"/>
      <c r="W73" s="166"/>
      <c r="X73" s="166"/>
      <c r="Y73" s="166"/>
      <c r="Z73" s="167" t="str">
        <f t="shared" si="22"/>
        <v/>
      </c>
      <c r="AA73" s="150">
        <f t="shared" ref="AA73:AA136" si="24">IF(B73="",0,IF(Z73="",AA72,Z73))</f>
        <v>0</v>
      </c>
      <c r="AB73" s="167" t="str">
        <f t="shared" si="23"/>
        <v/>
      </c>
      <c r="AG73" s="188" t="str">
        <f ca="1">IF(AB73="","",MIN(OFFSET(B73,0,0):OFFSET(B73,AB73-1,0)))</f>
        <v/>
      </c>
      <c r="AH73" s="188" t="str">
        <f ca="1">IF(AB73="","",MIN(OFFSET(C73,0,0):OFFSET(C73,AB73-1,0)))</f>
        <v/>
      </c>
      <c r="AI73" s="188" t="str">
        <f ca="1">IF(AB73="","",MAX(OFFSET(B73,0,0):OFFSET(B73,AB73-1,0)))</f>
        <v/>
      </c>
      <c r="AJ73" s="188" t="str">
        <f ca="1">IF(AB73="","",MAX(OFFSET(C73,0,0):OFFSET(C73,AB73-1,0)))</f>
        <v/>
      </c>
      <c r="AK73" s="188">
        <f t="shared" ca="1" si="19"/>
        <v>0</v>
      </c>
      <c r="AL73" s="189">
        <f t="shared" ca="1" si="20"/>
        <v>0</v>
      </c>
    </row>
    <row r="74" spans="1:38" ht="15.75" x14ac:dyDescent="0.25">
      <c r="A74" s="138"/>
      <c r="B74" s="160"/>
      <c r="C74" s="160"/>
      <c r="D74" s="161"/>
      <c r="E74" s="142">
        <f t="shared" si="21"/>
        <v>1</v>
      </c>
      <c r="F74" s="162">
        <f t="shared" si="18"/>
        <v>0</v>
      </c>
      <c r="G74" s="161"/>
      <c r="H74" s="179"/>
      <c r="I74" s="143"/>
      <c r="J74" s="143"/>
      <c r="K74" s="185" t="e">
        <f>VLOOKUP('Damage Pickup'!$H74&amp;'Damage Pickup'!$I74,Code!$I$2:$M$51,4,0)</f>
        <v>#N/A</v>
      </c>
      <c r="L74" s="183"/>
      <c r="M74" s="163"/>
      <c r="N74" s="144"/>
      <c r="O74" s="145">
        <f t="shared" si="14"/>
        <v>0</v>
      </c>
      <c r="P74" s="144">
        <v>0</v>
      </c>
      <c r="Q74" s="164">
        <f t="shared" si="16"/>
        <v>0</v>
      </c>
      <c r="R74" s="146"/>
      <c r="S74" s="147"/>
      <c r="T74" s="147"/>
      <c r="U74" s="157"/>
      <c r="V74" s="165"/>
      <c r="W74" s="166"/>
      <c r="X74" s="166"/>
      <c r="Y74" s="166"/>
      <c r="Z74" s="167" t="str">
        <f t="shared" si="22"/>
        <v/>
      </c>
      <c r="AA74" s="150">
        <f t="shared" si="24"/>
        <v>0</v>
      </c>
      <c r="AB74" s="167" t="str">
        <f t="shared" si="23"/>
        <v/>
      </c>
      <c r="AG74" s="188" t="str">
        <f ca="1">IF(AB74="","",MIN(OFFSET(B74,0,0):OFFSET(B74,AB74-1,0)))</f>
        <v/>
      </c>
      <c r="AH74" s="188" t="str">
        <f ca="1">IF(AB74="","",MIN(OFFSET(C74,0,0):OFFSET(C74,AB74-1,0)))</f>
        <v/>
      </c>
      <c r="AI74" s="188" t="str">
        <f ca="1">IF(AB74="","",MAX(OFFSET(B74,0,0):OFFSET(B74,AB74-1,0)))</f>
        <v/>
      </c>
      <c r="AJ74" s="188" t="str">
        <f ca="1">IF(AB74="","",MAX(OFFSET(C74,0,0):OFFSET(C74,AB74-1,0)))</f>
        <v/>
      </c>
      <c r="AK74" s="188">
        <f t="shared" ca="1" si="19"/>
        <v>0</v>
      </c>
      <c r="AL74" s="189">
        <f t="shared" ca="1" si="20"/>
        <v>0</v>
      </c>
    </row>
    <row r="75" spans="1:38" ht="15.75" x14ac:dyDescent="0.25">
      <c r="A75" s="138"/>
      <c r="B75" s="160"/>
      <c r="C75" s="160"/>
      <c r="D75" s="161"/>
      <c r="E75" s="142">
        <f t="shared" si="21"/>
        <v>1</v>
      </c>
      <c r="F75" s="162">
        <f t="shared" si="18"/>
        <v>0</v>
      </c>
      <c r="G75" s="161"/>
      <c r="H75" s="179"/>
      <c r="I75" s="143"/>
      <c r="J75" s="143"/>
      <c r="K75" s="185" t="e">
        <f>VLOOKUP('Damage Pickup'!$H75&amp;'Damage Pickup'!$I75,Code!$I$2:$M$51,4,0)</f>
        <v>#N/A</v>
      </c>
      <c r="L75" s="183"/>
      <c r="M75" s="163"/>
      <c r="N75" s="144"/>
      <c r="O75" s="145">
        <f t="shared" si="14"/>
        <v>0</v>
      </c>
      <c r="P75" s="144">
        <v>0</v>
      </c>
      <c r="Q75" s="164">
        <f t="shared" si="16"/>
        <v>0</v>
      </c>
      <c r="R75" s="146"/>
      <c r="S75" s="147"/>
      <c r="T75" s="147"/>
      <c r="U75" s="157"/>
      <c r="V75" s="165"/>
      <c r="W75" s="166"/>
      <c r="X75" s="166"/>
      <c r="Y75" s="166"/>
      <c r="Z75" s="167" t="str">
        <f t="shared" si="22"/>
        <v/>
      </c>
      <c r="AA75" s="150">
        <f t="shared" si="24"/>
        <v>0</v>
      </c>
      <c r="AB75" s="167" t="str">
        <f t="shared" si="23"/>
        <v/>
      </c>
      <c r="AG75" s="188" t="str">
        <f ca="1">IF(AB75="","",MIN(OFFSET(B75,0,0):OFFSET(B75,AB75-1,0)))</f>
        <v/>
      </c>
      <c r="AH75" s="188" t="str">
        <f ca="1">IF(AB75="","",MIN(OFFSET(C75,0,0):OFFSET(C75,AB75-1,0)))</f>
        <v/>
      </c>
      <c r="AI75" s="188" t="str">
        <f ca="1">IF(AB75="","",MAX(OFFSET(B75,0,0):OFFSET(B75,AB75-1,0)))</f>
        <v/>
      </c>
      <c r="AJ75" s="188" t="str">
        <f ca="1">IF(AB75="","",MAX(OFFSET(C75,0,0):OFFSET(C75,AB75-1,0)))</f>
        <v/>
      </c>
      <c r="AK75" s="188">
        <f t="shared" ca="1" si="19"/>
        <v>0</v>
      </c>
      <c r="AL75" s="189">
        <f t="shared" ca="1" si="20"/>
        <v>0</v>
      </c>
    </row>
    <row r="76" spans="1:38" ht="15.75" x14ac:dyDescent="0.25">
      <c r="A76" s="138"/>
      <c r="B76" s="160"/>
      <c r="C76" s="160"/>
      <c r="D76" s="161"/>
      <c r="E76" s="142">
        <f t="shared" si="21"/>
        <v>1</v>
      </c>
      <c r="F76" s="162">
        <f t="shared" si="18"/>
        <v>0</v>
      </c>
      <c r="G76" s="161"/>
      <c r="H76" s="179"/>
      <c r="I76" s="143"/>
      <c r="J76" s="143"/>
      <c r="K76" s="185" t="e">
        <f>VLOOKUP('Damage Pickup'!$H76&amp;'Damage Pickup'!$I76,Code!$I$2:$M$51,4,0)</f>
        <v>#N/A</v>
      </c>
      <c r="L76" s="183"/>
      <c r="M76" s="163"/>
      <c r="N76" s="144"/>
      <c r="O76" s="145">
        <f t="shared" si="14"/>
        <v>0</v>
      </c>
      <c r="P76" s="144">
        <v>0</v>
      </c>
      <c r="Q76" s="164">
        <f t="shared" si="16"/>
        <v>0</v>
      </c>
      <c r="R76" s="146"/>
      <c r="S76" s="147"/>
      <c r="T76" s="147"/>
      <c r="U76" s="157"/>
      <c r="V76" s="165"/>
      <c r="W76" s="166"/>
      <c r="X76" s="166"/>
      <c r="Y76" s="166"/>
      <c r="Z76" s="167" t="str">
        <f t="shared" si="22"/>
        <v/>
      </c>
      <c r="AA76" s="150">
        <f t="shared" si="24"/>
        <v>0</v>
      </c>
      <c r="AB76" s="167" t="str">
        <f t="shared" si="23"/>
        <v/>
      </c>
      <c r="AG76" s="188" t="str">
        <f ca="1">IF(AB76="","",MIN(OFFSET(B76,0,0):OFFSET(B76,AB76-1,0)))</f>
        <v/>
      </c>
      <c r="AH76" s="188" t="str">
        <f ca="1">IF(AB76="","",MIN(OFFSET(C76,0,0):OFFSET(C76,AB76-1,0)))</f>
        <v/>
      </c>
      <c r="AI76" s="188" t="str">
        <f ca="1">IF(AB76="","",MAX(OFFSET(B76,0,0):OFFSET(B76,AB76-1,0)))</f>
        <v/>
      </c>
      <c r="AJ76" s="188" t="str">
        <f ca="1">IF(AB76="","",MAX(OFFSET(C76,0,0):OFFSET(C76,AB76-1,0)))</f>
        <v/>
      </c>
      <c r="AK76" s="188">
        <f t="shared" ca="1" si="19"/>
        <v>0</v>
      </c>
      <c r="AL76" s="189">
        <f t="shared" ca="1" si="20"/>
        <v>0</v>
      </c>
    </row>
    <row r="77" spans="1:38" ht="15.75" x14ac:dyDescent="0.25">
      <c r="A77" s="138"/>
      <c r="B77" s="160"/>
      <c r="C77" s="160"/>
      <c r="D77" s="161"/>
      <c r="E77" s="142">
        <f t="shared" si="21"/>
        <v>1</v>
      </c>
      <c r="F77" s="162">
        <f t="shared" si="18"/>
        <v>0</v>
      </c>
      <c r="G77" s="161"/>
      <c r="H77" s="179"/>
      <c r="I77" s="143"/>
      <c r="J77" s="143"/>
      <c r="K77" s="185" t="e">
        <f>VLOOKUP('Damage Pickup'!$H77&amp;'Damage Pickup'!$I77,Code!$I$2:$M$51,4,0)</f>
        <v>#N/A</v>
      </c>
      <c r="L77" s="183"/>
      <c r="M77" s="163"/>
      <c r="N77" s="144"/>
      <c r="O77" s="145">
        <f t="shared" si="14"/>
        <v>0</v>
      </c>
      <c r="P77" s="144">
        <v>0</v>
      </c>
      <c r="Q77" s="164">
        <f t="shared" si="16"/>
        <v>0</v>
      </c>
      <c r="R77" s="146"/>
      <c r="S77" s="147"/>
      <c r="T77" s="147"/>
      <c r="U77" s="157"/>
      <c r="V77" s="165"/>
      <c r="W77" s="166"/>
      <c r="X77" s="166"/>
      <c r="Y77" s="166"/>
      <c r="Z77" s="167" t="str">
        <f t="shared" si="22"/>
        <v/>
      </c>
      <c r="AA77" s="150">
        <f t="shared" si="24"/>
        <v>0</v>
      </c>
      <c r="AB77" s="167" t="str">
        <f t="shared" si="23"/>
        <v/>
      </c>
      <c r="AG77" s="188" t="str">
        <f ca="1">IF(AB77="","",MIN(OFFSET(B77,0,0):OFFSET(B77,AB77-1,0)))</f>
        <v/>
      </c>
      <c r="AH77" s="188" t="str">
        <f ca="1">IF(AB77="","",MIN(OFFSET(C77,0,0):OFFSET(C77,AB77-1,0)))</f>
        <v/>
      </c>
      <c r="AI77" s="188" t="str">
        <f ca="1">IF(AB77="","",MAX(OFFSET(B77,0,0):OFFSET(B77,AB77-1,0)))</f>
        <v/>
      </c>
      <c r="AJ77" s="188" t="str">
        <f ca="1">IF(AB77="","",MAX(OFFSET(C77,0,0):OFFSET(C77,AB77-1,0)))</f>
        <v/>
      </c>
      <c r="AK77" s="188">
        <f t="shared" ca="1" si="19"/>
        <v>0</v>
      </c>
      <c r="AL77" s="189">
        <f t="shared" ca="1" si="20"/>
        <v>0</v>
      </c>
    </row>
    <row r="78" spans="1:38" ht="15.75" x14ac:dyDescent="0.25">
      <c r="A78" s="138"/>
      <c r="B78" s="160"/>
      <c r="C78" s="160"/>
      <c r="D78" s="161"/>
      <c r="E78" s="142">
        <f t="shared" si="21"/>
        <v>1</v>
      </c>
      <c r="F78" s="162">
        <f t="shared" si="18"/>
        <v>0</v>
      </c>
      <c r="G78" s="161"/>
      <c r="H78" s="179"/>
      <c r="I78" s="143"/>
      <c r="J78" s="143"/>
      <c r="K78" s="185" t="e">
        <f>VLOOKUP('Damage Pickup'!$H78&amp;'Damage Pickup'!$I78,Code!$I$2:$M$51,4,0)</f>
        <v>#N/A</v>
      </c>
      <c r="L78" s="183"/>
      <c r="M78" s="163"/>
      <c r="N78" s="144"/>
      <c r="O78" s="145">
        <f t="shared" ref="O78:O141" si="25">SUMIF($AA:$AA,Z78,$N:$N)</f>
        <v>0</v>
      </c>
      <c r="P78" s="144">
        <v>0</v>
      </c>
      <c r="Q78" s="164">
        <f t="shared" si="16"/>
        <v>0</v>
      </c>
      <c r="R78" s="146"/>
      <c r="S78" s="147"/>
      <c r="T78" s="147"/>
      <c r="U78" s="157"/>
      <c r="V78" s="165"/>
      <c r="W78" s="166"/>
      <c r="X78" s="166"/>
      <c r="Y78" s="166"/>
      <c r="Z78" s="167" t="str">
        <f t="shared" si="22"/>
        <v/>
      </c>
      <c r="AA78" s="150">
        <f t="shared" si="24"/>
        <v>0</v>
      </c>
      <c r="AB78" s="167" t="str">
        <f t="shared" si="23"/>
        <v/>
      </c>
      <c r="AG78" s="188" t="str">
        <f ca="1">IF(AB78="","",MIN(OFFSET(B78,0,0):OFFSET(B78,AB78-1,0)))</f>
        <v/>
      </c>
      <c r="AH78" s="188" t="str">
        <f ca="1">IF(AB78="","",MIN(OFFSET(C78,0,0):OFFSET(C78,AB78-1,0)))</f>
        <v/>
      </c>
      <c r="AI78" s="188" t="str">
        <f ca="1">IF(AB78="","",MAX(OFFSET(B78,0,0):OFFSET(B78,AB78-1,0)))</f>
        <v/>
      </c>
      <c r="AJ78" s="188" t="str">
        <f ca="1">IF(AB78="","",MAX(OFFSET(C78,0,0):OFFSET(C78,AB78-1,0)))</f>
        <v/>
      </c>
      <c r="AK78" s="188">
        <f t="shared" ca="1" si="19"/>
        <v>0</v>
      </c>
      <c r="AL78" s="189">
        <f t="shared" ca="1" si="20"/>
        <v>0</v>
      </c>
    </row>
    <row r="79" spans="1:38" ht="15.75" x14ac:dyDescent="0.25">
      <c r="A79" s="138"/>
      <c r="B79" s="160"/>
      <c r="C79" s="160"/>
      <c r="D79" s="161"/>
      <c r="E79" s="142">
        <f t="shared" si="21"/>
        <v>1</v>
      </c>
      <c r="F79" s="162">
        <f t="shared" si="18"/>
        <v>0</v>
      </c>
      <c r="G79" s="161"/>
      <c r="H79" s="179"/>
      <c r="I79" s="143"/>
      <c r="J79" s="143"/>
      <c r="K79" s="185" t="e">
        <f>VLOOKUP('Damage Pickup'!$H79&amp;'Damage Pickup'!$I79,Code!$I$2:$M$51,4,0)</f>
        <v>#N/A</v>
      </c>
      <c r="L79" s="183"/>
      <c r="M79" s="163"/>
      <c r="N79" s="144"/>
      <c r="O79" s="145">
        <f t="shared" si="25"/>
        <v>0</v>
      </c>
      <c r="P79" s="144">
        <v>0</v>
      </c>
      <c r="Q79" s="164">
        <f t="shared" si="16"/>
        <v>0</v>
      </c>
      <c r="R79" s="146"/>
      <c r="S79" s="147"/>
      <c r="T79" s="147"/>
      <c r="U79" s="157"/>
      <c r="V79" s="165"/>
      <c r="W79" s="166"/>
      <c r="X79" s="166"/>
      <c r="Y79" s="166"/>
      <c r="Z79" s="167" t="str">
        <f t="shared" si="22"/>
        <v/>
      </c>
      <c r="AA79" s="150">
        <f t="shared" si="24"/>
        <v>0</v>
      </c>
      <c r="AB79" s="167" t="str">
        <f t="shared" si="23"/>
        <v/>
      </c>
      <c r="AG79" s="188" t="str">
        <f ca="1">IF(AB79="","",MIN(OFFSET(B79,0,0):OFFSET(B79,AB79-1,0)))</f>
        <v/>
      </c>
      <c r="AH79" s="188" t="str">
        <f ca="1">IF(AB79="","",MIN(OFFSET(C79,0,0):OFFSET(C79,AB79-1,0)))</f>
        <v/>
      </c>
      <c r="AI79" s="188" t="str">
        <f ca="1">IF(AB79="","",MAX(OFFSET(B79,0,0):OFFSET(B79,AB79-1,0)))</f>
        <v/>
      </c>
      <c r="AJ79" s="188" t="str">
        <f ca="1">IF(AB79="","",MAX(OFFSET(C79,0,0):OFFSET(C79,AB79-1,0)))</f>
        <v/>
      </c>
      <c r="AK79" s="188">
        <f t="shared" ca="1" si="19"/>
        <v>0</v>
      </c>
      <c r="AL79" s="189">
        <f t="shared" ca="1" si="20"/>
        <v>0</v>
      </c>
    </row>
    <row r="80" spans="1:38" ht="15.75" x14ac:dyDescent="0.25">
      <c r="A80" s="138"/>
      <c r="B80" s="160"/>
      <c r="C80" s="160"/>
      <c r="D80" s="161"/>
      <c r="E80" s="142">
        <f t="shared" si="21"/>
        <v>1</v>
      </c>
      <c r="F80" s="162">
        <f t="shared" si="18"/>
        <v>0</v>
      </c>
      <c r="G80" s="161"/>
      <c r="H80" s="179"/>
      <c r="I80" s="143"/>
      <c r="J80" s="143"/>
      <c r="K80" s="185" t="e">
        <f>VLOOKUP('Damage Pickup'!$H80&amp;'Damage Pickup'!$I80,Code!$I$2:$M$51,4,0)</f>
        <v>#N/A</v>
      </c>
      <c r="L80" s="183"/>
      <c r="M80" s="163"/>
      <c r="N80" s="144"/>
      <c r="O80" s="145">
        <f t="shared" si="25"/>
        <v>0</v>
      </c>
      <c r="P80" s="144">
        <v>0</v>
      </c>
      <c r="Q80" s="164">
        <f t="shared" ref="Q80:Q143" si="26">SUMIF($AA:$AA,Z80,$P:$P)</f>
        <v>0</v>
      </c>
      <c r="R80" s="146"/>
      <c r="S80" s="147"/>
      <c r="T80" s="147"/>
      <c r="U80" s="157"/>
      <c r="V80" s="165"/>
      <c r="W80" s="166"/>
      <c r="X80" s="166"/>
      <c r="Y80" s="166"/>
      <c r="Z80" s="167" t="str">
        <f t="shared" si="22"/>
        <v/>
      </c>
      <c r="AA80" s="150">
        <f t="shared" si="24"/>
        <v>0</v>
      </c>
      <c r="AB80" s="167" t="str">
        <f t="shared" si="23"/>
        <v/>
      </c>
      <c r="AG80" s="188" t="str">
        <f ca="1">IF(AB80="","",MIN(OFFSET(B80,0,0):OFFSET(B80,AB80-1,0)))</f>
        <v/>
      </c>
      <c r="AH80" s="188" t="str">
        <f ca="1">IF(AB80="","",MIN(OFFSET(C80,0,0):OFFSET(C80,AB80-1,0)))</f>
        <v/>
      </c>
      <c r="AI80" s="188" t="str">
        <f ca="1">IF(AB80="","",MAX(OFFSET(B80,0,0):OFFSET(B80,AB80-1,0)))</f>
        <v/>
      </c>
      <c r="AJ80" s="188" t="str">
        <f ca="1">IF(AB80="","",MAX(OFFSET(C80,0,0):OFFSET(C80,AB80-1,0)))</f>
        <v/>
      </c>
      <c r="AK80" s="188">
        <f t="shared" ca="1" si="19"/>
        <v>0</v>
      </c>
      <c r="AL80" s="189">
        <f t="shared" ca="1" si="20"/>
        <v>0</v>
      </c>
    </row>
    <row r="81" spans="1:38" ht="15.75" x14ac:dyDescent="0.25">
      <c r="A81" s="138"/>
      <c r="B81" s="160"/>
      <c r="C81" s="160"/>
      <c r="D81" s="161"/>
      <c r="E81" s="142">
        <f t="shared" si="21"/>
        <v>1</v>
      </c>
      <c r="F81" s="162">
        <f t="shared" si="18"/>
        <v>0</v>
      </c>
      <c r="G81" s="161"/>
      <c r="H81" s="179"/>
      <c r="I81" s="143"/>
      <c r="J81" s="143"/>
      <c r="K81" s="185" t="e">
        <f>VLOOKUP('Damage Pickup'!$H81&amp;'Damage Pickup'!$I81,Code!$I$2:$M$51,4,0)</f>
        <v>#N/A</v>
      </c>
      <c r="L81" s="183"/>
      <c r="M81" s="163"/>
      <c r="N81" s="144"/>
      <c r="O81" s="145">
        <f t="shared" si="25"/>
        <v>0</v>
      </c>
      <c r="P81" s="144">
        <v>0</v>
      </c>
      <c r="Q81" s="164">
        <f t="shared" si="26"/>
        <v>0</v>
      </c>
      <c r="R81" s="146"/>
      <c r="S81" s="147"/>
      <c r="T81" s="147"/>
      <c r="U81" s="157"/>
      <c r="V81" s="165"/>
      <c r="W81" s="166"/>
      <c r="X81" s="166"/>
      <c r="Y81" s="166"/>
      <c r="Z81" s="167" t="str">
        <f t="shared" si="22"/>
        <v/>
      </c>
      <c r="AA81" s="150">
        <f t="shared" si="24"/>
        <v>0</v>
      </c>
      <c r="AB81" s="167" t="str">
        <f t="shared" si="23"/>
        <v/>
      </c>
      <c r="AG81" s="188" t="str">
        <f ca="1">IF(AB81="","",MIN(OFFSET(B81,0,0):OFFSET(B81,AB81-1,0)))</f>
        <v/>
      </c>
      <c r="AH81" s="188" t="str">
        <f ca="1">IF(AB81="","",MIN(OFFSET(C81,0,0):OFFSET(C81,AB81-1,0)))</f>
        <v/>
      </c>
      <c r="AI81" s="188" t="str">
        <f ca="1">IF(AB81="","",MAX(OFFSET(B81,0,0):OFFSET(B81,AB81-1,0)))</f>
        <v/>
      </c>
      <c r="AJ81" s="188" t="str">
        <f ca="1">IF(AB81="","",MAX(OFFSET(C81,0,0):OFFSET(C81,AB81-1,0)))</f>
        <v/>
      </c>
      <c r="AK81" s="188">
        <f t="shared" ca="1" si="19"/>
        <v>0</v>
      </c>
      <c r="AL81" s="189">
        <f t="shared" ca="1" si="20"/>
        <v>0</v>
      </c>
    </row>
    <row r="82" spans="1:38" ht="15.75" x14ac:dyDescent="0.25">
      <c r="A82" s="138"/>
      <c r="B82" s="160"/>
      <c r="C82" s="160"/>
      <c r="D82" s="161"/>
      <c r="E82" s="142">
        <f t="shared" si="21"/>
        <v>1</v>
      </c>
      <c r="F82" s="162">
        <f t="shared" si="18"/>
        <v>0</v>
      </c>
      <c r="G82" s="161"/>
      <c r="H82" s="179"/>
      <c r="I82" s="143"/>
      <c r="J82" s="143"/>
      <c r="K82" s="185" t="e">
        <f>VLOOKUP('Damage Pickup'!$H82&amp;'Damage Pickup'!$I82,Code!$I$2:$M$51,4,0)</f>
        <v>#N/A</v>
      </c>
      <c r="L82" s="183"/>
      <c r="M82" s="163"/>
      <c r="N82" s="144"/>
      <c r="O82" s="145">
        <f t="shared" si="25"/>
        <v>0</v>
      </c>
      <c r="P82" s="144">
        <v>0</v>
      </c>
      <c r="Q82" s="164">
        <f t="shared" si="26"/>
        <v>0</v>
      </c>
      <c r="R82" s="146"/>
      <c r="S82" s="147"/>
      <c r="T82" s="147"/>
      <c r="U82" s="157"/>
      <c r="V82" s="165"/>
      <c r="W82" s="166"/>
      <c r="X82" s="166"/>
      <c r="Y82" s="166"/>
      <c r="Z82" s="167" t="str">
        <f t="shared" si="22"/>
        <v/>
      </c>
      <c r="AA82" s="150">
        <f t="shared" si="24"/>
        <v>0</v>
      </c>
      <c r="AB82" s="167" t="str">
        <f t="shared" si="23"/>
        <v/>
      </c>
      <c r="AG82" s="188" t="str">
        <f ca="1">IF(AB82="","",MIN(OFFSET(B82,0,0):OFFSET(B82,AB82-1,0)))</f>
        <v/>
      </c>
      <c r="AH82" s="188" t="str">
        <f ca="1">IF(AB82="","",MIN(OFFSET(C82,0,0):OFFSET(C82,AB82-1,0)))</f>
        <v/>
      </c>
      <c r="AI82" s="188" t="str">
        <f ca="1">IF(AB82="","",MAX(OFFSET(B82,0,0):OFFSET(B82,AB82-1,0)))</f>
        <v/>
      </c>
      <c r="AJ82" s="188" t="str">
        <f ca="1">IF(AB82="","",MAX(OFFSET(C82,0,0):OFFSET(C82,AB82-1,0)))</f>
        <v/>
      </c>
      <c r="AK82" s="188">
        <f t="shared" ca="1" si="19"/>
        <v>0</v>
      </c>
      <c r="AL82" s="189">
        <f t="shared" ca="1" si="20"/>
        <v>0</v>
      </c>
    </row>
    <row r="83" spans="1:38" ht="15.75" x14ac:dyDescent="0.25">
      <c r="A83" s="138"/>
      <c r="B83" s="160"/>
      <c r="C83" s="160"/>
      <c r="D83" s="161"/>
      <c r="E83" s="142">
        <f t="shared" si="21"/>
        <v>1</v>
      </c>
      <c r="F83" s="162">
        <f t="shared" si="18"/>
        <v>0</v>
      </c>
      <c r="G83" s="161"/>
      <c r="H83" s="179"/>
      <c r="I83" s="143"/>
      <c r="J83" s="143"/>
      <c r="K83" s="185" t="e">
        <f>VLOOKUP('Damage Pickup'!$H83&amp;'Damage Pickup'!$I83,Code!$I$2:$M$51,4,0)</f>
        <v>#N/A</v>
      </c>
      <c r="L83" s="183"/>
      <c r="M83" s="163"/>
      <c r="N83" s="144"/>
      <c r="O83" s="145">
        <f t="shared" si="25"/>
        <v>0</v>
      </c>
      <c r="P83" s="144">
        <v>0</v>
      </c>
      <c r="Q83" s="164">
        <f t="shared" si="26"/>
        <v>0</v>
      </c>
      <c r="R83" s="146"/>
      <c r="S83" s="147"/>
      <c r="T83" s="147"/>
      <c r="U83" s="157"/>
      <c r="V83" s="165"/>
      <c r="W83" s="166"/>
      <c r="X83" s="166"/>
      <c r="Y83" s="166"/>
      <c r="Z83" s="167" t="str">
        <f t="shared" si="22"/>
        <v/>
      </c>
      <c r="AA83" s="150">
        <f t="shared" si="24"/>
        <v>0</v>
      </c>
      <c r="AB83" s="167" t="str">
        <f t="shared" si="23"/>
        <v/>
      </c>
      <c r="AG83" s="188" t="str">
        <f ca="1">IF(AB83="","",MIN(OFFSET(B83,0,0):OFFSET(B83,AB83-1,0)))</f>
        <v/>
      </c>
      <c r="AH83" s="188" t="str">
        <f ca="1">IF(AB83="","",MIN(OFFSET(C83,0,0):OFFSET(C83,AB83-1,0)))</f>
        <v/>
      </c>
      <c r="AI83" s="188" t="str">
        <f ca="1">IF(AB83="","",MAX(OFFSET(B83,0,0):OFFSET(B83,AB83-1,0)))</f>
        <v/>
      </c>
      <c r="AJ83" s="188" t="str">
        <f ca="1">IF(AB83="","",MAX(OFFSET(C83,0,0):OFFSET(C83,AB83-1,0)))</f>
        <v/>
      </c>
      <c r="AK83" s="188">
        <f t="shared" ca="1" si="19"/>
        <v>0</v>
      </c>
      <c r="AL83" s="189">
        <f t="shared" ca="1" si="20"/>
        <v>0</v>
      </c>
    </row>
    <row r="84" spans="1:38" ht="15.75" x14ac:dyDescent="0.25">
      <c r="A84" s="138"/>
      <c r="B84" s="160"/>
      <c r="C84" s="160"/>
      <c r="D84" s="161"/>
      <c r="E84" s="142">
        <f t="shared" si="21"/>
        <v>1</v>
      </c>
      <c r="F84" s="162">
        <f t="shared" si="18"/>
        <v>0</v>
      </c>
      <c r="G84" s="161"/>
      <c r="H84" s="179"/>
      <c r="I84" s="143"/>
      <c r="J84" s="143"/>
      <c r="K84" s="185" t="e">
        <f>VLOOKUP('Damage Pickup'!$H84&amp;'Damage Pickup'!$I84,Code!$I$2:$M$51,4,0)</f>
        <v>#N/A</v>
      </c>
      <c r="L84" s="183"/>
      <c r="M84" s="163"/>
      <c r="N84" s="144"/>
      <c r="O84" s="145">
        <f t="shared" si="25"/>
        <v>0</v>
      </c>
      <c r="P84" s="144">
        <v>0</v>
      </c>
      <c r="Q84" s="164">
        <f t="shared" si="26"/>
        <v>0</v>
      </c>
      <c r="R84" s="146"/>
      <c r="S84" s="147"/>
      <c r="T84" s="147"/>
      <c r="U84" s="157"/>
      <c r="V84" s="165"/>
      <c r="W84" s="166"/>
      <c r="X84" s="166"/>
      <c r="Y84" s="166"/>
      <c r="Z84" s="167" t="str">
        <f t="shared" si="22"/>
        <v/>
      </c>
      <c r="AA84" s="150">
        <f t="shared" si="24"/>
        <v>0</v>
      </c>
      <c r="AB84" s="167" t="str">
        <f t="shared" si="23"/>
        <v/>
      </c>
      <c r="AG84" s="188" t="str">
        <f ca="1">IF(AB84="","",MIN(OFFSET(B84,0,0):OFFSET(B84,AB84-1,0)))</f>
        <v/>
      </c>
      <c r="AH84" s="188" t="str">
        <f ca="1">IF(AB84="","",MIN(OFFSET(C84,0,0):OFFSET(C84,AB84-1,0)))</f>
        <v/>
      </c>
      <c r="AI84" s="188" t="str">
        <f ca="1">IF(AB84="","",MAX(OFFSET(B84,0,0):OFFSET(B84,AB84-1,0)))</f>
        <v/>
      </c>
      <c r="AJ84" s="188" t="str">
        <f ca="1">IF(AB84="","",MAX(OFFSET(C84,0,0):OFFSET(C84,AB84-1,0)))</f>
        <v/>
      </c>
      <c r="AK84" s="188">
        <f t="shared" ca="1" si="19"/>
        <v>0</v>
      </c>
      <c r="AL84" s="189">
        <f t="shared" ca="1" si="20"/>
        <v>0</v>
      </c>
    </row>
    <row r="85" spans="1:38" ht="15.75" x14ac:dyDescent="0.25">
      <c r="A85" s="138"/>
      <c r="B85" s="160"/>
      <c r="C85" s="160"/>
      <c r="D85" s="161"/>
      <c r="E85" s="142">
        <f t="shared" si="21"/>
        <v>1</v>
      </c>
      <c r="F85" s="162">
        <f t="shared" si="18"/>
        <v>0</v>
      </c>
      <c r="G85" s="161"/>
      <c r="H85" s="179"/>
      <c r="I85" s="143"/>
      <c r="J85" s="143"/>
      <c r="K85" s="185" t="e">
        <f>VLOOKUP('Damage Pickup'!$H85&amp;'Damage Pickup'!$I85,Code!$I$2:$M$51,4,0)</f>
        <v>#N/A</v>
      </c>
      <c r="L85" s="183"/>
      <c r="M85" s="163"/>
      <c r="N85" s="144"/>
      <c r="O85" s="145">
        <f t="shared" si="25"/>
        <v>0</v>
      </c>
      <c r="P85" s="144">
        <v>0</v>
      </c>
      <c r="Q85" s="164">
        <f t="shared" si="26"/>
        <v>0</v>
      </c>
      <c r="R85" s="146"/>
      <c r="S85" s="147"/>
      <c r="T85" s="147"/>
      <c r="U85" s="157"/>
      <c r="V85" s="165"/>
      <c r="W85" s="166"/>
      <c r="X85" s="166"/>
      <c r="Y85" s="166"/>
      <c r="Z85" s="167" t="str">
        <f t="shared" si="22"/>
        <v/>
      </c>
      <c r="AA85" s="150">
        <f t="shared" si="24"/>
        <v>0</v>
      </c>
      <c r="AB85" s="167" t="str">
        <f t="shared" si="23"/>
        <v/>
      </c>
      <c r="AG85" s="188" t="str">
        <f ca="1">IF(AB85="","",MIN(OFFSET(B85,0,0):OFFSET(B85,AB85-1,0)))</f>
        <v/>
      </c>
      <c r="AH85" s="188" t="str">
        <f ca="1">IF(AB85="","",MIN(OFFSET(C85,0,0):OFFSET(C85,AB85-1,0)))</f>
        <v/>
      </c>
      <c r="AI85" s="188" t="str">
        <f ca="1">IF(AB85="","",MAX(OFFSET(B85,0,0):OFFSET(B85,AB85-1,0)))</f>
        <v/>
      </c>
      <c r="AJ85" s="188" t="str">
        <f ca="1">IF(AB85="","",MAX(OFFSET(C85,0,0):OFFSET(C85,AB85-1,0)))</f>
        <v/>
      </c>
      <c r="AK85" s="188">
        <f t="shared" ca="1" si="19"/>
        <v>0</v>
      </c>
      <c r="AL85" s="189">
        <f t="shared" ca="1" si="20"/>
        <v>0</v>
      </c>
    </row>
    <row r="86" spans="1:38" ht="15.75" x14ac:dyDescent="0.25">
      <c r="A86" s="138"/>
      <c r="B86" s="160"/>
      <c r="C86" s="160"/>
      <c r="D86" s="161"/>
      <c r="E86" s="142">
        <f t="shared" si="21"/>
        <v>1</v>
      </c>
      <c r="F86" s="162">
        <f t="shared" si="18"/>
        <v>0</v>
      </c>
      <c r="G86" s="161"/>
      <c r="H86" s="179"/>
      <c r="I86" s="143"/>
      <c r="J86" s="143"/>
      <c r="K86" s="185" t="e">
        <f>VLOOKUP('Damage Pickup'!$H86&amp;'Damage Pickup'!$I86,Code!$I$2:$M$51,4,0)</f>
        <v>#N/A</v>
      </c>
      <c r="L86" s="183"/>
      <c r="M86" s="163"/>
      <c r="N86" s="144"/>
      <c r="O86" s="145">
        <f t="shared" si="25"/>
        <v>0</v>
      </c>
      <c r="P86" s="144">
        <v>0</v>
      </c>
      <c r="Q86" s="164">
        <f t="shared" si="26"/>
        <v>0</v>
      </c>
      <c r="R86" s="146"/>
      <c r="S86" s="147"/>
      <c r="T86" s="147"/>
      <c r="U86" s="157"/>
      <c r="V86" s="165"/>
      <c r="W86" s="166"/>
      <c r="X86" s="166"/>
      <c r="Y86" s="166"/>
      <c r="Z86" s="167" t="str">
        <f t="shared" si="22"/>
        <v/>
      </c>
      <c r="AA86" s="150">
        <f t="shared" si="24"/>
        <v>0</v>
      </c>
      <c r="AB86" s="167" t="str">
        <f t="shared" si="23"/>
        <v/>
      </c>
      <c r="AG86" s="188" t="str">
        <f ca="1">IF(AB86="","",MIN(OFFSET(B86,0,0):OFFSET(B86,AB86-1,0)))</f>
        <v/>
      </c>
      <c r="AH86" s="188" t="str">
        <f ca="1">IF(AB86="","",MIN(OFFSET(C86,0,0):OFFSET(C86,AB86-1,0)))</f>
        <v/>
      </c>
      <c r="AI86" s="188" t="str">
        <f ca="1">IF(AB86="","",MAX(OFFSET(B86,0,0):OFFSET(B86,AB86-1,0)))</f>
        <v/>
      </c>
      <c r="AJ86" s="188" t="str">
        <f ca="1">IF(AB86="","",MAX(OFFSET(C86,0,0):OFFSET(C86,AB86-1,0)))</f>
        <v/>
      </c>
      <c r="AK86" s="188">
        <f t="shared" ca="1" si="19"/>
        <v>0</v>
      </c>
      <c r="AL86" s="189">
        <f t="shared" ca="1" si="20"/>
        <v>0</v>
      </c>
    </row>
    <row r="87" spans="1:38" ht="15.75" x14ac:dyDescent="0.25">
      <c r="A87" s="138"/>
      <c r="B87" s="160"/>
      <c r="C87" s="160"/>
      <c r="D87" s="161"/>
      <c r="E87" s="142">
        <f t="shared" si="21"/>
        <v>1</v>
      </c>
      <c r="F87" s="162">
        <f t="shared" si="18"/>
        <v>0</v>
      </c>
      <c r="G87" s="161"/>
      <c r="H87" s="179"/>
      <c r="I87" s="143"/>
      <c r="J87" s="143"/>
      <c r="K87" s="185" t="e">
        <f>VLOOKUP('Damage Pickup'!$H87&amp;'Damage Pickup'!$I87,Code!$I$2:$M$51,4,0)</f>
        <v>#N/A</v>
      </c>
      <c r="L87" s="183"/>
      <c r="M87" s="163"/>
      <c r="N87" s="144"/>
      <c r="O87" s="145">
        <f t="shared" si="25"/>
        <v>0</v>
      </c>
      <c r="P87" s="144">
        <v>0</v>
      </c>
      <c r="Q87" s="164">
        <f t="shared" si="26"/>
        <v>0</v>
      </c>
      <c r="R87" s="146"/>
      <c r="S87" s="147"/>
      <c r="T87" s="147"/>
      <c r="U87" s="157"/>
      <c r="V87" s="165"/>
      <c r="W87" s="166"/>
      <c r="X87" s="166"/>
      <c r="Y87" s="166"/>
      <c r="Z87" s="167" t="str">
        <f t="shared" si="22"/>
        <v/>
      </c>
      <c r="AA87" s="150">
        <f t="shared" si="24"/>
        <v>0</v>
      </c>
      <c r="AB87" s="167" t="str">
        <f t="shared" si="23"/>
        <v/>
      </c>
      <c r="AG87" s="188" t="str">
        <f ca="1">IF(AB87="","",MIN(OFFSET(B87,0,0):OFFSET(B87,AB87-1,0)))</f>
        <v/>
      </c>
      <c r="AH87" s="188" t="str">
        <f ca="1">IF(AB87="","",MIN(OFFSET(C87,0,0):OFFSET(C87,AB87-1,0)))</f>
        <v/>
      </c>
      <c r="AI87" s="188" t="str">
        <f ca="1">IF(AB87="","",MAX(OFFSET(B87,0,0):OFFSET(B87,AB87-1,0)))</f>
        <v/>
      </c>
      <c r="AJ87" s="188" t="str">
        <f ca="1">IF(AB87="","",MAX(OFFSET(C87,0,0):OFFSET(C87,AB87-1,0)))</f>
        <v/>
      </c>
      <c r="AK87" s="188">
        <f t="shared" ca="1" si="19"/>
        <v>0</v>
      </c>
      <c r="AL87" s="189">
        <f t="shared" ca="1" si="20"/>
        <v>0</v>
      </c>
    </row>
    <row r="88" spans="1:38" ht="15.75" x14ac:dyDescent="0.25">
      <c r="A88" s="138"/>
      <c r="B88" s="160"/>
      <c r="C88" s="160"/>
      <c r="D88" s="161"/>
      <c r="E88" s="142">
        <f t="shared" si="21"/>
        <v>1</v>
      </c>
      <c r="F88" s="162">
        <f t="shared" si="18"/>
        <v>0</v>
      </c>
      <c r="G88" s="161"/>
      <c r="H88" s="179"/>
      <c r="I88" s="143"/>
      <c r="J88" s="143"/>
      <c r="K88" s="185" t="e">
        <f>VLOOKUP('Damage Pickup'!$H88&amp;'Damage Pickup'!$I88,Code!$I$2:$M$51,4,0)</f>
        <v>#N/A</v>
      </c>
      <c r="L88" s="183"/>
      <c r="M88" s="163"/>
      <c r="N88" s="144"/>
      <c r="O88" s="145">
        <f t="shared" si="25"/>
        <v>0</v>
      </c>
      <c r="P88" s="144">
        <v>0</v>
      </c>
      <c r="Q88" s="164">
        <f t="shared" si="26"/>
        <v>0</v>
      </c>
      <c r="R88" s="146"/>
      <c r="S88" s="147"/>
      <c r="T88" s="147"/>
      <c r="U88" s="157"/>
      <c r="V88" s="165"/>
      <c r="W88" s="166"/>
      <c r="X88" s="166"/>
      <c r="Y88" s="166"/>
      <c r="Z88" s="167" t="str">
        <f t="shared" si="22"/>
        <v/>
      </c>
      <c r="AA88" s="150">
        <f t="shared" si="24"/>
        <v>0</v>
      </c>
      <c r="AB88" s="167" t="str">
        <f t="shared" si="23"/>
        <v/>
      </c>
      <c r="AG88" s="188" t="str">
        <f ca="1">IF(AB88="","",MIN(OFFSET(B88,0,0):OFFSET(B88,AB88-1,0)))</f>
        <v/>
      </c>
      <c r="AH88" s="188" t="str">
        <f ca="1">IF(AB88="","",MIN(OFFSET(C88,0,0):OFFSET(C88,AB88-1,0)))</f>
        <v/>
      </c>
      <c r="AI88" s="188" t="str">
        <f ca="1">IF(AB88="","",MAX(OFFSET(B88,0,0):OFFSET(B88,AB88-1,0)))</f>
        <v/>
      </c>
      <c r="AJ88" s="188" t="str">
        <f ca="1">IF(AB88="","",MAX(OFFSET(C88,0,0):OFFSET(C88,AB88-1,0)))</f>
        <v/>
      </c>
      <c r="AK88" s="188">
        <f t="shared" ca="1" si="19"/>
        <v>0</v>
      </c>
      <c r="AL88" s="189">
        <f t="shared" ca="1" si="20"/>
        <v>0</v>
      </c>
    </row>
    <row r="89" spans="1:38" ht="15.75" x14ac:dyDescent="0.25">
      <c r="A89" s="138"/>
      <c r="B89" s="160"/>
      <c r="C89" s="160"/>
      <c r="D89" s="161"/>
      <c r="E89" s="142">
        <f t="shared" si="21"/>
        <v>1</v>
      </c>
      <c r="F89" s="162">
        <f t="shared" si="18"/>
        <v>0</v>
      </c>
      <c r="G89" s="161"/>
      <c r="H89" s="179"/>
      <c r="I89" s="143"/>
      <c r="J89" s="143"/>
      <c r="K89" s="185" t="e">
        <f>VLOOKUP('Damage Pickup'!$H89&amp;'Damage Pickup'!$I89,Code!$I$2:$M$51,4,0)</f>
        <v>#N/A</v>
      </c>
      <c r="L89" s="183"/>
      <c r="M89" s="163"/>
      <c r="N89" s="144"/>
      <c r="O89" s="145">
        <f t="shared" si="25"/>
        <v>0</v>
      </c>
      <c r="P89" s="144">
        <v>0</v>
      </c>
      <c r="Q89" s="164">
        <f t="shared" si="26"/>
        <v>0</v>
      </c>
      <c r="R89" s="146"/>
      <c r="S89" s="147"/>
      <c r="T89" s="147"/>
      <c r="U89" s="157"/>
      <c r="V89" s="165"/>
      <c r="W89" s="166"/>
      <c r="X89" s="166"/>
      <c r="Y89" s="166"/>
      <c r="Z89" s="167" t="str">
        <f t="shared" si="22"/>
        <v/>
      </c>
      <c r="AA89" s="150">
        <f t="shared" si="24"/>
        <v>0</v>
      </c>
      <c r="AB89" s="167" t="str">
        <f t="shared" si="23"/>
        <v/>
      </c>
      <c r="AG89" s="188" t="str">
        <f ca="1">IF(AB89="","",MIN(OFFSET(B89,0,0):OFFSET(B89,AB89-1,0)))</f>
        <v/>
      </c>
      <c r="AH89" s="188" t="str">
        <f ca="1">IF(AB89="","",MIN(OFFSET(C89,0,0):OFFSET(C89,AB89-1,0)))</f>
        <v/>
      </c>
      <c r="AI89" s="188" t="str">
        <f ca="1">IF(AB89="","",MAX(OFFSET(B89,0,0):OFFSET(B89,AB89-1,0)))</f>
        <v/>
      </c>
      <c r="AJ89" s="188" t="str">
        <f ca="1">IF(AB89="","",MAX(OFFSET(C89,0,0):OFFSET(C89,AB89-1,0)))</f>
        <v/>
      </c>
      <c r="AK89" s="188">
        <f t="shared" ca="1" si="19"/>
        <v>0</v>
      </c>
      <c r="AL89" s="189">
        <f t="shared" ca="1" si="20"/>
        <v>0</v>
      </c>
    </row>
    <row r="90" spans="1:38" ht="15.75" x14ac:dyDescent="0.25">
      <c r="A90" s="138"/>
      <c r="B90" s="160"/>
      <c r="C90" s="160"/>
      <c r="D90" s="161"/>
      <c r="E90" s="142">
        <f t="shared" si="21"/>
        <v>1</v>
      </c>
      <c r="F90" s="162">
        <f t="shared" si="18"/>
        <v>0</v>
      </c>
      <c r="G90" s="161"/>
      <c r="H90" s="179"/>
      <c r="I90" s="143"/>
      <c r="J90" s="143"/>
      <c r="K90" s="185" t="e">
        <f>VLOOKUP('Damage Pickup'!$H90&amp;'Damage Pickup'!$I90,Code!$I$2:$M$51,4,0)</f>
        <v>#N/A</v>
      </c>
      <c r="L90" s="183"/>
      <c r="M90" s="163"/>
      <c r="N90" s="144"/>
      <c r="O90" s="145">
        <f t="shared" si="25"/>
        <v>0</v>
      </c>
      <c r="P90" s="144">
        <v>0</v>
      </c>
      <c r="Q90" s="164">
        <f t="shared" si="26"/>
        <v>0</v>
      </c>
      <c r="R90" s="146"/>
      <c r="S90" s="147"/>
      <c r="T90" s="147"/>
      <c r="U90" s="157"/>
      <c r="V90" s="165"/>
      <c r="W90" s="166"/>
      <c r="X90" s="166"/>
      <c r="Y90" s="166"/>
      <c r="Z90" s="167" t="str">
        <f t="shared" si="22"/>
        <v/>
      </c>
      <c r="AA90" s="150">
        <f t="shared" si="24"/>
        <v>0</v>
      </c>
      <c r="AB90" s="167" t="str">
        <f t="shared" si="23"/>
        <v/>
      </c>
      <c r="AG90" s="188" t="str">
        <f ca="1">IF(AB90="","",MIN(OFFSET(B90,0,0):OFFSET(B90,AB90-1,0)))</f>
        <v/>
      </c>
      <c r="AH90" s="188" t="str">
        <f ca="1">IF(AB90="","",MIN(OFFSET(C90,0,0):OFFSET(C90,AB90-1,0)))</f>
        <v/>
      </c>
      <c r="AI90" s="188" t="str">
        <f ca="1">IF(AB90="","",MAX(OFFSET(B90,0,0):OFFSET(B90,AB90-1,0)))</f>
        <v/>
      </c>
      <c r="AJ90" s="188" t="str">
        <f ca="1">IF(AB90="","",MAX(OFFSET(C90,0,0):OFFSET(C90,AB90-1,0)))</f>
        <v/>
      </c>
      <c r="AK90" s="188">
        <f t="shared" ca="1" si="19"/>
        <v>0</v>
      </c>
      <c r="AL90" s="189">
        <f t="shared" ca="1" si="20"/>
        <v>0</v>
      </c>
    </row>
    <row r="91" spans="1:38" ht="15.75" x14ac:dyDescent="0.25">
      <c r="A91" s="138"/>
      <c r="B91" s="160"/>
      <c r="C91" s="160"/>
      <c r="D91" s="161"/>
      <c r="E91" s="142">
        <f t="shared" si="21"/>
        <v>1</v>
      </c>
      <c r="F91" s="162">
        <f t="shared" si="18"/>
        <v>0</v>
      </c>
      <c r="G91" s="161"/>
      <c r="H91" s="179"/>
      <c r="I91" s="143"/>
      <c r="J91" s="143"/>
      <c r="K91" s="185" t="e">
        <f>VLOOKUP('Damage Pickup'!$H91&amp;'Damage Pickup'!$I91,Code!$I$2:$M$51,4,0)</f>
        <v>#N/A</v>
      </c>
      <c r="L91" s="183"/>
      <c r="M91" s="163"/>
      <c r="N91" s="144"/>
      <c r="O91" s="145">
        <f t="shared" si="25"/>
        <v>0</v>
      </c>
      <c r="P91" s="144">
        <v>0</v>
      </c>
      <c r="Q91" s="164">
        <f t="shared" si="26"/>
        <v>0</v>
      </c>
      <c r="R91" s="146"/>
      <c r="S91" s="147"/>
      <c r="T91" s="147"/>
      <c r="U91" s="157"/>
      <c r="V91" s="165"/>
      <c r="W91" s="166"/>
      <c r="X91" s="166"/>
      <c r="Y91" s="166"/>
      <c r="Z91" s="167" t="str">
        <f t="shared" si="22"/>
        <v/>
      </c>
      <c r="AA91" s="150">
        <f t="shared" si="24"/>
        <v>0</v>
      </c>
      <c r="AB91" s="167" t="str">
        <f t="shared" si="23"/>
        <v/>
      </c>
      <c r="AG91" s="188" t="str">
        <f ca="1">IF(AB91="","",MIN(OFFSET(B91,0,0):OFFSET(B91,AB91-1,0)))</f>
        <v/>
      </c>
      <c r="AH91" s="188" t="str">
        <f ca="1">IF(AB91="","",MIN(OFFSET(C91,0,0):OFFSET(C91,AB91-1,0)))</f>
        <v/>
      </c>
      <c r="AI91" s="188" t="str">
        <f ca="1">IF(AB91="","",MAX(OFFSET(B91,0,0):OFFSET(B91,AB91-1,0)))</f>
        <v/>
      </c>
      <c r="AJ91" s="188" t="str">
        <f ca="1">IF(AB91="","",MAX(OFFSET(C91,0,0):OFFSET(C91,AB91-1,0)))</f>
        <v/>
      </c>
      <c r="AK91" s="188">
        <f t="shared" ca="1" si="19"/>
        <v>0</v>
      </c>
      <c r="AL91" s="189">
        <f t="shared" ca="1" si="20"/>
        <v>0</v>
      </c>
    </row>
    <row r="92" spans="1:38" ht="15.75" x14ac:dyDescent="0.25">
      <c r="A92" s="138"/>
      <c r="B92" s="160"/>
      <c r="C92" s="160"/>
      <c r="D92" s="161"/>
      <c r="E92" s="142">
        <f t="shared" si="21"/>
        <v>1</v>
      </c>
      <c r="F92" s="162">
        <f t="shared" si="18"/>
        <v>0</v>
      </c>
      <c r="G92" s="161"/>
      <c r="H92" s="179"/>
      <c r="I92" s="143"/>
      <c r="J92" s="143"/>
      <c r="K92" s="185" t="e">
        <f>VLOOKUP('Damage Pickup'!$H92&amp;'Damage Pickup'!$I92,Code!$I$2:$M$51,4,0)</f>
        <v>#N/A</v>
      </c>
      <c r="L92" s="183"/>
      <c r="M92" s="163"/>
      <c r="N92" s="144"/>
      <c r="O92" s="145">
        <f t="shared" si="25"/>
        <v>0</v>
      </c>
      <c r="P92" s="144">
        <v>0</v>
      </c>
      <c r="Q92" s="164">
        <f t="shared" si="26"/>
        <v>0</v>
      </c>
      <c r="R92" s="146"/>
      <c r="S92" s="147"/>
      <c r="T92" s="147"/>
      <c r="U92" s="157"/>
      <c r="V92" s="165"/>
      <c r="W92" s="166"/>
      <c r="X92" s="166"/>
      <c r="Y92" s="166"/>
      <c r="Z92" s="167" t="str">
        <f t="shared" si="22"/>
        <v/>
      </c>
      <c r="AA92" s="150">
        <f t="shared" si="24"/>
        <v>0</v>
      </c>
      <c r="AB92" s="167" t="str">
        <f t="shared" si="23"/>
        <v/>
      </c>
      <c r="AG92" s="188" t="str">
        <f ca="1">IF(AB92="","",MIN(OFFSET(B92,0,0):OFFSET(B92,AB92-1,0)))</f>
        <v/>
      </c>
      <c r="AH92" s="188" t="str">
        <f ca="1">IF(AB92="","",MIN(OFFSET(C92,0,0):OFFSET(C92,AB92-1,0)))</f>
        <v/>
      </c>
      <c r="AI92" s="188" t="str">
        <f ca="1">IF(AB92="","",MAX(OFFSET(B92,0,0):OFFSET(B92,AB92-1,0)))</f>
        <v/>
      </c>
      <c r="AJ92" s="188" t="str">
        <f ca="1">IF(AB92="","",MAX(OFFSET(C92,0,0):OFFSET(C92,AB92-1,0)))</f>
        <v/>
      </c>
      <c r="AK92" s="188">
        <f t="shared" ca="1" si="19"/>
        <v>0</v>
      </c>
      <c r="AL92" s="189">
        <f t="shared" ca="1" si="20"/>
        <v>0</v>
      </c>
    </row>
    <row r="93" spans="1:38" ht="15.75" x14ac:dyDescent="0.25">
      <c r="A93" s="138"/>
      <c r="B93" s="160"/>
      <c r="C93" s="160"/>
      <c r="D93" s="161"/>
      <c r="E93" s="142">
        <f t="shared" si="21"/>
        <v>1</v>
      </c>
      <c r="F93" s="162">
        <f t="shared" ref="F93:F156" si="27">D93*E93</f>
        <v>0</v>
      </c>
      <c r="G93" s="161"/>
      <c r="H93" s="179"/>
      <c r="I93" s="143"/>
      <c r="J93" s="143"/>
      <c r="K93" s="185" t="e">
        <f>VLOOKUP('Damage Pickup'!$H93&amp;'Damage Pickup'!$I93,Code!$I$2:$M$51,4,0)</f>
        <v>#N/A</v>
      </c>
      <c r="L93" s="183"/>
      <c r="M93" s="163"/>
      <c r="N93" s="144"/>
      <c r="O93" s="145">
        <f t="shared" si="25"/>
        <v>0</v>
      </c>
      <c r="P93" s="144">
        <v>0</v>
      </c>
      <c r="Q93" s="164">
        <f t="shared" si="26"/>
        <v>0</v>
      </c>
      <c r="R93" s="146"/>
      <c r="S93" s="147"/>
      <c r="T93" s="147"/>
      <c r="U93" s="157"/>
      <c r="V93" s="165"/>
      <c r="W93" s="166"/>
      <c r="X93" s="166"/>
      <c r="Y93" s="166"/>
      <c r="Z93" s="167" t="str">
        <f t="shared" si="22"/>
        <v/>
      </c>
      <c r="AA93" s="150">
        <f t="shared" si="24"/>
        <v>0</v>
      </c>
      <c r="AB93" s="167" t="str">
        <f t="shared" si="23"/>
        <v/>
      </c>
      <c r="AG93" s="188" t="str">
        <f ca="1">IF(AB93="","",MIN(OFFSET(B93,0,0):OFFSET(B93,AB93-1,0)))</f>
        <v/>
      </c>
      <c r="AH93" s="188" t="str">
        <f ca="1">IF(AB93="","",MIN(OFFSET(C93,0,0):OFFSET(C93,AB93-1,0)))</f>
        <v/>
      </c>
      <c r="AI93" s="188" t="str">
        <f ca="1">IF(AB93="","",MAX(OFFSET(B93,0,0):OFFSET(B93,AB93-1,0)))</f>
        <v/>
      </c>
      <c r="AJ93" s="188" t="str">
        <f ca="1">IF(AB93="","",MAX(OFFSET(C93,0,0):OFFSET(C93,AB93-1,0)))</f>
        <v/>
      </c>
      <c r="AK93" s="188">
        <f t="shared" ca="1" si="19"/>
        <v>0</v>
      </c>
      <c r="AL93" s="189">
        <f t="shared" ca="1" si="20"/>
        <v>0</v>
      </c>
    </row>
    <row r="94" spans="1:38" ht="15.75" x14ac:dyDescent="0.25">
      <c r="A94" s="138"/>
      <c r="B94" s="160"/>
      <c r="C94" s="160"/>
      <c r="D94" s="161"/>
      <c r="E94" s="142">
        <f t="shared" si="21"/>
        <v>1</v>
      </c>
      <c r="F94" s="162">
        <f t="shared" si="27"/>
        <v>0</v>
      </c>
      <c r="G94" s="161"/>
      <c r="H94" s="179"/>
      <c r="I94" s="143"/>
      <c r="J94" s="143"/>
      <c r="K94" s="185" t="e">
        <f>VLOOKUP('Damage Pickup'!$H94&amp;'Damage Pickup'!$I94,Code!$I$2:$M$51,4,0)</f>
        <v>#N/A</v>
      </c>
      <c r="L94" s="183"/>
      <c r="M94" s="163"/>
      <c r="N94" s="144"/>
      <c r="O94" s="145">
        <f t="shared" si="25"/>
        <v>0</v>
      </c>
      <c r="P94" s="144">
        <v>0</v>
      </c>
      <c r="Q94" s="164">
        <f t="shared" si="26"/>
        <v>0</v>
      </c>
      <c r="R94" s="146"/>
      <c r="S94" s="147"/>
      <c r="T94" s="147"/>
      <c r="U94" s="157"/>
      <c r="V94" s="165"/>
      <c r="W94" s="166"/>
      <c r="X94" s="166"/>
      <c r="Y94" s="166"/>
      <c r="Z94" s="167" t="str">
        <f t="shared" si="22"/>
        <v/>
      </c>
      <c r="AA94" s="150">
        <f t="shared" si="24"/>
        <v>0</v>
      </c>
      <c r="AB94" s="167" t="str">
        <f t="shared" si="23"/>
        <v/>
      </c>
      <c r="AG94" s="188" t="str">
        <f ca="1">IF(AB94="","",MIN(OFFSET(B94,0,0):OFFSET(B94,AB94-1,0)))</f>
        <v/>
      </c>
      <c r="AH94" s="188" t="str">
        <f ca="1">IF(AB94="","",MIN(OFFSET(C94,0,0):OFFSET(C94,AB94-1,0)))</f>
        <v/>
      </c>
      <c r="AI94" s="188" t="str">
        <f ca="1">IF(AB94="","",MAX(OFFSET(B94,0,0):OFFSET(B94,AB94-1,0)))</f>
        <v/>
      </c>
      <c r="AJ94" s="188" t="str">
        <f ca="1">IF(AB94="","",MAX(OFFSET(C94,0,0):OFFSET(C94,AB94-1,0)))</f>
        <v/>
      </c>
      <c r="AK94" s="188">
        <f t="shared" ca="1" si="19"/>
        <v>0</v>
      </c>
      <c r="AL94" s="189">
        <f t="shared" ca="1" si="20"/>
        <v>0</v>
      </c>
    </row>
    <row r="95" spans="1:38" ht="15.75" x14ac:dyDescent="0.25">
      <c r="A95" s="138"/>
      <c r="B95" s="160"/>
      <c r="C95" s="160"/>
      <c r="D95" s="161"/>
      <c r="E95" s="142">
        <f t="shared" si="21"/>
        <v>1</v>
      </c>
      <c r="F95" s="162">
        <f t="shared" si="27"/>
        <v>0</v>
      </c>
      <c r="G95" s="161"/>
      <c r="H95" s="179"/>
      <c r="I95" s="143"/>
      <c r="J95" s="143"/>
      <c r="K95" s="185" t="e">
        <f>VLOOKUP('Damage Pickup'!$H95&amp;'Damage Pickup'!$I95,Code!$I$2:$M$51,4,0)</f>
        <v>#N/A</v>
      </c>
      <c r="L95" s="183"/>
      <c r="M95" s="163"/>
      <c r="N95" s="144"/>
      <c r="O95" s="145">
        <f t="shared" si="25"/>
        <v>0</v>
      </c>
      <c r="P95" s="144">
        <v>0</v>
      </c>
      <c r="Q95" s="164">
        <f t="shared" si="26"/>
        <v>0</v>
      </c>
      <c r="R95" s="146"/>
      <c r="S95" s="147"/>
      <c r="T95" s="147"/>
      <c r="U95" s="157"/>
      <c r="V95" s="165"/>
      <c r="W95" s="166"/>
      <c r="X95" s="166"/>
      <c r="Y95" s="166"/>
      <c r="Z95" s="167" t="str">
        <f t="shared" si="22"/>
        <v/>
      </c>
      <c r="AA95" s="150">
        <f t="shared" si="24"/>
        <v>0</v>
      </c>
      <c r="AB95" s="167" t="str">
        <f t="shared" si="23"/>
        <v/>
      </c>
      <c r="AG95" s="188" t="str">
        <f ca="1">IF(AB95="","",MIN(OFFSET(B95,0,0):OFFSET(B95,AB95-1,0)))</f>
        <v/>
      </c>
      <c r="AH95" s="188" t="str">
        <f ca="1">IF(AB95="","",MIN(OFFSET(C95,0,0):OFFSET(C95,AB95-1,0)))</f>
        <v/>
      </c>
      <c r="AI95" s="188" t="str">
        <f ca="1">IF(AB95="","",MAX(OFFSET(B95,0,0):OFFSET(B95,AB95-1,0)))</f>
        <v/>
      </c>
      <c r="AJ95" s="188" t="str">
        <f ca="1">IF(AB95="","",MAX(OFFSET(C95,0,0):OFFSET(C95,AB95-1,0)))</f>
        <v/>
      </c>
      <c r="AK95" s="188">
        <f t="shared" ca="1" si="19"/>
        <v>0</v>
      </c>
      <c r="AL95" s="189">
        <f t="shared" ca="1" si="20"/>
        <v>0</v>
      </c>
    </row>
    <row r="96" spans="1:38" ht="15.75" x14ac:dyDescent="0.25">
      <c r="A96" s="138"/>
      <c r="B96" s="160"/>
      <c r="C96" s="160"/>
      <c r="D96" s="161"/>
      <c r="E96" s="142">
        <f t="shared" si="21"/>
        <v>1</v>
      </c>
      <c r="F96" s="162">
        <f t="shared" si="27"/>
        <v>0</v>
      </c>
      <c r="G96" s="161"/>
      <c r="H96" s="179"/>
      <c r="I96" s="143"/>
      <c r="J96" s="143"/>
      <c r="K96" s="185" t="e">
        <f>VLOOKUP('Damage Pickup'!$H96&amp;'Damage Pickup'!$I96,Code!$I$2:$M$51,4,0)</f>
        <v>#N/A</v>
      </c>
      <c r="L96" s="183"/>
      <c r="M96" s="163"/>
      <c r="N96" s="144"/>
      <c r="O96" s="145">
        <f t="shared" si="25"/>
        <v>0</v>
      </c>
      <c r="P96" s="144">
        <v>0</v>
      </c>
      <c r="Q96" s="164">
        <f t="shared" si="26"/>
        <v>0</v>
      </c>
      <c r="R96" s="146"/>
      <c r="S96" s="147"/>
      <c r="T96" s="147"/>
      <c r="U96" s="157"/>
      <c r="V96" s="165"/>
      <c r="W96" s="166"/>
      <c r="X96" s="166"/>
      <c r="Y96" s="166"/>
      <c r="Z96" s="167" t="str">
        <f t="shared" si="22"/>
        <v/>
      </c>
      <c r="AA96" s="150">
        <f t="shared" si="24"/>
        <v>0</v>
      </c>
      <c r="AB96" s="167" t="str">
        <f t="shared" si="23"/>
        <v/>
      </c>
      <c r="AG96" s="188" t="str">
        <f ca="1">IF(AB96="","",MIN(OFFSET(B96,0,0):OFFSET(B96,AB96-1,0)))</f>
        <v/>
      </c>
      <c r="AH96" s="188" t="str">
        <f ca="1">IF(AB96="","",MIN(OFFSET(C96,0,0):OFFSET(C96,AB96-1,0)))</f>
        <v/>
      </c>
      <c r="AI96" s="188" t="str">
        <f ca="1">IF(AB96="","",MAX(OFFSET(B96,0,0):OFFSET(B96,AB96-1,0)))</f>
        <v/>
      </c>
      <c r="AJ96" s="188" t="str">
        <f ca="1">IF(AB96="","",MAX(OFFSET(C96,0,0):OFFSET(C96,AB96-1,0)))</f>
        <v/>
      </c>
      <c r="AK96" s="188">
        <f t="shared" ca="1" si="19"/>
        <v>0</v>
      </c>
      <c r="AL96" s="189">
        <f t="shared" ca="1" si="20"/>
        <v>0</v>
      </c>
    </row>
    <row r="97" spans="1:38" ht="15.75" x14ac:dyDescent="0.25">
      <c r="A97" s="138"/>
      <c r="B97" s="160"/>
      <c r="C97" s="160"/>
      <c r="D97" s="161"/>
      <c r="E97" s="142">
        <f t="shared" si="21"/>
        <v>1</v>
      </c>
      <c r="F97" s="162">
        <f t="shared" si="27"/>
        <v>0</v>
      </c>
      <c r="G97" s="161"/>
      <c r="H97" s="179"/>
      <c r="I97" s="143"/>
      <c r="J97" s="143"/>
      <c r="K97" s="185" t="e">
        <f>VLOOKUP('Damage Pickup'!$H97&amp;'Damage Pickup'!$I97,Code!$I$2:$M$51,4,0)</f>
        <v>#N/A</v>
      </c>
      <c r="L97" s="183"/>
      <c r="M97" s="163"/>
      <c r="N97" s="144"/>
      <c r="O97" s="145">
        <f t="shared" si="25"/>
        <v>0</v>
      </c>
      <c r="P97" s="144">
        <v>0</v>
      </c>
      <c r="Q97" s="164">
        <f t="shared" si="26"/>
        <v>0</v>
      </c>
      <c r="R97" s="146"/>
      <c r="S97" s="147"/>
      <c r="T97" s="147"/>
      <c r="U97" s="157"/>
      <c r="V97" s="165"/>
      <c r="W97" s="166"/>
      <c r="X97" s="166"/>
      <c r="Y97" s="166"/>
      <c r="Z97" s="167" t="str">
        <f t="shared" si="22"/>
        <v/>
      </c>
      <c r="AA97" s="150">
        <f t="shared" si="24"/>
        <v>0</v>
      </c>
      <c r="AB97" s="167" t="str">
        <f t="shared" si="23"/>
        <v/>
      </c>
      <c r="AG97" s="188" t="str">
        <f ca="1">IF(AB97="","",MIN(OFFSET(B97,0,0):OFFSET(B97,AB97-1,0)))</f>
        <v/>
      </c>
      <c r="AH97" s="188" t="str">
        <f ca="1">IF(AB97="","",MIN(OFFSET(C97,0,0):OFFSET(C97,AB97-1,0)))</f>
        <v/>
      </c>
      <c r="AI97" s="188" t="str">
        <f ca="1">IF(AB97="","",MAX(OFFSET(B97,0,0):OFFSET(B97,AB97-1,0)))</f>
        <v/>
      </c>
      <c r="AJ97" s="188" t="str">
        <f ca="1">IF(AB97="","",MAX(OFFSET(C97,0,0):OFFSET(C97,AB97-1,0)))</f>
        <v/>
      </c>
      <c r="AK97" s="188">
        <f t="shared" ca="1" si="19"/>
        <v>0</v>
      </c>
      <c r="AL97" s="189">
        <f t="shared" ca="1" si="20"/>
        <v>0</v>
      </c>
    </row>
    <row r="98" spans="1:38" ht="15.75" x14ac:dyDescent="0.25">
      <c r="A98" s="138"/>
      <c r="B98" s="160"/>
      <c r="C98" s="160"/>
      <c r="D98" s="161"/>
      <c r="E98" s="142">
        <f t="shared" si="21"/>
        <v>1</v>
      </c>
      <c r="F98" s="162">
        <f t="shared" si="27"/>
        <v>0</v>
      </c>
      <c r="G98" s="161"/>
      <c r="H98" s="179"/>
      <c r="I98" s="143"/>
      <c r="J98" s="143"/>
      <c r="K98" s="185" t="e">
        <f>VLOOKUP('Damage Pickup'!$H98&amp;'Damage Pickup'!$I98,Code!$I$2:$M$51,4,0)</f>
        <v>#N/A</v>
      </c>
      <c r="L98" s="183"/>
      <c r="M98" s="163"/>
      <c r="N98" s="144"/>
      <c r="O98" s="145">
        <f t="shared" si="25"/>
        <v>0</v>
      </c>
      <c r="P98" s="144">
        <v>0</v>
      </c>
      <c r="Q98" s="164">
        <f t="shared" si="26"/>
        <v>0</v>
      </c>
      <c r="R98" s="146"/>
      <c r="S98" s="147"/>
      <c r="T98" s="147"/>
      <c r="U98" s="157"/>
      <c r="V98" s="165"/>
      <c r="W98" s="166"/>
      <c r="X98" s="166"/>
      <c r="Y98" s="166"/>
      <c r="Z98" s="167" t="str">
        <f t="shared" si="22"/>
        <v/>
      </c>
      <c r="AA98" s="150">
        <f t="shared" si="24"/>
        <v>0</v>
      </c>
      <c r="AB98" s="167" t="str">
        <f t="shared" si="23"/>
        <v/>
      </c>
      <c r="AG98" s="188" t="str">
        <f ca="1">IF(AB98="","",MIN(OFFSET(B98,0,0):OFFSET(B98,AB98-1,0)))</f>
        <v/>
      </c>
      <c r="AH98" s="188" t="str">
        <f ca="1">IF(AB98="","",MIN(OFFSET(C98,0,0):OFFSET(C98,AB98-1,0)))</f>
        <v/>
      </c>
      <c r="AI98" s="188" t="str">
        <f ca="1">IF(AB98="","",MAX(OFFSET(B98,0,0):OFFSET(B98,AB98-1,0)))</f>
        <v/>
      </c>
      <c r="AJ98" s="188" t="str">
        <f ca="1">IF(AB98="","",MAX(OFFSET(C98,0,0):OFFSET(C98,AB98-1,0)))</f>
        <v/>
      </c>
      <c r="AK98" s="188">
        <f t="shared" ca="1" si="19"/>
        <v>0</v>
      </c>
      <c r="AL98" s="189">
        <f t="shared" ca="1" si="20"/>
        <v>0</v>
      </c>
    </row>
    <row r="99" spans="1:38" ht="15.75" x14ac:dyDescent="0.25">
      <c r="A99" s="138"/>
      <c r="B99" s="160"/>
      <c r="C99" s="160"/>
      <c r="D99" s="161"/>
      <c r="E99" s="142">
        <f t="shared" si="21"/>
        <v>1</v>
      </c>
      <c r="F99" s="162">
        <f t="shared" si="27"/>
        <v>0</v>
      </c>
      <c r="G99" s="161"/>
      <c r="H99" s="179"/>
      <c r="I99" s="143"/>
      <c r="J99" s="143"/>
      <c r="K99" s="185" t="e">
        <f>VLOOKUP('Damage Pickup'!$H99&amp;'Damage Pickup'!$I99,Code!$I$2:$M$51,4,0)</f>
        <v>#N/A</v>
      </c>
      <c r="L99" s="183"/>
      <c r="M99" s="163"/>
      <c r="N99" s="144"/>
      <c r="O99" s="145">
        <f t="shared" si="25"/>
        <v>0</v>
      </c>
      <c r="P99" s="144">
        <v>0</v>
      </c>
      <c r="Q99" s="164">
        <f t="shared" si="26"/>
        <v>0</v>
      </c>
      <c r="R99" s="146"/>
      <c r="S99" s="147"/>
      <c r="T99" s="147"/>
      <c r="U99" s="157"/>
      <c r="V99" s="165"/>
      <c r="W99" s="166"/>
      <c r="X99" s="166"/>
      <c r="Y99" s="166"/>
      <c r="Z99" s="167" t="str">
        <f t="shared" si="22"/>
        <v/>
      </c>
      <c r="AA99" s="150">
        <f t="shared" si="24"/>
        <v>0</v>
      </c>
      <c r="AB99" s="167" t="str">
        <f t="shared" si="23"/>
        <v/>
      </c>
      <c r="AG99" s="188" t="str">
        <f ca="1">IF(AB99="","",MIN(OFFSET(B99,0,0):OFFSET(B99,AB99-1,0)))</f>
        <v/>
      </c>
      <c r="AH99" s="188" t="str">
        <f ca="1">IF(AB99="","",MIN(OFFSET(C99,0,0):OFFSET(C99,AB99-1,0)))</f>
        <v/>
      </c>
      <c r="AI99" s="188" t="str">
        <f ca="1">IF(AB99="","",MAX(OFFSET(B99,0,0):OFFSET(B99,AB99-1,0)))</f>
        <v/>
      </c>
      <c r="AJ99" s="188" t="str">
        <f ca="1">IF(AB99="","",MAX(OFFSET(C99,0,0):OFFSET(C99,AB99-1,0)))</f>
        <v/>
      </c>
      <c r="AK99" s="188">
        <f t="shared" ca="1" si="19"/>
        <v>0</v>
      </c>
      <c r="AL99" s="189">
        <f t="shared" ca="1" si="20"/>
        <v>0</v>
      </c>
    </row>
    <row r="100" spans="1:38" ht="15.75" x14ac:dyDescent="0.25">
      <c r="A100" s="138"/>
      <c r="B100" s="160"/>
      <c r="C100" s="160"/>
      <c r="D100" s="161"/>
      <c r="E100" s="142">
        <f t="shared" si="21"/>
        <v>1</v>
      </c>
      <c r="F100" s="162">
        <f t="shared" si="27"/>
        <v>0</v>
      </c>
      <c r="G100" s="161"/>
      <c r="H100" s="179"/>
      <c r="I100" s="143"/>
      <c r="J100" s="143"/>
      <c r="K100" s="185" t="e">
        <f>VLOOKUP('Damage Pickup'!$H100&amp;'Damage Pickup'!$I100,Code!$I$2:$M$51,4,0)</f>
        <v>#N/A</v>
      </c>
      <c r="L100" s="183"/>
      <c r="M100" s="163"/>
      <c r="N100" s="144"/>
      <c r="O100" s="145">
        <f t="shared" si="25"/>
        <v>0</v>
      </c>
      <c r="P100" s="144">
        <v>0</v>
      </c>
      <c r="Q100" s="164">
        <f t="shared" si="26"/>
        <v>0</v>
      </c>
      <c r="R100" s="146"/>
      <c r="S100" s="147"/>
      <c r="T100" s="147"/>
      <c r="U100" s="157"/>
      <c r="V100" s="165"/>
      <c r="W100" s="166"/>
      <c r="X100" s="166"/>
      <c r="Y100" s="166"/>
      <c r="Z100" s="167" t="str">
        <f t="shared" si="22"/>
        <v/>
      </c>
      <c r="AA100" s="150">
        <f t="shared" si="24"/>
        <v>0</v>
      </c>
      <c r="AB100" s="167" t="str">
        <f t="shared" si="23"/>
        <v/>
      </c>
      <c r="AG100" s="188" t="str">
        <f ca="1">IF(AB100="","",MIN(OFFSET(B100,0,0):OFFSET(B100,AB100-1,0)))</f>
        <v/>
      </c>
      <c r="AH100" s="188" t="str">
        <f ca="1">IF(AB100="","",MIN(OFFSET(C100,0,0):OFFSET(C100,AB100-1,0)))</f>
        <v/>
      </c>
      <c r="AI100" s="188" t="str">
        <f ca="1">IF(AB100="","",MAX(OFFSET(B100,0,0):OFFSET(B100,AB100-1,0)))</f>
        <v/>
      </c>
      <c r="AJ100" s="188" t="str">
        <f ca="1">IF(AB100="","",MAX(OFFSET(C100,0,0):OFFSET(C100,AB100-1,0)))</f>
        <v/>
      </c>
      <c r="AK100" s="188">
        <f t="shared" ca="1" si="19"/>
        <v>0</v>
      </c>
      <c r="AL100" s="189">
        <f t="shared" ca="1" si="20"/>
        <v>0</v>
      </c>
    </row>
    <row r="101" spans="1:38" ht="15.75" x14ac:dyDescent="0.25">
      <c r="A101" s="138"/>
      <c r="B101" s="160"/>
      <c r="C101" s="160"/>
      <c r="D101" s="161"/>
      <c r="E101" s="142">
        <f t="shared" si="21"/>
        <v>1</v>
      </c>
      <c r="F101" s="162">
        <f t="shared" si="27"/>
        <v>0</v>
      </c>
      <c r="G101" s="161"/>
      <c r="H101" s="179"/>
      <c r="I101" s="143"/>
      <c r="J101" s="143"/>
      <c r="K101" s="185" t="e">
        <f>VLOOKUP('Damage Pickup'!$H101&amp;'Damage Pickup'!$I101,Code!$I$2:$M$51,4,0)</f>
        <v>#N/A</v>
      </c>
      <c r="L101" s="183"/>
      <c r="M101" s="163"/>
      <c r="N101" s="144"/>
      <c r="O101" s="145">
        <f t="shared" si="25"/>
        <v>0</v>
      </c>
      <c r="P101" s="144">
        <v>0</v>
      </c>
      <c r="Q101" s="164">
        <f t="shared" si="26"/>
        <v>0</v>
      </c>
      <c r="R101" s="146"/>
      <c r="S101" s="147"/>
      <c r="T101" s="147"/>
      <c r="U101" s="157"/>
      <c r="V101" s="165"/>
      <c r="W101" s="166"/>
      <c r="X101" s="166"/>
      <c r="Y101" s="166"/>
      <c r="Z101" s="167" t="str">
        <f t="shared" si="22"/>
        <v/>
      </c>
      <c r="AA101" s="150">
        <f t="shared" si="24"/>
        <v>0</v>
      </c>
      <c r="AB101" s="167" t="str">
        <f t="shared" si="23"/>
        <v/>
      </c>
      <c r="AG101" s="188" t="str">
        <f ca="1">IF(AB101="","",MIN(OFFSET(B101,0,0):OFFSET(B101,AB101-1,0)))</f>
        <v/>
      </c>
      <c r="AH101" s="188" t="str">
        <f ca="1">IF(AB101="","",MIN(OFFSET(C101,0,0):OFFSET(C101,AB101-1,0)))</f>
        <v/>
      </c>
      <c r="AI101" s="188" t="str">
        <f ca="1">IF(AB101="","",MAX(OFFSET(B101,0,0):OFFSET(B101,AB101-1,0)))</f>
        <v/>
      </c>
      <c r="AJ101" s="188" t="str">
        <f ca="1">IF(AB101="","",MAX(OFFSET(C101,0,0):OFFSET(C101,AB101-1,0)))</f>
        <v/>
      </c>
      <c r="AK101" s="188">
        <f t="shared" ca="1" si="19"/>
        <v>0</v>
      </c>
      <c r="AL101" s="189">
        <f t="shared" ca="1" si="20"/>
        <v>0</v>
      </c>
    </row>
    <row r="102" spans="1:38" ht="15.75" x14ac:dyDescent="0.25">
      <c r="A102" s="138"/>
      <c r="B102" s="160"/>
      <c r="C102" s="160"/>
      <c r="D102" s="161"/>
      <c r="E102" s="142">
        <f t="shared" si="21"/>
        <v>1</v>
      </c>
      <c r="F102" s="162">
        <f t="shared" si="27"/>
        <v>0</v>
      </c>
      <c r="G102" s="161"/>
      <c r="H102" s="179"/>
      <c r="I102" s="143"/>
      <c r="J102" s="143"/>
      <c r="K102" s="185" t="e">
        <f>VLOOKUP('Damage Pickup'!$H102&amp;'Damage Pickup'!$I102,Code!$I$2:$M$51,4,0)</f>
        <v>#N/A</v>
      </c>
      <c r="L102" s="183"/>
      <c r="M102" s="163"/>
      <c r="N102" s="144"/>
      <c r="O102" s="145">
        <f t="shared" si="25"/>
        <v>0</v>
      </c>
      <c r="P102" s="144">
        <v>0</v>
      </c>
      <c r="Q102" s="164">
        <f t="shared" si="26"/>
        <v>0</v>
      </c>
      <c r="R102" s="146"/>
      <c r="S102" s="147"/>
      <c r="T102" s="147"/>
      <c r="U102" s="157"/>
      <c r="V102" s="165"/>
      <c r="W102" s="166"/>
      <c r="X102" s="166"/>
      <c r="Y102" s="166"/>
      <c r="Z102" s="167" t="str">
        <f t="shared" si="22"/>
        <v/>
      </c>
      <c r="AA102" s="150">
        <f t="shared" si="24"/>
        <v>0</v>
      </c>
      <c r="AB102" s="167" t="str">
        <f t="shared" si="23"/>
        <v/>
      </c>
      <c r="AG102" s="188" t="str">
        <f ca="1">IF(AB102="","",MIN(OFFSET(B102,0,0):OFFSET(B102,AB102-1,0)))</f>
        <v/>
      </c>
      <c r="AH102" s="188" t="str">
        <f ca="1">IF(AB102="","",MIN(OFFSET(C102,0,0):OFFSET(C102,AB102-1,0)))</f>
        <v/>
      </c>
      <c r="AI102" s="188" t="str">
        <f ca="1">IF(AB102="","",MAX(OFFSET(B102,0,0):OFFSET(B102,AB102-1,0)))</f>
        <v/>
      </c>
      <c r="AJ102" s="188" t="str">
        <f ca="1">IF(AB102="","",MAX(OFFSET(C102,0,0):OFFSET(C102,AB102-1,0)))</f>
        <v/>
      </c>
      <c r="AK102" s="188">
        <f t="shared" ca="1" si="19"/>
        <v>0</v>
      </c>
      <c r="AL102" s="189">
        <f t="shared" ca="1" si="20"/>
        <v>0</v>
      </c>
    </row>
    <row r="103" spans="1:38" ht="15.75" x14ac:dyDescent="0.25">
      <c r="A103" s="138"/>
      <c r="B103" s="160"/>
      <c r="C103" s="160"/>
      <c r="D103" s="161"/>
      <c r="E103" s="142">
        <f t="shared" si="21"/>
        <v>1</v>
      </c>
      <c r="F103" s="162">
        <f t="shared" si="27"/>
        <v>0</v>
      </c>
      <c r="G103" s="161"/>
      <c r="H103" s="179"/>
      <c r="I103" s="143"/>
      <c r="J103" s="143"/>
      <c r="K103" s="185" t="e">
        <f>VLOOKUP('Damage Pickup'!$H103&amp;'Damage Pickup'!$I103,Code!$I$2:$M$51,4,0)</f>
        <v>#N/A</v>
      </c>
      <c r="L103" s="183"/>
      <c r="M103" s="163"/>
      <c r="N103" s="144"/>
      <c r="O103" s="145">
        <f t="shared" si="25"/>
        <v>0</v>
      </c>
      <c r="P103" s="144">
        <v>0</v>
      </c>
      <c r="Q103" s="164">
        <f t="shared" si="26"/>
        <v>0</v>
      </c>
      <c r="R103" s="146"/>
      <c r="S103" s="147"/>
      <c r="T103" s="147"/>
      <c r="U103" s="157"/>
      <c r="V103" s="165"/>
      <c r="W103" s="166"/>
      <c r="X103" s="166"/>
      <c r="Y103" s="166"/>
      <c r="Z103" s="167" t="str">
        <f t="shared" si="22"/>
        <v/>
      </c>
      <c r="AA103" s="150">
        <f t="shared" si="24"/>
        <v>0</v>
      </c>
      <c r="AB103" s="167" t="str">
        <f t="shared" si="23"/>
        <v/>
      </c>
      <c r="AG103" s="188" t="str">
        <f ca="1">IF(AB103="","",MIN(OFFSET(B103,0,0):OFFSET(B103,AB103-1,0)))</f>
        <v/>
      </c>
      <c r="AH103" s="188" t="str">
        <f ca="1">IF(AB103="","",MIN(OFFSET(C103,0,0):OFFSET(C103,AB103-1,0)))</f>
        <v/>
      </c>
      <c r="AI103" s="188" t="str">
        <f ca="1">IF(AB103="","",MAX(OFFSET(B103,0,0):OFFSET(B103,AB103-1,0)))</f>
        <v/>
      </c>
      <c r="AJ103" s="188" t="str">
        <f ca="1">IF(AB103="","",MAX(OFFSET(C103,0,0):OFFSET(C103,AB103-1,0)))</f>
        <v/>
      </c>
      <c r="AK103" s="188">
        <f t="shared" ca="1" si="19"/>
        <v>0</v>
      </c>
      <c r="AL103" s="189">
        <f t="shared" ca="1" si="20"/>
        <v>0</v>
      </c>
    </row>
    <row r="104" spans="1:38" ht="15.75" x14ac:dyDescent="0.25">
      <c r="A104" s="138"/>
      <c r="B104" s="160"/>
      <c r="C104" s="160"/>
      <c r="D104" s="161"/>
      <c r="E104" s="142">
        <f t="shared" si="21"/>
        <v>1</v>
      </c>
      <c r="F104" s="162">
        <f t="shared" si="27"/>
        <v>0</v>
      </c>
      <c r="G104" s="161"/>
      <c r="H104" s="179"/>
      <c r="I104" s="143"/>
      <c r="J104" s="143"/>
      <c r="K104" s="185" t="e">
        <f>VLOOKUP('Damage Pickup'!$H104&amp;'Damage Pickup'!$I104,Code!$I$2:$M$51,4,0)</f>
        <v>#N/A</v>
      </c>
      <c r="L104" s="183"/>
      <c r="M104" s="163"/>
      <c r="N104" s="144"/>
      <c r="O104" s="145">
        <f t="shared" si="25"/>
        <v>0</v>
      </c>
      <c r="P104" s="144">
        <v>0</v>
      </c>
      <c r="Q104" s="164">
        <f t="shared" si="26"/>
        <v>0</v>
      </c>
      <c r="R104" s="146"/>
      <c r="S104" s="147"/>
      <c r="T104" s="147"/>
      <c r="U104" s="157"/>
      <c r="V104" s="165"/>
      <c r="W104" s="166"/>
      <c r="X104" s="166"/>
      <c r="Y104" s="166"/>
      <c r="Z104" s="167" t="str">
        <f t="shared" si="22"/>
        <v/>
      </c>
      <c r="AA104" s="150">
        <f t="shared" si="24"/>
        <v>0</v>
      </c>
      <c r="AB104" s="167" t="str">
        <f t="shared" si="23"/>
        <v/>
      </c>
      <c r="AG104" s="188" t="str">
        <f ca="1">IF(AB104="","",MIN(OFFSET(B104,0,0):OFFSET(B104,AB104-1,0)))</f>
        <v/>
      </c>
      <c r="AH104" s="188" t="str">
        <f ca="1">IF(AB104="","",MIN(OFFSET(C104,0,0):OFFSET(C104,AB104-1,0)))</f>
        <v/>
      </c>
      <c r="AI104" s="188" t="str">
        <f ca="1">IF(AB104="","",MAX(OFFSET(B104,0,0):OFFSET(B104,AB104-1,0)))</f>
        <v/>
      </c>
      <c r="AJ104" s="188" t="str">
        <f ca="1">IF(AB104="","",MAX(OFFSET(C104,0,0):OFFSET(C104,AB104-1,0)))</f>
        <v/>
      </c>
      <c r="AK104" s="188">
        <f t="shared" ca="1" si="19"/>
        <v>0</v>
      </c>
      <c r="AL104" s="189">
        <f t="shared" ca="1" si="20"/>
        <v>0</v>
      </c>
    </row>
    <row r="105" spans="1:38" ht="15.75" x14ac:dyDescent="0.25">
      <c r="A105" s="138"/>
      <c r="B105" s="160"/>
      <c r="C105" s="160"/>
      <c r="D105" s="161"/>
      <c r="E105" s="142">
        <f t="shared" si="21"/>
        <v>1</v>
      </c>
      <c r="F105" s="162">
        <f t="shared" si="27"/>
        <v>0</v>
      </c>
      <c r="G105" s="161"/>
      <c r="H105" s="179"/>
      <c r="I105" s="143"/>
      <c r="J105" s="143"/>
      <c r="K105" s="185" t="e">
        <f>VLOOKUP('Damage Pickup'!$H105&amp;'Damage Pickup'!$I105,Code!$I$2:$M$51,4,0)</f>
        <v>#N/A</v>
      </c>
      <c r="L105" s="183"/>
      <c r="M105" s="163"/>
      <c r="N105" s="144"/>
      <c r="O105" s="145">
        <f t="shared" si="25"/>
        <v>0</v>
      </c>
      <c r="P105" s="144">
        <v>0</v>
      </c>
      <c r="Q105" s="164">
        <f t="shared" si="26"/>
        <v>0</v>
      </c>
      <c r="R105" s="146"/>
      <c r="S105" s="147"/>
      <c r="T105" s="147"/>
      <c r="U105" s="157"/>
      <c r="V105" s="165"/>
      <c r="W105" s="166"/>
      <c r="X105" s="166"/>
      <c r="Y105" s="166"/>
      <c r="Z105" s="167" t="str">
        <f t="shared" si="22"/>
        <v/>
      </c>
      <c r="AA105" s="150">
        <f t="shared" si="24"/>
        <v>0</v>
      </c>
      <c r="AB105" s="167" t="str">
        <f t="shared" si="23"/>
        <v/>
      </c>
      <c r="AG105" s="188" t="str">
        <f ca="1">IF(AB105="","",MIN(OFFSET(B105,0,0):OFFSET(B105,AB105-1,0)))</f>
        <v/>
      </c>
      <c r="AH105" s="188" t="str">
        <f ca="1">IF(AB105="","",MIN(OFFSET(C105,0,0):OFFSET(C105,AB105-1,0)))</f>
        <v/>
      </c>
      <c r="AI105" s="188" t="str">
        <f ca="1">IF(AB105="","",MAX(OFFSET(B105,0,0):OFFSET(B105,AB105-1,0)))</f>
        <v/>
      </c>
      <c r="AJ105" s="188" t="str">
        <f ca="1">IF(AB105="","",MAX(OFFSET(C105,0,0):OFFSET(C105,AB105-1,0)))</f>
        <v/>
      </c>
      <c r="AK105" s="188">
        <f t="shared" ca="1" si="19"/>
        <v>0</v>
      </c>
      <c r="AL105" s="189">
        <f t="shared" ca="1" si="20"/>
        <v>0</v>
      </c>
    </row>
    <row r="106" spans="1:38" ht="15.75" x14ac:dyDescent="0.25">
      <c r="A106" s="138"/>
      <c r="B106" s="160"/>
      <c r="C106" s="160"/>
      <c r="D106" s="161"/>
      <c r="E106" s="142">
        <f t="shared" si="21"/>
        <v>1</v>
      </c>
      <c r="F106" s="162">
        <f t="shared" si="27"/>
        <v>0</v>
      </c>
      <c r="G106" s="161"/>
      <c r="H106" s="179"/>
      <c r="I106" s="143"/>
      <c r="J106" s="143"/>
      <c r="K106" s="185" t="e">
        <f>VLOOKUP('Damage Pickup'!$H106&amp;'Damage Pickup'!$I106,Code!$I$2:$M$51,4,0)</f>
        <v>#N/A</v>
      </c>
      <c r="L106" s="183"/>
      <c r="M106" s="163"/>
      <c r="N106" s="144"/>
      <c r="O106" s="145">
        <f t="shared" si="25"/>
        <v>0</v>
      </c>
      <c r="P106" s="144">
        <v>0</v>
      </c>
      <c r="Q106" s="164">
        <f t="shared" si="26"/>
        <v>0</v>
      </c>
      <c r="R106" s="146"/>
      <c r="S106" s="147"/>
      <c r="T106" s="147"/>
      <c r="U106" s="157"/>
      <c r="V106" s="165"/>
      <c r="W106" s="166"/>
      <c r="X106" s="166"/>
      <c r="Y106" s="166"/>
      <c r="Z106" s="167" t="str">
        <f t="shared" si="22"/>
        <v/>
      </c>
      <c r="AA106" s="150">
        <f t="shared" si="24"/>
        <v>0</v>
      </c>
      <c r="AB106" s="167" t="str">
        <f t="shared" si="23"/>
        <v/>
      </c>
      <c r="AG106" s="188" t="str">
        <f ca="1">IF(AB106="","",MIN(OFFSET(B106,0,0):OFFSET(B106,AB106-1,0)))</f>
        <v/>
      </c>
      <c r="AH106" s="188" t="str">
        <f ca="1">IF(AB106="","",MIN(OFFSET(C106,0,0):OFFSET(C106,AB106-1,0)))</f>
        <v/>
      </c>
      <c r="AI106" s="188" t="str">
        <f ca="1">IF(AB106="","",MAX(OFFSET(B106,0,0):OFFSET(B106,AB106-1,0)))</f>
        <v/>
      </c>
      <c r="AJ106" s="188" t="str">
        <f ca="1">IF(AB106="","",MAX(OFFSET(C106,0,0):OFFSET(C106,AB106-1,0)))</f>
        <v/>
      </c>
      <c r="AK106" s="188">
        <f t="shared" ca="1" si="19"/>
        <v>0</v>
      </c>
      <c r="AL106" s="189">
        <f t="shared" ca="1" si="20"/>
        <v>0</v>
      </c>
    </row>
    <row r="107" spans="1:38" ht="15.75" x14ac:dyDescent="0.25">
      <c r="A107" s="138"/>
      <c r="B107" s="160"/>
      <c r="C107" s="160"/>
      <c r="D107" s="161"/>
      <c r="E107" s="142">
        <f t="shared" si="21"/>
        <v>1</v>
      </c>
      <c r="F107" s="162">
        <f t="shared" si="27"/>
        <v>0</v>
      </c>
      <c r="G107" s="161"/>
      <c r="H107" s="179"/>
      <c r="I107" s="143"/>
      <c r="J107" s="143"/>
      <c r="K107" s="185" t="e">
        <f>VLOOKUP('Damage Pickup'!$H107&amp;'Damage Pickup'!$I107,Code!$I$2:$M$51,4,0)</f>
        <v>#N/A</v>
      </c>
      <c r="L107" s="183"/>
      <c r="M107" s="163"/>
      <c r="N107" s="144"/>
      <c r="O107" s="145">
        <f t="shared" si="25"/>
        <v>0</v>
      </c>
      <c r="P107" s="144">
        <v>0</v>
      </c>
      <c r="Q107" s="164">
        <f t="shared" si="26"/>
        <v>0</v>
      </c>
      <c r="R107" s="146"/>
      <c r="S107" s="147"/>
      <c r="T107" s="147"/>
      <c r="U107" s="157"/>
      <c r="V107" s="165"/>
      <c r="W107" s="166"/>
      <c r="X107" s="166"/>
      <c r="Y107" s="166"/>
      <c r="Z107" s="167" t="str">
        <f t="shared" si="22"/>
        <v/>
      </c>
      <c r="AA107" s="150">
        <f t="shared" si="24"/>
        <v>0</v>
      </c>
      <c r="AB107" s="167" t="str">
        <f t="shared" si="23"/>
        <v/>
      </c>
      <c r="AG107" s="188" t="str">
        <f ca="1">IF(AB107="","",MIN(OFFSET(B107,0,0):OFFSET(B107,AB107-1,0)))</f>
        <v/>
      </c>
      <c r="AH107" s="188" t="str">
        <f ca="1">IF(AB107="","",MIN(OFFSET(C107,0,0):OFFSET(C107,AB107-1,0)))</f>
        <v/>
      </c>
      <c r="AI107" s="188" t="str">
        <f ca="1">IF(AB107="","",MAX(OFFSET(B107,0,0):OFFSET(B107,AB107-1,0)))</f>
        <v/>
      </c>
      <c r="AJ107" s="188" t="str">
        <f ca="1">IF(AB107="","",MAX(OFFSET(C107,0,0):OFFSET(C107,AB107-1,0)))</f>
        <v/>
      </c>
      <c r="AK107" s="188">
        <f t="shared" ca="1" si="19"/>
        <v>0</v>
      </c>
      <c r="AL107" s="189">
        <f t="shared" ca="1" si="20"/>
        <v>0</v>
      </c>
    </row>
    <row r="108" spans="1:38" ht="15.75" x14ac:dyDescent="0.25">
      <c r="A108" s="138"/>
      <c r="B108" s="160"/>
      <c r="C108" s="160"/>
      <c r="D108" s="161"/>
      <c r="E108" s="142">
        <f t="shared" si="21"/>
        <v>1</v>
      </c>
      <c r="F108" s="162">
        <f t="shared" si="27"/>
        <v>0</v>
      </c>
      <c r="G108" s="161"/>
      <c r="H108" s="179"/>
      <c r="I108" s="143"/>
      <c r="J108" s="143"/>
      <c r="K108" s="185" t="e">
        <f>VLOOKUP('Damage Pickup'!$H108&amp;'Damage Pickup'!$I108,Code!$I$2:$M$51,4,0)</f>
        <v>#N/A</v>
      </c>
      <c r="L108" s="183"/>
      <c r="M108" s="163"/>
      <c r="N108" s="144"/>
      <c r="O108" s="145">
        <f t="shared" si="25"/>
        <v>0</v>
      </c>
      <c r="P108" s="144">
        <v>0</v>
      </c>
      <c r="Q108" s="164">
        <f t="shared" si="26"/>
        <v>0</v>
      </c>
      <c r="R108" s="146"/>
      <c r="S108" s="147"/>
      <c r="T108" s="147"/>
      <c r="U108" s="157"/>
      <c r="V108" s="165"/>
      <c r="W108" s="166"/>
      <c r="X108" s="166"/>
      <c r="Y108" s="166"/>
      <c r="Z108" s="167" t="str">
        <f t="shared" si="22"/>
        <v/>
      </c>
      <c r="AA108" s="150">
        <f t="shared" si="24"/>
        <v>0</v>
      </c>
      <c r="AB108" s="167" t="str">
        <f t="shared" si="23"/>
        <v/>
      </c>
      <c r="AG108" s="188" t="str">
        <f ca="1">IF(AB108="","",MIN(OFFSET(B108,0,0):OFFSET(B108,AB108-1,0)))</f>
        <v/>
      </c>
      <c r="AH108" s="188" t="str">
        <f ca="1">IF(AB108="","",MIN(OFFSET(C108,0,0):OFFSET(C108,AB108-1,0)))</f>
        <v/>
      </c>
      <c r="AI108" s="188" t="str">
        <f ca="1">IF(AB108="","",MAX(OFFSET(B108,0,0):OFFSET(B108,AB108-1,0)))</f>
        <v/>
      </c>
      <c r="AJ108" s="188" t="str">
        <f ca="1">IF(AB108="","",MAX(OFFSET(C108,0,0):OFFSET(C108,AB108-1,0)))</f>
        <v/>
      </c>
      <c r="AK108" s="188">
        <f t="shared" ca="1" si="19"/>
        <v>0</v>
      </c>
      <c r="AL108" s="189">
        <f t="shared" ca="1" si="20"/>
        <v>0</v>
      </c>
    </row>
    <row r="109" spans="1:38" ht="15.75" x14ac:dyDescent="0.25">
      <c r="A109" s="138"/>
      <c r="B109" s="160"/>
      <c r="C109" s="160"/>
      <c r="D109" s="161"/>
      <c r="E109" s="142">
        <f t="shared" si="21"/>
        <v>1</v>
      </c>
      <c r="F109" s="162">
        <f t="shared" si="27"/>
        <v>0</v>
      </c>
      <c r="G109" s="161"/>
      <c r="H109" s="179"/>
      <c r="I109" s="143"/>
      <c r="J109" s="143"/>
      <c r="K109" s="185" t="e">
        <f>VLOOKUP('Damage Pickup'!$H109&amp;'Damage Pickup'!$I109,Code!$I$2:$M$51,4,0)</f>
        <v>#N/A</v>
      </c>
      <c r="L109" s="183"/>
      <c r="M109" s="163"/>
      <c r="N109" s="144"/>
      <c r="O109" s="145">
        <f t="shared" si="25"/>
        <v>0</v>
      </c>
      <c r="P109" s="144">
        <v>0</v>
      </c>
      <c r="Q109" s="164">
        <f t="shared" si="26"/>
        <v>0</v>
      </c>
      <c r="R109" s="146"/>
      <c r="S109" s="147"/>
      <c r="T109" s="147"/>
      <c r="U109" s="157"/>
      <c r="V109" s="165"/>
      <c r="W109" s="166"/>
      <c r="X109" s="166"/>
      <c r="Y109" s="166"/>
      <c r="Z109" s="167" t="str">
        <f t="shared" si="22"/>
        <v/>
      </c>
      <c r="AA109" s="150">
        <f t="shared" si="24"/>
        <v>0</v>
      </c>
      <c r="AB109" s="167" t="str">
        <f t="shared" si="23"/>
        <v/>
      </c>
      <c r="AG109" s="188" t="str">
        <f ca="1">IF(AB109="","",MIN(OFFSET(B109,0,0):OFFSET(B109,AB109-1,0)))</f>
        <v/>
      </c>
      <c r="AH109" s="188" t="str">
        <f ca="1">IF(AB109="","",MIN(OFFSET(C109,0,0):OFFSET(C109,AB109-1,0)))</f>
        <v/>
      </c>
      <c r="AI109" s="188" t="str">
        <f ca="1">IF(AB109="","",MAX(OFFSET(B109,0,0):OFFSET(B109,AB109-1,0)))</f>
        <v/>
      </c>
      <c r="AJ109" s="188" t="str">
        <f ca="1">IF(AB109="","",MAX(OFFSET(C109,0,0):OFFSET(C109,AB109-1,0)))</f>
        <v/>
      </c>
      <c r="AK109" s="188">
        <f t="shared" ca="1" si="19"/>
        <v>0</v>
      </c>
      <c r="AL109" s="189">
        <f t="shared" ca="1" si="20"/>
        <v>0</v>
      </c>
    </row>
    <row r="110" spans="1:38" ht="15.75" x14ac:dyDescent="0.25">
      <c r="A110" s="138"/>
      <c r="B110" s="160"/>
      <c r="C110" s="160"/>
      <c r="D110" s="161"/>
      <c r="E110" s="142">
        <f t="shared" si="21"/>
        <v>1</v>
      </c>
      <c r="F110" s="162">
        <f t="shared" si="27"/>
        <v>0</v>
      </c>
      <c r="G110" s="161"/>
      <c r="H110" s="179"/>
      <c r="I110" s="143"/>
      <c r="J110" s="143"/>
      <c r="K110" s="185" t="e">
        <f>VLOOKUP('Damage Pickup'!$H110&amp;'Damage Pickup'!$I110,Code!$I$2:$M$51,4,0)</f>
        <v>#N/A</v>
      </c>
      <c r="L110" s="183"/>
      <c r="M110" s="163"/>
      <c r="N110" s="144"/>
      <c r="O110" s="145">
        <f t="shared" si="25"/>
        <v>0</v>
      </c>
      <c r="P110" s="144">
        <v>0</v>
      </c>
      <c r="Q110" s="164">
        <f t="shared" si="26"/>
        <v>0</v>
      </c>
      <c r="R110" s="146"/>
      <c r="S110" s="147"/>
      <c r="T110" s="147"/>
      <c r="U110" s="157"/>
      <c r="V110" s="165"/>
      <c r="W110" s="166"/>
      <c r="X110" s="166"/>
      <c r="Y110" s="166"/>
      <c r="Z110" s="167" t="str">
        <f t="shared" si="22"/>
        <v/>
      </c>
      <c r="AA110" s="150">
        <f t="shared" si="24"/>
        <v>0</v>
      </c>
      <c r="AB110" s="167" t="str">
        <f t="shared" si="23"/>
        <v/>
      </c>
      <c r="AG110" s="188" t="str">
        <f ca="1">IF(AB110="","",MIN(OFFSET(B110,0,0):OFFSET(B110,AB110-1,0)))</f>
        <v/>
      </c>
      <c r="AH110" s="188" t="str">
        <f ca="1">IF(AB110="","",MIN(OFFSET(C110,0,0):OFFSET(C110,AB110-1,0)))</f>
        <v/>
      </c>
      <c r="AI110" s="188" t="str">
        <f ca="1">IF(AB110="","",MAX(OFFSET(B110,0,0):OFFSET(B110,AB110-1,0)))</f>
        <v/>
      </c>
      <c r="AJ110" s="188" t="str">
        <f ca="1">IF(AB110="","",MAX(OFFSET(C110,0,0):OFFSET(C110,AB110-1,0)))</f>
        <v/>
      </c>
      <c r="AK110" s="188">
        <f t="shared" ca="1" si="19"/>
        <v>0</v>
      </c>
      <c r="AL110" s="189">
        <f t="shared" ca="1" si="20"/>
        <v>0</v>
      </c>
    </row>
    <row r="111" spans="1:38" ht="15.75" x14ac:dyDescent="0.25">
      <c r="A111" s="138"/>
      <c r="B111" s="160"/>
      <c r="C111" s="160"/>
      <c r="D111" s="161"/>
      <c r="E111" s="142">
        <f t="shared" si="21"/>
        <v>1</v>
      </c>
      <c r="F111" s="162">
        <f t="shared" si="27"/>
        <v>0</v>
      </c>
      <c r="G111" s="161"/>
      <c r="H111" s="179"/>
      <c r="I111" s="143"/>
      <c r="J111" s="143"/>
      <c r="K111" s="185" t="e">
        <f>VLOOKUP('Damage Pickup'!$H111&amp;'Damage Pickup'!$I111,Code!$I$2:$M$51,4,0)</f>
        <v>#N/A</v>
      </c>
      <c r="L111" s="183"/>
      <c r="M111" s="163"/>
      <c r="N111" s="144"/>
      <c r="O111" s="145">
        <f t="shared" si="25"/>
        <v>0</v>
      </c>
      <c r="P111" s="144">
        <v>0</v>
      </c>
      <c r="Q111" s="164">
        <f t="shared" si="26"/>
        <v>0</v>
      </c>
      <c r="R111" s="146"/>
      <c r="S111" s="147"/>
      <c r="T111" s="147"/>
      <c r="U111" s="157"/>
      <c r="V111" s="165"/>
      <c r="W111" s="166"/>
      <c r="X111" s="166"/>
      <c r="Y111" s="166"/>
      <c r="Z111" s="167" t="str">
        <f t="shared" si="22"/>
        <v/>
      </c>
      <c r="AA111" s="150">
        <f t="shared" si="24"/>
        <v>0</v>
      </c>
      <c r="AB111" s="167" t="str">
        <f t="shared" si="23"/>
        <v/>
      </c>
      <c r="AG111" s="188" t="str">
        <f ca="1">IF(AB111="","",MIN(OFFSET(B111,0,0):OFFSET(B111,AB111-1,0)))</f>
        <v/>
      </c>
      <c r="AH111" s="188" t="str">
        <f ca="1">IF(AB111="","",MIN(OFFSET(C111,0,0):OFFSET(C111,AB111-1,0)))</f>
        <v/>
      </c>
      <c r="AI111" s="188" t="str">
        <f ca="1">IF(AB111="","",MAX(OFFSET(B111,0,0):OFFSET(B111,AB111-1,0)))</f>
        <v/>
      </c>
      <c r="AJ111" s="188" t="str">
        <f ca="1">IF(AB111="","",MAX(OFFSET(C111,0,0):OFFSET(C111,AB111-1,0)))</f>
        <v/>
      </c>
      <c r="AK111" s="188">
        <f t="shared" ca="1" si="19"/>
        <v>0</v>
      </c>
      <c r="AL111" s="189">
        <f t="shared" ca="1" si="20"/>
        <v>0</v>
      </c>
    </row>
    <row r="112" spans="1:38" ht="15.75" x14ac:dyDescent="0.25">
      <c r="A112" s="138"/>
      <c r="B112" s="160"/>
      <c r="C112" s="160"/>
      <c r="D112" s="161"/>
      <c r="E112" s="142">
        <f t="shared" si="21"/>
        <v>1</v>
      </c>
      <c r="F112" s="162">
        <f t="shared" si="27"/>
        <v>0</v>
      </c>
      <c r="G112" s="161"/>
      <c r="H112" s="179"/>
      <c r="I112" s="143"/>
      <c r="J112" s="143"/>
      <c r="K112" s="185" t="e">
        <f>VLOOKUP('Damage Pickup'!$H112&amp;'Damage Pickup'!$I112,Code!$I$2:$M$51,4,0)</f>
        <v>#N/A</v>
      </c>
      <c r="L112" s="183"/>
      <c r="M112" s="163"/>
      <c r="N112" s="144"/>
      <c r="O112" s="145">
        <f t="shared" si="25"/>
        <v>0</v>
      </c>
      <c r="P112" s="144">
        <v>0</v>
      </c>
      <c r="Q112" s="164">
        <f t="shared" si="26"/>
        <v>0</v>
      </c>
      <c r="R112" s="146"/>
      <c r="S112" s="147"/>
      <c r="T112" s="147"/>
      <c r="U112" s="157"/>
      <c r="V112" s="165"/>
      <c r="W112" s="166"/>
      <c r="X112" s="166"/>
      <c r="Y112" s="166"/>
      <c r="Z112" s="167" t="str">
        <f t="shared" si="22"/>
        <v/>
      </c>
      <c r="AA112" s="150">
        <f t="shared" si="24"/>
        <v>0</v>
      </c>
      <c r="AB112" s="167" t="str">
        <f t="shared" si="23"/>
        <v/>
      </c>
      <c r="AG112" s="188" t="str">
        <f ca="1">IF(AB112="","",MIN(OFFSET(B112,0,0):OFFSET(B112,AB112-1,0)))</f>
        <v/>
      </c>
      <c r="AH112" s="188" t="str">
        <f ca="1">IF(AB112="","",MIN(OFFSET(C112,0,0):OFFSET(C112,AB112-1,0)))</f>
        <v/>
      </c>
      <c r="AI112" s="188" t="str">
        <f ca="1">IF(AB112="","",MAX(OFFSET(B112,0,0):OFFSET(B112,AB112-1,0)))</f>
        <v/>
      </c>
      <c r="AJ112" s="188" t="str">
        <f ca="1">IF(AB112="","",MAX(OFFSET(C112,0,0):OFFSET(C112,AB112-1,0)))</f>
        <v/>
      </c>
      <c r="AK112" s="188">
        <f t="shared" ca="1" si="19"/>
        <v>0</v>
      </c>
      <c r="AL112" s="189">
        <f t="shared" ca="1" si="20"/>
        <v>0</v>
      </c>
    </row>
    <row r="113" spans="1:38" ht="15.75" x14ac:dyDescent="0.25">
      <c r="A113" s="138"/>
      <c r="B113" s="160"/>
      <c r="C113" s="160"/>
      <c r="D113" s="161"/>
      <c r="E113" s="142">
        <f t="shared" si="21"/>
        <v>1</v>
      </c>
      <c r="F113" s="162">
        <f t="shared" si="27"/>
        <v>0</v>
      </c>
      <c r="G113" s="161"/>
      <c r="H113" s="179"/>
      <c r="I113" s="143"/>
      <c r="J113" s="143"/>
      <c r="K113" s="185" t="e">
        <f>VLOOKUP('Damage Pickup'!$H113&amp;'Damage Pickup'!$I113,Code!$I$2:$M$51,4,0)</f>
        <v>#N/A</v>
      </c>
      <c r="L113" s="183"/>
      <c r="M113" s="163"/>
      <c r="N113" s="144"/>
      <c r="O113" s="145">
        <f t="shared" si="25"/>
        <v>0</v>
      </c>
      <c r="P113" s="144">
        <v>0</v>
      </c>
      <c r="Q113" s="164">
        <f t="shared" si="26"/>
        <v>0</v>
      </c>
      <c r="R113" s="146"/>
      <c r="S113" s="147"/>
      <c r="T113" s="147"/>
      <c r="U113" s="157"/>
      <c r="V113" s="165"/>
      <c r="W113" s="166"/>
      <c r="X113" s="166"/>
      <c r="Y113" s="166"/>
      <c r="Z113" s="167" t="str">
        <f t="shared" si="22"/>
        <v/>
      </c>
      <c r="AA113" s="150">
        <f t="shared" si="24"/>
        <v>0</v>
      </c>
      <c r="AB113" s="167" t="str">
        <f t="shared" si="23"/>
        <v/>
      </c>
      <c r="AG113" s="188" t="str">
        <f ca="1">IF(AB113="","",MIN(OFFSET(B113,0,0):OFFSET(B113,AB113-1,0)))</f>
        <v/>
      </c>
      <c r="AH113" s="188" t="str">
        <f ca="1">IF(AB113="","",MIN(OFFSET(C113,0,0):OFFSET(C113,AB113-1,0)))</f>
        <v/>
      </c>
      <c r="AI113" s="188" t="str">
        <f ca="1">IF(AB113="","",MAX(OFFSET(B113,0,0):OFFSET(B113,AB113-1,0)))</f>
        <v/>
      </c>
      <c r="AJ113" s="188" t="str">
        <f ca="1">IF(AB113="","",MAX(OFFSET(C113,0,0):OFFSET(C113,AB113-1,0)))</f>
        <v/>
      </c>
      <c r="AK113" s="188">
        <f t="shared" ca="1" si="19"/>
        <v>0</v>
      </c>
      <c r="AL113" s="189">
        <f t="shared" ca="1" si="20"/>
        <v>0</v>
      </c>
    </row>
    <row r="114" spans="1:38" ht="15.75" x14ac:dyDescent="0.25">
      <c r="A114" s="138"/>
      <c r="B114" s="160"/>
      <c r="C114" s="160"/>
      <c r="D114" s="161"/>
      <c r="E114" s="142">
        <f t="shared" si="21"/>
        <v>1</v>
      </c>
      <c r="F114" s="162">
        <f t="shared" si="27"/>
        <v>0</v>
      </c>
      <c r="G114" s="161"/>
      <c r="H114" s="179"/>
      <c r="I114" s="143"/>
      <c r="J114" s="143"/>
      <c r="K114" s="185" t="e">
        <f>VLOOKUP('Damage Pickup'!$H114&amp;'Damage Pickup'!$I114,Code!$I$2:$M$51,4,0)</f>
        <v>#N/A</v>
      </c>
      <c r="L114" s="183"/>
      <c r="M114" s="163"/>
      <c r="N114" s="144"/>
      <c r="O114" s="145">
        <f t="shared" si="25"/>
        <v>0</v>
      </c>
      <c r="P114" s="144">
        <v>0</v>
      </c>
      <c r="Q114" s="164">
        <f t="shared" si="26"/>
        <v>0</v>
      </c>
      <c r="R114" s="146"/>
      <c r="S114" s="147"/>
      <c r="T114" s="147"/>
      <c r="U114" s="157"/>
      <c r="V114" s="165"/>
      <c r="W114" s="166"/>
      <c r="X114" s="166"/>
      <c r="Y114" s="166"/>
      <c r="Z114" s="167" t="str">
        <f t="shared" si="22"/>
        <v/>
      </c>
      <c r="AA114" s="150">
        <f t="shared" si="24"/>
        <v>0</v>
      </c>
      <c r="AB114" s="167" t="str">
        <f t="shared" si="23"/>
        <v/>
      </c>
      <c r="AG114" s="188" t="str">
        <f ca="1">IF(AB114="","",MIN(OFFSET(B114,0,0):OFFSET(B114,AB114-1,0)))</f>
        <v/>
      </c>
      <c r="AH114" s="188" t="str">
        <f ca="1">IF(AB114="","",MIN(OFFSET(C114,0,0):OFFSET(C114,AB114-1,0)))</f>
        <v/>
      </c>
      <c r="AI114" s="188" t="str">
        <f ca="1">IF(AB114="","",MAX(OFFSET(B114,0,0):OFFSET(B114,AB114-1,0)))</f>
        <v/>
      </c>
      <c r="AJ114" s="188" t="str">
        <f ca="1">IF(AB114="","",MAX(OFFSET(C114,0,0):OFFSET(C114,AB114-1,0)))</f>
        <v/>
      </c>
      <c r="AK114" s="188">
        <f t="shared" ca="1" si="19"/>
        <v>0</v>
      </c>
      <c r="AL114" s="189">
        <f t="shared" ca="1" si="20"/>
        <v>0</v>
      </c>
    </row>
    <row r="115" spans="1:38" ht="15.75" x14ac:dyDescent="0.25">
      <c r="A115" s="138"/>
      <c r="B115" s="160"/>
      <c r="C115" s="160"/>
      <c r="D115" s="161"/>
      <c r="E115" s="142">
        <f t="shared" si="21"/>
        <v>1</v>
      </c>
      <c r="F115" s="162">
        <f t="shared" si="27"/>
        <v>0</v>
      </c>
      <c r="G115" s="161"/>
      <c r="H115" s="179"/>
      <c r="I115" s="143"/>
      <c r="J115" s="143"/>
      <c r="K115" s="185" t="e">
        <f>VLOOKUP('Damage Pickup'!$H115&amp;'Damage Pickup'!$I115,Code!$I$2:$M$51,4,0)</f>
        <v>#N/A</v>
      </c>
      <c r="L115" s="183"/>
      <c r="M115" s="163"/>
      <c r="N115" s="144"/>
      <c r="O115" s="145">
        <f t="shared" si="25"/>
        <v>0</v>
      </c>
      <c r="P115" s="144">
        <v>0</v>
      </c>
      <c r="Q115" s="164">
        <f t="shared" si="26"/>
        <v>0</v>
      </c>
      <c r="R115" s="146"/>
      <c r="S115" s="147"/>
      <c r="T115" s="147"/>
      <c r="U115" s="157"/>
      <c r="V115" s="165"/>
      <c r="W115" s="166"/>
      <c r="X115" s="166"/>
      <c r="Y115" s="166"/>
      <c r="Z115" s="167" t="str">
        <f t="shared" si="22"/>
        <v/>
      </c>
      <c r="AA115" s="150">
        <f t="shared" si="24"/>
        <v>0</v>
      </c>
      <c r="AB115" s="167" t="str">
        <f t="shared" si="23"/>
        <v/>
      </c>
      <c r="AG115" s="188" t="str">
        <f ca="1">IF(AB115="","",MIN(OFFSET(B115,0,0):OFFSET(B115,AB115-1,0)))</f>
        <v/>
      </c>
      <c r="AH115" s="188" t="str">
        <f ca="1">IF(AB115="","",MIN(OFFSET(C115,0,0):OFFSET(C115,AB115-1,0)))</f>
        <v/>
      </c>
      <c r="AI115" s="188" t="str">
        <f ca="1">IF(AB115="","",MAX(OFFSET(B115,0,0):OFFSET(B115,AB115-1,0)))</f>
        <v/>
      </c>
      <c r="AJ115" s="188" t="str">
        <f ca="1">IF(AB115="","",MAX(OFFSET(C115,0,0):OFFSET(C115,AB115-1,0)))</f>
        <v/>
      </c>
      <c r="AK115" s="188">
        <f t="shared" ca="1" si="19"/>
        <v>0</v>
      </c>
      <c r="AL115" s="189">
        <f t="shared" ca="1" si="20"/>
        <v>0</v>
      </c>
    </row>
    <row r="116" spans="1:38" ht="15.75" x14ac:dyDescent="0.25">
      <c r="A116" s="138"/>
      <c r="B116" s="160"/>
      <c r="C116" s="160"/>
      <c r="D116" s="161"/>
      <c r="E116" s="142">
        <f t="shared" si="21"/>
        <v>1</v>
      </c>
      <c r="F116" s="162">
        <f t="shared" si="27"/>
        <v>0</v>
      </c>
      <c r="G116" s="161"/>
      <c r="H116" s="179"/>
      <c r="I116" s="143"/>
      <c r="J116" s="143"/>
      <c r="K116" s="185" t="e">
        <f>VLOOKUP('Damage Pickup'!$H116&amp;'Damage Pickup'!$I116,Code!$I$2:$M$51,4,0)</f>
        <v>#N/A</v>
      </c>
      <c r="L116" s="183"/>
      <c r="M116" s="163"/>
      <c r="N116" s="144"/>
      <c r="O116" s="145">
        <f t="shared" si="25"/>
        <v>0</v>
      </c>
      <c r="P116" s="144">
        <v>0</v>
      </c>
      <c r="Q116" s="164">
        <f t="shared" si="26"/>
        <v>0</v>
      </c>
      <c r="R116" s="146"/>
      <c r="S116" s="147"/>
      <c r="T116" s="147"/>
      <c r="U116" s="157"/>
      <c r="V116" s="165"/>
      <c r="W116" s="166"/>
      <c r="X116" s="166"/>
      <c r="Y116" s="166"/>
      <c r="Z116" s="167" t="str">
        <f t="shared" si="22"/>
        <v/>
      </c>
      <c r="AA116" s="150">
        <f t="shared" si="24"/>
        <v>0</v>
      </c>
      <c r="AB116" s="167" t="str">
        <f t="shared" si="23"/>
        <v/>
      </c>
      <c r="AG116" s="188" t="str">
        <f ca="1">IF(AB116="","",MIN(OFFSET(B116,0,0):OFFSET(B116,AB116-1,0)))</f>
        <v/>
      </c>
      <c r="AH116" s="188" t="str">
        <f ca="1">IF(AB116="","",MIN(OFFSET(C116,0,0):OFFSET(C116,AB116-1,0)))</f>
        <v/>
      </c>
      <c r="AI116" s="188" t="str">
        <f ca="1">IF(AB116="","",MAX(OFFSET(B116,0,0):OFFSET(B116,AB116-1,0)))</f>
        <v/>
      </c>
      <c r="AJ116" s="188" t="str">
        <f ca="1">IF(AB116="","",MAX(OFFSET(C116,0,0):OFFSET(C116,AB116-1,0)))</f>
        <v/>
      </c>
      <c r="AK116" s="188">
        <f t="shared" ca="1" si="19"/>
        <v>0</v>
      </c>
      <c r="AL116" s="189">
        <f t="shared" ca="1" si="20"/>
        <v>0</v>
      </c>
    </row>
    <row r="117" spans="1:38" ht="15.75" x14ac:dyDescent="0.25">
      <c r="A117" s="138"/>
      <c r="B117" s="160"/>
      <c r="C117" s="160"/>
      <c r="D117" s="161"/>
      <c r="E117" s="142">
        <f t="shared" si="21"/>
        <v>1</v>
      </c>
      <c r="F117" s="162">
        <f t="shared" si="27"/>
        <v>0</v>
      </c>
      <c r="G117" s="161"/>
      <c r="H117" s="179"/>
      <c r="I117" s="143"/>
      <c r="J117" s="143"/>
      <c r="K117" s="185" t="e">
        <f>VLOOKUP('Damage Pickup'!$H117&amp;'Damage Pickup'!$I117,Code!$I$2:$M$51,4,0)</f>
        <v>#N/A</v>
      </c>
      <c r="L117" s="183"/>
      <c r="M117" s="163"/>
      <c r="N117" s="144"/>
      <c r="O117" s="145">
        <f t="shared" si="25"/>
        <v>0</v>
      </c>
      <c r="P117" s="144">
        <v>0</v>
      </c>
      <c r="Q117" s="164">
        <f t="shared" si="26"/>
        <v>0</v>
      </c>
      <c r="R117" s="146"/>
      <c r="S117" s="147"/>
      <c r="T117" s="147"/>
      <c r="U117" s="157"/>
      <c r="V117" s="165"/>
      <c r="W117" s="166"/>
      <c r="X117" s="166"/>
      <c r="Y117" s="166"/>
      <c r="Z117" s="167" t="str">
        <f t="shared" si="22"/>
        <v/>
      </c>
      <c r="AA117" s="150">
        <f t="shared" si="24"/>
        <v>0</v>
      </c>
      <c r="AB117" s="167" t="str">
        <f t="shared" si="23"/>
        <v/>
      </c>
      <c r="AG117" s="188" t="str">
        <f ca="1">IF(AB117="","",MIN(OFFSET(B117,0,0):OFFSET(B117,AB117-1,0)))</f>
        <v/>
      </c>
      <c r="AH117" s="188" t="str">
        <f ca="1">IF(AB117="","",MIN(OFFSET(C117,0,0):OFFSET(C117,AB117-1,0)))</f>
        <v/>
      </c>
      <c r="AI117" s="188" t="str">
        <f ca="1">IF(AB117="","",MAX(OFFSET(B117,0,0):OFFSET(B117,AB117-1,0)))</f>
        <v/>
      </c>
      <c r="AJ117" s="188" t="str">
        <f ca="1">IF(AB117="","",MAX(OFFSET(C117,0,0):OFFSET(C117,AB117-1,0)))</f>
        <v/>
      </c>
      <c r="AK117" s="188">
        <f t="shared" ca="1" si="19"/>
        <v>0</v>
      </c>
      <c r="AL117" s="189">
        <f t="shared" ca="1" si="20"/>
        <v>0</v>
      </c>
    </row>
    <row r="118" spans="1:38" ht="15.75" x14ac:dyDescent="0.25">
      <c r="A118" s="138"/>
      <c r="B118" s="160"/>
      <c r="C118" s="160"/>
      <c r="D118" s="161"/>
      <c r="E118" s="142">
        <f t="shared" si="21"/>
        <v>1</v>
      </c>
      <c r="F118" s="162">
        <f t="shared" si="27"/>
        <v>0</v>
      </c>
      <c r="G118" s="161"/>
      <c r="H118" s="179"/>
      <c r="I118" s="143"/>
      <c r="J118" s="143"/>
      <c r="K118" s="185" t="e">
        <f>VLOOKUP('Damage Pickup'!$H118&amp;'Damage Pickup'!$I118,Code!$I$2:$M$51,4,0)</f>
        <v>#N/A</v>
      </c>
      <c r="L118" s="183"/>
      <c r="M118" s="163"/>
      <c r="N118" s="144"/>
      <c r="O118" s="145">
        <f t="shared" si="25"/>
        <v>0</v>
      </c>
      <c r="P118" s="144">
        <v>0</v>
      </c>
      <c r="Q118" s="164">
        <f t="shared" si="26"/>
        <v>0</v>
      </c>
      <c r="R118" s="146"/>
      <c r="S118" s="147"/>
      <c r="T118" s="147"/>
      <c r="U118" s="157"/>
      <c r="V118" s="165"/>
      <c r="W118" s="166"/>
      <c r="X118" s="166"/>
      <c r="Y118" s="166"/>
      <c r="Z118" s="167" t="str">
        <f t="shared" si="22"/>
        <v/>
      </c>
      <c r="AA118" s="150">
        <f t="shared" si="24"/>
        <v>0</v>
      </c>
      <c r="AB118" s="167" t="str">
        <f t="shared" si="23"/>
        <v/>
      </c>
      <c r="AG118" s="188" t="str">
        <f ca="1">IF(AB118="","",MIN(OFFSET(B118,0,0):OFFSET(B118,AB118-1,0)))</f>
        <v/>
      </c>
      <c r="AH118" s="188" t="str">
        <f ca="1">IF(AB118="","",MIN(OFFSET(C118,0,0):OFFSET(C118,AB118-1,0)))</f>
        <v/>
      </c>
      <c r="AI118" s="188" t="str">
        <f ca="1">IF(AB118="","",MAX(OFFSET(B118,0,0):OFFSET(B118,AB118-1,0)))</f>
        <v/>
      </c>
      <c r="AJ118" s="188" t="str">
        <f ca="1">IF(AB118="","",MAX(OFFSET(C118,0,0):OFFSET(C118,AB118-1,0)))</f>
        <v/>
      </c>
      <c r="AK118" s="188">
        <f t="shared" ca="1" si="19"/>
        <v>0</v>
      </c>
      <c r="AL118" s="189">
        <f t="shared" ca="1" si="20"/>
        <v>0</v>
      </c>
    </row>
    <row r="119" spans="1:38" ht="15.75" x14ac:dyDescent="0.25">
      <c r="A119" s="138"/>
      <c r="B119" s="160"/>
      <c r="C119" s="160"/>
      <c r="D119" s="161"/>
      <c r="E119" s="142">
        <f t="shared" si="21"/>
        <v>1</v>
      </c>
      <c r="F119" s="162">
        <f t="shared" si="27"/>
        <v>0</v>
      </c>
      <c r="G119" s="161"/>
      <c r="H119" s="179"/>
      <c r="I119" s="143"/>
      <c r="J119" s="143"/>
      <c r="K119" s="185" t="e">
        <f>VLOOKUP('Damage Pickup'!$H119&amp;'Damage Pickup'!$I119,Code!$I$2:$M$51,4,0)</f>
        <v>#N/A</v>
      </c>
      <c r="L119" s="183"/>
      <c r="M119" s="163"/>
      <c r="N119" s="144"/>
      <c r="O119" s="145">
        <f t="shared" si="25"/>
        <v>0</v>
      </c>
      <c r="P119" s="144">
        <v>0</v>
      </c>
      <c r="Q119" s="164">
        <f t="shared" si="26"/>
        <v>0</v>
      </c>
      <c r="R119" s="146"/>
      <c r="S119" s="147"/>
      <c r="T119" s="147"/>
      <c r="U119" s="157"/>
      <c r="V119" s="165"/>
      <c r="W119" s="166"/>
      <c r="X119" s="166"/>
      <c r="Y119" s="166"/>
      <c r="Z119" s="167" t="str">
        <f t="shared" si="22"/>
        <v/>
      </c>
      <c r="AA119" s="150">
        <f t="shared" si="24"/>
        <v>0</v>
      </c>
      <c r="AB119" s="167" t="str">
        <f t="shared" si="23"/>
        <v/>
      </c>
      <c r="AG119" s="188" t="str">
        <f ca="1">IF(AB119="","",MIN(OFFSET(B119,0,0):OFFSET(B119,AB119-1,0)))</f>
        <v/>
      </c>
      <c r="AH119" s="188" t="str">
        <f ca="1">IF(AB119="","",MIN(OFFSET(C119,0,0):OFFSET(C119,AB119-1,0)))</f>
        <v/>
      </c>
      <c r="AI119" s="188" t="str">
        <f ca="1">IF(AB119="","",MAX(OFFSET(B119,0,0):OFFSET(B119,AB119-1,0)))</f>
        <v/>
      </c>
      <c r="AJ119" s="188" t="str">
        <f ca="1">IF(AB119="","",MAX(OFFSET(C119,0,0):OFFSET(C119,AB119-1,0)))</f>
        <v/>
      </c>
      <c r="AK119" s="188">
        <f t="shared" ca="1" si="19"/>
        <v>0</v>
      </c>
      <c r="AL119" s="189">
        <f t="shared" ca="1" si="20"/>
        <v>0</v>
      </c>
    </row>
    <row r="120" spans="1:38" ht="15.75" x14ac:dyDescent="0.25">
      <c r="A120" s="138"/>
      <c r="B120" s="160"/>
      <c r="C120" s="160"/>
      <c r="D120" s="161"/>
      <c r="E120" s="142">
        <f t="shared" si="21"/>
        <v>1</v>
      </c>
      <c r="F120" s="162">
        <f t="shared" si="27"/>
        <v>0</v>
      </c>
      <c r="G120" s="161"/>
      <c r="H120" s="179"/>
      <c r="I120" s="143"/>
      <c r="J120" s="143"/>
      <c r="K120" s="185" t="e">
        <f>VLOOKUP('Damage Pickup'!$H120&amp;'Damage Pickup'!$I120,Code!$I$2:$M$51,4,0)</f>
        <v>#N/A</v>
      </c>
      <c r="L120" s="183"/>
      <c r="M120" s="163"/>
      <c r="N120" s="144"/>
      <c r="O120" s="145">
        <f t="shared" si="25"/>
        <v>0</v>
      </c>
      <c r="P120" s="144">
        <v>0</v>
      </c>
      <c r="Q120" s="164">
        <f t="shared" si="26"/>
        <v>0</v>
      </c>
      <c r="R120" s="146"/>
      <c r="S120" s="147"/>
      <c r="T120" s="147"/>
      <c r="U120" s="157"/>
      <c r="V120" s="165"/>
      <c r="W120" s="166"/>
      <c r="X120" s="166"/>
      <c r="Y120" s="166"/>
      <c r="Z120" s="167" t="str">
        <f t="shared" si="22"/>
        <v/>
      </c>
      <c r="AA120" s="150">
        <f t="shared" si="24"/>
        <v>0</v>
      </c>
      <c r="AB120" s="167" t="str">
        <f t="shared" si="23"/>
        <v/>
      </c>
      <c r="AG120" s="188" t="str">
        <f ca="1">IF(AB120="","",MIN(OFFSET(B120,0,0):OFFSET(B120,AB120-1,0)))</f>
        <v/>
      </c>
      <c r="AH120" s="188" t="str">
        <f ca="1">IF(AB120="","",MIN(OFFSET(C120,0,0):OFFSET(C120,AB120-1,0)))</f>
        <v/>
      </c>
      <c r="AI120" s="188" t="str">
        <f ca="1">IF(AB120="","",MAX(OFFSET(B120,0,0):OFFSET(B120,AB120-1,0)))</f>
        <v/>
      </c>
      <c r="AJ120" s="188" t="str">
        <f ca="1">IF(AB120="","",MAX(OFFSET(C120,0,0):OFFSET(C120,AB120-1,0)))</f>
        <v/>
      </c>
      <c r="AK120" s="188">
        <f t="shared" ca="1" si="19"/>
        <v>0</v>
      </c>
      <c r="AL120" s="189">
        <f t="shared" ca="1" si="20"/>
        <v>0</v>
      </c>
    </row>
    <row r="121" spans="1:38" ht="15.75" x14ac:dyDescent="0.25">
      <c r="A121" s="138"/>
      <c r="B121" s="160"/>
      <c r="C121" s="160"/>
      <c r="D121" s="161"/>
      <c r="E121" s="142">
        <f t="shared" si="21"/>
        <v>1</v>
      </c>
      <c r="F121" s="162">
        <f t="shared" si="27"/>
        <v>0</v>
      </c>
      <c r="G121" s="161"/>
      <c r="H121" s="179"/>
      <c r="I121" s="143"/>
      <c r="J121" s="143"/>
      <c r="K121" s="185" t="e">
        <f>VLOOKUP('Damage Pickup'!$H121&amp;'Damage Pickup'!$I121,Code!$I$2:$M$51,4,0)</f>
        <v>#N/A</v>
      </c>
      <c r="L121" s="183"/>
      <c r="M121" s="163"/>
      <c r="N121" s="144"/>
      <c r="O121" s="145">
        <f t="shared" si="25"/>
        <v>0</v>
      </c>
      <c r="P121" s="144">
        <v>0</v>
      </c>
      <c r="Q121" s="164">
        <f t="shared" si="26"/>
        <v>0</v>
      </c>
      <c r="R121" s="146"/>
      <c r="S121" s="147"/>
      <c r="T121" s="147"/>
      <c r="U121" s="157"/>
      <c r="V121" s="165"/>
      <c r="W121" s="166"/>
      <c r="X121" s="166"/>
      <c r="Y121" s="166"/>
      <c r="Z121" s="167" t="str">
        <f t="shared" si="22"/>
        <v/>
      </c>
      <c r="AA121" s="150">
        <f t="shared" si="24"/>
        <v>0</v>
      </c>
      <c r="AB121" s="167" t="str">
        <f t="shared" si="23"/>
        <v/>
      </c>
      <c r="AG121" s="188" t="str">
        <f ca="1">IF(AB121="","",MIN(OFFSET(B121,0,0):OFFSET(B121,AB121-1,0)))</f>
        <v/>
      </c>
      <c r="AH121" s="188" t="str">
        <f ca="1">IF(AB121="","",MIN(OFFSET(C121,0,0):OFFSET(C121,AB121-1,0)))</f>
        <v/>
      </c>
      <c r="AI121" s="188" t="str">
        <f ca="1">IF(AB121="","",MAX(OFFSET(B121,0,0):OFFSET(B121,AB121-1,0)))</f>
        <v/>
      </c>
      <c r="AJ121" s="188" t="str">
        <f ca="1">IF(AB121="","",MAX(OFFSET(C121,0,0):OFFSET(C121,AB121-1,0)))</f>
        <v/>
      </c>
      <c r="AK121" s="188">
        <f t="shared" ca="1" si="19"/>
        <v>0</v>
      </c>
      <c r="AL121" s="189">
        <f t="shared" ca="1" si="20"/>
        <v>0</v>
      </c>
    </row>
    <row r="122" spans="1:38" ht="15.75" x14ac:dyDescent="0.25">
      <c r="A122" s="138"/>
      <c r="B122" s="160"/>
      <c r="C122" s="160"/>
      <c r="D122" s="161"/>
      <c r="E122" s="142">
        <f t="shared" si="21"/>
        <v>1</v>
      </c>
      <c r="F122" s="162">
        <f t="shared" si="27"/>
        <v>0</v>
      </c>
      <c r="G122" s="161"/>
      <c r="H122" s="179"/>
      <c r="I122" s="143"/>
      <c r="J122" s="143"/>
      <c r="K122" s="185" t="e">
        <f>VLOOKUP('Damage Pickup'!$H122&amp;'Damage Pickup'!$I122,Code!$I$2:$M$51,4,0)</f>
        <v>#N/A</v>
      </c>
      <c r="L122" s="183"/>
      <c r="M122" s="163"/>
      <c r="N122" s="144"/>
      <c r="O122" s="145">
        <f t="shared" si="25"/>
        <v>0</v>
      </c>
      <c r="P122" s="144">
        <v>0</v>
      </c>
      <c r="Q122" s="164">
        <f t="shared" si="26"/>
        <v>0</v>
      </c>
      <c r="R122" s="146"/>
      <c r="S122" s="147"/>
      <c r="T122" s="147"/>
      <c r="U122" s="157"/>
      <c r="V122" s="165"/>
      <c r="W122" s="166"/>
      <c r="X122" s="166"/>
      <c r="Y122" s="166"/>
      <c r="Z122" s="167" t="str">
        <f t="shared" si="22"/>
        <v/>
      </c>
      <c r="AA122" s="150">
        <f t="shared" si="24"/>
        <v>0</v>
      </c>
      <c r="AB122" s="167" t="str">
        <f t="shared" si="23"/>
        <v/>
      </c>
      <c r="AG122" s="188" t="str">
        <f ca="1">IF(AB122="","",MIN(OFFSET(B122,0,0):OFFSET(B122,AB122-1,0)))</f>
        <v/>
      </c>
      <c r="AH122" s="188" t="str">
        <f ca="1">IF(AB122="","",MIN(OFFSET(C122,0,0):OFFSET(C122,AB122-1,0)))</f>
        <v/>
      </c>
      <c r="AI122" s="188" t="str">
        <f ca="1">IF(AB122="","",MAX(OFFSET(B122,0,0):OFFSET(B122,AB122-1,0)))</f>
        <v/>
      </c>
      <c r="AJ122" s="188" t="str">
        <f ca="1">IF(AB122="","",MAX(OFFSET(C122,0,0):OFFSET(C122,AB122-1,0)))</f>
        <v/>
      </c>
      <c r="AK122" s="188">
        <f t="shared" ca="1" si="19"/>
        <v>0</v>
      </c>
      <c r="AL122" s="189">
        <f t="shared" ca="1" si="20"/>
        <v>0</v>
      </c>
    </row>
    <row r="123" spans="1:38" ht="15.75" x14ac:dyDescent="0.25">
      <c r="A123" s="138"/>
      <c r="B123" s="160"/>
      <c r="C123" s="160"/>
      <c r="D123" s="161"/>
      <c r="E123" s="142">
        <f t="shared" si="21"/>
        <v>1</v>
      </c>
      <c r="F123" s="162">
        <f t="shared" si="27"/>
        <v>0</v>
      </c>
      <c r="G123" s="161"/>
      <c r="H123" s="179"/>
      <c r="I123" s="143"/>
      <c r="J123" s="143"/>
      <c r="K123" s="185" t="e">
        <f>VLOOKUP('Damage Pickup'!$H123&amp;'Damage Pickup'!$I123,Code!$I$2:$M$51,4,0)</f>
        <v>#N/A</v>
      </c>
      <c r="L123" s="183"/>
      <c r="M123" s="163"/>
      <c r="N123" s="144"/>
      <c r="O123" s="145">
        <f t="shared" si="25"/>
        <v>0</v>
      </c>
      <c r="P123" s="144">
        <v>0</v>
      </c>
      <c r="Q123" s="164">
        <f t="shared" si="26"/>
        <v>0</v>
      </c>
      <c r="R123" s="146"/>
      <c r="S123" s="147"/>
      <c r="T123" s="147"/>
      <c r="U123" s="157"/>
      <c r="V123" s="165"/>
      <c r="W123" s="166"/>
      <c r="X123" s="166"/>
      <c r="Y123" s="166"/>
      <c r="Z123" s="167" t="str">
        <f t="shared" si="22"/>
        <v/>
      </c>
      <c r="AA123" s="150">
        <f t="shared" si="24"/>
        <v>0</v>
      </c>
      <c r="AB123" s="167" t="str">
        <f t="shared" si="23"/>
        <v/>
      </c>
      <c r="AG123" s="188" t="str">
        <f ca="1">IF(AB123="","",MIN(OFFSET(B123,0,0):OFFSET(B123,AB123-1,0)))</f>
        <v/>
      </c>
      <c r="AH123" s="188" t="str">
        <f ca="1">IF(AB123="","",MIN(OFFSET(C123,0,0):OFFSET(C123,AB123-1,0)))</f>
        <v/>
      </c>
      <c r="AI123" s="188" t="str">
        <f ca="1">IF(AB123="","",MAX(OFFSET(B123,0,0):OFFSET(B123,AB123-1,0)))</f>
        <v/>
      </c>
      <c r="AJ123" s="188" t="str">
        <f ca="1">IF(AB123="","",MAX(OFFSET(C123,0,0):OFFSET(C123,AB123-1,0)))</f>
        <v/>
      </c>
      <c r="AK123" s="188">
        <f t="shared" ca="1" si="19"/>
        <v>0</v>
      </c>
      <c r="AL123" s="189">
        <f t="shared" ca="1" si="20"/>
        <v>0</v>
      </c>
    </row>
    <row r="124" spans="1:38" ht="15.75" x14ac:dyDescent="0.25">
      <c r="A124" s="138"/>
      <c r="B124" s="160"/>
      <c r="C124" s="160"/>
      <c r="D124" s="161"/>
      <c r="E124" s="142">
        <f t="shared" si="21"/>
        <v>1</v>
      </c>
      <c r="F124" s="162">
        <f t="shared" si="27"/>
        <v>0</v>
      </c>
      <c r="G124" s="161"/>
      <c r="H124" s="179"/>
      <c r="I124" s="143"/>
      <c r="J124" s="143"/>
      <c r="K124" s="185" t="e">
        <f>VLOOKUP('Damage Pickup'!$H124&amp;'Damage Pickup'!$I124,Code!$I$2:$M$51,4,0)</f>
        <v>#N/A</v>
      </c>
      <c r="L124" s="183"/>
      <c r="M124" s="163"/>
      <c r="N124" s="144"/>
      <c r="O124" s="145">
        <f t="shared" si="25"/>
        <v>0</v>
      </c>
      <c r="P124" s="144">
        <v>0</v>
      </c>
      <c r="Q124" s="164">
        <f t="shared" si="26"/>
        <v>0</v>
      </c>
      <c r="R124" s="146"/>
      <c r="S124" s="147"/>
      <c r="T124" s="147"/>
      <c r="U124" s="157"/>
      <c r="V124" s="165"/>
      <c r="W124" s="166"/>
      <c r="X124" s="166"/>
      <c r="Y124" s="166"/>
      <c r="Z124" s="167" t="str">
        <f t="shared" si="22"/>
        <v/>
      </c>
      <c r="AA124" s="150">
        <f t="shared" si="24"/>
        <v>0</v>
      </c>
      <c r="AB124" s="167" t="str">
        <f t="shared" si="23"/>
        <v/>
      </c>
      <c r="AG124" s="188" t="str">
        <f ca="1">IF(AB124="","",MIN(OFFSET(B124,0,0):OFFSET(B124,AB124-1,0)))</f>
        <v/>
      </c>
      <c r="AH124" s="188" t="str">
        <f ca="1">IF(AB124="","",MIN(OFFSET(C124,0,0):OFFSET(C124,AB124-1,0)))</f>
        <v/>
      </c>
      <c r="AI124" s="188" t="str">
        <f ca="1">IF(AB124="","",MAX(OFFSET(B124,0,0):OFFSET(B124,AB124-1,0)))</f>
        <v/>
      </c>
      <c r="AJ124" s="188" t="str">
        <f ca="1">IF(AB124="","",MAX(OFFSET(C124,0,0):OFFSET(C124,AB124-1,0)))</f>
        <v/>
      </c>
      <c r="AK124" s="188">
        <f t="shared" ca="1" si="19"/>
        <v>0</v>
      </c>
      <c r="AL124" s="189">
        <f t="shared" ca="1" si="20"/>
        <v>0</v>
      </c>
    </row>
    <row r="125" spans="1:38" ht="15.75" x14ac:dyDescent="0.25">
      <c r="A125" s="138"/>
      <c r="B125" s="160"/>
      <c r="C125" s="160"/>
      <c r="D125" s="161"/>
      <c r="E125" s="142">
        <f t="shared" si="21"/>
        <v>1</v>
      </c>
      <c r="F125" s="162">
        <f t="shared" si="27"/>
        <v>0</v>
      </c>
      <c r="G125" s="161"/>
      <c r="H125" s="179"/>
      <c r="I125" s="143"/>
      <c r="J125" s="143"/>
      <c r="K125" s="185" t="e">
        <f>VLOOKUP('Damage Pickup'!$H125&amp;'Damage Pickup'!$I125,Code!$I$2:$M$51,4,0)</f>
        <v>#N/A</v>
      </c>
      <c r="L125" s="183"/>
      <c r="M125" s="163"/>
      <c r="N125" s="144"/>
      <c r="O125" s="145">
        <f t="shared" si="25"/>
        <v>0</v>
      </c>
      <c r="P125" s="144">
        <v>0</v>
      </c>
      <c r="Q125" s="164">
        <f t="shared" si="26"/>
        <v>0</v>
      </c>
      <c r="R125" s="146"/>
      <c r="S125" s="147"/>
      <c r="T125" s="147"/>
      <c r="U125" s="157"/>
      <c r="V125" s="165"/>
      <c r="W125" s="166"/>
      <c r="X125" s="166"/>
      <c r="Y125" s="166"/>
      <c r="Z125" s="167" t="str">
        <f t="shared" si="22"/>
        <v/>
      </c>
      <c r="AA125" s="150">
        <f t="shared" si="24"/>
        <v>0</v>
      </c>
      <c r="AB125" s="167" t="str">
        <f t="shared" si="23"/>
        <v/>
      </c>
      <c r="AG125" s="188" t="str">
        <f ca="1">IF(AB125="","",MIN(OFFSET(B125,0,0):OFFSET(B125,AB125-1,0)))</f>
        <v/>
      </c>
      <c r="AH125" s="188" t="str">
        <f ca="1">IF(AB125="","",MIN(OFFSET(C125,0,0):OFFSET(C125,AB125-1,0)))</f>
        <v/>
      </c>
      <c r="AI125" s="188" t="str">
        <f ca="1">IF(AB125="","",MAX(OFFSET(B125,0,0):OFFSET(B125,AB125-1,0)))</f>
        <v/>
      </c>
      <c r="AJ125" s="188" t="str">
        <f ca="1">IF(AB125="","",MAX(OFFSET(C125,0,0):OFFSET(C125,AB125-1,0)))</f>
        <v/>
      </c>
      <c r="AK125" s="188">
        <f t="shared" ref="AK125:AK188" ca="1" si="28">MIN(AG125:AJ125)</f>
        <v>0</v>
      </c>
      <c r="AL125" s="189">
        <f t="shared" ref="AL125:AL188" ca="1" si="29">MAX(AG125:AJ125)</f>
        <v>0</v>
      </c>
    </row>
    <row r="126" spans="1:38" ht="15.75" x14ac:dyDescent="0.25">
      <c r="A126" s="138"/>
      <c r="B126" s="160"/>
      <c r="C126" s="160"/>
      <c r="D126" s="161"/>
      <c r="E126" s="142">
        <f t="shared" si="21"/>
        <v>1</v>
      </c>
      <c r="F126" s="162">
        <f t="shared" si="27"/>
        <v>0</v>
      </c>
      <c r="G126" s="161"/>
      <c r="H126" s="179"/>
      <c r="I126" s="143"/>
      <c r="J126" s="143"/>
      <c r="K126" s="185" t="e">
        <f>VLOOKUP('Damage Pickup'!$H126&amp;'Damage Pickup'!$I126,Code!$I$2:$M$51,4,0)</f>
        <v>#N/A</v>
      </c>
      <c r="L126" s="183"/>
      <c r="M126" s="163"/>
      <c r="N126" s="144"/>
      <c r="O126" s="145">
        <f t="shared" si="25"/>
        <v>0</v>
      </c>
      <c r="P126" s="144">
        <v>0</v>
      </c>
      <c r="Q126" s="164">
        <f t="shared" si="26"/>
        <v>0</v>
      </c>
      <c r="R126" s="146"/>
      <c r="S126" s="147"/>
      <c r="T126" s="147"/>
      <c r="U126" s="157"/>
      <c r="V126" s="165"/>
      <c r="W126" s="166"/>
      <c r="X126" s="166"/>
      <c r="Y126" s="166"/>
      <c r="Z126" s="167" t="str">
        <f t="shared" si="22"/>
        <v/>
      </c>
      <c r="AA126" s="150">
        <f t="shared" si="24"/>
        <v>0</v>
      </c>
      <c r="AB126" s="167" t="str">
        <f t="shared" si="23"/>
        <v/>
      </c>
      <c r="AG126" s="188" t="str">
        <f ca="1">IF(AB126="","",MIN(OFFSET(B126,0,0):OFFSET(B126,AB126-1,0)))</f>
        <v/>
      </c>
      <c r="AH126" s="188" t="str">
        <f ca="1">IF(AB126="","",MIN(OFFSET(C126,0,0):OFFSET(C126,AB126-1,0)))</f>
        <v/>
      </c>
      <c r="AI126" s="188" t="str">
        <f ca="1">IF(AB126="","",MAX(OFFSET(B126,0,0):OFFSET(B126,AB126-1,0)))</f>
        <v/>
      </c>
      <c r="AJ126" s="188" t="str">
        <f ca="1">IF(AB126="","",MAX(OFFSET(C126,0,0):OFFSET(C126,AB126-1,0)))</f>
        <v/>
      </c>
      <c r="AK126" s="188">
        <f t="shared" ca="1" si="28"/>
        <v>0</v>
      </c>
      <c r="AL126" s="189">
        <f t="shared" ca="1" si="29"/>
        <v>0</v>
      </c>
    </row>
    <row r="127" spans="1:38" ht="15.75" x14ac:dyDescent="0.25">
      <c r="A127" s="138"/>
      <c r="B127" s="160"/>
      <c r="C127" s="160"/>
      <c r="D127" s="161"/>
      <c r="E127" s="142">
        <f t="shared" si="21"/>
        <v>1</v>
      </c>
      <c r="F127" s="162">
        <f t="shared" si="27"/>
        <v>0</v>
      </c>
      <c r="G127" s="161"/>
      <c r="H127" s="179"/>
      <c r="I127" s="143"/>
      <c r="J127" s="143"/>
      <c r="K127" s="185" t="e">
        <f>VLOOKUP('Damage Pickup'!$H127&amp;'Damage Pickup'!$I127,Code!$I$2:$M$51,4,0)</f>
        <v>#N/A</v>
      </c>
      <c r="L127" s="183"/>
      <c r="M127" s="163"/>
      <c r="N127" s="144"/>
      <c r="O127" s="145">
        <f t="shared" si="25"/>
        <v>0</v>
      </c>
      <c r="P127" s="144">
        <v>0</v>
      </c>
      <c r="Q127" s="164">
        <f t="shared" si="26"/>
        <v>0</v>
      </c>
      <c r="R127" s="146"/>
      <c r="S127" s="147"/>
      <c r="T127" s="147"/>
      <c r="U127" s="157"/>
      <c r="V127" s="165"/>
      <c r="W127" s="166"/>
      <c r="X127" s="166"/>
      <c r="Y127" s="166"/>
      <c r="Z127" s="167" t="str">
        <f t="shared" si="22"/>
        <v/>
      </c>
      <c r="AA127" s="150">
        <f t="shared" si="24"/>
        <v>0</v>
      </c>
      <c r="AB127" s="167" t="str">
        <f t="shared" si="23"/>
        <v/>
      </c>
      <c r="AG127" s="188" t="str">
        <f ca="1">IF(AB127="","",MIN(OFFSET(B127,0,0):OFFSET(B127,AB127-1,0)))</f>
        <v/>
      </c>
      <c r="AH127" s="188" t="str">
        <f ca="1">IF(AB127="","",MIN(OFFSET(C127,0,0):OFFSET(C127,AB127-1,0)))</f>
        <v/>
      </c>
      <c r="AI127" s="188" t="str">
        <f ca="1">IF(AB127="","",MAX(OFFSET(B127,0,0):OFFSET(B127,AB127-1,0)))</f>
        <v/>
      </c>
      <c r="AJ127" s="188" t="str">
        <f ca="1">IF(AB127="","",MAX(OFFSET(C127,0,0):OFFSET(C127,AB127-1,0)))</f>
        <v/>
      </c>
      <c r="AK127" s="188">
        <f t="shared" ca="1" si="28"/>
        <v>0</v>
      </c>
      <c r="AL127" s="189">
        <f t="shared" ca="1" si="29"/>
        <v>0</v>
      </c>
    </row>
    <row r="128" spans="1:38" ht="15.75" x14ac:dyDescent="0.25">
      <c r="A128" s="138"/>
      <c r="B128" s="160"/>
      <c r="C128" s="160"/>
      <c r="D128" s="161"/>
      <c r="E128" s="142">
        <f t="shared" si="21"/>
        <v>1</v>
      </c>
      <c r="F128" s="162">
        <f t="shared" si="27"/>
        <v>0</v>
      </c>
      <c r="G128" s="161"/>
      <c r="H128" s="179"/>
      <c r="I128" s="143"/>
      <c r="J128" s="143"/>
      <c r="K128" s="185" t="e">
        <f>VLOOKUP('Damage Pickup'!$H128&amp;'Damage Pickup'!$I128,Code!$I$2:$M$51,4,0)</f>
        <v>#N/A</v>
      </c>
      <c r="L128" s="183"/>
      <c r="M128" s="163"/>
      <c r="N128" s="144"/>
      <c r="O128" s="145">
        <f t="shared" si="25"/>
        <v>0</v>
      </c>
      <c r="P128" s="144">
        <v>0</v>
      </c>
      <c r="Q128" s="164">
        <f t="shared" si="26"/>
        <v>0</v>
      </c>
      <c r="R128" s="146"/>
      <c r="S128" s="147"/>
      <c r="T128" s="147"/>
      <c r="U128" s="157"/>
      <c r="V128" s="165"/>
      <c r="W128" s="166"/>
      <c r="X128" s="166"/>
      <c r="Y128" s="166"/>
      <c r="Z128" s="167" t="str">
        <f t="shared" si="22"/>
        <v/>
      </c>
      <c r="AA128" s="150">
        <f t="shared" si="24"/>
        <v>0</v>
      </c>
      <c r="AB128" s="167" t="str">
        <f t="shared" si="23"/>
        <v/>
      </c>
      <c r="AG128" s="188" t="str">
        <f ca="1">IF(AB128="","",MIN(OFFSET(B128,0,0):OFFSET(B128,AB128-1,0)))</f>
        <v/>
      </c>
      <c r="AH128" s="188" t="str">
        <f ca="1">IF(AB128="","",MIN(OFFSET(C128,0,0):OFFSET(C128,AB128-1,0)))</f>
        <v/>
      </c>
      <c r="AI128" s="188" t="str">
        <f ca="1">IF(AB128="","",MAX(OFFSET(B128,0,0):OFFSET(B128,AB128-1,0)))</f>
        <v/>
      </c>
      <c r="AJ128" s="188" t="str">
        <f ca="1">IF(AB128="","",MAX(OFFSET(C128,0,0):OFFSET(C128,AB128-1,0)))</f>
        <v/>
      </c>
      <c r="AK128" s="188">
        <f t="shared" ca="1" si="28"/>
        <v>0</v>
      </c>
      <c r="AL128" s="189">
        <f t="shared" ca="1" si="29"/>
        <v>0</v>
      </c>
    </row>
    <row r="129" spans="1:38" ht="15.75" x14ac:dyDescent="0.25">
      <c r="A129" s="138"/>
      <c r="B129" s="160"/>
      <c r="C129" s="160"/>
      <c r="D129" s="161"/>
      <c r="E129" s="142">
        <f t="shared" si="21"/>
        <v>1</v>
      </c>
      <c r="F129" s="162">
        <f t="shared" si="27"/>
        <v>0</v>
      </c>
      <c r="G129" s="161"/>
      <c r="H129" s="179"/>
      <c r="I129" s="143"/>
      <c r="J129" s="143"/>
      <c r="K129" s="185" t="e">
        <f>VLOOKUP('Damage Pickup'!$H129&amp;'Damage Pickup'!$I129,Code!$I$2:$M$51,4,0)</f>
        <v>#N/A</v>
      </c>
      <c r="L129" s="183"/>
      <c r="M129" s="163"/>
      <c r="N129" s="144"/>
      <c r="O129" s="145">
        <f t="shared" si="25"/>
        <v>0</v>
      </c>
      <c r="P129" s="144">
        <v>0</v>
      </c>
      <c r="Q129" s="164">
        <f t="shared" si="26"/>
        <v>0</v>
      </c>
      <c r="R129" s="146"/>
      <c r="S129" s="147"/>
      <c r="T129" s="147"/>
      <c r="U129" s="157"/>
      <c r="V129" s="165"/>
      <c r="W129" s="166"/>
      <c r="X129" s="166"/>
      <c r="Y129" s="166"/>
      <c r="Z129" s="167" t="str">
        <f t="shared" si="22"/>
        <v/>
      </c>
      <c r="AA129" s="150">
        <f t="shared" si="24"/>
        <v>0</v>
      </c>
      <c r="AB129" s="167" t="str">
        <f t="shared" si="23"/>
        <v/>
      </c>
      <c r="AG129" s="188" t="str">
        <f ca="1">IF(AB129="","",MIN(OFFSET(B129,0,0):OFFSET(B129,AB129-1,0)))</f>
        <v/>
      </c>
      <c r="AH129" s="188" t="str">
        <f ca="1">IF(AB129="","",MIN(OFFSET(C129,0,0):OFFSET(C129,AB129-1,0)))</f>
        <v/>
      </c>
      <c r="AI129" s="188" t="str">
        <f ca="1">IF(AB129="","",MAX(OFFSET(B129,0,0):OFFSET(B129,AB129-1,0)))</f>
        <v/>
      </c>
      <c r="AJ129" s="188" t="str">
        <f ca="1">IF(AB129="","",MAX(OFFSET(C129,0,0):OFFSET(C129,AB129-1,0)))</f>
        <v/>
      </c>
      <c r="AK129" s="188">
        <f t="shared" ca="1" si="28"/>
        <v>0</v>
      </c>
      <c r="AL129" s="189">
        <f t="shared" ca="1" si="29"/>
        <v>0</v>
      </c>
    </row>
    <row r="130" spans="1:38" ht="15.75" x14ac:dyDescent="0.25">
      <c r="A130" s="138"/>
      <c r="B130" s="160"/>
      <c r="C130" s="160"/>
      <c r="D130" s="161"/>
      <c r="E130" s="142">
        <f t="shared" ref="E130:E193" si="30">IF(OR(ABS(C130-B130)*1000=0,C130=0),1,ABS(C130-B130)*1000)</f>
        <v>1</v>
      </c>
      <c r="F130" s="162">
        <f t="shared" si="27"/>
        <v>0</v>
      </c>
      <c r="G130" s="161"/>
      <c r="H130" s="179"/>
      <c r="I130" s="143"/>
      <c r="J130" s="143"/>
      <c r="K130" s="185" t="e">
        <f>VLOOKUP('Damage Pickup'!$H130&amp;'Damage Pickup'!$I130,Code!$I$2:$M$51,4,0)</f>
        <v>#N/A</v>
      </c>
      <c r="L130" s="183"/>
      <c r="M130" s="163"/>
      <c r="N130" s="144"/>
      <c r="O130" s="145">
        <f t="shared" si="25"/>
        <v>0</v>
      </c>
      <c r="P130" s="144">
        <v>0</v>
      </c>
      <c r="Q130" s="164">
        <f t="shared" si="26"/>
        <v>0</v>
      </c>
      <c r="R130" s="146"/>
      <c r="S130" s="147"/>
      <c r="T130" s="147"/>
      <c r="U130" s="157"/>
      <c r="V130" s="165"/>
      <c r="W130" s="166"/>
      <c r="X130" s="166"/>
      <c r="Y130" s="166"/>
      <c r="Z130" s="167" t="str">
        <f t="shared" si="22"/>
        <v/>
      </c>
      <c r="AA130" s="150">
        <f t="shared" si="24"/>
        <v>0</v>
      </c>
      <c r="AB130" s="167" t="str">
        <f t="shared" si="23"/>
        <v/>
      </c>
      <c r="AG130" s="188" t="str">
        <f ca="1">IF(AB130="","",MIN(OFFSET(B130,0,0):OFFSET(B130,AB130-1,0)))</f>
        <v/>
      </c>
      <c r="AH130" s="188" t="str">
        <f ca="1">IF(AB130="","",MIN(OFFSET(C130,0,0):OFFSET(C130,AB130-1,0)))</f>
        <v/>
      </c>
      <c r="AI130" s="188" t="str">
        <f ca="1">IF(AB130="","",MAX(OFFSET(B130,0,0):OFFSET(B130,AB130-1,0)))</f>
        <v/>
      </c>
      <c r="AJ130" s="188" t="str">
        <f ca="1">IF(AB130="","",MAX(OFFSET(C130,0,0):OFFSET(C130,AB130-1,0)))</f>
        <v/>
      </c>
      <c r="AK130" s="188">
        <f t="shared" ca="1" si="28"/>
        <v>0</v>
      </c>
      <c r="AL130" s="189">
        <f t="shared" ca="1" si="29"/>
        <v>0</v>
      </c>
    </row>
    <row r="131" spans="1:38" ht="15.75" x14ac:dyDescent="0.25">
      <c r="A131" s="138"/>
      <c r="B131" s="160"/>
      <c r="C131" s="160"/>
      <c r="D131" s="161"/>
      <c r="E131" s="142">
        <f t="shared" si="30"/>
        <v>1</v>
      </c>
      <c r="F131" s="162">
        <f t="shared" si="27"/>
        <v>0</v>
      </c>
      <c r="G131" s="161"/>
      <c r="H131" s="179"/>
      <c r="I131" s="143"/>
      <c r="J131" s="143"/>
      <c r="K131" s="185" t="e">
        <f>VLOOKUP('Damage Pickup'!$H131&amp;'Damage Pickup'!$I131,Code!$I$2:$M$51,4,0)</f>
        <v>#N/A</v>
      </c>
      <c r="L131" s="183"/>
      <c r="M131" s="163"/>
      <c r="N131" s="144"/>
      <c r="O131" s="145">
        <f t="shared" si="25"/>
        <v>0</v>
      </c>
      <c r="P131" s="144">
        <v>0</v>
      </c>
      <c r="Q131" s="164">
        <f t="shared" si="26"/>
        <v>0</v>
      </c>
      <c r="R131" s="146"/>
      <c r="S131" s="147"/>
      <c r="T131" s="147"/>
      <c r="U131" s="157"/>
      <c r="V131" s="165"/>
      <c r="W131" s="166"/>
      <c r="X131" s="166"/>
      <c r="Y131" s="166"/>
      <c r="Z131" s="167" t="str">
        <f t="shared" ref="Z131:Z194" si="31">IF(A131="","",ROW()-ROW($Z$2))</f>
        <v/>
      </c>
      <c r="AA131" s="150">
        <f t="shared" si="24"/>
        <v>0</v>
      </c>
      <c r="AB131" s="167" t="str">
        <f t="shared" ref="AB131:AB194" si="32">IF(Z131="","",COUNTIF($AA:$AA,Z131))</f>
        <v/>
      </c>
      <c r="AG131" s="188" t="str">
        <f ca="1">IF(AB131="","",MIN(OFFSET(B131,0,0):OFFSET(B131,AB131-1,0)))</f>
        <v/>
      </c>
      <c r="AH131" s="188" t="str">
        <f ca="1">IF(AB131="","",MIN(OFFSET(C131,0,0):OFFSET(C131,AB131-1,0)))</f>
        <v/>
      </c>
      <c r="AI131" s="188" t="str">
        <f ca="1">IF(AB131="","",MAX(OFFSET(B131,0,0):OFFSET(B131,AB131-1,0)))</f>
        <v/>
      </c>
      <c r="AJ131" s="188" t="str">
        <f ca="1">IF(AB131="","",MAX(OFFSET(C131,0,0):OFFSET(C131,AB131-1,0)))</f>
        <v/>
      </c>
      <c r="AK131" s="188">
        <f t="shared" ca="1" si="28"/>
        <v>0</v>
      </c>
      <c r="AL131" s="189">
        <f t="shared" ca="1" si="29"/>
        <v>0</v>
      </c>
    </row>
    <row r="132" spans="1:38" ht="15.75" x14ac:dyDescent="0.25">
      <c r="A132" s="138"/>
      <c r="B132" s="160"/>
      <c r="C132" s="160"/>
      <c r="D132" s="161"/>
      <c r="E132" s="142">
        <f t="shared" si="30"/>
        <v>1</v>
      </c>
      <c r="F132" s="162">
        <f t="shared" si="27"/>
        <v>0</v>
      </c>
      <c r="G132" s="161"/>
      <c r="H132" s="179"/>
      <c r="I132" s="143"/>
      <c r="J132" s="143"/>
      <c r="K132" s="185" t="e">
        <f>VLOOKUP('Damage Pickup'!$H132&amp;'Damage Pickup'!$I132,Code!$I$2:$M$51,4,0)</f>
        <v>#N/A</v>
      </c>
      <c r="L132" s="183"/>
      <c r="M132" s="163"/>
      <c r="N132" s="144"/>
      <c r="O132" s="145">
        <f t="shared" si="25"/>
        <v>0</v>
      </c>
      <c r="P132" s="144">
        <v>0</v>
      </c>
      <c r="Q132" s="164">
        <f t="shared" si="26"/>
        <v>0</v>
      </c>
      <c r="R132" s="146"/>
      <c r="S132" s="147"/>
      <c r="T132" s="147"/>
      <c r="U132" s="157"/>
      <c r="V132" s="165"/>
      <c r="W132" s="166"/>
      <c r="X132" s="166"/>
      <c r="Y132" s="166"/>
      <c r="Z132" s="167" t="str">
        <f t="shared" si="31"/>
        <v/>
      </c>
      <c r="AA132" s="150">
        <f t="shared" si="24"/>
        <v>0</v>
      </c>
      <c r="AB132" s="167" t="str">
        <f t="shared" si="32"/>
        <v/>
      </c>
      <c r="AG132" s="188" t="str">
        <f ca="1">IF(AB132="","",MIN(OFFSET(B132,0,0):OFFSET(B132,AB132-1,0)))</f>
        <v/>
      </c>
      <c r="AH132" s="188" t="str">
        <f ca="1">IF(AB132="","",MIN(OFFSET(C132,0,0):OFFSET(C132,AB132-1,0)))</f>
        <v/>
      </c>
      <c r="AI132" s="188" t="str">
        <f ca="1">IF(AB132="","",MAX(OFFSET(B132,0,0):OFFSET(B132,AB132-1,0)))</f>
        <v/>
      </c>
      <c r="AJ132" s="188" t="str">
        <f ca="1">IF(AB132="","",MAX(OFFSET(C132,0,0):OFFSET(C132,AB132-1,0)))</f>
        <v/>
      </c>
      <c r="AK132" s="188">
        <f t="shared" ca="1" si="28"/>
        <v>0</v>
      </c>
      <c r="AL132" s="189">
        <f t="shared" ca="1" si="29"/>
        <v>0</v>
      </c>
    </row>
    <row r="133" spans="1:38" ht="15.75" x14ac:dyDescent="0.25">
      <c r="A133" s="138"/>
      <c r="B133" s="160"/>
      <c r="C133" s="160"/>
      <c r="D133" s="161"/>
      <c r="E133" s="142">
        <f t="shared" si="30"/>
        <v>1</v>
      </c>
      <c r="F133" s="162">
        <f t="shared" si="27"/>
        <v>0</v>
      </c>
      <c r="G133" s="161"/>
      <c r="H133" s="179"/>
      <c r="I133" s="143"/>
      <c r="J133" s="143"/>
      <c r="K133" s="185" t="e">
        <f>VLOOKUP('Damage Pickup'!$H133&amp;'Damage Pickup'!$I133,Code!$I$2:$M$51,4,0)</f>
        <v>#N/A</v>
      </c>
      <c r="L133" s="183"/>
      <c r="M133" s="163"/>
      <c r="N133" s="144"/>
      <c r="O133" s="145">
        <f t="shared" si="25"/>
        <v>0</v>
      </c>
      <c r="P133" s="144">
        <v>0</v>
      </c>
      <c r="Q133" s="164">
        <f t="shared" si="26"/>
        <v>0</v>
      </c>
      <c r="R133" s="146"/>
      <c r="S133" s="147"/>
      <c r="T133" s="147"/>
      <c r="U133" s="157"/>
      <c r="V133" s="165"/>
      <c r="W133" s="166"/>
      <c r="X133" s="166"/>
      <c r="Y133" s="166"/>
      <c r="Z133" s="167" t="str">
        <f t="shared" si="31"/>
        <v/>
      </c>
      <c r="AA133" s="150">
        <f t="shared" si="24"/>
        <v>0</v>
      </c>
      <c r="AB133" s="167" t="str">
        <f t="shared" si="32"/>
        <v/>
      </c>
      <c r="AG133" s="188" t="str">
        <f ca="1">IF(AB133="","",MIN(OFFSET(B133,0,0):OFFSET(B133,AB133-1,0)))</f>
        <v/>
      </c>
      <c r="AH133" s="188" t="str">
        <f ca="1">IF(AB133="","",MIN(OFFSET(C133,0,0):OFFSET(C133,AB133-1,0)))</f>
        <v/>
      </c>
      <c r="AI133" s="188" t="str">
        <f ca="1">IF(AB133="","",MAX(OFFSET(B133,0,0):OFFSET(B133,AB133-1,0)))</f>
        <v/>
      </c>
      <c r="AJ133" s="188" t="str">
        <f ca="1">IF(AB133="","",MAX(OFFSET(C133,0,0):OFFSET(C133,AB133-1,0)))</f>
        <v/>
      </c>
      <c r="AK133" s="188">
        <f t="shared" ca="1" si="28"/>
        <v>0</v>
      </c>
      <c r="AL133" s="189">
        <f t="shared" ca="1" si="29"/>
        <v>0</v>
      </c>
    </row>
    <row r="134" spans="1:38" ht="15.75" x14ac:dyDescent="0.25">
      <c r="A134" s="138"/>
      <c r="B134" s="160"/>
      <c r="C134" s="160"/>
      <c r="D134" s="161"/>
      <c r="E134" s="142">
        <f t="shared" si="30"/>
        <v>1</v>
      </c>
      <c r="F134" s="162">
        <f t="shared" si="27"/>
        <v>0</v>
      </c>
      <c r="G134" s="161"/>
      <c r="H134" s="179"/>
      <c r="I134" s="143"/>
      <c r="J134" s="143"/>
      <c r="K134" s="185" t="e">
        <f>VLOOKUP('Damage Pickup'!$H134&amp;'Damage Pickup'!$I134,Code!$I$2:$M$51,4,0)</f>
        <v>#N/A</v>
      </c>
      <c r="L134" s="183"/>
      <c r="M134" s="163"/>
      <c r="N134" s="144"/>
      <c r="O134" s="145">
        <f t="shared" si="25"/>
        <v>0</v>
      </c>
      <c r="P134" s="144">
        <v>0</v>
      </c>
      <c r="Q134" s="164">
        <f t="shared" si="26"/>
        <v>0</v>
      </c>
      <c r="R134" s="146"/>
      <c r="S134" s="147"/>
      <c r="T134" s="147"/>
      <c r="U134" s="157"/>
      <c r="V134" s="165"/>
      <c r="W134" s="166"/>
      <c r="X134" s="166"/>
      <c r="Y134" s="166"/>
      <c r="Z134" s="167" t="str">
        <f t="shared" si="31"/>
        <v/>
      </c>
      <c r="AA134" s="150">
        <f t="shared" si="24"/>
        <v>0</v>
      </c>
      <c r="AB134" s="167" t="str">
        <f t="shared" si="32"/>
        <v/>
      </c>
      <c r="AG134" s="188" t="str">
        <f ca="1">IF(AB134="","",MIN(OFFSET(B134,0,0):OFFSET(B134,AB134-1,0)))</f>
        <v/>
      </c>
      <c r="AH134" s="188" t="str">
        <f ca="1">IF(AB134="","",MIN(OFFSET(C134,0,0):OFFSET(C134,AB134-1,0)))</f>
        <v/>
      </c>
      <c r="AI134" s="188" t="str">
        <f ca="1">IF(AB134="","",MAX(OFFSET(B134,0,0):OFFSET(B134,AB134-1,0)))</f>
        <v/>
      </c>
      <c r="AJ134" s="188" t="str">
        <f ca="1">IF(AB134="","",MAX(OFFSET(C134,0,0):OFFSET(C134,AB134-1,0)))</f>
        <v/>
      </c>
      <c r="AK134" s="188">
        <f t="shared" ca="1" si="28"/>
        <v>0</v>
      </c>
      <c r="AL134" s="189">
        <f t="shared" ca="1" si="29"/>
        <v>0</v>
      </c>
    </row>
    <row r="135" spans="1:38" ht="15.75" x14ac:dyDescent="0.25">
      <c r="A135" s="138"/>
      <c r="B135" s="160"/>
      <c r="C135" s="160"/>
      <c r="D135" s="161"/>
      <c r="E135" s="142">
        <f t="shared" si="30"/>
        <v>1</v>
      </c>
      <c r="F135" s="162">
        <f t="shared" si="27"/>
        <v>0</v>
      </c>
      <c r="G135" s="161"/>
      <c r="H135" s="179"/>
      <c r="I135" s="143"/>
      <c r="J135" s="143"/>
      <c r="K135" s="185" t="e">
        <f>VLOOKUP('Damage Pickup'!$H135&amp;'Damage Pickup'!$I135,Code!$I$2:$M$51,4,0)</f>
        <v>#N/A</v>
      </c>
      <c r="L135" s="183"/>
      <c r="M135" s="163"/>
      <c r="N135" s="144"/>
      <c r="O135" s="145">
        <f t="shared" si="25"/>
        <v>0</v>
      </c>
      <c r="P135" s="144">
        <v>0</v>
      </c>
      <c r="Q135" s="164">
        <f t="shared" si="26"/>
        <v>0</v>
      </c>
      <c r="R135" s="146"/>
      <c r="S135" s="147"/>
      <c r="T135" s="147"/>
      <c r="U135" s="157"/>
      <c r="V135" s="165"/>
      <c r="W135" s="166"/>
      <c r="X135" s="166"/>
      <c r="Y135" s="166"/>
      <c r="Z135" s="167" t="str">
        <f t="shared" si="31"/>
        <v/>
      </c>
      <c r="AA135" s="150">
        <f t="shared" si="24"/>
        <v>0</v>
      </c>
      <c r="AB135" s="167" t="str">
        <f t="shared" si="32"/>
        <v/>
      </c>
      <c r="AG135" s="188" t="str">
        <f ca="1">IF(AB135="","",MIN(OFFSET(B135,0,0):OFFSET(B135,AB135-1,0)))</f>
        <v/>
      </c>
      <c r="AH135" s="188" t="str">
        <f ca="1">IF(AB135="","",MIN(OFFSET(C135,0,0):OFFSET(C135,AB135-1,0)))</f>
        <v/>
      </c>
      <c r="AI135" s="188" t="str">
        <f ca="1">IF(AB135="","",MAX(OFFSET(B135,0,0):OFFSET(B135,AB135-1,0)))</f>
        <v/>
      </c>
      <c r="AJ135" s="188" t="str">
        <f ca="1">IF(AB135="","",MAX(OFFSET(C135,0,0):OFFSET(C135,AB135-1,0)))</f>
        <v/>
      </c>
      <c r="AK135" s="188">
        <f t="shared" ca="1" si="28"/>
        <v>0</v>
      </c>
      <c r="AL135" s="189">
        <f t="shared" ca="1" si="29"/>
        <v>0</v>
      </c>
    </row>
    <row r="136" spans="1:38" ht="15.75" x14ac:dyDescent="0.25">
      <c r="A136" s="138"/>
      <c r="B136" s="160"/>
      <c r="C136" s="160"/>
      <c r="D136" s="161"/>
      <c r="E136" s="142">
        <f t="shared" si="30"/>
        <v>1</v>
      </c>
      <c r="F136" s="162">
        <f t="shared" si="27"/>
        <v>0</v>
      </c>
      <c r="G136" s="161"/>
      <c r="H136" s="179"/>
      <c r="I136" s="143"/>
      <c r="J136" s="143"/>
      <c r="K136" s="185" t="e">
        <f>VLOOKUP('Damage Pickup'!$H136&amp;'Damage Pickup'!$I136,Code!$I$2:$M$51,4,0)</f>
        <v>#N/A</v>
      </c>
      <c r="L136" s="183"/>
      <c r="M136" s="163"/>
      <c r="N136" s="144"/>
      <c r="O136" s="145">
        <f t="shared" si="25"/>
        <v>0</v>
      </c>
      <c r="P136" s="144">
        <v>0</v>
      </c>
      <c r="Q136" s="164">
        <f t="shared" si="26"/>
        <v>0</v>
      </c>
      <c r="R136" s="146"/>
      <c r="S136" s="147"/>
      <c r="T136" s="147"/>
      <c r="U136" s="157"/>
      <c r="V136" s="165"/>
      <c r="W136" s="166"/>
      <c r="X136" s="166"/>
      <c r="Y136" s="166"/>
      <c r="Z136" s="167" t="str">
        <f t="shared" si="31"/>
        <v/>
      </c>
      <c r="AA136" s="150">
        <f t="shared" si="24"/>
        <v>0</v>
      </c>
      <c r="AB136" s="167" t="str">
        <f t="shared" si="32"/>
        <v/>
      </c>
      <c r="AG136" s="188" t="str">
        <f ca="1">IF(AB136="","",MIN(OFFSET(B136,0,0):OFFSET(B136,AB136-1,0)))</f>
        <v/>
      </c>
      <c r="AH136" s="188" t="str">
        <f ca="1">IF(AB136="","",MIN(OFFSET(C136,0,0):OFFSET(C136,AB136-1,0)))</f>
        <v/>
      </c>
      <c r="AI136" s="188" t="str">
        <f ca="1">IF(AB136="","",MAX(OFFSET(B136,0,0):OFFSET(B136,AB136-1,0)))</f>
        <v/>
      </c>
      <c r="AJ136" s="188" t="str">
        <f ca="1">IF(AB136="","",MAX(OFFSET(C136,0,0):OFFSET(C136,AB136-1,0)))</f>
        <v/>
      </c>
      <c r="AK136" s="188">
        <f t="shared" ca="1" si="28"/>
        <v>0</v>
      </c>
      <c r="AL136" s="189">
        <f t="shared" ca="1" si="29"/>
        <v>0</v>
      </c>
    </row>
    <row r="137" spans="1:38" ht="15.75" x14ac:dyDescent="0.25">
      <c r="A137" s="138"/>
      <c r="B137" s="160"/>
      <c r="C137" s="160"/>
      <c r="D137" s="161"/>
      <c r="E137" s="142">
        <f t="shared" si="30"/>
        <v>1</v>
      </c>
      <c r="F137" s="162">
        <f t="shared" si="27"/>
        <v>0</v>
      </c>
      <c r="G137" s="161"/>
      <c r="H137" s="179"/>
      <c r="I137" s="143"/>
      <c r="J137" s="143"/>
      <c r="K137" s="185" t="e">
        <f>VLOOKUP('Damage Pickup'!$H137&amp;'Damage Pickup'!$I137,Code!$I$2:$M$51,4,0)</f>
        <v>#N/A</v>
      </c>
      <c r="L137" s="183"/>
      <c r="M137" s="163"/>
      <c r="N137" s="144"/>
      <c r="O137" s="145">
        <f t="shared" si="25"/>
        <v>0</v>
      </c>
      <c r="P137" s="144">
        <v>0</v>
      </c>
      <c r="Q137" s="164">
        <f t="shared" si="26"/>
        <v>0</v>
      </c>
      <c r="R137" s="146"/>
      <c r="S137" s="147"/>
      <c r="T137" s="147"/>
      <c r="U137" s="157"/>
      <c r="V137" s="165"/>
      <c r="W137" s="166"/>
      <c r="X137" s="166"/>
      <c r="Y137" s="166"/>
      <c r="Z137" s="167" t="str">
        <f t="shared" si="31"/>
        <v/>
      </c>
      <c r="AA137" s="150">
        <f t="shared" ref="AA137:AA200" si="33">IF(B137="",0,IF(Z137="",AA136,Z137))</f>
        <v>0</v>
      </c>
      <c r="AB137" s="167" t="str">
        <f t="shared" si="32"/>
        <v/>
      </c>
      <c r="AG137" s="188" t="str">
        <f ca="1">IF(AB137="","",MIN(OFFSET(B137,0,0):OFFSET(B137,AB137-1,0)))</f>
        <v/>
      </c>
      <c r="AH137" s="188" t="str">
        <f ca="1">IF(AB137="","",MIN(OFFSET(C137,0,0):OFFSET(C137,AB137-1,0)))</f>
        <v/>
      </c>
      <c r="AI137" s="188" t="str">
        <f ca="1">IF(AB137="","",MAX(OFFSET(B137,0,0):OFFSET(B137,AB137-1,0)))</f>
        <v/>
      </c>
      <c r="AJ137" s="188" t="str">
        <f ca="1">IF(AB137="","",MAX(OFFSET(C137,0,0):OFFSET(C137,AB137-1,0)))</f>
        <v/>
      </c>
      <c r="AK137" s="188">
        <f t="shared" ca="1" si="28"/>
        <v>0</v>
      </c>
      <c r="AL137" s="189">
        <f t="shared" ca="1" si="29"/>
        <v>0</v>
      </c>
    </row>
    <row r="138" spans="1:38" ht="15.75" x14ac:dyDescent="0.25">
      <c r="A138" s="138"/>
      <c r="B138" s="160"/>
      <c r="C138" s="160"/>
      <c r="D138" s="161"/>
      <c r="E138" s="142">
        <f t="shared" si="30"/>
        <v>1</v>
      </c>
      <c r="F138" s="162">
        <f t="shared" si="27"/>
        <v>0</v>
      </c>
      <c r="G138" s="161"/>
      <c r="H138" s="179"/>
      <c r="I138" s="143"/>
      <c r="J138" s="143"/>
      <c r="K138" s="185" t="e">
        <f>VLOOKUP('Damage Pickup'!$H138&amp;'Damage Pickup'!$I138,Code!$I$2:$M$51,4,0)</f>
        <v>#N/A</v>
      </c>
      <c r="L138" s="183"/>
      <c r="M138" s="163"/>
      <c r="N138" s="144"/>
      <c r="O138" s="145">
        <f t="shared" si="25"/>
        <v>0</v>
      </c>
      <c r="P138" s="144">
        <v>0</v>
      </c>
      <c r="Q138" s="164">
        <f t="shared" si="26"/>
        <v>0</v>
      </c>
      <c r="R138" s="146"/>
      <c r="S138" s="147"/>
      <c r="T138" s="147"/>
      <c r="U138" s="157"/>
      <c r="V138" s="165"/>
      <c r="W138" s="166"/>
      <c r="X138" s="166"/>
      <c r="Y138" s="166"/>
      <c r="Z138" s="167" t="str">
        <f t="shared" si="31"/>
        <v/>
      </c>
      <c r="AA138" s="150">
        <f t="shared" si="33"/>
        <v>0</v>
      </c>
      <c r="AB138" s="167" t="str">
        <f t="shared" si="32"/>
        <v/>
      </c>
      <c r="AG138" s="188" t="str">
        <f ca="1">IF(AB138="","",MIN(OFFSET(B138,0,0):OFFSET(B138,AB138-1,0)))</f>
        <v/>
      </c>
      <c r="AH138" s="188" t="str">
        <f ca="1">IF(AB138="","",MIN(OFFSET(C138,0,0):OFFSET(C138,AB138-1,0)))</f>
        <v/>
      </c>
      <c r="AI138" s="188" t="str">
        <f ca="1">IF(AB138="","",MAX(OFFSET(B138,0,0):OFFSET(B138,AB138-1,0)))</f>
        <v/>
      </c>
      <c r="AJ138" s="188" t="str">
        <f ca="1">IF(AB138="","",MAX(OFFSET(C138,0,0):OFFSET(C138,AB138-1,0)))</f>
        <v/>
      </c>
      <c r="AK138" s="188">
        <f t="shared" ca="1" si="28"/>
        <v>0</v>
      </c>
      <c r="AL138" s="189">
        <f t="shared" ca="1" si="29"/>
        <v>0</v>
      </c>
    </row>
    <row r="139" spans="1:38" ht="15.75" x14ac:dyDescent="0.25">
      <c r="A139" s="138"/>
      <c r="B139" s="160"/>
      <c r="C139" s="160"/>
      <c r="D139" s="161"/>
      <c r="E139" s="142">
        <f t="shared" si="30"/>
        <v>1</v>
      </c>
      <c r="F139" s="162">
        <f t="shared" si="27"/>
        <v>0</v>
      </c>
      <c r="G139" s="161"/>
      <c r="H139" s="179"/>
      <c r="I139" s="143"/>
      <c r="J139" s="143"/>
      <c r="K139" s="185" t="e">
        <f>VLOOKUP('Damage Pickup'!$H139&amp;'Damage Pickup'!$I139,Code!$I$2:$M$51,4,0)</f>
        <v>#N/A</v>
      </c>
      <c r="L139" s="183"/>
      <c r="M139" s="163"/>
      <c r="N139" s="144"/>
      <c r="O139" s="145">
        <f t="shared" si="25"/>
        <v>0</v>
      </c>
      <c r="P139" s="144">
        <v>0</v>
      </c>
      <c r="Q139" s="164">
        <f t="shared" si="26"/>
        <v>0</v>
      </c>
      <c r="R139" s="146"/>
      <c r="S139" s="147"/>
      <c r="T139" s="147"/>
      <c r="U139" s="157"/>
      <c r="V139" s="165"/>
      <c r="W139" s="166"/>
      <c r="X139" s="166"/>
      <c r="Y139" s="166"/>
      <c r="Z139" s="167" t="str">
        <f t="shared" si="31"/>
        <v/>
      </c>
      <c r="AA139" s="150">
        <f t="shared" si="33"/>
        <v>0</v>
      </c>
      <c r="AB139" s="167" t="str">
        <f t="shared" si="32"/>
        <v/>
      </c>
      <c r="AG139" s="188" t="str">
        <f ca="1">IF(AB139="","",MIN(OFFSET(B139,0,0):OFFSET(B139,AB139-1,0)))</f>
        <v/>
      </c>
      <c r="AH139" s="188" t="str">
        <f ca="1">IF(AB139="","",MIN(OFFSET(C139,0,0):OFFSET(C139,AB139-1,0)))</f>
        <v/>
      </c>
      <c r="AI139" s="188" t="str">
        <f ca="1">IF(AB139="","",MAX(OFFSET(B139,0,0):OFFSET(B139,AB139-1,0)))</f>
        <v/>
      </c>
      <c r="AJ139" s="188" t="str">
        <f ca="1">IF(AB139="","",MAX(OFFSET(C139,0,0):OFFSET(C139,AB139-1,0)))</f>
        <v/>
      </c>
      <c r="AK139" s="188">
        <f t="shared" ca="1" si="28"/>
        <v>0</v>
      </c>
      <c r="AL139" s="189">
        <f t="shared" ca="1" si="29"/>
        <v>0</v>
      </c>
    </row>
    <row r="140" spans="1:38" ht="15.75" x14ac:dyDescent="0.25">
      <c r="A140" s="138"/>
      <c r="B140" s="160"/>
      <c r="C140" s="160"/>
      <c r="D140" s="161"/>
      <c r="E140" s="142">
        <f t="shared" si="30"/>
        <v>1</v>
      </c>
      <c r="F140" s="162">
        <f t="shared" si="27"/>
        <v>0</v>
      </c>
      <c r="G140" s="161"/>
      <c r="H140" s="179"/>
      <c r="I140" s="143"/>
      <c r="J140" s="143"/>
      <c r="K140" s="185" t="e">
        <f>VLOOKUP('Damage Pickup'!$H140&amp;'Damage Pickup'!$I140,Code!$I$2:$M$51,4,0)</f>
        <v>#N/A</v>
      </c>
      <c r="L140" s="183"/>
      <c r="M140" s="163"/>
      <c r="N140" s="144"/>
      <c r="O140" s="145">
        <f t="shared" si="25"/>
        <v>0</v>
      </c>
      <c r="P140" s="144">
        <v>0</v>
      </c>
      <c r="Q140" s="164">
        <f t="shared" si="26"/>
        <v>0</v>
      </c>
      <c r="R140" s="146"/>
      <c r="S140" s="147"/>
      <c r="T140" s="147"/>
      <c r="U140" s="157"/>
      <c r="V140" s="165"/>
      <c r="W140" s="166"/>
      <c r="X140" s="166"/>
      <c r="Y140" s="166"/>
      <c r="Z140" s="167" t="str">
        <f t="shared" si="31"/>
        <v/>
      </c>
      <c r="AA140" s="150">
        <f t="shared" si="33"/>
        <v>0</v>
      </c>
      <c r="AB140" s="167" t="str">
        <f t="shared" si="32"/>
        <v/>
      </c>
      <c r="AG140" s="188" t="str">
        <f ca="1">IF(AB140="","",MIN(OFFSET(B140,0,0):OFFSET(B140,AB140-1,0)))</f>
        <v/>
      </c>
      <c r="AH140" s="188" t="str">
        <f ca="1">IF(AB140="","",MIN(OFFSET(C140,0,0):OFFSET(C140,AB140-1,0)))</f>
        <v/>
      </c>
      <c r="AI140" s="188" t="str">
        <f ca="1">IF(AB140="","",MAX(OFFSET(B140,0,0):OFFSET(B140,AB140-1,0)))</f>
        <v/>
      </c>
      <c r="AJ140" s="188" t="str">
        <f ca="1">IF(AB140="","",MAX(OFFSET(C140,0,0):OFFSET(C140,AB140-1,0)))</f>
        <v/>
      </c>
      <c r="AK140" s="188">
        <f t="shared" ca="1" si="28"/>
        <v>0</v>
      </c>
      <c r="AL140" s="189">
        <f t="shared" ca="1" si="29"/>
        <v>0</v>
      </c>
    </row>
    <row r="141" spans="1:38" ht="15.75" x14ac:dyDescent="0.25">
      <c r="A141" s="138"/>
      <c r="B141" s="160"/>
      <c r="C141" s="160"/>
      <c r="D141" s="161"/>
      <c r="E141" s="142">
        <f t="shared" si="30"/>
        <v>1</v>
      </c>
      <c r="F141" s="162">
        <f t="shared" si="27"/>
        <v>0</v>
      </c>
      <c r="G141" s="161"/>
      <c r="H141" s="179"/>
      <c r="I141" s="143"/>
      <c r="J141" s="143"/>
      <c r="K141" s="185" t="e">
        <f>VLOOKUP('Damage Pickup'!$H141&amp;'Damage Pickup'!$I141,Code!$I$2:$M$51,4,0)</f>
        <v>#N/A</v>
      </c>
      <c r="L141" s="183"/>
      <c r="M141" s="163"/>
      <c r="N141" s="144"/>
      <c r="O141" s="145">
        <f t="shared" si="25"/>
        <v>0</v>
      </c>
      <c r="P141" s="144">
        <v>0</v>
      </c>
      <c r="Q141" s="164">
        <f t="shared" si="26"/>
        <v>0</v>
      </c>
      <c r="R141" s="146"/>
      <c r="S141" s="147"/>
      <c r="T141" s="147"/>
      <c r="U141" s="157"/>
      <c r="V141" s="165"/>
      <c r="W141" s="166"/>
      <c r="X141" s="166"/>
      <c r="Y141" s="166"/>
      <c r="Z141" s="167" t="str">
        <f t="shared" si="31"/>
        <v/>
      </c>
      <c r="AA141" s="150">
        <f t="shared" si="33"/>
        <v>0</v>
      </c>
      <c r="AB141" s="167" t="str">
        <f t="shared" si="32"/>
        <v/>
      </c>
      <c r="AG141" s="188" t="str">
        <f ca="1">IF(AB141="","",MIN(OFFSET(B141,0,0):OFFSET(B141,AB141-1,0)))</f>
        <v/>
      </c>
      <c r="AH141" s="188" t="str">
        <f ca="1">IF(AB141="","",MIN(OFFSET(C141,0,0):OFFSET(C141,AB141-1,0)))</f>
        <v/>
      </c>
      <c r="AI141" s="188" t="str">
        <f ca="1">IF(AB141="","",MAX(OFFSET(B141,0,0):OFFSET(B141,AB141-1,0)))</f>
        <v/>
      </c>
      <c r="AJ141" s="188" t="str">
        <f ca="1">IF(AB141="","",MAX(OFFSET(C141,0,0):OFFSET(C141,AB141-1,0)))</f>
        <v/>
      </c>
      <c r="AK141" s="188">
        <f t="shared" ca="1" si="28"/>
        <v>0</v>
      </c>
      <c r="AL141" s="189">
        <f t="shared" ca="1" si="29"/>
        <v>0</v>
      </c>
    </row>
    <row r="142" spans="1:38" ht="15.75" x14ac:dyDescent="0.25">
      <c r="A142" s="138"/>
      <c r="B142" s="160"/>
      <c r="C142" s="160"/>
      <c r="D142" s="161"/>
      <c r="E142" s="142">
        <f t="shared" si="30"/>
        <v>1</v>
      </c>
      <c r="F142" s="162">
        <f t="shared" si="27"/>
        <v>0</v>
      </c>
      <c r="G142" s="161"/>
      <c r="H142" s="179"/>
      <c r="I142" s="143"/>
      <c r="J142" s="143"/>
      <c r="K142" s="185" t="e">
        <f>VLOOKUP('Damage Pickup'!$H142&amp;'Damage Pickup'!$I142,Code!$I$2:$M$51,4,0)</f>
        <v>#N/A</v>
      </c>
      <c r="L142" s="183"/>
      <c r="M142" s="163"/>
      <c r="N142" s="144"/>
      <c r="O142" s="145">
        <f t="shared" ref="O142:O205" si="34">SUMIF($AA:$AA,Z142,$N:$N)</f>
        <v>0</v>
      </c>
      <c r="P142" s="144">
        <v>0</v>
      </c>
      <c r="Q142" s="164">
        <f t="shared" si="26"/>
        <v>0</v>
      </c>
      <c r="R142" s="146"/>
      <c r="S142" s="147"/>
      <c r="T142" s="147"/>
      <c r="U142" s="157"/>
      <c r="V142" s="165"/>
      <c r="W142" s="166"/>
      <c r="X142" s="166"/>
      <c r="Y142" s="166"/>
      <c r="Z142" s="167" t="str">
        <f t="shared" si="31"/>
        <v/>
      </c>
      <c r="AA142" s="150">
        <f t="shared" si="33"/>
        <v>0</v>
      </c>
      <c r="AB142" s="167" t="str">
        <f t="shared" si="32"/>
        <v/>
      </c>
      <c r="AG142" s="188" t="str">
        <f ca="1">IF(AB142="","",MIN(OFFSET(B142,0,0):OFFSET(B142,AB142-1,0)))</f>
        <v/>
      </c>
      <c r="AH142" s="188" t="str">
        <f ca="1">IF(AB142="","",MIN(OFFSET(C142,0,0):OFFSET(C142,AB142-1,0)))</f>
        <v/>
      </c>
      <c r="AI142" s="188" t="str">
        <f ca="1">IF(AB142="","",MAX(OFFSET(B142,0,0):OFFSET(B142,AB142-1,0)))</f>
        <v/>
      </c>
      <c r="AJ142" s="188" t="str">
        <f ca="1">IF(AB142="","",MAX(OFFSET(C142,0,0):OFFSET(C142,AB142-1,0)))</f>
        <v/>
      </c>
      <c r="AK142" s="188">
        <f t="shared" ca="1" si="28"/>
        <v>0</v>
      </c>
      <c r="AL142" s="189">
        <f t="shared" ca="1" si="29"/>
        <v>0</v>
      </c>
    </row>
    <row r="143" spans="1:38" ht="15.75" x14ac:dyDescent="0.25">
      <c r="A143" s="138"/>
      <c r="B143" s="160"/>
      <c r="C143" s="160"/>
      <c r="D143" s="161"/>
      <c r="E143" s="142">
        <f t="shared" si="30"/>
        <v>1</v>
      </c>
      <c r="F143" s="162">
        <f t="shared" si="27"/>
        <v>0</v>
      </c>
      <c r="G143" s="161"/>
      <c r="H143" s="179"/>
      <c r="I143" s="143"/>
      <c r="J143" s="143"/>
      <c r="K143" s="185" t="e">
        <f>VLOOKUP('Damage Pickup'!$H143&amp;'Damage Pickup'!$I143,Code!$I$2:$M$51,4,0)</f>
        <v>#N/A</v>
      </c>
      <c r="L143" s="183"/>
      <c r="M143" s="163"/>
      <c r="N143" s="144"/>
      <c r="O143" s="145">
        <f t="shared" si="34"/>
        <v>0</v>
      </c>
      <c r="P143" s="144">
        <v>0</v>
      </c>
      <c r="Q143" s="164">
        <f t="shared" si="26"/>
        <v>0</v>
      </c>
      <c r="R143" s="146"/>
      <c r="S143" s="147"/>
      <c r="T143" s="147"/>
      <c r="U143" s="157"/>
      <c r="V143" s="165"/>
      <c r="W143" s="166"/>
      <c r="X143" s="166"/>
      <c r="Y143" s="166"/>
      <c r="Z143" s="167" t="str">
        <f t="shared" si="31"/>
        <v/>
      </c>
      <c r="AA143" s="150">
        <f t="shared" si="33"/>
        <v>0</v>
      </c>
      <c r="AB143" s="167" t="str">
        <f t="shared" si="32"/>
        <v/>
      </c>
      <c r="AG143" s="188" t="str">
        <f ca="1">IF(AB143="","",MIN(OFFSET(B143,0,0):OFFSET(B143,AB143-1,0)))</f>
        <v/>
      </c>
      <c r="AH143" s="188" t="str">
        <f ca="1">IF(AB143="","",MIN(OFFSET(C143,0,0):OFFSET(C143,AB143-1,0)))</f>
        <v/>
      </c>
      <c r="AI143" s="188" t="str">
        <f ca="1">IF(AB143="","",MAX(OFFSET(B143,0,0):OFFSET(B143,AB143-1,0)))</f>
        <v/>
      </c>
      <c r="AJ143" s="188" t="str">
        <f ca="1">IF(AB143="","",MAX(OFFSET(C143,0,0):OFFSET(C143,AB143-1,0)))</f>
        <v/>
      </c>
      <c r="AK143" s="188">
        <f t="shared" ca="1" si="28"/>
        <v>0</v>
      </c>
      <c r="AL143" s="189">
        <f t="shared" ca="1" si="29"/>
        <v>0</v>
      </c>
    </row>
    <row r="144" spans="1:38" ht="15.75" x14ac:dyDescent="0.25">
      <c r="A144" s="138"/>
      <c r="B144" s="160"/>
      <c r="C144" s="160"/>
      <c r="D144" s="161"/>
      <c r="E144" s="142">
        <f t="shared" si="30"/>
        <v>1</v>
      </c>
      <c r="F144" s="162">
        <f t="shared" si="27"/>
        <v>0</v>
      </c>
      <c r="G144" s="161"/>
      <c r="H144" s="179"/>
      <c r="I144" s="143"/>
      <c r="J144" s="143"/>
      <c r="K144" s="185" t="e">
        <f>VLOOKUP('Damage Pickup'!$H144&amp;'Damage Pickup'!$I144,Code!$I$2:$M$51,4,0)</f>
        <v>#N/A</v>
      </c>
      <c r="L144" s="183"/>
      <c r="M144" s="163"/>
      <c r="N144" s="144"/>
      <c r="O144" s="145">
        <f t="shared" si="34"/>
        <v>0</v>
      </c>
      <c r="P144" s="144">
        <v>0</v>
      </c>
      <c r="Q144" s="164">
        <f t="shared" ref="Q144:Q207" si="35">SUMIF($AA:$AA,Z144,$P:$P)</f>
        <v>0</v>
      </c>
      <c r="R144" s="146"/>
      <c r="S144" s="147"/>
      <c r="T144" s="147"/>
      <c r="U144" s="157"/>
      <c r="V144" s="165"/>
      <c r="W144" s="166"/>
      <c r="X144" s="166"/>
      <c r="Y144" s="166"/>
      <c r="Z144" s="167" t="str">
        <f t="shared" si="31"/>
        <v/>
      </c>
      <c r="AA144" s="150">
        <f t="shared" si="33"/>
        <v>0</v>
      </c>
      <c r="AB144" s="167" t="str">
        <f t="shared" si="32"/>
        <v/>
      </c>
      <c r="AG144" s="188" t="str">
        <f ca="1">IF(AB144="","",MIN(OFFSET(B144,0,0):OFFSET(B144,AB144-1,0)))</f>
        <v/>
      </c>
      <c r="AH144" s="188" t="str">
        <f ca="1">IF(AB144="","",MIN(OFFSET(C144,0,0):OFFSET(C144,AB144-1,0)))</f>
        <v/>
      </c>
      <c r="AI144" s="188" t="str">
        <f ca="1">IF(AB144="","",MAX(OFFSET(B144,0,0):OFFSET(B144,AB144-1,0)))</f>
        <v/>
      </c>
      <c r="AJ144" s="188" t="str">
        <f ca="1">IF(AB144="","",MAX(OFFSET(C144,0,0):OFFSET(C144,AB144-1,0)))</f>
        <v/>
      </c>
      <c r="AK144" s="188">
        <f t="shared" ca="1" si="28"/>
        <v>0</v>
      </c>
      <c r="AL144" s="189">
        <f t="shared" ca="1" si="29"/>
        <v>0</v>
      </c>
    </row>
    <row r="145" spans="1:38" ht="15.75" x14ac:dyDescent="0.25">
      <c r="A145" s="138"/>
      <c r="B145" s="160"/>
      <c r="C145" s="160"/>
      <c r="D145" s="161"/>
      <c r="E145" s="142">
        <f t="shared" si="30"/>
        <v>1</v>
      </c>
      <c r="F145" s="162">
        <f t="shared" si="27"/>
        <v>0</v>
      </c>
      <c r="G145" s="161"/>
      <c r="H145" s="179"/>
      <c r="I145" s="143"/>
      <c r="J145" s="143"/>
      <c r="K145" s="185" t="e">
        <f>VLOOKUP('Damage Pickup'!$H145&amp;'Damage Pickup'!$I145,Code!$I$2:$M$51,4,0)</f>
        <v>#N/A</v>
      </c>
      <c r="L145" s="183"/>
      <c r="M145" s="163"/>
      <c r="N145" s="144"/>
      <c r="O145" s="145">
        <f t="shared" si="34"/>
        <v>0</v>
      </c>
      <c r="P145" s="144">
        <v>0</v>
      </c>
      <c r="Q145" s="164">
        <f t="shared" si="35"/>
        <v>0</v>
      </c>
      <c r="R145" s="146"/>
      <c r="S145" s="147"/>
      <c r="T145" s="147"/>
      <c r="U145" s="157"/>
      <c r="V145" s="165"/>
      <c r="W145" s="166"/>
      <c r="X145" s="166"/>
      <c r="Y145" s="166"/>
      <c r="Z145" s="167" t="str">
        <f t="shared" si="31"/>
        <v/>
      </c>
      <c r="AA145" s="150">
        <f t="shared" si="33"/>
        <v>0</v>
      </c>
      <c r="AB145" s="167" t="str">
        <f t="shared" si="32"/>
        <v/>
      </c>
      <c r="AG145" s="188" t="str">
        <f ca="1">IF(AB145="","",MIN(OFFSET(B145,0,0):OFFSET(B145,AB145-1,0)))</f>
        <v/>
      </c>
      <c r="AH145" s="188" t="str">
        <f ca="1">IF(AB145="","",MIN(OFFSET(C145,0,0):OFFSET(C145,AB145-1,0)))</f>
        <v/>
      </c>
      <c r="AI145" s="188" t="str">
        <f ca="1">IF(AB145="","",MAX(OFFSET(B145,0,0):OFFSET(B145,AB145-1,0)))</f>
        <v/>
      </c>
      <c r="AJ145" s="188" t="str">
        <f ca="1">IF(AB145="","",MAX(OFFSET(C145,0,0):OFFSET(C145,AB145-1,0)))</f>
        <v/>
      </c>
      <c r="AK145" s="188">
        <f t="shared" ca="1" si="28"/>
        <v>0</v>
      </c>
      <c r="AL145" s="189">
        <f t="shared" ca="1" si="29"/>
        <v>0</v>
      </c>
    </row>
    <row r="146" spans="1:38" ht="15.75" x14ac:dyDescent="0.25">
      <c r="A146" s="138"/>
      <c r="B146" s="160"/>
      <c r="C146" s="160"/>
      <c r="D146" s="161"/>
      <c r="E146" s="142">
        <f t="shared" si="30"/>
        <v>1</v>
      </c>
      <c r="F146" s="162">
        <f t="shared" si="27"/>
        <v>0</v>
      </c>
      <c r="G146" s="161"/>
      <c r="H146" s="179"/>
      <c r="I146" s="143"/>
      <c r="J146" s="143"/>
      <c r="K146" s="185" t="e">
        <f>VLOOKUP('Damage Pickup'!$H146&amp;'Damage Pickup'!$I146,Code!$I$2:$M$51,4,0)</f>
        <v>#N/A</v>
      </c>
      <c r="L146" s="183"/>
      <c r="M146" s="163"/>
      <c r="N146" s="144"/>
      <c r="O146" s="145">
        <f t="shared" si="34"/>
        <v>0</v>
      </c>
      <c r="P146" s="144">
        <v>0</v>
      </c>
      <c r="Q146" s="164">
        <f t="shared" si="35"/>
        <v>0</v>
      </c>
      <c r="R146" s="146"/>
      <c r="S146" s="147"/>
      <c r="T146" s="147"/>
      <c r="U146" s="157"/>
      <c r="V146" s="165"/>
      <c r="W146" s="166"/>
      <c r="X146" s="166"/>
      <c r="Y146" s="166"/>
      <c r="Z146" s="167" t="str">
        <f t="shared" si="31"/>
        <v/>
      </c>
      <c r="AA146" s="150">
        <f t="shared" si="33"/>
        <v>0</v>
      </c>
      <c r="AB146" s="167" t="str">
        <f t="shared" si="32"/>
        <v/>
      </c>
      <c r="AG146" s="188" t="str">
        <f ca="1">IF(AB146="","",MIN(OFFSET(B146,0,0):OFFSET(B146,AB146-1,0)))</f>
        <v/>
      </c>
      <c r="AH146" s="188" t="str">
        <f ca="1">IF(AB146="","",MIN(OFFSET(C146,0,0):OFFSET(C146,AB146-1,0)))</f>
        <v/>
      </c>
      <c r="AI146" s="188" t="str">
        <f ca="1">IF(AB146="","",MAX(OFFSET(B146,0,0):OFFSET(B146,AB146-1,0)))</f>
        <v/>
      </c>
      <c r="AJ146" s="188" t="str">
        <f ca="1">IF(AB146="","",MAX(OFFSET(C146,0,0):OFFSET(C146,AB146-1,0)))</f>
        <v/>
      </c>
      <c r="AK146" s="188">
        <f t="shared" ca="1" si="28"/>
        <v>0</v>
      </c>
      <c r="AL146" s="189">
        <f t="shared" ca="1" si="29"/>
        <v>0</v>
      </c>
    </row>
    <row r="147" spans="1:38" ht="15.75" x14ac:dyDescent="0.25">
      <c r="A147" s="138"/>
      <c r="B147" s="160"/>
      <c r="C147" s="160"/>
      <c r="D147" s="161"/>
      <c r="E147" s="142">
        <f t="shared" si="30"/>
        <v>1</v>
      </c>
      <c r="F147" s="162">
        <f t="shared" si="27"/>
        <v>0</v>
      </c>
      <c r="G147" s="161"/>
      <c r="H147" s="179"/>
      <c r="I147" s="143"/>
      <c r="J147" s="143"/>
      <c r="K147" s="185" t="e">
        <f>VLOOKUP('Damage Pickup'!$H147&amp;'Damage Pickup'!$I147,Code!$I$2:$M$51,4,0)</f>
        <v>#N/A</v>
      </c>
      <c r="L147" s="183"/>
      <c r="M147" s="163"/>
      <c r="N147" s="144"/>
      <c r="O147" s="145">
        <f t="shared" si="34"/>
        <v>0</v>
      </c>
      <c r="P147" s="144">
        <v>0</v>
      </c>
      <c r="Q147" s="164">
        <f t="shared" si="35"/>
        <v>0</v>
      </c>
      <c r="R147" s="146"/>
      <c r="S147" s="147"/>
      <c r="T147" s="147"/>
      <c r="U147" s="157"/>
      <c r="V147" s="165"/>
      <c r="W147" s="166"/>
      <c r="X147" s="166"/>
      <c r="Y147" s="166"/>
      <c r="Z147" s="167" t="str">
        <f t="shared" si="31"/>
        <v/>
      </c>
      <c r="AA147" s="150">
        <f t="shared" si="33"/>
        <v>0</v>
      </c>
      <c r="AB147" s="167" t="str">
        <f t="shared" si="32"/>
        <v/>
      </c>
      <c r="AG147" s="188" t="str">
        <f ca="1">IF(AB147="","",MIN(OFFSET(B147,0,0):OFFSET(B147,AB147-1,0)))</f>
        <v/>
      </c>
      <c r="AH147" s="188" t="str">
        <f ca="1">IF(AB147="","",MIN(OFFSET(C147,0,0):OFFSET(C147,AB147-1,0)))</f>
        <v/>
      </c>
      <c r="AI147" s="188" t="str">
        <f ca="1">IF(AB147="","",MAX(OFFSET(B147,0,0):OFFSET(B147,AB147-1,0)))</f>
        <v/>
      </c>
      <c r="AJ147" s="188" t="str">
        <f ca="1">IF(AB147="","",MAX(OFFSET(C147,0,0):OFFSET(C147,AB147-1,0)))</f>
        <v/>
      </c>
      <c r="AK147" s="188">
        <f t="shared" ca="1" si="28"/>
        <v>0</v>
      </c>
      <c r="AL147" s="189">
        <f t="shared" ca="1" si="29"/>
        <v>0</v>
      </c>
    </row>
    <row r="148" spans="1:38" ht="15.75" x14ac:dyDescent="0.25">
      <c r="A148" s="138"/>
      <c r="B148" s="160"/>
      <c r="C148" s="160"/>
      <c r="D148" s="161"/>
      <c r="E148" s="142">
        <f t="shared" si="30"/>
        <v>1</v>
      </c>
      <c r="F148" s="162">
        <f t="shared" si="27"/>
        <v>0</v>
      </c>
      <c r="G148" s="161"/>
      <c r="H148" s="179"/>
      <c r="I148" s="143"/>
      <c r="J148" s="143"/>
      <c r="K148" s="185" t="e">
        <f>VLOOKUP('Damage Pickup'!$H148&amp;'Damage Pickup'!$I148,Code!$I$2:$M$51,4,0)</f>
        <v>#N/A</v>
      </c>
      <c r="L148" s="183"/>
      <c r="M148" s="163"/>
      <c r="N148" s="144"/>
      <c r="O148" s="145">
        <f t="shared" si="34"/>
        <v>0</v>
      </c>
      <c r="P148" s="144">
        <v>0</v>
      </c>
      <c r="Q148" s="164">
        <f t="shared" si="35"/>
        <v>0</v>
      </c>
      <c r="R148" s="146"/>
      <c r="S148" s="147"/>
      <c r="T148" s="147"/>
      <c r="U148" s="157"/>
      <c r="V148" s="165"/>
      <c r="W148" s="166"/>
      <c r="X148" s="166"/>
      <c r="Y148" s="166"/>
      <c r="Z148" s="167" t="str">
        <f t="shared" si="31"/>
        <v/>
      </c>
      <c r="AA148" s="150">
        <f t="shared" si="33"/>
        <v>0</v>
      </c>
      <c r="AB148" s="167" t="str">
        <f t="shared" si="32"/>
        <v/>
      </c>
      <c r="AG148" s="188" t="str">
        <f ca="1">IF(AB148="","",MIN(OFFSET(B148,0,0):OFFSET(B148,AB148-1,0)))</f>
        <v/>
      </c>
      <c r="AH148" s="188" t="str">
        <f ca="1">IF(AB148="","",MIN(OFFSET(C148,0,0):OFFSET(C148,AB148-1,0)))</f>
        <v/>
      </c>
      <c r="AI148" s="188" t="str">
        <f ca="1">IF(AB148="","",MAX(OFFSET(B148,0,0):OFFSET(B148,AB148-1,0)))</f>
        <v/>
      </c>
      <c r="AJ148" s="188" t="str">
        <f ca="1">IF(AB148="","",MAX(OFFSET(C148,0,0):OFFSET(C148,AB148-1,0)))</f>
        <v/>
      </c>
      <c r="AK148" s="188">
        <f t="shared" ca="1" si="28"/>
        <v>0</v>
      </c>
      <c r="AL148" s="189">
        <f t="shared" ca="1" si="29"/>
        <v>0</v>
      </c>
    </row>
    <row r="149" spans="1:38" ht="15.75" x14ac:dyDescent="0.25">
      <c r="A149" s="138"/>
      <c r="B149" s="160"/>
      <c r="C149" s="160"/>
      <c r="D149" s="161"/>
      <c r="E149" s="142">
        <f t="shared" si="30"/>
        <v>1</v>
      </c>
      <c r="F149" s="162">
        <f t="shared" si="27"/>
        <v>0</v>
      </c>
      <c r="G149" s="161"/>
      <c r="H149" s="179"/>
      <c r="I149" s="143"/>
      <c r="J149" s="143"/>
      <c r="K149" s="185" t="e">
        <f>VLOOKUP('Damage Pickup'!$H149&amp;'Damage Pickup'!$I149,Code!$I$2:$M$51,4,0)</f>
        <v>#N/A</v>
      </c>
      <c r="L149" s="183"/>
      <c r="M149" s="163"/>
      <c r="N149" s="144"/>
      <c r="O149" s="145">
        <f t="shared" si="34"/>
        <v>0</v>
      </c>
      <c r="P149" s="144">
        <v>0</v>
      </c>
      <c r="Q149" s="164">
        <f t="shared" si="35"/>
        <v>0</v>
      </c>
      <c r="R149" s="146"/>
      <c r="S149" s="147"/>
      <c r="T149" s="147"/>
      <c r="U149" s="157"/>
      <c r="V149" s="165"/>
      <c r="W149" s="166"/>
      <c r="X149" s="166"/>
      <c r="Y149" s="166"/>
      <c r="Z149" s="167" t="str">
        <f t="shared" si="31"/>
        <v/>
      </c>
      <c r="AA149" s="150">
        <f t="shared" si="33"/>
        <v>0</v>
      </c>
      <c r="AB149" s="167" t="str">
        <f t="shared" si="32"/>
        <v/>
      </c>
      <c r="AG149" s="188" t="str">
        <f ca="1">IF(AB149="","",MIN(OFFSET(B149,0,0):OFFSET(B149,AB149-1,0)))</f>
        <v/>
      </c>
      <c r="AH149" s="188" t="str">
        <f ca="1">IF(AB149="","",MIN(OFFSET(C149,0,0):OFFSET(C149,AB149-1,0)))</f>
        <v/>
      </c>
      <c r="AI149" s="188" t="str">
        <f ca="1">IF(AB149="","",MAX(OFFSET(B149,0,0):OFFSET(B149,AB149-1,0)))</f>
        <v/>
      </c>
      <c r="AJ149" s="188" t="str">
        <f ca="1">IF(AB149="","",MAX(OFFSET(C149,0,0):OFFSET(C149,AB149-1,0)))</f>
        <v/>
      </c>
      <c r="AK149" s="188">
        <f t="shared" ca="1" si="28"/>
        <v>0</v>
      </c>
      <c r="AL149" s="189">
        <f t="shared" ca="1" si="29"/>
        <v>0</v>
      </c>
    </row>
    <row r="150" spans="1:38" ht="15.75" x14ac:dyDescent="0.25">
      <c r="A150" s="138"/>
      <c r="B150" s="160"/>
      <c r="C150" s="160"/>
      <c r="D150" s="161"/>
      <c r="E150" s="142">
        <f t="shared" si="30"/>
        <v>1</v>
      </c>
      <c r="F150" s="162">
        <f t="shared" si="27"/>
        <v>0</v>
      </c>
      <c r="G150" s="161"/>
      <c r="H150" s="179"/>
      <c r="I150" s="143"/>
      <c r="J150" s="143"/>
      <c r="K150" s="185" t="e">
        <f>VLOOKUP('Damage Pickup'!$H150&amp;'Damage Pickup'!$I150,Code!$I$2:$M$51,4,0)</f>
        <v>#N/A</v>
      </c>
      <c r="L150" s="183"/>
      <c r="M150" s="163"/>
      <c r="N150" s="144"/>
      <c r="O150" s="145">
        <f t="shared" si="34"/>
        <v>0</v>
      </c>
      <c r="P150" s="144">
        <v>0</v>
      </c>
      <c r="Q150" s="164">
        <f t="shared" si="35"/>
        <v>0</v>
      </c>
      <c r="R150" s="146"/>
      <c r="S150" s="147"/>
      <c r="T150" s="147"/>
      <c r="U150" s="157"/>
      <c r="V150" s="165"/>
      <c r="W150" s="166"/>
      <c r="X150" s="166"/>
      <c r="Y150" s="166"/>
      <c r="Z150" s="167" t="str">
        <f t="shared" si="31"/>
        <v/>
      </c>
      <c r="AA150" s="150">
        <f t="shared" si="33"/>
        <v>0</v>
      </c>
      <c r="AB150" s="167" t="str">
        <f t="shared" si="32"/>
        <v/>
      </c>
      <c r="AG150" s="188" t="str">
        <f ca="1">IF(AB150="","",MIN(OFFSET(B150,0,0):OFFSET(B150,AB150-1,0)))</f>
        <v/>
      </c>
      <c r="AH150" s="188" t="str">
        <f ca="1">IF(AB150="","",MIN(OFFSET(C150,0,0):OFFSET(C150,AB150-1,0)))</f>
        <v/>
      </c>
      <c r="AI150" s="188" t="str">
        <f ca="1">IF(AB150="","",MAX(OFFSET(B150,0,0):OFFSET(B150,AB150-1,0)))</f>
        <v/>
      </c>
      <c r="AJ150" s="188" t="str">
        <f ca="1">IF(AB150="","",MAX(OFFSET(C150,0,0):OFFSET(C150,AB150-1,0)))</f>
        <v/>
      </c>
      <c r="AK150" s="188">
        <f t="shared" ca="1" si="28"/>
        <v>0</v>
      </c>
      <c r="AL150" s="189">
        <f t="shared" ca="1" si="29"/>
        <v>0</v>
      </c>
    </row>
    <row r="151" spans="1:38" ht="15.75" x14ac:dyDescent="0.25">
      <c r="A151" s="138"/>
      <c r="B151" s="160"/>
      <c r="C151" s="160"/>
      <c r="D151" s="161"/>
      <c r="E151" s="142">
        <f t="shared" si="30"/>
        <v>1</v>
      </c>
      <c r="F151" s="162">
        <f t="shared" si="27"/>
        <v>0</v>
      </c>
      <c r="G151" s="161"/>
      <c r="H151" s="179"/>
      <c r="I151" s="143"/>
      <c r="J151" s="143"/>
      <c r="K151" s="185" t="e">
        <f>VLOOKUP('Damage Pickup'!$H151&amp;'Damage Pickup'!$I151,Code!$I$2:$M$51,4,0)</f>
        <v>#N/A</v>
      </c>
      <c r="L151" s="183"/>
      <c r="M151" s="163"/>
      <c r="N151" s="144"/>
      <c r="O151" s="145">
        <f t="shared" si="34"/>
        <v>0</v>
      </c>
      <c r="P151" s="144">
        <v>0</v>
      </c>
      <c r="Q151" s="164">
        <f t="shared" si="35"/>
        <v>0</v>
      </c>
      <c r="R151" s="146"/>
      <c r="S151" s="147"/>
      <c r="T151" s="147"/>
      <c r="U151" s="157"/>
      <c r="V151" s="165"/>
      <c r="W151" s="166"/>
      <c r="X151" s="166"/>
      <c r="Y151" s="166"/>
      <c r="Z151" s="167" t="str">
        <f t="shared" si="31"/>
        <v/>
      </c>
      <c r="AA151" s="150">
        <f t="shared" si="33"/>
        <v>0</v>
      </c>
      <c r="AB151" s="167" t="str">
        <f t="shared" si="32"/>
        <v/>
      </c>
      <c r="AG151" s="188" t="str">
        <f ca="1">IF(AB151="","",MIN(OFFSET(B151,0,0):OFFSET(B151,AB151-1,0)))</f>
        <v/>
      </c>
      <c r="AH151" s="188" t="str">
        <f ca="1">IF(AB151="","",MIN(OFFSET(C151,0,0):OFFSET(C151,AB151-1,0)))</f>
        <v/>
      </c>
      <c r="AI151" s="188" t="str">
        <f ca="1">IF(AB151="","",MAX(OFFSET(B151,0,0):OFFSET(B151,AB151-1,0)))</f>
        <v/>
      </c>
      <c r="AJ151" s="188" t="str">
        <f ca="1">IF(AB151="","",MAX(OFFSET(C151,0,0):OFFSET(C151,AB151-1,0)))</f>
        <v/>
      </c>
      <c r="AK151" s="188">
        <f t="shared" ca="1" si="28"/>
        <v>0</v>
      </c>
      <c r="AL151" s="189">
        <f t="shared" ca="1" si="29"/>
        <v>0</v>
      </c>
    </row>
    <row r="152" spans="1:38" ht="15.75" x14ac:dyDescent="0.25">
      <c r="A152" s="138"/>
      <c r="B152" s="160"/>
      <c r="C152" s="160"/>
      <c r="D152" s="161"/>
      <c r="E152" s="142">
        <f t="shared" si="30"/>
        <v>1</v>
      </c>
      <c r="F152" s="162">
        <f t="shared" si="27"/>
        <v>0</v>
      </c>
      <c r="G152" s="161"/>
      <c r="H152" s="179"/>
      <c r="I152" s="143"/>
      <c r="J152" s="143"/>
      <c r="K152" s="185" t="e">
        <f>VLOOKUP('Damage Pickup'!$H152&amp;'Damage Pickup'!$I152,Code!$I$2:$M$51,4,0)</f>
        <v>#N/A</v>
      </c>
      <c r="L152" s="183"/>
      <c r="M152" s="163"/>
      <c r="N152" s="144"/>
      <c r="O152" s="145">
        <f t="shared" si="34"/>
        <v>0</v>
      </c>
      <c r="P152" s="144">
        <v>0</v>
      </c>
      <c r="Q152" s="164">
        <f t="shared" si="35"/>
        <v>0</v>
      </c>
      <c r="R152" s="146"/>
      <c r="S152" s="147"/>
      <c r="T152" s="147"/>
      <c r="U152" s="157"/>
      <c r="V152" s="165"/>
      <c r="W152" s="166"/>
      <c r="X152" s="166"/>
      <c r="Y152" s="166"/>
      <c r="Z152" s="167" t="str">
        <f t="shared" si="31"/>
        <v/>
      </c>
      <c r="AA152" s="150">
        <f t="shared" si="33"/>
        <v>0</v>
      </c>
      <c r="AB152" s="167" t="str">
        <f t="shared" si="32"/>
        <v/>
      </c>
      <c r="AG152" s="188" t="str">
        <f ca="1">IF(AB152="","",MIN(OFFSET(B152,0,0):OFFSET(B152,AB152-1,0)))</f>
        <v/>
      </c>
      <c r="AH152" s="188" t="str">
        <f ca="1">IF(AB152="","",MIN(OFFSET(C152,0,0):OFFSET(C152,AB152-1,0)))</f>
        <v/>
      </c>
      <c r="AI152" s="188" t="str">
        <f ca="1">IF(AB152="","",MAX(OFFSET(B152,0,0):OFFSET(B152,AB152-1,0)))</f>
        <v/>
      </c>
      <c r="AJ152" s="188" t="str">
        <f ca="1">IF(AB152="","",MAX(OFFSET(C152,0,0):OFFSET(C152,AB152-1,0)))</f>
        <v/>
      </c>
      <c r="AK152" s="188">
        <f t="shared" ca="1" si="28"/>
        <v>0</v>
      </c>
      <c r="AL152" s="189">
        <f t="shared" ca="1" si="29"/>
        <v>0</v>
      </c>
    </row>
    <row r="153" spans="1:38" ht="15.75" x14ac:dyDescent="0.25">
      <c r="A153" s="138"/>
      <c r="B153" s="160"/>
      <c r="C153" s="160"/>
      <c r="D153" s="161"/>
      <c r="E153" s="142">
        <f t="shared" si="30"/>
        <v>1</v>
      </c>
      <c r="F153" s="162">
        <f t="shared" si="27"/>
        <v>0</v>
      </c>
      <c r="G153" s="161"/>
      <c r="H153" s="179"/>
      <c r="I153" s="143"/>
      <c r="J153" s="143"/>
      <c r="K153" s="185" t="e">
        <f>VLOOKUP('Damage Pickup'!$H153&amp;'Damage Pickup'!$I153,Code!$I$2:$M$51,4,0)</f>
        <v>#N/A</v>
      </c>
      <c r="L153" s="183"/>
      <c r="M153" s="163"/>
      <c r="N153" s="144"/>
      <c r="O153" s="145">
        <f t="shared" si="34"/>
        <v>0</v>
      </c>
      <c r="P153" s="144">
        <v>0</v>
      </c>
      <c r="Q153" s="164">
        <f t="shared" si="35"/>
        <v>0</v>
      </c>
      <c r="R153" s="146"/>
      <c r="S153" s="147"/>
      <c r="T153" s="147"/>
      <c r="U153" s="157"/>
      <c r="V153" s="165"/>
      <c r="W153" s="166"/>
      <c r="X153" s="166"/>
      <c r="Y153" s="166"/>
      <c r="Z153" s="167" t="str">
        <f t="shared" si="31"/>
        <v/>
      </c>
      <c r="AA153" s="150">
        <f t="shared" si="33"/>
        <v>0</v>
      </c>
      <c r="AB153" s="167" t="str">
        <f t="shared" si="32"/>
        <v/>
      </c>
      <c r="AG153" s="188" t="str">
        <f ca="1">IF(AB153="","",MIN(OFFSET(B153,0,0):OFFSET(B153,AB153-1,0)))</f>
        <v/>
      </c>
      <c r="AH153" s="188" t="str">
        <f ca="1">IF(AB153="","",MIN(OFFSET(C153,0,0):OFFSET(C153,AB153-1,0)))</f>
        <v/>
      </c>
      <c r="AI153" s="188" t="str">
        <f ca="1">IF(AB153="","",MAX(OFFSET(B153,0,0):OFFSET(B153,AB153-1,0)))</f>
        <v/>
      </c>
      <c r="AJ153" s="188" t="str">
        <f ca="1">IF(AB153="","",MAX(OFFSET(C153,0,0):OFFSET(C153,AB153-1,0)))</f>
        <v/>
      </c>
      <c r="AK153" s="188">
        <f t="shared" ca="1" si="28"/>
        <v>0</v>
      </c>
      <c r="AL153" s="189">
        <f t="shared" ca="1" si="29"/>
        <v>0</v>
      </c>
    </row>
    <row r="154" spans="1:38" ht="15.75" x14ac:dyDescent="0.25">
      <c r="A154" s="138"/>
      <c r="B154" s="160"/>
      <c r="C154" s="160"/>
      <c r="D154" s="161"/>
      <c r="E154" s="142">
        <f t="shared" si="30"/>
        <v>1</v>
      </c>
      <c r="F154" s="162">
        <f t="shared" si="27"/>
        <v>0</v>
      </c>
      <c r="G154" s="161"/>
      <c r="H154" s="179"/>
      <c r="I154" s="143"/>
      <c r="J154" s="143"/>
      <c r="K154" s="185" t="e">
        <f>VLOOKUP('Damage Pickup'!$H154&amp;'Damage Pickup'!$I154,Code!$I$2:$M$51,4,0)</f>
        <v>#N/A</v>
      </c>
      <c r="L154" s="183"/>
      <c r="M154" s="163"/>
      <c r="N154" s="144"/>
      <c r="O154" s="145">
        <f t="shared" si="34"/>
        <v>0</v>
      </c>
      <c r="P154" s="144">
        <v>0</v>
      </c>
      <c r="Q154" s="164">
        <f t="shared" si="35"/>
        <v>0</v>
      </c>
      <c r="R154" s="146"/>
      <c r="S154" s="147"/>
      <c r="T154" s="147"/>
      <c r="U154" s="157"/>
      <c r="V154" s="165"/>
      <c r="W154" s="166"/>
      <c r="X154" s="166"/>
      <c r="Y154" s="166"/>
      <c r="Z154" s="167" t="str">
        <f t="shared" si="31"/>
        <v/>
      </c>
      <c r="AA154" s="150">
        <f t="shared" si="33"/>
        <v>0</v>
      </c>
      <c r="AB154" s="167" t="str">
        <f t="shared" si="32"/>
        <v/>
      </c>
      <c r="AG154" s="188" t="str">
        <f ca="1">IF(AB154="","",MIN(OFFSET(B154,0,0):OFFSET(B154,AB154-1,0)))</f>
        <v/>
      </c>
      <c r="AH154" s="188" t="str">
        <f ca="1">IF(AB154="","",MIN(OFFSET(C154,0,0):OFFSET(C154,AB154-1,0)))</f>
        <v/>
      </c>
      <c r="AI154" s="188" t="str">
        <f ca="1">IF(AB154="","",MAX(OFFSET(B154,0,0):OFFSET(B154,AB154-1,0)))</f>
        <v/>
      </c>
      <c r="AJ154" s="188" t="str">
        <f ca="1">IF(AB154="","",MAX(OFFSET(C154,0,0):OFFSET(C154,AB154-1,0)))</f>
        <v/>
      </c>
      <c r="AK154" s="188">
        <f t="shared" ca="1" si="28"/>
        <v>0</v>
      </c>
      <c r="AL154" s="189">
        <f t="shared" ca="1" si="29"/>
        <v>0</v>
      </c>
    </row>
    <row r="155" spans="1:38" ht="15.75" x14ac:dyDescent="0.25">
      <c r="A155" s="138"/>
      <c r="B155" s="160"/>
      <c r="C155" s="160"/>
      <c r="D155" s="161"/>
      <c r="E155" s="142">
        <f t="shared" si="30"/>
        <v>1</v>
      </c>
      <c r="F155" s="162">
        <f t="shared" si="27"/>
        <v>0</v>
      </c>
      <c r="G155" s="161"/>
      <c r="H155" s="179"/>
      <c r="I155" s="143"/>
      <c r="J155" s="143"/>
      <c r="K155" s="185" t="e">
        <f>VLOOKUP('Damage Pickup'!$H155&amp;'Damage Pickup'!$I155,Code!$I$2:$M$51,4,0)</f>
        <v>#N/A</v>
      </c>
      <c r="L155" s="183"/>
      <c r="M155" s="163"/>
      <c r="N155" s="144"/>
      <c r="O155" s="145">
        <f t="shared" si="34"/>
        <v>0</v>
      </c>
      <c r="P155" s="144">
        <v>0</v>
      </c>
      <c r="Q155" s="164">
        <f t="shared" si="35"/>
        <v>0</v>
      </c>
      <c r="R155" s="146"/>
      <c r="S155" s="147"/>
      <c r="T155" s="147"/>
      <c r="U155" s="157"/>
      <c r="V155" s="165"/>
      <c r="W155" s="166"/>
      <c r="X155" s="166"/>
      <c r="Y155" s="166"/>
      <c r="Z155" s="167" t="str">
        <f t="shared" si="31"/>
        <v/>
      </c>
      <c r="AA155" s="150">
        <f t="shared" si="33"/>
        <v>0</v>
      </c>
      <c r="AB155" s="167" t="str">
        <f t="shared" si="32"/>
        <v/>
      </c>
      <c r="AG155" s="188" t="str">
        <f ca="1">IF(AB155="","",MIN(OFFSET(B155,0,0):OFFSET(B155,AB155-1,0)))</f>
        <v/>
      </c>
      <c r="AH155" s="188" t="str">
        <f ca="1">IF(AB155="","",MIN(OFFSET(C155,0,0):OFFSET(C155,AB155-1,0)))</f>
        <v/>
      </c>
      <c r="AI155" s="188" t="str">
        <f ca="1">IF(AB155="","",MAX(OFFSET(B155,0,0):OFFSET(B155,AB155-1,0)))</f>
        <v/>
      </c>
      <c r="AJ155" s="188" t="str">
        <f ca="1">IF(AB155="","",MAX(OFFSET(C155,0,0):OFFSET(C155,AB155-1,0)))</f>
        <v/>
      </c>
      <c r="AK155" s="188">
        <f t="shared" ca="1" si="28"/>
        <v>0</v>
      </c>
      <c r="AL155" s="189">
        <f t="shared" ca="1" si="29"/>
        <v>0</v>
      </c>
    </row>
    <row r="156" spans="1:38" ht="15.75" x14ac:dyDescent="0.25">
      <c r="A156" s="138"/>
      <c r="B156" s="160"/>
      <c r="C156" s="160"/>
      <c r="D156" s="161"/>
      <c r="E156" s="142">
        <f t="shared" si="30"/>
        <v>1</v>
      </c>
      <c r="F156" s="162">
        <f t="shared" si="27"/>
        <v>0</v>
      </c>
      <c r="G156" s="161"/>
      <c r="H156" s="179"/>
      <c r="I156" s="143"/>
      <c r="J156" s="143"/>
      <c r="K156" s="185" t="e">
        <f>VLOOKUP('Damage Pickup'!$H156&amp;'Damage Pickup'!$I156,Code!$I$2:$M$51,4,0)</f>
        <v>#N/A</v>
      </c>
      <c r="L156" s="183"/>
      <c r="M156" s="163"/>
      <c r="N156" s="144"/>
      <c r="O156" s="145">
        <f t="shared" si="34"/>
        <v>0</v>
      </c>
      <c r="P156" s="144">
        <v>0</v>
      </c>
      <c r="Q156" s="164">
        <f t="shared" si="35"/>
        <v>0</v>
      </c>
      <c r="R156" s="146"/>
      <c r="S156" s="147"/>
      <c r="T156" s="147"/>
      <c r="U156" s="157"/>
      <c r="V156" s="165"/>
      <c r="W156" s="166"/>
      <c r="X156" s="166"/>
      <c r="Y156" s="166"/>
      <c r="Z156" s="167" t="str">
        <f t="shared" si="31"/>
        <v/>
      </c>
      <c r="AA156" s="150">
        <f t="shared" si="33"/>
        <v>0</v>
      </c>
      <c r="AB156" s="167" t="str">
        <f t="shared" si="32"/>
        <v/>
      </c>
      <c r="AG156" s="188" t="str">
        <f ca="1">IF(AB156="","",MIN(OFFSET(B156,0,0):OFFSET(B156,AB156-1,0)))</f>
        <v/>
      </c>
      <c r="AH156" s="188" t="str">
        <f ca="1">IF(AB156="","",MIN(OFFSET(C156,0,0):OFFSET(C156,AB156-1,0)))</f>
        <v/>
      </c>
      <c r="AI156" s="188" t="str">
        <f ca="1">IF(AB156="","",MAX(OFFSET(B156,0,0):OFFSET(B156,AB156-1,0)))</f>
        <v/>
      </c>
      <c r="AJ156" s="188" t="str">
        <f ca="1">IF(AB156="","",MAX(OFFSET(C156,0,0):OFFSET(C156,AB156-1,0)))</f>
        <v/>
      </c>
      <c r="AK156" s="188">
        <f t="shared" ca="1" si="28"/>
        <v>0</v>
      </c>
      <c r="AL156" s="189">
        <f t="shared" ca="1" si="29"/>
        <v>0</v>
      </c>
    </row>
    <row r="157" spans="1:38" ht="15.75" x14ac:dyDescent="0.25">
      <c r="A157" s="138"/>
      <c r="B157" s="160"/>
      <c r="C157" s="160"/>
      <c r="D157" s="161"/>
      <c r="E157" s="142">
        <f t="shared" si="30"/>
        <v>1</v>
      </c>
      <c r="F157" s="162">
        <f t="shared" ref="F157:F220" si="36">D157*E157</f>
        <v>0</v>
      </c>
      <c r="G157" s="161"/>
      <c r="H157" s="179"/>
      <c r="I157" s="143"/>
      <c r="J157" s="143"/>
      <c r="K157" s="185" t="e">
        <f>VLOOKUP('Damage Pickup'!$H157&amp;'Damage Pickup'!$I157,Code!$I$2:$M$51,4,0)</f>
        <v>#N/A</v>
      </c>
      <c r="L157" s="183"/>
      <c r="M157" s="163"/>
      <c r="N157" s="144"/>
      <c r="O157" s="145">
        <f t="shared" si="34"/>
        <v>0</v>
      </c>
      <c r="P157" s="144">
        <v>0</v>
      </c>
      <c r="Q157" s="164">
        <f t="shared" si="35"/>
        <v>0</v>
      </c>
      <c r="R157" s="146"/>
      <c r="S157" s="147"/>
      <c r="T157" s="147"/>
      <c r="U157" s="157"/>
      <c r="V157" s="165"/>
      <c r="W157" s="166"/>
      <c r="X157" s="166"/>
      <c r="Y157" s="166"/>
      <c r="Z157" s="167" t="str">
        <f t="shared" si="31"/>
        <v/>
      </c>
      <c r="AA157" s="150">
        <f t="shared" si="33"/>
        <v>0</v>
      </c>
      <c r="AB157" s="167" t="str">
        <f t="shared" si="32"/>
        <v/>
      </c>
      <c r="AG157" s="188" t="str">
        <f ca="1">IF(AB157="","",MIN(OFFSET(B157,0,0):OFFSET(B157,AB157-1,0)))</f>
        <v/>
      </c>
      <c r="AH157" s="188" t="str">
        <f ca="1">IF(AB157="","",MIN(OFFSET(C157,0,0):OFFSET(C157,AB157-1,0)))</f>
        <v/>
      </c>
      <c r="AI157" s="188" t="str">
        <f ca="1">IF(AB157="","",MAX(OFFSET(B157,0,0):OFFSET(B157,AB157-1,0)))</f>
        <v/>
      </c>
      <c r="AJ157" s="188" t="str">
        <f ca="1">IF(AB157="","",MAX(OFFSET(C157,0,0):OFFSET(C157,AB157-1,0)))</f>
        <v/>
      </c>
      <c r="AK157" s="188">
        <f t="shared" ca="1" si="28"/>
        <v>0</v>
      </c>
      <c r="AL157" s="189">
        <f t="shared" ca="1" si="29"/>
        <v>0</v>
      </c>
    </row>
    <row r="158" spans="1:38" ht="15.75" x14ac:dyDescent="0.25">
      <c r="A158" s="138"/>
      <c r="B158" s="160"/>
      <c r="C158" s="160"/>
      <c r="D158" s="161"/>
      <c r="E158" s="142">
        <f t="shared" si="30"/>
        <v>1</v>
      </c>
      <c r="F158" s="162">
        <f t="shared" si="36"/>
        <v>0</v>
      </c>
      <c r="G158" s="161"/>
      <c r="H158" s="179"/>
      <c r="I158" s="143"/>
      <c r="J158" s="143"/>
      <c r="K158" s="185" t="e">
        <f>VLOOKUP('Damage Pickup'!$H158&amp;'Damage Pickup'!$I158,Code!$I$2:$M$51,4,0)</f>
        <v>#N/A</v>
      </c>
      <c r="L158" s="183"/>
      <c r="M158" s="163"/>
      <c r="N158" s="144"/>
      <c r="O158" s="145">
        <f t="shared" si="34"/>
        <v>0</v>
      </c>
      <c r="P158" s="144">
        <v>0</v>
      </c>
      <c r="Q158" s="164">
        <f t="shared" si="35"/>
        <v>0</v>
      </c>
      <c r="R158" s="146"/>
      <c r="S158" s="147"/>
      <c r="T158" s="147"/>
      <c r="U158" s="157"/>
      <c r="V158" s="165"/>
      <c r="W158" s="166"/>
      <c r="X158" s="166"/>
      <c r="Y158" s="166"/>
      <c r="Z158" s="167" t="str">
        <f t="shared" si="31"/>
        <v/>
      </c>
      <c r="AA158" s="150">
        <f t="shared" si="33"/>
        <v>0</v>
      </c>
      <c r="AB158" s="167" t="str">
        <f t="shared" si="32"/>
        <v/>
      </c>
      <c r="AG158" s="188" t="str">
        <f ca="1">IF(AB158="","",MIN(OFFSET(B158,0,0):OFFSET(B158,AB158-1,0)))</f>
        <v/>
      </c>
      <c r="AH158" s="188" t="str">
        <f ca="1">IF(AB158="","",MIN(OFFSET(C158,0,0):OFFSET(C158,AB158-1,0)))</f>
        <v/>
      </c>
      <c r="AI158" s="188" t="str">
        <f ca="1">IF(AB158="","",MAX(OFFSET(B158,0,0):OFFSET(B158,AB158-1,0)))</f>
        <v/>
      </c>
      <c r="AJ158" s="188" t="str">
        <f ca="1">IF(AB158="","",MAX(OFFSET(C158,0,0):OFFSET(C158,AB158-1,0)))</f>
        <v/>
      </c>
      <c r="AK158" s="188">
        <f t="shared" ca="1" si="28"/>
        <v>0</v>
      </c>
      <c r="AL158" s="189">
        <f t="shared" ca="1" si="29"/>
        <v>0</v>
      </c>
    </row>
    <row r="159" spans="1:38" ht="15.75" x14ac:dyDescent="0.25">
      <c r="A159" s="138"/>
      <c r="B159" s="160"/>
      <c r="C159" s="160"/>
      <c r="D159" s="161"/>
      <c r="E159" s="142">
        <f t="shared" si="30"/>
        <v>1</v>
      </c>
      <c r="F159" s="162">
        <f t="shared" si="36"/>
        <v>0</v>
      </c>
      <c r="G159" s="161"/>
      <c r="H159" s="179"/>
      <c r="I159" s="143"/>
      <c r="J159" s="143"/>
      <c r="K159" s="185" t="e">
        <f>VLOOKUP('Damage Pickup'!$H159&amp;'Damage Pickup'!$I159,Code!$I$2:$M$51,4,0)</f>
        <v>#N/A</v>
      </c>
      <c r="L159" s="183"/>
      <c r="M159" s="163"/>
      <c r="N159" s="144"/>
      <c r="O159" s="145">
        <f t="shared" si="34"/>
        <v>0</v>
      </c>
      <c r="P159" s="144">
        <v>0</v>
      </c>
      <c r="Q159" s="164">
        <f t="shared" si="35"/>
        <v>0</v>
      </c>
      <c r="R159" s="146"/>
      <c r="S159" s="147"/>
      <c r="T159" s="147"/>
      <c r="U159" s="157"/>
      <c r="V159" s="165"/>
      <c r="W159" s="166"/>
      <c r="X159" s="166"/>
      <c r="Y159" s="166"/>
      <c r="Z159" s="167" t="str">
        <f t="shared" si="31"/>
        <v/>
      </c>
      <c r="AA159" s="150">
        <f t="shared" si="33"/>
        <v>0</v>
      </c>
      <c r="AB159" s="167" t="str">
        <f t="shared" si="32"/>
        <v/>
      </c>
      <c r="AG159" s="188" t="str">
        <f ca="1">IF(AB159="","",MIN(OFFSET(B159,0,0):OFFSET(B159,AB159-1,0)))</f>
        <v/>
      </c>
      <c r="AH159" s="188" t="str">
        <f ca="1">IF(AB159="","",MIN(OFFSET(C159,0,0):OFFSET(C159,AB159-1,0)))</f>
        <v/>
      </c>
      <c r="AI159" s="188" t="str">
        <f ca="1">IF(AB159="","",MAX(OFFSET(B159,0,0):OFFSET(B159,AB159-1,0)))</f>
        <v/>
      </c>
      <c r="AJ159" s="188" t="str">
        <f ca="1">IF(AB159="","",MAX(OFFSET(C159,0,0):OFFSET(C159,AB159-1,0)))</f>
        <v/>
      </c>
      <c r="AK159" s="188">
        <f t="shared" ca="1" si="28"/>
        <v>0</v>
      </c>
      <c r="AL159" s="189">
        <f t="shared" ca="1" si="29"/>
        <v>0</v>
      </c>
    </row>
    <row r="160" spans="1:38" ht="15.75" x14ac:dyDescent="0.25">
      <c r="A160" s="138"/>
      <c r="B160" s="160"/>
      <c r="C160" s="160"/>
      <c r="D160" s="161"/>
      <c r="E160" s="142">
        <f t="shared" si="30"/>
        <v>1</v>
      </c>
      <c r="F160" s="162">
        <f t="shared" si="36"/>
        <v>0</v>
      </c>
      <c r="G160" s="161"/>
      <c r="H160" s="179"/>
      <c r="I160" s="143"/>
      <c r="J160" s="143"/>
      <c r="K160" s="185" t="e">
        <f>VLOOKUP('Damage Pickup'!$H160&amp;'Damage Pickup'!$I160,Code!$I$2:$M$51,4,0)</f>
        <v>#N/A</v>
      </c>
      <c r="L160" s="183"/>
      <c r="M160" s="163"/>
      <c r="N160" s="144"/>
      <c r="O160" s="145">
        <f t="shared" si="34"/>
        <v>0</v>
      </c>
      <c r="P160" s="144">
        <v>0</v>
      </c>
      <c r="Q160" s="164">
        <f t="shared" si="35"/>
        <v>0</v>
      </c>
      <c r="R160" s="146"/>
      <c r="S160" s="147"/>
      <c r="T160" s="147"/>
      <c r="U160" s="157"/>
      <c r="V160" s="165"/>
      <c r="W160" s="166"/>
      <c r="X160" s="166"/>
      <c r="Y160" s="166"/>
      <c r="Z160" s="167" t="str">
        <f t="shared" si="31"/>
        <v/>
      </c>
      <c r="AA160" s="150">
        <f t="shared" si="33"/>
        <v>0</v>
      </c>
      <c r="AB160" s="167" t="str">
        <f t="shared" si="32"/>
        <v/>
      </c>
      <c r="AG160" s="188" t="str">
        <f ca="1">IF(AB160="","",MIN(OFFSET(B160,0,0):OFFSET(B160,AB160-1,0)))</f>
        <v/>
      </c>
      <c r="AH160" s="188" t="str">
        <f ca="1">IF(AB160="","",MIN(OFFSET(C160,0,0):OFFSET(C160,AB160-1,0)))</f>
        <v/>
      </c>
      <c r="AI160" s="188" t="str">
        <f ca="1">IF(AB160="","",MAX(OFFSET(B160,0,0):OFFSET(B160,AB160-1,0)))</f>
        <v/>
      </c>
      <c r="AJ160" s="188" t="str">
        <f ca="1">IF(AB160="","",MAX(OFFSET(C160,0,0):OFFSET(C160,AB160-1,0)))</f>
        <v/>
      </c>
      <c r="AK160" s="188">
        <f t="shared" ca="1" si="28"/>
        <v>0</v>
      </c>
      <c r="AL160" s="189">
        <f t="shared" ca="1" si="29"/>
        <v>0</v>
      </c>
    </row>
    <row r="161" spans="1:38" ht="15.75" x14ac:dyDescent="0.25">
      <c r="A161" s="138"/>
      <c r="B161" s="160"/>
      <c r="C161" s="160"/>
      <c r="D161" s="161"/>
      <c r="E161" s="142">
        <f t="shared" si="30"/>
        <v>1</v>
      </c>
      <c r="F161" s="162">
        <f t="shared" si="36"/>
        <v>0</v>
      </c>
      <c r="G161" s="161"/>
      <c r="H161" s="179"/>
      <c r="I161" s="143"/>
      <c r="J161" s="143"/>
      <c r="K161" s="185" t="e">
        <f>VLOOKUP('Damage Pickup'!$H161&amp;'Damage Pickup'!$I161,Code!$I$2:$M$51,4,0)</f>
        <v>#N/A</v>
      </c>
      <c r="L161" s="183"/>
      <c r="M161" s="163"/>
      <c r="N161" s="144"/>
      <c r="O161" s="145">
        <f t="shared" si="34"/>
        <v>0</v>
      </c>
      <c r="P161" s="144">
        <v>0</v>
      </c>
      <c r="Q161" s="164">
        <f t="shared" si="35"/>
        <v>0</v>
      </c>
      <c r="R161" s="146"/>
      <c r="S161" s="147"/>
      <c r="T161" s="147"/>
      <c r="U161" s="157"/>
      <c r="V161" s="165"/>
      <c r="W161" s="166"/>
      <c r="X161" s="166"/>
      <c r="Y161" s="166"/>
      <c r="Z161" s="167" t="str">
        <f t="shared" si="31"/>
        <v/>
      </c>
      <c r="AA161" s="150">
        <f t="shared" si="33"/>
        <v>0</v>
      </c>
      <c r="AB161" s="167" t="str">
        <f t="shared" si="32"/>
        <v/>
      </c>
      <c r="AG161" s="188" t="str">
        <f ca="1">IF(AB161="","",MIN(OFFSET(B161,0,0):OFFSET(B161,AB161-1,0)))</f>
        <v/>
      </c>
      <c r="AH161" s="188" t="str">
        <f ca="1">IF(AB161="","",MIN(OFFSET(C161,0,0):OFFSET(C161,AB161-1,0)))</f>
        <v/>
      </c>
      <c r="AI161" s="188" t="str">
        <f ca="1">IF(AB161="","",MAX(OFFSET(B161,0,0):OFFSET(B161,AB161-1,0)))</f>
        <v/>
      </c>
      <c r="AJ161" s="188" t="str">
        <f ca="1">IF(AB161="","",MAX(OFFSET(C161,0,0):OFFSET(C161,AB161-1,0)))</f>
        <v/>
      </c>
      <c r="AK161" s="188">
        <f t="shared" ca="1" si="28"/>
        <v>0</v>
      </c>
      <c r="AL161" s="189">
        <f t="shared" ca="1" si="29"/>
        <v>0</v>
      </c>
    </row>
    <row r="162" spans="1:38" ht="15.75" x14ac:dyDescent="0.25">
      <c r="A162" s="138"/>
      <c r="B162" s="160"/>
      <c r="C162" s="160"/>
      <c r="D162" s="161"/>
      <c r="E162" s="142">
        <f t="shared" si="30"/>
        <v>1</v>
      </c>
      <c r="F162" s="162">
        <f t="shared" si="36"/>
        <v>0</v>
      </c>
      <c r="G162" s="161"/>
      <c r="H162" s="179"/>
      <c r="I162" s="143"/>
      <c r="J162" s="143"/>
      <c r="K162" s="185" t="e">
        <f>VLOOKUP('Damage Pickup'!$H162&amp;'Damage Pickup'!$I162,Code!$I$2:$M$51,4,0)</f>
        <v>#N/A</v>
      </c>
      <c r="L162" s="183"/>
      <c r="M162" s="163"/>
      <c r="N162" s="144"/>
      <c r="O162" s="145">
        <f t="shared" si="34"/>
        <v>0</v>
      </c>
      <c r="P162" s="144">
        <v>0</v>
      </c>
      <c r="Q162" s="164">
        <f t="shared" si="35"/>
        <v>0</v>
      </c>
      <c r="R162" s="146"/>
      <c r="S162" s="147"/>
      <c r="T162" s="147"/>
      <c r="U162" s="157"/>
      <c r="V162" s="165"/>
      <c r="W162" s="166"/>
      <c r="X162" s="166"/>
      <c r="Y162" s="166"/>
      <c r="Z162" s="167" t="str">
        <f t="shared" si="31"/>
        <v/>
      </c>
      <c r="AA162" s="150">
        <f t="shared" si="33"/>
        <v>0</v>
      </c>
      <c r="AB162" s="167" t="str">
        <f t="shared" si="32"/>
        <v/>
      </c>
      <c r="AG162" s="188" t="str">
        <f ca="1">IF(AB162="","",MIN(OFFSET(B162,0,0):OFFSET(B162,AB162-1,0)))</f>
        <v/>
      </c>
      <c r="AH162" s="188" t="str">
        <f ca="1">IF(AB162="","",MIN(OFFSET(C162,0,0):OFFSET(C162,AB162-1,0)))</f>
        <v/>
      </c>
      <c r="AI162" s="188" t="str">
        <f ca="1">IF(AB162="","",MAX(OFFSET(B162,0,0):OFFSET(B162,AB162-1,0)))</f>
        <v/>
      </c>
      <c r="AJ162" s="188" t="str">
        <f ca="1">IF(AB162="","",MAX(OFFSET(C162,0,0):OFFSET(C162,AB162-1,0)))</f>
        <v/>
      </c>
      <c r="AK162" s="188">
        <f t="shared" ca="1" si="28"/>
        <v>0</v>
      </c>
      <c r="AL162" s="189">
        <f t="shared" ca="1" si="29"/>
        <v>0</v>
      </c>
    </row>
    <row r="163" spans="1:38" ht="15.75" x14ac:dyDescent="0.25">
      <c r="A163" s="138"/>
      <c r="B163" s="160"/>
      <c r="C163" s="160"/>
      <c r="D163" s="161"/>
      <c r="E163" s="142">
        <f t="shared" si="30"/>
        <v>1</v>
      </c>
      <c r="F163" s="162">
        <f t="shared" si="36"/>
        <v>0</v>
      </c>
      <c r="G163" s="161"/>
      <c r="H163" s="179"/>
      <c r="I163" s="143"/>
      <c r="J163" s="143"/>
      <c r="K163" s="185" t="e">
        <f>VLOOKUP('Damage Pickup'!$H163&amp;'Damage Pickup'!$I163,Code!$I$2:$M$51,4,0)</f>
        <v>#N/A</v>
      </c>
      <c r="L163" s="183"/>
      <c r="M163" s="163"/>
      <c r="N163" s="144"/>
      <c r="O163" s="145">
        <f t="shared" si="34"/>
        <v>0</v>
      </c>
      <c r="P163" s="144">
        <v>0</v>
      </c>
      <c r="Q163" s="164">
        <f t="shared" si="35"/>
        <v>0</v>
      </c>
      <c r="R163" s="146"/>
      <c r="S163" s="147"/>
      <c r="T163" s="147"/>
      <c r="U163" s="157"/>
      <c r="V163" s="165"/>
      <c r="W163" s="166"/>
      <c r="X163" s="166"/>
      <c r="Y163" s="166"/>
      <c r="Z163" s="167" t="str">
        <f t="shared" si="31"/>
        <v/>
      </c>
      <c r="AA163" s="150">
        <f t="shared" si="33"/>
        <v>0</v>
      </c>
      <c r="AB163" s="167" t="str">
        <f t="shared" si="32"/>
        <v/>
      </c>
      <c r="AG163" s="188" t="str">
        <f ca="1">IF(AB163="","",MIN(OFFSET(B163,0,0):OFFSET(B163,AB163-1,0)))</f>
        <v/>
      </c>
      <c r="AH163" s="188" t="str">
        <f ca="1">IF(AB163="","",MIN(OFFSET(C163,0,0):OFFSET(C163,AB163-1,0)))</f>
        <v/>
      </c>
      <c r="AI163" s="188" t="str">
        <f ca="1">IF(AB163="","",MAX(OFFSET(B163,0,0):OFFSET(B163,AB163-1,0)))</f>
        <v/>
      </c>
      <c r="AJ163" s="188" t="str">
        <f ca="1">IF(AB163="","",MAX(OFFSET(C163,0,0):OFFSET(C163,AB163-1,0)))</f>
        <v/>
      </c>
      <c r="AK163" s="188">
        <f t="shared" ca="1" si="28"/>
        <v>0</v>
      </c>
      <c r="AL163" s="189">
        <f t="shared" ca="1" si="29"/>
        <v>0</v>
      </c>
    </row>
    <row r="164" spans="1:38" ht="15.75" x14ac:dyDescent="0.25">
      <c r="A164" s="138"/>
      <c r="B164" s="160"/>
      <c r="C164" s="160"/>
      <c r="D164" s="161"/>
      <c r="E164" s="142">
        <f t="shared" si="30"/>
        <v>1</v>
      </c>
      <c r="F164" s="162">
        <f t="shared" si="36"/>
        <v>0</v>
      </c>
      <c r="G164" s="161"/>
      <c r="H164" s="179"/>
      <c r="I164" s="143"/>
      <c r="J164" s="143"/>
      <c r="K164" s="185" t="e">
        <f>VLOOKUP('Damage Pickup'!$H164&amp;'Damage Pickup'!$I164,Code!$I$2:$M$51,4,0)</f>
        <v>#N/A</v>
      </c>
      <c r="L164" s="183"/>
      <c r="M164" s="163"/>
      <c r="N164" s="144"/>
      <c r="O164" s="145">
        <f t="shared" si="34"/>
        <v>0</v>
      </c>
      <c r="P164" s="144">
        <v>0</v>
      </c>
      <c r="Q164" s="164">
        <f t="shared" si="35"/>
        <v>0</v>
      </c>
      <c r="R164" s="146"/>
      <c r="S164" s="147"/>
      <c r="T164" s="147"/>
      <c r="U164" s="157"/>
      <c r="V164" s="165"/>
      <c r="W164" s="166"/>
      <c r="X164" s="166"/>
      <c r="Y164" s="166"/>
      <c r="Z164" s="167" t="str">
        <f t="shared" si="31"/>
        <v/>
      </c>
      <c r="AA164" s="150">
        <f t="shared" si="33"/>
        <v>0</v>
      </c>
      <c r="AB164" s="167" t="str">
        <f t="shared" si="32"/>
        <v/>
      </c>
      <c r="AG164" s="188" t="str">
        <f ca="1">IF(AB164="","",MIN(OFFSET(B164,0,0):OFFSET(B164,AB164-1,0)))</f>
        <v/>
      </c>
      <c r="AH164" s="188" t="str">
        <f ca="1">IF(AB164="","",MIN(OFFSET(C164,0,0):OFFSET(C164,AB164-1,0)))</f>
        <v/>
      </c>
      <c r="AI164" s="188" t="str">
        <f ca="1">IF(AB164="","",MAX(OFFSET(B164,0,0):OFFSET(B164,AB164-1,0)))</f>
        <v/>
      </c>
      <c r="AJ164" s="188" t="str">
        <f ca="1">IF(AB164="","",MAX(OFFSET(C164,0,0):OFFSET(C164,AB164-1,0)))</f>
        <v/>
      </c>
      <c r="AK164" s="188">
        <f t="shared" ca="1" si="28"/>
        <v>0</v>
      </c>
      <c r="AL164" s="189">
        <f t="shared" ca="1" si="29"/>
        <v>0</v>
      </c>
    </row>
    <row r="165" spans="1:38" ht="15.75" x14ac:dyDescent="0.25">
      <c r="A165" s="138"/>
      <c r="B165" s="160"/>
      <c r="C165" s="160"/>
      <c r="D165" s="161"/>
      <c r="E165" s="142">
        <f t="shared" si="30"/>
        <v>1</v>
      </c>
      <c r="F165" s="162">
        <f t="shared" si="36"/>
        <v>0</v>
      </c>
      <c r="G165" s="161"/>
      <c r="H165" s="179"/>
      <c r="I165" s="143"/>
      <c r="J165" s="143"/>
      <c r="K165" s="185" t="e">
        <f>VLOOKUP('Damage Pickup'!$H165&amp;'Damage Pickup'!$I165,Code!$I$2:$M$51,4,0)</f>
        <v>#N/A</v>
      </c>
      <c r="L165" s="183"/>
      <c r="M165" s="163"/>
      <c r="N165" s="144"/>
      <c r="O165" s="145">
        <f t="shared" si="34"/>
        <v>0</v>
      </c>
      <c r="P165" s="144">
        <v>0</v>
      </c>
      <c r="Q165" s="164">
        <f t="shared" si="35"/>
        <v>0</v>
      </c>
      <c r="R165" s="146"/>
      <c r="S165" s="147"/>
      <c r="T165" s="147"/>
      <c r="U165" s="157"/>
      <c r="V165" s="165"/>
      <c r="W165" s="166"/>
      <c r="X165" s="166"/>
      <c r="Y165" s="166"/>
      <c r="Z165" s="167" t="str">
        <f t="shared" si="31"/>
        <v/>
      </c>
      <c r="AA165" s="150">
        <f t="shared" si="33"/>
        <v>0</v>
      </c>
      <c r="AB165" s="167" t="str">
        <f t="shared" si="32"/>
        <v/>
      </c>
      <c r="AG165" s="188" t="str">
        <f ca="1">IF(AB165="","",MIN(OFFSET(B165,0,0):OFFSET(B165,AB165-1,0)))</f>
        <v/>
      </c>
      <c r="AH165" s="188" t="str">
        <f ca="1">IF(AB165="","",MIN(OFFSET(C165,0,0):OFFSET(C165,AB165-1,0)))</f>
        <v/>
      </c>
      <c r="AI165" s="188" t="str">
        <f ca="1">IF(AB165="","",MAX(OFFSET(B165,0,0):OFFSET(B165,AB165-1,0)))</f>
        <v/>
      </c>
      <c r="AJ165" s="188" t="str">
        <f ca="1">IF(AB165="","",MAX(OFFSET(C165,0,0):OFFSET(C165,AB165-1,0)))</f>
        <v/>
      </c>
      <c r="AK165" s="188">
        <f t="shared" ca="1" si="28"/>
        <v>0</v>
      </c>
      <c r="AL165" s="189">
        <f t="shared" ca="1" si="29"/>
        <v>0</v>
      </c>
    </row>
    <row r="166" spans="1:38" ht="15.75" x14ac:dyDescent="0.25">
      <c r="A166" s="138"/>
      <c r="B166" s="160"/>
      <c r="C166" s="160"/>
      <c r="D166" s="161"/>
      <c r="E166" s="142">
        <f t="shared" si="30"/>
        <v>1</v>
      </c>
      <c r="F166" s="162">
        <f t="shared" si="36"/>
        <v>0</v>
      </c>
      <c r="G166" s="161"/>
      <c r="H166" s="179"/>
      <c r="I166" s="143"/>
      <c r="J166" s="143"/>
      <c r="K166" s="185" t="e">
        <f>VLOOKUP('Damage Pickup'!$H166&amp;'Damage Pickup'!$I166,Code!$I$2:$M$51,4,0)</f>
        <v>#N/A</v>
      </c>
      <c r="L166" s="183"/>
      <c r="M166" s="163"/>
      <c r="N166" s="144"/>
      <c r="O166" s="145">
        <f t="shared" si="34"/>
        <v>0</v>
      </c>
      <c r="P166" s="144">
        <v>0</v>
      </c>
      <c r="Q166" s="164">
        <f t="shared" si="35"/>
        <v>0</v>
      </c>
      <c r="R166" s="146"/>
      <c r="S166" s="147"/>
      <c r="T166" s="147"/>
      <c r="U166" s="157"/>
      <c r="V166" s="165"/>
      <c r="W166" s="166"/>
      <c r="X166" s="166"/>
      <c r="Y166" s="166"/>
      <c r="Z166" s="167" t="str">
        <f t="shared" si="31"/>
        <v/>
      </c>
      <c r="AA166" s="150">
        <f t="shared" si="33"/>
        <v>0</v>
      </c>
      <c r="AB166" s="167" t="str">
        <f t="shared" si="32"/>
        <v/>
      </c>
      <c r="AG166" s="188" t="str">
        <f ca="1">IF(AB166="","",MIN(OFFSET(B166,0,0):OFFSET(B166,AB166-1,0)))</f>
        <v/>
      </c>
      <c r="AH166" s="188" t="str">
        <f ca="1">IF(AB166="","",MIN(OFFSET(C166,0,0):OFFSET(C166,AB166-1,0)))</f>
        <v/>
      </c>
      <c r="AI166" s="188" t="str">
        <f ca="1">IF(AB166="","",MAX(OFFSET(B166,0,0):OFFSET(B166,AB166-1,0)))</f>
        <v/>
      </c>
      <c r="AJ166" s="188" t="str">
        <f ca="1">IF(AB166="","",MAX(OFFSET(C166,0,0):OFFSET(C166,AB166-1,0)))</f>
        <v/>
      </c>
      <c r="AK166" s="188">
        <f t="shared" ca="1" si="28"/>
        <v>0</v>
      </c>
      <c r="AL166" s="189">
        <f t="shared" ca="1" si="29"/>
        <v>0</v>
      </c>
    </row>
    <row r="167" spans="1:38" ht="15.75" x14ac:dyDescent="0.25">
      <c r="A167" s="138"/>
      <c r="B167" s="160"/>
      <c r="C167" s="160"/>
      <c r="D167" s="161"/>
      <c r="E167" s="142">
        <f t="shared" si="30"/>
        <v>1</v>
      </c>
      <c r="F167" s="162">
        <f t="shared" si="36"/>
        <v>0</v>
      </c>
      <c r="G167" s="161"/>
      <c r="H167" s="179"/>
      <c r="I167" s="143"/>
      <c r="J167" s="143"/>
      <c r="K167" s="185" t="e">
        <f>VLOOKUP('Damage Pickup'!$H167&amp;'Damage Pickup'!$I167,Code!$I$2:$M$51,4,0)</f>
        <v>#N/A</v>
      </c>
      <c r="L167" s="183"/>
      <c r="M167" s="163"/>
      <c r="N167" s="144"/>
      <c r="O167" s="145">
        <f t="shared" si="34"/>
        <v>0</v>
      </c>
      <c r="P167" s="144">
        <v>0</v>
      </c>
      <c r="Q167" s="164">
        <f t="shared" si="35"/>
        <v>0</v>
      </c>
      <c r="R167" s="146"/>
      <c r="S167" s="147"/>
      <c r="T167" s="147"/>
      <c r="U167" s="157"/>
      <c r="V167" s="165"/>
      <c r="W167" s="166"/>
      <c r="X167" s="166"/>
      <c r="Y167" s="166"/>
      <c r="Z167" s="167" t="str">
        <f t="shared" si="31"/>
        <v/>
      </c>
      <c r="AA167" s="150">
        <f t="shared" si="33"/>
        <v>0</v>
      </c>
      <c r="AB167" s="167" t="str">
        <f t="shared" si="32"/>
        <v/>
      </c>
      <c r="AG167" s="188" t="str">
        <f ca="1">IF(AB167="","",MIN(OFFSET(B167,0,0):OFFSET(B167,AB167-1,0)))</f>
        <v/>
      </c>
      <c r="AH167" s="188" t="str">
        <f ca="1">IF(AB167="","",MIN(OFFSET(C167,0,0):OFFSET(C167,AB167-1,0)))</f>
        <v/>
      </c>
      <c r="AI167" s="188" t="str">
        <f ca="1">IF(AB167="","",MAX(OFFSET(B167,0,0):OFFSET(B167,AB167-1,0)))</f>
        <v/>
      </c>
      <c r="AJ167" s="188" t="str">
        <f ca="1">IF(AB167="","",MAX(OFFSET(C167,0,0):OFFSET(C167,AB167-1,0)))</f>
        <v/>
      </c>
      <c r="AK167" s="188">
        <f t="shared" ca="1" si="28"/>
        <v>0</v>
      </c>
      <c r="AL167" s="189">
        <f t="shared" ca="1" si="29"/>
        <v>0</v>
      </c>
    </row>
    <row r="168" spans="1:38" ht="15.75" x14ac:dyDescent="0.25">
      <c r="A168" s="138"/>
      <c r="B168" s="160"/>
      <c r="C168" s="160"/>
      <c r="D168" s="161"/>
      <c r="E168" s="142">
        <f t="shared" si="30"/>
        <v>1</v>
      </c>
      <c r="F168" s="162">
        <f t="shared" si="36"/>
        <v>0</v>
      </c>
      <c r="G168" s="161"/>
      <c r="H168" s="179"/>
      <c r="I168" s="143"/>
      <c r="J168" s="143"/>
      <c r="K168" s="185" t="e">
        <f>VLOOKUP('Damage Pickup'!$H168&amp;'Damage Pickup'!$I168,Code!$I$2:$M$51,4,0)</f>
        <v>#N/A</v>
      </c>
      <c r="L168" s="183"/>
      <c r="M168" s="163"/>
      <c r="N168" s="144"/>
      <c r="O168" s="145">
        <f t="shared" si="34"/>
        <v>0</v>
      </c>
      <c r="P168" s="144">
        <v>0</v>
      </c>
      <c r="Q168" s="164">
        <f t="shared" si="35"/>
        <v>0</v>
      </c>
      <c r="R168" s="146"/>
      <c r="S168" s="147"/>
      <c r="T168" s="147"/>
      <c r="U168" s="157"/>
      <c r="V168" s="165"/>
      <c r="W168" s="166"/>
      <c r="X168" s="166"/>
      <c r="Y168" s="166"/>
      <c r="Z168" s="167" t="str">
        <f t="shared" si="31"/>
        <v/>
      </c>
      <c r="AA168" s="150">
        <f t="shared" si="33"/>
        <v>0</v>
      </c>
      <c r="AB168" s="167" t="str">
        <f t="shared" si="32"/>
        <v/>
      </c>
      <c r="AG168" s="188" t="str">
        <f ca="1">IF(AB168="","",MIN(OFFSET(B168,0,0):OFFSET(B168,AB168-1,0)))</f>
        <v/>
      </c>
      <c r="AH168" s="188" t="str">
        <f ca="1">IF(AB168="","",MIN(OFFSET(C168,0,0):OFFSET(C168,AB168-1,0)))</f>
        <v/>
      </c>
      <c r="AI168" s="188" t="str">
        <f ca="1">IF(AB168="","",MAX(OFFSET(B168,0,0):OFFSET(B168,AB168-1,0)))</f>
        <v/>
      </c>
      <c r="AJ168" s="188" t="str">
        <f ca="1">IF(AB168="","",MAX(OFFSET(C168,0,0):OFFSET(C168,AB168-1,0)))</f>
        <v/>
      </c>
      <c r="AK168" s="188">
        <f t="shared" ca="1" si="28"/>
        <v>0</v>
      </c>
      <c r="AL168" s="189">
        <f t="shared" ca="1" si="29"/>
        <v>0</v>
      </c>
    </row>
    <row r="169" spans="1:38" ht="15.75" x14ac:dyDescent="0.25">
      <c r="A169" s="138"/>
      <c r="B169" s="160"/>
      <c r="C169" s="160"/>
      <c r="D169" s="161"/>
      <c r="E169" s="142">
        <f t="shared" si="30"/>
        <v>1</v>
      </c>
      <c r="F169" s="162">
        <f t="shared" si="36"/>
        <v>0</v>
      </c>
      <c r="G169" s="161"/>
      <c r="H169" s="179"/>
      <c r="I169" s="143"/>
      <c r="J169" s="143"/>
      <c r="K169" s="185" t="e">
        <f>VLOOKUP('Damage Pickup'!$H169&amp;'Damage Pickup'!$I169,Code!$I$2:$M$51,4,0)</f>
        <v>#N/A</v>
      </c>
      <c r="L169" s="183"/>
      <c r="M169" s="163"/>
      <c r="N169" s="144"/>
      <c r="O169" s="145">
        <f t="shared" si="34"/>
        <v>0</v>
      </c>
      <c r="P169" s="144">
        <v>0</v>
      </c>
      <c r="Q169" s="164">
        <f t="shared" si="35"/>
        <v>0</v>
      </c>
      <c r="R169" s="146"/>
      <c r="S169" s="147"/>
      <c r="T169" s="147"/>
      <c r="U169" s="157"/>
      <c r="V169" s="165"/>
      <c r="W169" s="166"/>
      <c r="X169" s="166"/>
      <c r="Y169" s="166"/>
      <c r="Z169" s="167" t="str">
        <f t="shared" si="31"/>
        <v/>
      </c>
      <c r="AA169" s="150">
        <f t="shared" si="33"/>
        <v>0</v>
      </c>
      <c r="AB169" s="167" t="str">
        <f t="shared" si="32"/>
        <v/>
      </c>
      <c r="AG169" s="188" t="str">
        <f ca="1">IF(AB169="","",MIN(OFFSET(B169,0,0):OFFSET(B169,AB169-1,0)))</f>
        <v/>
      </c>
      <c r="AH169" s="188" t="str">
        <f ca="1">IF(AB169="","",MIN(OFFSET(C169,0,0):OFFSET(C169,AB169-1,0)))</f>
        <v/>
      </c>
      <c r="AI169" s="188" t="str">
        <f ca="1">IF(AB169="","",MAX(OFFSET(B169,0,0):OFFSET(B169,AB169-1,0)))</f>
        <v/>
      </c>
      <c r="AJ169" s="188" t="str">
        <f ca="1">IF(AB169="","",MAX(OFFSET(C169,0,0):OFFSET(C169,AB169-1,0)))</f>
        <v/>
      </c>
      <c r="AK169" s="188">
        <f t="shared" ca="1" si="28"/>
        <v>0</v>
      </c>
      <c r="AL169" s="189">
        <f t="shared" ca="1" si="29"/>
        <v>0</v>
      </c>
    </row>
    <row r="170" spans="1:38" ht="15.75" x14ac:dyDescent="0.25">
      <c r="A170" s="138"/>
      <c r="B170" s="160"/>
      <c r="C170" s="160"/>
      <c r="D170" s="161"/>
      <c r="E170" s="142">
        <f t="shared" si="30"/>
        <v>1</v>
      </c>
      <c r="F170" s="162">
        <f t="shared" si="36"/>
        <v>0</v>
      </c>
      <c r="G170" s="161"/>
      <c r="H170" s="179"/>
      <c r="I170" s="143"/>
      <c r="J170" s="143"/>
      <c r="K170" s="185" t="e">
        <f>VLOOKUP('Damage Pickup'!$H170&amp;'Damage Pickup'!$I170,Code!$I$2:$M$51,4,0)</f>
        <v>#N/A</v>
      </c>
      <c r="L170" s="183"/>
      <c r="M170" s="163"/>
      <c r="N170" s="144"/>
      <c r="O170" s="145">
        <f t="shared" si="34"/>
        <v>0</v>
      </c>
      <c r="P170" s="144">
        <v>0</v>
      </c>
      <c r="Q170" s="164">
        <f t="shared" si="35"/>
        <v>0</v>
      </c>
      <c r="R170" s="146"/>
      <c r="S170" s="147"/>
      <c r="T170" s="147"/>
      <c r="U170" s="157"/>
      <c r="V170" s="165"/>
      <c r="W170" s="166"/>
      <c r="X170" s="166"/>
      <c r="Y170" s="166"/>
      <c r="Z170" s="167" t="str">
        <f t="shared" si="31"/>
        <v/>
      </c>
      <c r="AA170" s="150">
        <f t="shared" si="33"/>
        <v>0</v>
      </c>
      <c r="AB170" s="167" t="str">
        <f t="shared" si="32"/>
        <v/>
      </c>
      <c r="AG170" s="188" t="str">
        <f ca="1">IF(AB170="","",MIN(OFFSET(B170,0,0):OFFSET(B170,AB170-1,0)))</f>
        <v/>
      </c>
      <c r="AH170" s="188" t="str">
        <f ca="1">IF(AB170="","",MIN(OFFSET(C170,0,0):OFFSET(C170,AB170-1,0)))</f>
        <v/>
      </c>
      <c r="AI170" s="188" t="str">
        <f ca="1">IF(AB170="","",MAX(OFFSET(B170,0,0):OFFSET(B170,AB170-1,0)))</f>
        <v/>
      </c>
      <c r="AJ170" s="188" t="str">
        <f ca="1">IF(AB170="","",MAX(OFFSET(C170,0,0):OFFSET(C170,AB170-1,0)))</f>
        <v/>
      </c>
      <c r="AK170" s="188">
        <f t="shared" ca="1" si="28"/>
        <v>0</v>
      </c>
      <c r="AL170" s="189">
        <f t="shared" ca="1" si="29"/>
        <v>0</v>
      </c>
    </row>
    <row r="171" spans="1:38" ht="15.75" x14ac:dyDescent="0.25">
      <c r="A171" s="138"/>
      <c r="B171" s="160"/>
      <c r="C171" s="160"/>
      <c r="D171" s="161"/>
      <c r="E171" s="142">
        <f t="shared" si="30"/>
        <v>1</v>
      </c>
      <c r="F171" s="162">
        <f t="shared" si="36"/>
        <v>0</v>
      </c>
      <c r="G171" s="161"/>
      <c r="H171" s="179"/>
      <c r="I171" s="143"/>
      <c r="J171" s="143"/>
      <c r="K171" s="185" t="e">
        <f>VLOOKUP('Damage Pickup'!$H171&amp;'Damage Pickup'!$I171,Code!$I$2:$M$51,4,0)</f>
        <v>#N/A</v>
      </c>
      <c r="L171" s="183"/>
      <c r="M171" s="163"/>
      <c r="N171" s="144"/>
      <c r="O171" s="145">
        <f t="shared" si="34"/>
        <v>0</v>
      </c>
      <c r="P171" s="144">
        <v>0</v>
      </c>
      <c r="Q171" s="164">
        <f t="shared" si="35"/>
        <v>0</v>
      </c>
      <c r="R171" s="146"/>
      <c r="S171" s="147"/>
      <c r="T171" s="147"/>
      <c r="U171" s="157"/>
      <c r="V171" s="165"/>
      <c r="W171" s="166"/>
      <c r="X171" s="166"/>
      <c r="Y171" s="166"/>
      <c r="Z171" s="167" t="str">
        <f t="shared" si="31"/>
        <v/>
      </c>
      <c r="AA171" s="150">
        <f t="shared" si="33"/>
        <v>0</v>
      </c>
      <c r="AB171" s="167" t="str">
        <f t="shared" si="32"/>
        <v/>
      </c>
      <c r="AG171" s="188" t="str">
        <f ca="1">IF(AB171="","",MIN(OFFSET(B171,0,0):OFFSET(B171,AB171-1,0)))</f>
        <v/>
      </c>
      <c r="AH171" s="188" t="str">
        <f ca="1">IF(AB171="","",MIN(OFFSET(C171,0,0):OFFSET(C171,AB171-1,0)))</f>
        <v/>
      </c>
      <c r="AI171" s="188" t="str">
        <f ca="1">IF(AB171="","",MAX(OFFSET(B171,0,0):OFFSET(B171,AB171-1,0)))</f>
        <v/>
      </c>
      <c r="AJ171" s="188" t="str">
        <f ca="1">IF(AB171="","",MAX(OFFSET(C171,0,0):OFFSET(C171,AB171-1,0)))</f>
        <v/>
      </c>
      <c r="AK171" s="188">
        <f t="shared" ca="1" si="28"/>
        <v>0</v>
      </c>
      <c r="AL171" s="189">
        <f t="shared" ca="1" si="29"/>
        <v>0</v>
      </c>
    </row>
    <row r="172" spans="1:38" ht="15.75" x14ac:dyDescent="0.25">
      <c r="A172" s="138"/>
      <c r="B172" s="160"/>
      <c r="C172" s="160"/>
      <c r="D172" s="161"/>
      <c r="E172" s="142">
        <f t="shared" si="30"/>
        <v>1</v>
      </c>
      <c r="F172" s="162">
        <f t="shared" si="36"/>
        <v>0</v>
      </c>
      <c r="G172" s="161"/>
      <c r="H172" s="179"/>
      <c r="I172" s="143"/>
      <c r="J172" s="143"/>
      <c r="K172" s="185" t="e">
        <f>VLOOKUP('Damage Pickup'!$H172&amp;'Damage Pickup'!$I172,Code!$I$2:$M$51,4,0)</f>
        <v>#N/A</v>
      </c>
      <c r="L172" s="183"/>
      <c r="M172" s="163"/>
      <c r="N172" s="144"/>
      <c r="O172" s="145">
        <f t="shared" si="34"/>
        <v>0</v>
      </c>
      <c r="P172" s="144">
        <v>0</v>
      </c>
      <c r="Q172" s="164">
        <f t="shared" si="35"/>
        <v>0</v>
      </c>
      <c r="R172" s="146"/>
      <c r="S172" s="147"/>
      <c r="T172" s="147"/>
      <c r="U172" s="157"/>
      <c r="V172" s="165"/>
      <c r="W172" s="166"/>
      <c r="X172" s="166"/>
      <c r="Y172" s="166"/>
      <c r="Z172" s="167" t="str">
        <f t="shared" si="31"/>
        <v/>
      </c>
      <c r="AA172" s="150">
        <f t="shared" si="33"/>
        <v>0</v>
      </c>
      <c r="AB172" s="167" t="str">
        <f t="shared" si="32"/>
        <v/>
      </c>
      <c r="AG172" s="188" t="str">
        <f ca="1">IF(AB172="","",MIN(OFFSET(B172,0,0):OFFSET(B172,AB172-1,0)))</f>
        <v/>
      </c>
      <c r="AH172" s="188" t="str">
        <f ca="1">IF(AB172="","",MIN(OFFSET(C172,0,0):OFFSET(C172,AB172-1,0)))</f>
        <v/>
      </c>
      <c r="AI172" s="188" t="str">
        <f ca="1">IF(AB172="","",MAX(OFFSET(B172,0,0):OFFSET(B172,AB172-1,0)))</f>
        <v/>
      </c>
      <c r="AJ172" s="188" t="str">
        <f ca="1">IF(AB172="","",MAX(OFFSET(C172,0,0):OFFSET(C172,AB172-1,0)))</f>
        <v/>
      </c>
      <c r="AK172" s="188">
        <f t="shared" ca="1" si="28"/>
        <v>0</v>
      </c>
      <c r="AL172" s="189">
        <f t="shared" ca="1" si="29"/>
        <v>0</v>
      </c>
    </row>
    <row r="173" spans="1:38" ht="15.75" x14ac:dyDescent="0.25">
      <c r="A173" s="138"/>
      <c r="B173" s="160"/>
      <c r="C173" s="160"/>
      <c r="D173" s="161"/>
      <c r="E173" s="142">
        <f t="shared" si="30"/>
        <v>1</v>
      </c>
      <c r="F173" s="162">
        <f t="shared" si="36"/>
        <v>0</v>
      </c>
      <c r="G173" s="161"/>
      <c r="H173" s="179"/>
      <c r="I173" s="143"/>
      <c r="J173" s="143"/>
      <c r="K173" s="185" t="e">
        <f>VLOOKUP('Damage Pickup'!$H173&amp;'Damage Pickup'!$I173,Code!$I$2:$M$51,4,0)</f>
        <v>#N/A</v>
      </c>
      <c r="L173" s="183"/>
      <c r="M173" s="163"/>
      <c r="N173" s="144"/>
      <c r="O173" s="145">
        <f t="shared" si="34"/>
        <v>0</v>
      </c>
      <c r="P173" s="144">
        <v>0</v>
      </c>
      <c r="Q173" s="164">
        <f t="shared" si="35"/>
        <v>0</v>
      </c>
      <c r="R173" s="146"/>
      <c r="S173" s="147"/>
      <c r="T173" s="147"/>
      <c r="U173" s="157"/>
      <c r="V173" s="165"/>
      <c r="W173" s="166"/>
      <c r="X173" s="166"/>
      <c r="Y173" s="166"/>
      <c r="Z173" s="167" t="str">
        <f t="shared" si="31"/>
        <v/>
      </c>
      <c r="AA173" s="150">
        <f t="shared" si="33"/>
        <v>0</v>
      </c>
      <c r="AB173" s="167" t="str">
        <f t="shared" si="32"/>
        <v/>
      </c>
      <c r="AG173" s="188" t="str">
        <f ca="1">IF(AB173="","",MIN(OFFSET(B173,0,0):OFFSET(B173,AB173-1,0)))</f>
        <v/>
      </c>
      <c r="AH173" s="188" t="str">
        <f ca="1">IF(AB173="","",MIN(OFFSET(C173,0,0):OFFSET(C173,AB173-1,0)))</f>
        <v/>
      </c>
      <c r="AI173" s="188" t="str">
        <f ca="1">IF(AB173="","",MAX(OFFSET(B173,0,0):OFFSET(B173,AB173-1,0)))</f>
        <v/>
      </c>
      <c r="AJ173" s="188" t="str">
        <f ca="1">IF(AB173="","",MAX(OFFSET(C173,0,0):OFFSET(C173,AB173-1,0)))</f>
        <v/>
      </c>
      <c r="AK173" s="188">
        <f t="shared" ca="1" si="28"/>
        <v>0</v>
      </c>
      <c r="AL173" s="189">
        <f t="shared" ca="1" si="29"/>
        <v>0</v>
      </c>
    </row>
    <row r="174" spans="1:38" ht="15.75" x14ac:dyDescent="0.25">
      <c r="A174" s="138"/>
      <c r="B174" s="160"/>
      <c r="C174" s="160"/>
      <c r="D174" s="161"/>
      <c r="E174" s="142">
        <f t="shared" si="30"/>
        <v>1</v>
      </c>
      <c r="F174" s="162">
        <f t="shared" si="36"/>
        <v>0</v>
      </c>
      <c r="G174" s="161"/>
      <c r="H174" s="179"/>
      <c r="I174" s="143"/>
      <c r="J174" s="143"/>
      <c r="K174" s="185" t="e">
        <f>VLOOKUP('Damage Pickup'!$H174&amp;'Damage Pickup'!$I174,Code!$I$2:$M$51,4,0)</f>
        <v>#N/A</v>
      </c>
      <c r="L174" s="183"/>
      <c r="M174" s="163"/>
      <c r="N174" s="144"/>
      <c r="O174" s="145">
        <f t="shared" si="34"/>
        <v>0</v>
      </c>
      <c r="P174" s="144">
        <v>0</v>
      </c>
      <c r="Q174" s="164">
        <f t="shared" si="35"/>
        <v>0</v>
      </c>
      <c r="R174" s="146"/>
      <c r="S174" s="147"/>
      <c r="T174" s="147"/>
      <c r="U174" s="157"/>
      <c r="V174" s="165"/>
      <c r="W174" s="166"/>
      <c r="X174" s="166"/>
      <c r="Y174" s="166"/>
      <c r="Z174" s="167" t="str">
        <f t="shared" si="31"/>
        <v/>
      </c>
      <c r="AA174" s="150">
        <f t="shared" si="33"/>
        <v>0</v>
      </c>
      <c r="AB174" s="167" t="str">
        <f t="shared" si="32"/>
        <v/>
      </c>
      <c r="AG174" s="188" t="str">
        <f ca="1">IF(AB174="","",MIN(OFFSET(B174,0,0):OFFSET(B174,AB174-1,0)))</f>
        <v/>
      </c>
      <c r="AH174" s="188" t="str">
        <f ca="1">IF(AB174="","",MIN(OFFSET(C174,0,0):OFFSET(C174,AB174-1,0)))</f>
        <v/>
      </c>
      <c r="AI174" s="188" t="str">
        <f ca="1">IF(AB174="","",MAX(OFFSET(B174,0,0):OFFSET(B174,AB174-1,0)))</f>
        <v/>
      </c>
      <c r="AJ174" s="188" t="str">
        <f ca="1">IF(AB174="","",MAX(OFFSET(C174,0,0):OFFSET(C174,AB174-1,0)))</f>
        <v/>
      </c>
      <c r="AK174" s="188">
        <f t="shared" ca="1" si="28"/>
        <v>0</v>
      </c>
      <c r="AL174" s="189">
        <f t="shared" ca="1" si="29"/>
        <v>0</v>
      </c>
    </row>
    <row r="175" spans="1:38" ht="15.75" x14ac:dyDescent="0.25">
      <c r="A175" s="138"/>
      <c r="B175" s="160"/>
      <c r="C175" s="160"/>
      <c r="D175" s="161"/>
      <c r="E175" s="142">
        <f t="shared" si="30"/>
        <v>1</v>
      </c>
      <c r="F175" s="162">
        <f t="shared" si="36"/>
        <v>0</v>
      </c>
      <c r="G175" s="161"/>
      <c r="H175" s="179"/>
      <c r="I175" s="143"/>
      <c r="J175" s="143"/>
      <c r="K175" s="185" t="e">
        <f>VLOOKUP('Damage Pickup'!$H175&amp;'Damage Pickup'!$I175,Code!$I$2:$M$51,4,0)</f>
        <v>#N/A</v>
      </c>
      <c r="L175" s="183"/>
      <c r="M175" s="163"/>
      <c r="N175" s="144"/>
      <c r="O175" s="145">
        <f t="shared" si="34"/>
        <v>0</v>
      </c>
      <c r="P175" s="144">
        <v>0</v>
      </c>
      <c r="Q175" s="164">
        <f t="shared" si="35"/>
        <v>0</v>
      </c>
      <c r="R175" s="146"/>
      <c r="S175" s="147"/>
      <c r="T175" s="147"/>
      <c r="U175" s="157"/>
      <c r="V175" s="165"/>
      <c r="W175" s="166"/>
      <c r="X175" s="166"/>
      <c r="Y175" s="166"/>
      <c r="Z175" s="167" t="str">
        <f t="shared" si="31"/>
        <v/>
      </c>
      <c r="AA175" s="150">
        <f t="shared" si="33"/>
        <v>0</v>
      </c>
      <c r="AB175" s="167" t="str">
        <f t="shared" si="32"/>
        <v/>
      </c>
      <c r="AG175" s="188" t="str">
        <f ca="1">IF(AB175="","",MIN(OFFSET(B175,0,0):OFFSET(B175,AB175-1,0)))</f>
        <v/>
      </c>
      <c r="AH175" s="188" t="str">
        <f ca="1">IF(AB175="","",MIN(OFFSET(C175,0,0):OFFSET(C175,AB175-1,0)))</f>
        <v/>
      </c>
      <c r="AI175" s="188" t="str">
        <f ca="1">IF(AB175="","",MAX(OFFSET(B175,0,0):OFFSET(B175,AB175-1,0)))</f>
        <v/>
      </c>
      <c r="AJ175" s="188" t="str">
        <f ca="1">IF(AB175="","",MAX(OFFSET(C175,0,0):OFFSET(C175,AB175-1,0)))</f>
        <v/>
      </c>
      <c r="AK175" s="188">
        <f t="shared" ca="1" si="28"/>
        <v>0</v>
      </c>
      <c r="AL175" s="189">
        <f t="shared" ca="1" si="29"/>
        <v>0</v>
      </c>
    </row>
    <row r="176" spans="1:38" ht="15.75" x14ac:dyDescent="0.25">
      <c r="A176" s="138"/>
      <c r="B176" s="160"/>
      <c r="C176" s="160"/>
      <c r="D176" s="161"/>
      <c r="E176" s="142">
        <f t="shared" si="30"/>
        <v>1</v>
      </c>
      <c r="F176" s="162">
        <f t="shared" si="36"/>
        <v>0</v>
      </c>
      <c r="G176" s="161"/>
      <c r="H176" s="179"/>
      <c r="I176" s="143"/>
      <c r="J176" s="143"/>
      <c r="K176" s="185" t="e">
        <f>VLOOKUP('Damage Pickup'!$H176&amp;'Damage Pickup'!$I176,Code!$I$2:$M$51,4,0)</f>
        <v>#N/A</v>
      </c>
      <c r="L176" s="183"/>
      <c r="M176" s="163"/>
      <c r="N176" s="144"/>
      <c r="O176" s="145">
        <f t="shared" si="34"/>
        <v>0</v>
      </c>
      <c r="P176" s="144">
        <v>0</v>
      </c>
      <c r="Q176" s="164">
        <f t="shared" si="35"/>
        <v>0</v>
      </c>
      <c r="R176" s="146"/>
      <c r="S176" s="147"/>
      <c r="T176" s="147"/>
      <c r="U176" s="157"/>
      <c r="V176" s="165"/>
      <c r="W176" s="166"/>
      <c r="X176" s="166"/>
      <c r="Y176" s="166"/>
      <c r="Z176" s="167" t="str">
        <f t="shared" si="31"/>
        <v/>
      </c>
      <c r="AA176" s="150">
        <f t="shared" si="33"/>
        <v>0</v>
      </c>
      <c r="AB176" s="167" t="str">
        <f t="shared" si="32"/>
        <v/>
      </c>
      <c r="AG176" s="188" t="str">
        <f ca="1">IF(AB176="","",MIN(OFFSET(B176,0,0):OFFSET(B176,AB176-1,0)))</f>
        <v/>
      </c>
      <c r="AH176" s="188" t="str">
        <f ca="1">IF(AB176="","",MIN(OFFSET(C176,0,0):OFFSET(C176,AB176-1,0)))</f>
        <v/>
      </c>
      <c r="AI176" s="188" t="str">
        <f ca="1">IF(AB176="","",MAX(OFFSET(B176,0,0):OFFSET(B176,AB176-1,0)))</f>
        <v/>
      </c>
      <c r="AJ176" s="188" t="str">
        <f ca="1">IF(AB176="","",MAX(OFFSET(C176,0,0):OFFSET(C176,AB176-1,0)))</f>
        <v/>
      </c>
      <c r="AK176" s="188">
        <f t="shared" ca="1" si="28"/>
        <v>0</v>
      </c>
      <c r="AL176" s="189">
        <f t="shared" ca="1" si="29"/>
        <v>0</v>
      </c>
    </row>
    <row r="177" spans="1:38" ht="15.75" x14ac:dyDescent="0.25">
      <c r="A177" s="138"/>
      <c r="B177" s="160"/>
      <c r="C177" s="160"/>
      <c r="D177" s="161"/>
      <c r="E177" s="142">
        <f t="shared" si="30"/>
        <v>1</v>
      </c>
      <c r="F177" s="162">
        <f t="shared" si="36"/>
        <v>0</v>
      </c>
      <c r="G177" s="161"/>
      <c r="H177" s="179"/>
      <c r="I177" s="143"/>
      <c r="J177" s="143"/>
      <c r="K177" s="185" t="e">
        <f>VLOOKUP('Damage Pickup'!$H177&amp;'Damage Pickup'!$I177,Code!$I$2:$M$51,4,0)</f>
        <v>#N/A</v>
      </c>
      <c r="L177" s="183"/>
      <c r="M177" s="163"/>
      <c r="N177" s="144"/>
      <c r="O177" s="145">
        <f t="shared" si="34"/>
        <v>0</v>
      </c>
      <c r="P177" s="144">
        <v>0</v>
      </c>
      <c r="Q177" s="164">
        <f t="shared" si="35"/>
        <v>0</v>
      </c>
      <c r="R177" s="146"/>
      <c r="S177" s="147"/>
      <c r="T177" s="147"/>
      <c r="U177" s="157"/>
      <c r="V177" s="165"/>
      <c r="W177" s="166"/>
      <c r="X177" s="166"/>
      <c r="Y177" s="166"/>
      <c r="Z177" s="167" t="str">
        <f t="shared" si="31"/>
        <v/>
      </c>
      <c r="AA177" s="150">
        <f t="shared" si="33"/>
        <v>0</v>
      </c>
      <c r="AB177" s="167" t="str">
        <f t="shared" si="32"/>
        <v/>
      </c>
      <c r="AG177" s="188" t="str">
        <f ca="1">IF(AB177="","",MIN(OFFSET(B177,0,0):OFFSET(B177,AB177-1,0)))</f>
        <v/>
      </c>
      <c r="AH177" s="188" t="str">
        <f ca="1">IF(AB177="","",MIN(OFFSET(C177,0,0):OFFSET(C177,AB177-1,0)))</f>
        <v/>
      </c>
      <c r="AI177" s="188" t="str">
        <f ca="1">IF(AB177="","",MAX(OFFSET(B177,0,0):OFFSET(B177,AB177-1,0)))</f>
        <v/>
      </c>
      <c r="AJ177" s="188" t="str">
        <f ca="1">IF(AB177="","",MAX(OFFSET(C177,0,0):OFFSET(C177,AB177-1,0)))</f>
        <v/>
      </c>
      <c r="AK177" s="188">
        <f t="shared" ca="1" si="28"/>
        <v>0</v>
      </c>
      <c r="AL177" s="189">
        <f t="shared" ca="1" si="29"/>
        <v>0</v>
      </c>
    </row>
    <row r="178" spans="1:38" ht="15.75" x14ac:dyDescent="0.25">
      <c r="A178" s="138"/>
      <c r="B178" s="160"/>
      <c r="C178" s="160"/>
      <c r="D178" s="161"/>
      <c r="E178" s="142">
        <f t="shared" si="30"/>
        <v>1</v>
      </c>
      <c r="F178" s="162">
        <f t="shared" si="36"/>
        <v>0</v>
      </c>
      <c r="G178" s="161"/>
      <c r="H178" s="179"/>
      <c r="I178" s="143"/>
      <c r="J178" s="143"/>
      <c r="K178" s="185" t="e">
        <f>VLOOKUP('Damage Pickup'!$H178&amp;'Damage Pickup'!$I178,Code!$I$2:$M$51,4,0)</f>
        <v>#N/A</v>
      </c>
      <c r="L178" s="183"/>
      <c r="M178" s="163"/>
      <c r="N178" s="144"/>
      <c r="O178" s="145">
        <f t="shared" si="34"/>
        <v>0</v>
      </c>
      <c r="P178" s="144">
        <v>0</v>
      </c>
      <c r="Q178" s="164">
        <f t="shared" si="35"/>
        <v>0</v>
      </c>
      <c r="R178" s="146"/>
      <c r="S178" s="147"/>
      <c r="T178" s="147"/>
      <c r="U178" s="157"/>
      <c r="V178" s="165"/>
      <c r="W178" s="166"/>
      <c r="X178" s="166"/>
      <c r="Y178" s="166"/>
      <c r="Z178" s="167" t="str">
        <f t="shared" si="31"/>
        <v/>
      </c>
      <c r="AA178" s="150">
        <f t="shared" si="33"/>
        <v>0</v>
      </c>
      <c r="AB178" s="167" t="str">
        <f t="shared" si="32"/>
        <v/>
      </c>
      <c r="AG178" s="188" t="str">
        <f ca="1">IF(AB178="","",MIN(OFFSET(B178,0,0):OFFSET(B178,AB178-1,0)))</f>
        <v/>
      </c>
      <c r="AH178" s="188" t="str">
        <f ca="1">IF(AB178="","",MIN(OFFSET(C178,0,0):OFFSET(C178,AB178-1,0)))</f>
        <v/>
      </c>
      <c r="AI178" s="188" t="str">
        <f ca="1">IF(AB178="","",MAX(OFFSET(B178,0,0):OFFSET(B178,AB178-1,0)))</f>
        <v/>
      </c>
      <c r="AJ178" s="188" t="str">
        <f ca="1">IF(AB178="","",MAX(OFFSET(C178,0,0):OFFSET(C178,AB178-1,0)))</f>
        <v/>
      </c>
      <c r="AK178" s="188">
        <f t="shared" ca="1" si="28"/>
        <v>0</v>
      </c>
      <c r="AL178" s="189">
        <f t="shared" ca="1" si="29"/>
        <v>0</v>
      </c>
    </row>
    <row r="179" spans="1:38" ht="15.75" x14ac:dyDescent="0.25">
      <c r="A179" s="138"/>
      <c r="B179" s="160"/>
      <c r="C179" s="160"/>
      <c r="D179" s="161"/>
      <c r="E179" s="142">
        <f t="shared" si="30"/>
        <v>1</v>
      </c>
      <c r="F179" s="162">
        <f t="shared" si="36"/>
        <v>0</v>
      </c>
      <c r="G179" s="161"/>
      <c r="H179" s="179"/>
      <c r="I179" s="143"/>
      <c r="J179" s="143"/>
      <c r="K179" s="185" t="e">
        <f>VLOOKUP('Damage Pickup'!$H179&amp;'Damage Pickup'!$I179,Code!$I$2:$M$51,4,0)</f>
        <v>#N/A</v>
      </c>
      <c r="L179" s="183"/>
      <c r="M179" s="163"/>
      <c r="N179" s="144"/>
      <c r="O179" s="145">
        <f t="shared" si="34"/>
        <v>0</v>
      </c>
      <c r="P179" s="144">
        <v>0</v>
      </c>
      <c r="Q179" s="164">
        <f t="shared" si="35"/>
        <v>0</v>
      </c>
      <c r="R179" s="146"/>
      <c r="S179" s="147"/>
      <c r="T179" s="147"/>
      <c r="U179" s="157"/>
      <c r="V179" s="165"/>
      <c r="W179" s="166"/>
      <c r="X179" s="166"/>
      <c r="Y179" s="166"/>
      <c r="Z179" s="167" t="str">
        <f t="shared" si="31"/>
        <v/>
      </c>
      <c r="AA179" s="150">
        <f t="shared" si="33"/>
        <v>0</v>
      </c>
      <c r="AB179" s="167" t="str">
        <f t="shared" si="32"/>
        <v/>
      </c>
      <c r="AG179" s="188" t="str">
        <f ca="1">IF(AB179="","",MIN(OFFSET(B179,0,0):OFFSET(B179,AB179-1,0)))</f>
        <v/>
      </c>
      <c r="AH179" s="188" t="str">
        <f ca="1">IF(AB179="","",MIN(OFFSET(C179,0,0):OFFSET(C179,AB179-1,0)))</f>
        <v/>
      </c>
      <c r="AI179" s="188" t="str">
        <f ca="1">IF(AB179="","",MAX(OFFSET(B179,0,0):OFFSET(B179,AB179-1,0)))</f>
        <v/>
      </c>
      <c r="AJ179" s="188" t="str">
        <f ca="1">IF(AB179="","",MAX(OFFSET(C179,0,0):OFFSET(C179,AB179-1,0)))</f>
        <v/>
      </c>
      <c r="AK179" s="188">
        <f t="shared" ca="1" si="28"/>
        <v>0</v>
      </c>
      <c r="AL179" s="189">
        <f t="shared" ca="1" si="29"/>
        <v>0</v>
      </c>
    </row>
    <row r="180" spans="1:38" ht="15.75" x14ac:dyDescent="0.25">
      <c r="A180" s="138"/>
      <c r="B180" s="160"/>
      <c r="C180" s="160"/>
      <c r="D180" s="161"/>
      <c r="E180" s="142">
        <f t="shared" si="30"/>
        <v>1</v>
      </c>
      <c r="F180" s="162">
        <f t="shared" si="36"/>
        <v>0</v>
      </c>
      <c r="G180" s="161"/>
      <c r="H180" s="179"/>
      <c r="I180" s="143"/>
      <c r="J180" s="143"/>
      <c r="K180" s="185" t="e">
        <f>VLOOKUP('Damage Pickup'!$H180&amp;'Damage Pickup'!$I180,Code!$I$2:$M$51,4,0)</f>
        <v>#N/A</v>
      </c>
      <c r="L180" s="183"/>
      <c r="M180" s="163"/>
      <c r="N180" s="144"/>
      <c r="O180" s="145">
        <f t="shared" si="34"/>
        <v>0</v>
      </c>
      <c r="P180" s="144">
        <v>0</v>
      </c>
      <c r="Q180" s="164">
        <f t="shared" si="35"/>
        <v>0</v>
      </c>
      <c r="R180" s="146"/>
      <c r="S180" s="147"/>
      <c r="T180" s="147"/>
      <c r="U180" s="157"/>
      <c r="V180" s="165"/>
      <c r="W180" s="166"/>
      <c r="X180" s="166"/>
      <c r="Y180" s="166"/>
      <c r="Z180" s="167" t="str">
        <f t="shared" si="31"/>
        <v/>
      </c>
      <c r="AA180" s="150">
        <f t="shared" si="33"/>
        <v>0</v>
      </c>
      <c r="AB180" s="167" t="str">
        <f t="shared" si="32"/>
        <v/>
      </c>
      <c r="AG180" s="188" t="str">
        <f ca="1">IF(AB180="","",MIN(OFFSET(B180,0,0):OFFSET(B180,AB180-1,0)))</f>
        <v/>
      </c>
      <c r="AH180" s="188" t="str">
        <f ca="1">IF(AB180="","",MIN(OFFSET(C180,0,0):OFFSET(C180,AB180-1,0)))</f>
        <v/>
      </c>
      <c r="AI180" s="188" t="str">
        <f ca="1">IF(AB180="","",MAX(OFFSET(B180,0,0):OFFSET(B180,AB180-1,0)))</f>
        <v/>
      </c>
      <c r="AJ180" s="188" t="str">
        <f ca="1">IF(AB180="","",MAX(OFFSET(C180,0,0):OFFSET(C180,AB180-1,0)))</f>
        <v/>
      </c>
      <c r="AK180" s="188">
        <f t="shared" ca="1" si="28"/>
        <v>0</v>
      </c>
      <c r="AL180" s="189">
        <f t="shared" ca="1" si="29"/>
        <v>0</v>
      </c>
    </row>
    <row r="181" spans="1:38" ht="15.75" x14ac:dyDescent="0.25">
      <c r="A181" s="138"/>
      <c r="B181" s="160"/>
      <c r="C181" s="160"/>
      <c r="D181" s="161"/>
      <c r="E181" s="142">
        <f t="shared" si="30"/>
        <v>1</v>
      </c>
      <c r="F181" s="162">
        <f t="shared" si="36"/>
        <v>0</v>
      </c>
      <c r="G181" s="161"/>
      <c r="H181" s="179"/>
      <c r="I181" s="143"/>
      <c r="J181" s="143"/>
      <c r="K181" s="185" t="e">
        <f>VLOOKUP('Damage Pickup'!$H181&amp;'Damage Pickup'!$I181,Code!$I$2:$M$51,4,0)</f>
        <v>#N/A</v>
      </c>
      <c r="L181" s="183"/>
      <c r="M181" s="163"/>
      <c r="N181" s="144"/>
      <c r="O181" s="145">
        <f t="shared" si="34"/>
        <v>0</v>
      </c>
      <c r="P181" s="144">
        <v>0</v>
      </c>
      <c r="Q181" s="164">
        <f t="shared" si="35"/>
        <v>0</v>
      </c>
      <c r="R181" s="146"/>
      <c r="S181" s="147"/>
      <c r="T181" s="147"/>
      <c r="U181" s="157"/>
      <c r="V181" s="165"/>
      <c r="W181" s="166"/>
      <c r="X181" s="166"/>
      <c r="Y181" s="166"/>
      <c r="Z181" s="167" t="str">
        <f t="shared" si="31"/>
        <v/>
      </c>
      <c r="AA181" s="150">
        <f t="shared" si="33"/>
        <v>0</v>
      </c>
      <c r="AB181" s="167" t="str">
        <f t="shared" si="32"/>
        <v/>
      </c>
      <c r="AG181" s="188" t="str">
        <f ca="1">IF(AB181="","",MIN(OFFSET(B181,0,0):OFFSET(B181,AB181-1,0)))</f>
        <v/>
      </c>
      <c r="AH181" s="188" t="str">
        <f ca="1">IF(AB181="","",MIN(OFFSET(C181,0,0):OFFSET(C181,AB181-1,0)))</f>
        <v/>
      </c>
      <c r="AI181" s="188" t="str">
        <f ca="1">IF(AB181="","",MAX(OFFSET(B181,0,0):OFFSET(B181,AB181-1,0)))</f>
        <v/>
      </c>
      <c r="AJ181" s="188" t="str">
        <f ca="1">IF(AB181="","",MAX(OFFSET(C181,0,0):OFFSET(C181,AB181-1,0)))</f>
        <v/>
      </c>
      <c r="AK181" s="188">
        <f t="shared" ca="1" si="28"/>
        <v>0</v>
      </c>
      <c r="AL181" s="189">
        <f t="shared" ca="1" si="29"/>
        <v>0</v>
      </c>
    </row>
    <row r="182" spans="1:38" ht="15.75" x14ac:dyDescent="0.25">
      <c r="A182" s="138"/>
      <c r="B182" s="160"/>
      <c r="C182" s="160"/>
      <c r="D182" s="161"/>
      <c r="E182" s="142">
        <f t="shared" si="30"/>
        <v>1</v>
      </c>
      <c r="F182" s="162">
        <f t="shared" si="36"/>
        <v>0</v>
      </c>
      <c r="G182" s="161"/>
      <c r="H182" s="179"/>
      <c r="I182" s="143"/>
      <c r="J182" s="143"/>
      <c r="K182" s="185" t="e">
        <f>VLOOKUP('Damage Pickup'!$H182&amp;'Damage Pickup'!$I182,Code!$I$2:$M$51,4,0)</f>
        <v>#N/A</v>
      </c>
      <c r="L182" s="183"/>
      <c r="M182" s="163"/>
      <c r="N182" s="144"/>
      <c r="O182" s="145">
        <f t="shared" si="34"/>
        <v>0</v>
      </c>
      <c r="P182" s="144">
        <v>0</v>
      </c>
      <c r="Q182" s="164">
        <f t="shared" si="35"/>
        <v>0</v>
      </c>
      <c r="R182" s="146"/>
      <c r="S182" s="147"/>
      <c r="T182" s="147"/>
      <c r="U182" s="157"/>
      <c r="V182" s="165"/>
      <c r="W182" s="166"/>
      <c r="X182" s="166"/>
      <c r="Y182" s="166"/>
      <c r="Z182" s="167" t="str">
        <f t="shared" si="31"/>
        <v/>
      </c>
      <c r="AA182" s="150">
        <f t="shared" si="33"/>
        <v>0</v>
      </c>
      <c r="AB182" s="167" t="str">
        <f t="shared" si="32"/>
        <v/>
      </c>
      <c r="AG182" s="188" t="str">
        <f ca="1">IF(AB182="","",MIN(OFFSET(B182,0,0):OFFSET(B182,AB182-1,0)))</f>
        <v/>
      </c>
      <c r="AH182" s="188" t="str">
        <f ca="1">IF(AB182="","",MIN(OFFSET(C182,0,0):OFFSET(C182,AB182-1,0)))</f>
        <v/>
      </c>
      <c r="AI182" s="188" t="str">
        <f ca="1">IF(AB182="","",MAX(OFFSET(B182,0,0):OFFSET(B182,AB182-1,0)))</f>
        <v/>
      </c>
      <c r="AJ182" s="188" t="str">
        <f ca="1">IF(AB182="","",MAX(OFFSET(C182,0,0):OFFSET(C182,AB182-1,0)))</f>
        <v/>
      </c>
      <c r="AK182" s="188">
        <f t="shared" ca="1" si="28"/>
        <v>0</v>
      </c>
      <c r="AL182" s="189">
        <f t="shared" ca="1" si="29"/>
        <v>0</v>
      </c>
    </row>
    <row r="183" spans="1:38" ht="15.75" x14ac:dyDescent="0.25">
      <c r="A183" s="138"/>
      <c r="B183" s="160"/>
      <c r="C183" s="160"/>
      <c r="D183" s="161"/>
      <c r="E183" s="142">
        <f t="shared" si="30"/>
        <v>1</v>
      </c>
      <c r="F183" s="162">
        <f t="shared" si="36"/>
        <v>0</v>
      </c>
      <c r="G183" s="161"/>
      <c r="H183" s="179"/>
      <c r="I183" s="143"/>
      <c r="J183" s="143"/>
      <c r="K183" s="185" t="e">
        <f>VLOOKUP('Damage Pickup'!$H183&amp;'Damage Pickup'!$I183,Code!$I$2:$M$51,4,0)</f>
        <v>#N/A</v>
      </c>
      <c r="L183" s="183"/>
      <c r="M183" s="163"/>
      <c r="N183" s="144"/>
      <c r="O183" s="145">
        <f t="shared" si="34"/>
        <v>0</v>
      </c>
      <c r="P183" s="144">
        <v>0</v>
      </c>
      <c r="Q183" s="164">
        <f t="shared" si="35"/>
        <v>0</v>
      </c>
      <c r="R183" s="146"/>
      <c r="S183" s="147"/>
      <c r="T183" s="147"/>
      <c r="U183" s="157"/>
      <c r="V183" s="165"/>
      <c r="W183" s="166"/>
      <c r="X183" s="166"/>
      <c r="Y183" s="166"/>
      <c r="Z183" s="167" t="str">
        <f t="shared" si="31"/>
        <v/>
      </c>
      <c r="AA183" s="150">
        <f t="shared" si="33"/>
        <v>0</v>
      </c>
      <c r="AB183" s="167" t="str">
        <f t="shared" si="32"/>
        <v/>
      </c>
      <c r="AG183" s="188" t="str">
        <f ca="1">IF(AB183="","",MIN(OFFSET(B183,0,0):OFFSET(B183,AB183-1,0)))</f>
        <v/>
      </c>
      <c r="AH183" s="188" t="str">
        <f ca="1">IF(AB183="","",MIN(OFFSET(C183,0,0):OFFSET(C183,AB183-1,0)))</f>
        <v/>
      </c>
      <c r="AI183" s="188" t="str">
        <f ca="1">IF(AB183="","",MAX(OFFSET(B183,0,0):OFFSET(B183,AB183-1,0)))</f>
        <v/>
      </c>
      <c r="AJ183" s="188" t="str">
        <f ca="1">IF(AB183="","",MAX(OFFSET(C183,0,0):OFFSET(C183,AB183-1,0)))</f>
        <v/>
      </c>
      <c r="AK183" s="188">
        <f t="shared" ca="1" si="28"/>
        <v>0</v>
      </c>
      <c r="AL183" s="189">
        <f t="shared" ca="1" si="29"/>
        <v>0</v>
      </c>
    </row>
    <row r="184" spans="1:38" ht="15.75" x14ac:dyDescent="0.25">
      <c r="A184" s="138"/>
      <c r="B184" s="160"/>
      <c r="C184" s="160"/>
      <c r="D184" s="161"/>
      <c r="E184" s="142">
        <f t="shared" si="30"/>
        <v>1</v>
      </c>
      <c r="F184" s="162">
        <f t="shared" si="36"/>
        <v>0</v>
      </c>
      <c r="G184" s="161"/>
      <c r="H184" s="179"/>
      <c r="I184" s="143"/>
      <c r="J184" s="143"/>
      <c r="K184" s="185" t="e">
        <f>VLOOKUP('Damage Pickup'!$H184&amp;'Damage Pickup'!$I184,Code!$I$2:$M$51,4,0)</f>
        <v>#N/A</v>
      </c>
      <c r="L184" s="183"/>
      <c r="M184" s="163"/>
      <c r="N184" s="144"/>
      <c r="O184" s="145">
        <f t="shared" si="34"/>
        <v>0</v>
      </c>
      <c r="P184" s="144">
        <v>0</v>
      </c>
      <c r="Q184" s="164">
        <f t="shared" si="35"/>
        <v>0</v>
      </c>
      <c r="R184" s="146"/>
      <c r="S184" s="147"/>
      <c r="T184" s="147"/>
      <c r="U184" s="157"/>
      <c r="V184" s="165"/>
      <c r="W184" s="166"/>
      <c r="X184" s="166"/>
      <c r="Y184" s="166"/>
      <c r="Z184" s="167" t="str">
        <f t="shared" si="31"/>
        <v/>
      </c>
      <c r="AA184" s="150">
        <f t="shared" si="33"/>
        <v>0</v>
      </c>
      <c r="AB184" s="167" t="str">
        <f t="shared" si="32"/>
        <v/>
      </c>
      <c r="AG184" s="188" t="str">
        <f ca="1">IF(AB184="","",MIN(OFFSET(B184,0,0):OFFSET(B184,AB184-1,0)))</f>
        <v/>
      </c>
      <c r="AH184" s="188" t="str">
        <f ca="1">IF(AB184="","",MIN(OFFSET(C184,0,0):OFFSET(C184,AB184-1,0)))</f>
        <v/>
      </c>
      <c r="AI184" s="188" t="str">
        <f ca="1">IF(AB184="","",MAX(OFFSET(B184,0,0):OFFSET(B184,AB184-1,0)))</f>
        <v/>
      </c>
      <c r="AJ184" s="188" t="str">
        <f ca="1">IF(AB184="","",MAX(OFFSET(C184,0,0):OFFSET(C184,AB184-1,0)))</f>
        <v/>
      </c>
      <c r="AK184" s="188">
        <f t="shared" ca="1" si="28"/>
        <v>0</v>
      </c>
      <c r="AL184" s="189">
        <f t="shared" ca="1" si="29"/>
        <v>0</v>
      </c>
    </row>
    <row r="185" spans="1:38" ht="15.75" x14ac:dyDescent="0.25">
      <c r="A185" s="138"/>
      <c r="B185" s="160"/>
      <c r="C185" s="160"/>
      <c r="D185" s="161"/>
      <c r="E185" s="142">
        <f t="shared" si="30"/>
        <v>1</v>
      </c>
      <c r="F185" s="162">
        <f t="shared" si="36"/>
        <v>0</v>
      </c>
      <c r="G185" s="161"/>
      <c r="H185" s="179"/>
      <c r="I185" s="143"/>
      <c r="J185" s="143"/>
      <c r="K185" s="185" t="e">
        <f>VLOOKUP('Damage Pickup'!$H185&amp;'Damage Pickup'!$I185,Code!$I$2:$M$51,4,0)</f>
        <v>#N/A</v>
      </c>
      <c r="L185" s="183"/>
      <c r="M185" s="163"/>
      <c r="N185" s="144"/>
      <c r="O185" s="145">
        <f t="shared" si="34"/>
        <v>0</v>
      </c>
      <c r="P185" s="144">
        <v>0</v>
      </c>
      <c r="Q185" s="164">
        <f t="shared" si="35"/>
        <v>0</v>
      </c>
      <c r="R185" s="146"/>
      <c r="S185" s="147"/>
      <c r="T185" s="147"/>
      <c r="U185" s="157"/>
      <c r="V185" s="165"/>
      <c r="W185" s="166"/>
      <c r="X185" s="166"/>
      <c r="Y185" s="166"/>
      <c r="Z185" s="167" t="str">
        <f t="shared" si="31"/>
        <v/>
      </c>
      <c r="AA185" s="150">
        <f t="shared" si="33"/>
        <v>0</v>
      </c>
      <c r="AB185" s="167" t="str">
        <f t="shared" si="32"/>
        <v/>
      </c>
      <c r="AG185" s="188" t="str">
        <f ca="1">IF(AB185="","",MIN(OFFSET(B185,0,0):OFFSET(B185,AB185-1,0)))</f>
        <v/>
      </c>
      <c r="AH185" s="188" t="str">
        <f ca="1">IF(AB185="","",MIN(OFFSET(C185,0,0):OFFSET(C185,AB185-1,0)))</f>
        <v/>
      </c>
      <c r="AI185" s="188" t="str">
        <f ca="1">IF(AB185="","",MAX(OFFSET(B185,0,0):OFFSET(B185,AB185-1,0)))</f>
        <v/>
      </c>
      <c r="AJ185" s="188" t="str">
        <f ca="1">IF(AB185="","",MAX(OFFSET(C185,0,0):OFFSET(C185,AB185-1,0)))</f>
        <v/>
      </c>
      <c r="AK185" s="188">
        <f t="shared" ca="1" si="28"/>
        <v>0</v>
      </c>
      <c r="AL185" s="189">
        <f t="shared" ca="1" si="29"/>
        <v>0</v>
      </c>
    </row>
    <row r="186" spans="1:38" ht="15.75" x14ac:dyDescent="0.25">
      <c r="A186" s="138"/>
      <c r="B186" s="160"/>
      <c r="C186" s="160"/>
      <c r="D186" s="161"/>
      <c r="E186" s="142">
        <f t="shared" si="30"/>
        <v>1</v>
      </c>
      <c r="F186" s="162">
        <f t="shared" si="36"/>
        <v>0</v>
      </c>
      <c r="G186" s="161"/>
      <c r="H186" s="179"/>
      <c r="I186" s="143"/>
      <c r="J186" s="143"/>
      <c r="K186" s="185" t="e">
        <f>VLOOKUP('Damage Pickup'!$H186&amp;'Damage Pickup'!$I186,Code!$I$2:$M$51,4,0)</f>
        <v>#N/A</v>
      </c>
      <c r="L186" s="183"/>
      <c r="M186" s="163"/>
      <c r="N186" s="144"/>
      <c r="O186" s="145">
        <f t="shared" si="34"/>
        <v>0</v>
      </c>
      <c r="P186" s="144">
        <v>0</v>
      </c>
      <c r="Q186" s="164">
        <f t="shared" si="35"/>
        <v>0</v>
      </c>
      <c r="R186" s="146"/>
      <c r="S186" s="147"/>
      <c r="T186" s="147"/>
      <c r="U186" s="157"/>
      <c r="V186" s="165"/>
      <c r="W186" s="166"/>
      <c r="X186" s="166"/>
      <c r="Y186" s="166"/>
      <c r="Z186" s="167" t="str">
        <f t="shared" si="31"/>
        <v/>
      </c>
      <c r="AA186" s="150">
        <f t="shared" si="33"/>
        <v>0</v>
      </c>
      <c r="AB186" s="167" t="str">
        <f t="shared" si="32"/>
        <v/>
      </c>
      <c r="AG186" s="188" t="str">
        <f ca="1">IF(AB186="","",MIN(OFFSET(B186,0,0):OFFSET(B186,AB186-1,0)))</f>
        <v/>
      </c>
      <c r="AH186" s="188" t="str">
        <f ca="1">IF(AB186="","",MIN(OFFSET(C186,0,0):OFFSET(C186,AB186-1,0)))</f>
        <v/>
      </c>
      <c r="AI186" s="188" t="str">
        <f ca="1">IF(AB186="","",MAX(OFFSET(B186,0,0):OFFSET(B186,AB186-1,0)))</f>
        <v/>
      </c>
      <c r="AJ186" s="188" t="str">
        <f ca="1">IF(AB186="","",MAX(OFFSET(C186,0,0):OFFSET(C186,AB186-1,0)))</f>
        <v/>
      </c>
      <c r="AK186" s="188">
        <f t="shared" ca="1" si="28"/>
        <v>0</v>
      </c>
      <c r="AL186" s="189">
        <f t="shared" ca="1" si="29"/>
        <v>0</v>
      </c>
    </row>
    <row r="187" spans="1:38" ht="15.75" x14ac:dyDescent="0.25">
      <c r="A187" s="138"/>
      <c r="B187" s="160"/>
      <c r="C187" s="160"/>
      <c r="D187" s="161"/>
      <c r="E187" s="142">
        <f t="shared" si="30"/>
        <v>1</v>
      </c>
      <c r="F187" s="162">
        <f t="shared" si="36"/>
        <v>0</v>
      </c>
      <c r="G187" s="161"/>
      <c r="H187" s="179"/>
      <c r="I187" s="143"/>
      <c r="J187" s="143"/>
      <c r="K187" s="185" t="e">
        <f>VLOOKUP('Damage Pickup'!$H187&amp;'Damage Pickup'!$I187,Code!$I$2:$M$51,4,0)</f>
        <v>#N/A</v>
      </c>
      <c r="L187" s="183"/>
      <c r="M187" s="163"/>
      <c r="N187" s="144"/>
      <c r="O187" s="145">
        <f t="shared" si="34"/>
        <v>0</v>
      </c>
      <c r="P187" s="144">
        <v>0</v>
      </c>
      <c r="Q187" s="164">
        <f t="shared" si="35"/>
        <v>0</v>
      </c>
      <c r="R187" s="146"/>
      <c r="S187" s="147"/>
      <c r="T187" s="147"/>
      <c r="U187" s="157"/>
      <c r="V187" s="165"/>
      <c r="W187" s="166"/>
      <c r="X187" s="166"/>
      <c r="Y187" s="166"/>
      <c r="Z187" s="167" t="str">
        <f t="shared" si="31"/>
        <v/>
      </c>
      <c r="AA187" s="150">
        <f t="shared" si="33"/>
        <v>0</v>
      </c>
      <c r="AB187" s="167" t="str">
        <f t="shared" si="32"/>
        <v/>
      </c>
      <c r="AG187" s="188" t="str">
        <f ca="1">IF(AB187="","",MIN(OFFSET(B187,0,0):OFFSET(B187,AB187-1,0)))</f>
        <v/>
      </c>
      <c r="AH187" s="188" t="str">
        <f ca="1">IF(AB187="","",MIN(OFFSET(C187,0,0):OFFSET(C187,AB187-1,0)))</f>
        <v/>
      </c>
      <c r="AI187" s="188" t="str">
        <f ca="1">IF(AB187="","",MAX(OFFSET(B187,0,0):OFFSET(B187,AB187-1,0)))</f>
        <v/>
      </c>
      <c r="AJ187" s="188" t="str">
        <f ca="1">IF(AB187="","",MAX(OFFSET(C187,0,0):OFFSET(C187,AB187-1,0)))</f>
        <v/>
      </c>
      <c r="AK187" s="188">
        <f t="shared" ca="1" si="28"/>
        <v>0</v>
      </c>
      <c r="AL187" s="189">
        <f t="shared" ca="1" si="29"/>
        <v>0</v>
      </c>
    </row>
    <row r="188" spans="1:38" ht="15.75" x14ac:dyDescent="0.25">
      <c r="A188" s="138"/>
      <c r="B188" s="160"/>
      <c r="C188" s="160"/>
      <c r="D188" s="161"/>
      <c r="E188" s="142">
        <f t="shared" si="30"/>
        <v>1</v>
      </c>
      <c r="F188" s="162">
        <f t="shared" si="36"/>
        <v>0</v>
      </c>
      <c r="G188" s="161"/>
      <c r="H188" s="179"/>
      <c r="I188" s="143"/>
      <c r="J188" s="143"/>
      <c r="K188" s="185" t="e">
        <f>VLOOKUP('Damage Pickup'!$H188&amp;'Damage Pickup'!$I188,Code!$I$2:$M$51,4,0)</f>
        <v>#N/A</v>
      </c>
      <c r="L188" s="183"/>
      <c r="M188" s="163"/>
      <c r="N188" s="144"/>
      <c r="O188" s="145">
        <f t="shared" si="34"/>
        <v>0</v>
      </c>
      <c r="P188" s="144">
        <v>0</v>
      </c>
      <c r="Q188" s="164">
        <f t="shared" si="35"/>
        <v>0</v>
      </c>
      <c r="R188" s="146"/>
      <c r="S188" s="147"/>
      <c r="T188" s="147"/>
      <c r="U188" s="157"/>
      <c r="V188" s="165"/>
      <c r="W188" s="166"/>
      <c r="X188" s="166"/>
      <c r="Y188" s="166"/>
      <c r="Z188" s="167" t="str">
        <f t="shared" si="31"/>
        <v/>
      </c>
      <c r="AA188" s="150">
        <f t="shared" si="33"/>
        <v>0</v>
      </c>
      <c r="AB188" s="167" t="str">
        <f t="shared" si="32"/>
        <v/>
      </c>
      <c r="AG188" s="188" t="str">
        <f ca="1">IF(AB188="","",MIN(OFFSET(B188,0,0):OFFSET(B188,AB188-1,0)))</f>
        <v/>
      </c>
      <c r="AH188" s="188" t="str">
        <f ca="1">IF(AB188="","",MIN(OFFSET(C188,0,0):OFFSET(C188,AB188-1,0)))</f>
        <v/>
      </c>
      <c r="AI188" s="188" t="str">
        <f ca="1">IF(AB188="","",MAX(OFFSET(B188,0,0):OFFSET(B188,AB188-1,0)))</f>
        <v/>
      </c>
      <c r="AJ188" s="188" t="str">
        <f ca="1">IF(AB188="","",MAX(OFFSET(C188,0,0):OFFSET(C188,AB188-1,0)))</f>
        <v/>
      </c>
      <c r="AK188" s="188">
        <f t="shared" ca="1" si="28"/>
        <v>0</v>
      </c>
      <c r="AL188" s="189">
        <f t="shared" ca="1" si="29"/>
        <v>0</v>
      </c>
    </row>
    <row r="189" spans="1:38" ht="15.75" x14ac:dyDescent="0.25">
      <c r="A189" s="138"/>
      <c r="B189" s="160"/>
      <c r="C189" s="160"/>
      <c r="D189" s="161"/>
      <c r="E189" s="142">
        <f t="shared" si="30"/>
        <v>1</v>
      </c>
      <c r="F189" s="162">
        <f t="shared" si="36"/>
        <v>0</v>
      </c>
      <c r="G189" s="161"/>
      <c r="H189" s="179"/>
      <c r="I189" s="143"/>
      <c r="J189" s="143"/>
      <c r="K189" s="185" t="e">
        <f>VLOOKUP('Damage Pickup'!$H189&amp;'Damage Pickup'!$I189,Code!$I$2:$M$51,4,0)</f>
        <v>#N/A</v>
      </c>
      <c r="L189" s="183"/>
      <c r="M189" s="163"/>
      <c r="N189" s="144"/>
      <c r="O189" s="145">
        <f t="shared" si="34"/>
        <v>0</v>
      </c>
      <c r="P189" s="144">
        <v>0</v>
      </c>
      <c r="Q189" s="164">
        <f t="shared" si="35"/>
        <v>0</v>
      </c>
      <c r="R189" s="146"/>
      <c r="S189" s="147"/>
      <c r="T189" s="147"/>
      <c r="U189" s="157"/>
      <c r="V189" s="165"/>
      <c r="W189" s="166"/>
      <c r="X189" s="166"/>
      <c r="Y189" s="166"/>
      <c r="Z189" s="167" t="str">
        <f t="shared" si="31"/>
        <v/>
      </c>
      <c r="AA189" s="150">
        <f t="shared" si="33"/>
        <v>0</v>
      </c>
      <c r="AB189" s="167" t="str">
        <f t="shared" si="32"/>
        <v/>
      </c>
      <c r="AG189" s="188" t="str">
        <f ca="1">IF(AB189="","",MIN(OFFSET(B189,0,0):OFFSET(B189,AB189-1,0)))</f>
        <v/>
      </c>
      <c r="AH189" s="188" t="str">
        <f ca="1">IF(AB189="","",MIN(OFFSET(C189,0,0):OFFSET(C189,AB189-1,0)))</f>
        <v/>
      </c>
      <c r="AI189" s="188" t="str">
        <f ca="1">IF(AB189="","",MAX(OFFSET(B189,0,0):OFFSET(B189,AB189-1,0)))</f>
        <v/>
      </c>
      <c r="AJ189" s="188" t="str">
        <f ca="1">IF(AB189="","",MAX(OFFSET(C189,0,0):OFFSET(C189,AB189-1,0)))</f>
        <v/>
      </c>
      <c r="AK189" s="188">
        <f t="shared" ref="AK189:AK252" ca="1" si="37">MIN(AG189:AJ189)</f>
        <v>0</v>
      </c>
      <c r="AL189" s="189">
        <f t="shared" ref="AL189:AL252" ca="1" si="38">MAX(AG189:AJ189)</f>
        <v>0</v>
      </c>
    </row>
    <row r="190" spans="1:38" ht="15.75" x14ac:dyDescent="0.25">
      <c r="A190" s="138"/>
      <c r="B190" s="160"/>
      <c r="C190" s="160"/>
      <c r="D190" s="161"/>
      <c r="E190" s="142">
        <f t="shared" si="30"/>
        <v>1</v>
      </c>
      <c r="F190" s="162">
        <f t="shared" si="36"/>
        <v>0</v>
      </c>
      <c r="G190" s="161"/>
      <c r="H190" s="179"/>
      <c r="I190" s="143"/>
      <c r="J190" s="143"/>
      <c r="K190" s="185" t="e">
        <f>VLOOKUP('Damage Pickup'!$H190&amp;'Damage Pickup'!$I190,Code!$I$2:$M$51,4,0)</f>
        <v>#N/A</v>
      </c>
      <c r="L190" s="183"/>
      <c r="M190" s="163"/>
      <c r="N190" s="144"/>
      <c r="O190" s="145">
        <f t="shared" si="34"/>
        <v>0</v>
      </c>
      <c r="P190" s="144">
        <v>0</v>
      </c>
      <c r="Q190" s="164">
        <f t="shared" si="35"/>
        <v>0</v>
      </c>
      <c r="R190" s="146"/>
      <c r="S190" s="147"/>
      <c r="T190" s="147"/>
      <c r="U190" s="157"/>
      <c r="V190" s="165"/>
      <c r="W190" s="166"/>
      <c r="X190" s="166"/>
      <c r="Y190" s="166"/>
      <c r="Z190" s="167" t="str">
        <f t="shared" si="31"/>
        <v/>
      </c>
      <c r="AA190" s="150">
        <f t="shared" si="33"/>
        <v>0</v>
      </c>
      <c r="AB190" s="167" t="str">
        <f t="shared" si="32"/>
        <v/>
      </c>
      <c r="AG190" s="188" t="str">
        <f ca="1">IF(AB190="","",MIN(OFFSET(B190,0,0):OFFSET(B190,AB190-1,0)))</f>
        <v/>
      </c>
      <c r="AH190" s="188" t="str">
        <f ca="1">IF(AB190="","",MIN(OFFSET(C190,0,0):OFFSET(C190,AB190-1,0)))</f>
        <v/>
      </c>
      <c r="AI190" s="188" t="str">
        <f ca="1">IF(AB190="","",MAX(OFFSET(B190,0,0):OFFSET(B190,AB190-1,0)))</f>
        <v/>
      </c>
      <c r="AJ190" s="188" t="str">
        <f ca="1">IF(AB190="","",MAX(OFFSET(C190,0,0):OFFSET(C190,AB190-1,0)))</f>
        <v/>
      </c>
      <c r="AK190" s="188">
        <f t="shared" ca="1" si="37"/>
        <v>0</v>
      </c>
      <c r="AL190" s="189">
        <f t="shared" ca="1" si="38"/>
        <v>0</v>
      </c>
    </row>
    <row r="191" spans="1:38" ht="15.75" x14ac:dyDescent="0.25">
      <c r="A191" s="138"/>
      <c r="B191" s="160"/>
      <c r="C191" s="160"/>
      <c r="D191" s="161"/>
      <c r="E191" s="142">
        <f t="shared" si="30"/>
        <v>1</v>
      </c>
      <c r="F191" s="162">
        <f t="shared" si="36"/>
        <v>0</v>
      </c>
      <c r="G191" s="161"/>
      <c r="H191" s="179"/>
      <c r="I191" s="143"/>
      <c r="J191" s="143"/>
      <c r="K191" s="185" t="e">
        <f>VLOOKUP('Damage Pickup'!$H191&amp;'Damage Pickup'!$I191,Code!$I$2:$M$51,4,0)</f>
        <v>#N/A</v>
      </c>
      <c r="L191" s="183"/>
      <c r="M191" s="163"/>
      <c r="N191" s="144"/>
      <c r="O191" s="145">
        <f t="shared" si="34"/>
        <v>0</v>
      </c>
      <c r="P191" s="144">
        <v>0</v>
      </c>
      <c r="Q191" s="164">
        <f t="shared" si="35"/>
        <v>0</v>
      </c>
      <c r="R191" s="146"/>
      <c r="S191" s="147"/>
      <c r="T191" s="147"/>
      <c r="U191" s="157"/>
      <c r="V191" s="165"/>
      <c r="W191" s="166"/>
      <c r="X191" s="166"/>
      <c r="Y191" s="166"/>
      <c r="Z191" s="167" t="str">
        <f t="shared" si="31"/>
        <v/>
      </c>
      <c r="AA191" s="150">
        <f t="shared" si="33"/>
        <v>0</v>
      </c>
      <c r="AB191" s="167" t="str">
        <f t="shared" si="32"/>
        <v/>
      </c>
      <c r="AG191" s="188" t="str">
        <f ca="1">IF(AB191="","",MIN(OFFSET(B191,0,0):OFFSET(B191,AB191-1,0)))</f>
        <v/>
      </c>
      <c r="AH191" s="188" t="str">
        <f ca="1">IF(AB191="","",MIN(OFFSET(C191,0,0):OFFSET(C191,AB191-1,0)))</f>
        <v/>
      </c>
      <c r="AI191" s="188" t="str">
        <f ca="1">IF(AB191="","",MAX(OFFSET(B191,0,0):OFFSET(B191,AB191-1,0)))</f>
        <v/>
      </c>
      <c r="AJ191" s="188" t="str">
        <f ca="1">IF(AB191="","",MAX(OFFSET(C191,0,0):OFFSET(C191,AB191-1,0)))</f>
        <v/>
      </c>
      <c r="AK191" s="188">
        <f t="shared" ca="1" si="37"/>
        <v>0</v>
      </c>
      <c r="AL191" s="189">
        <f t="shared" ca="1" si="38"/>
        <v>0</v>
      </c>
    </row>
    <row r="192" spans="1:38" ht="15.75" x14ac:dyDescent="0.25">
      <c r="A192" s="138"/>
      <c r="B192" s="160"/>
      <c r="C192" s="160"/>
      <c r="D192" s="161"/>
      <c r="E192" s="142">
        <f t="shared" si="30"/>
        <v>1</v>
      </c>
      <c r="F192" s="162">
        <f t="shared" si="36"/>
        <v>0</v>
      </c>
      <c r="G192" s="161"/>
      <c r="H192" s="179"/>
      <c r="I192" s="143"/>
      <c r="J192" s="143"/>
      <c r="K192" s="185" t="e">
        <f>VLOOKUP('Damage Pickup'!$H192&amp;'Damage Pickup'!$I192,Code!$I$2:$M$51,4,0)</f>
        <v>#N/A</v>
      </c>
      <c r="L192" s="183"/>
      <c r="M192" s="163"/>
      <c r="N192" s="144"/>
      <c r="O192" s="145">
        <f t="shared" si="34"/>
        <v>0</v>
      </c>
      <c r="P192" s="144">
        <v>0</v>
      </c>
      <c r="Q192" s="164">
        <f t="shared" si="35"/>
        <v>0</v>
      </c>
      <c r="R192" s="146"/>
      <c r="S192" s="147"/>
      <c r="T192" s="147"/>
      <c r="U192" s="157"/>
      <c r="V192" s="165"/>
      <c r="W192" s="166"/>
      <c r="X192" s="166"/>
      <c r="Y192" s="166"/>
      <c r="Z192" s="167" t="str">
        <f t="shared" si="31"/>
        <v/>
      </c>
      <c r="AA192" s="150">
        <f t="shared" si="33"/>
        <v>0</v>
      </c>
      <c r="AB192" s="167" t="str">
        <f t="shared" si="32"/>
        <v/>
      </c>
      <c r="AG192" s="188" t="str">
        <f ca="1">IF(AB192="","",MIN(OFFSET(B192,0,0):OFFSET(B192,AB192-1,0)))</f>
        <v/>
      </c>
      <c r="AH192" s="188" t="str">
        <f ca="1">IF(AB192="","",MIN(OFFSET(C192,0,0):OFFSET(C192,AB192-1,0)))</f>
        <v/>
      </c>
      <c r="AI192" s="188" t="str">
        <f ca="1">IF(AB192="","",MAX(OFFSET(B192,0,0):OFFSET(B192,AB192-1,0)))</f>
        <v/>
      </c>
      <c r="AJ192" s="188" t="str">
        <f ca="1">IF(AB192="","",MAX(OFFSET(C192,0,0):OFFSET(C192,AB192-1,0)))</f>
        <v/>
      </c>
      <c r="AK192" s="188">
        <f t="shared" ca="1" si="37"/>
        <v>0</v>
      </c>
      <c r="AL192" s="189">
        <f t="shared" ca="1" si="38"/>
        <v>0</v>
      </c>
    </row>
    <row r="193" spans="1:38" ht="15.75" x14ac:dyDescent="0.25">
      <c r="A193" s="138"/>
      <c r="B193" s="160"/>
      <c r="C193" s="160"/>
      <c r="D193" s="161"/>
      <c r="E193" s="142">
        <f t="shared" si="30"/>
        <v>1</v>
      </c>
      <c r="F193" s="162">
        <f t="shared" si="36"/>
        <v>0</v>
      </c>
      <c r="G193" s="161"/>
      <c r="H193" s="179"/>
      <c r="I193" s="143"/>
      <c r="J193" s="143"/>
      <c r="K193" s="185" t="e">
        <f>VLOOKUP('Damage Pickup'!$H193&amp;'Damage Pickup'!$I193,Code!$I$2:$M$51,4,0)</f>
        <v>#N/A</v>
      </c>
      <c r="L193" s="183"/>
      <c r="M193" s="163"/>
      <c r="N193" s="144"/>
      <c r="O193" s="145">
        <f t="shared" si="34"/>
        <v>0</v>
      </c>
      <c r="P193" s="144">
        <v>0</v>
      </c>
      <c r="Q193" s="164">
        <f t="shared" si="35"/>
        <v>0</v>
      </c>
      <c r="R193" s="146"/>
      <c r="S193" s="147"/>
      <c r="T193" s="147"/>
      <c r="U193" s="157"/>
      <c r="V193" s="165"/>
      <c r="W193" s="166"/>
      <c r="X193" s="166"/>
      <c r="Y193" s="166"/>
      <c r="Z193" s="167" t="str">
        <f t="shared" si="31"/>
        <v/>
      </c>
      <c r="AA193" s="150">
        <f t="shared" si="33"/>
        <v>0</v>
      </c>
      <c r="AB193" s="167" t="str">
        <f t="shared" si="32"/>
        <v/>
      </c>
      <c r="AG193" s="188" t="str">
        <f ca="1">IF(AB193="","",MIN(OFFSET(B193,0,0):OFFSET(B193,AB193-1,0)))</f>
        <v/>
      </c>
      <c r="AH193" s="188" t="str">
        <f ca="1">IF(AB193="","",MIN(OFFSET(C193,0,0):OFFSET(C193,AB193-1,0)))</f>
        <v/>
      </c>
      <c r="AI193" s="188" t="str">
        <f ca="1">IF(AB193="","",MAX(OFFSET(B193,0,0):OFFSET(B193,AB193-1,0)))</f>
        <v/>
      </c>
      <c r="AJ193" s="188" t="str">
        <f ca="1">IF(AB193="","",MAX(OFFSET(C193,0,0):OFFSET(C193,AB193-1,0)))</f>
        <v/>
      </c>
      <c r="AK193" s="188">
        <f t="shared" ca="1" si="37"/>
        <v>0</v>
      </c>
      <c r="AL193" s="189">
        <f t="shared" ca="1" si="38"/>
        <v>0</v>
      </c>
    </row>
    <row r="194" spans="1:38" ht="15.75" x14ac:dyDescent="0.25">
      <c r="A194" s="138"/>
      <c r="B194" s="160"/>
      <c r="C194" s="160"/>
      <c r="D194" s="161"/>
      <c r="E194" s="142">
        <f t="shared" ref="E194:E257" si="39">IF(OR(ABS(C194-B194)*1000=0,C194=0),1,ABS(C194-B194)*1000)</f>
        <v>1</v>
      </c>
      <c r="F194" s="162">
        <f t="shared" si="36"/>
        <v>0</v>
      </c>
      <c r="G194" s="161"/>
      <c r="H194" s="179"/>
      <c r="I194" s="143"/>
      <c r="J194" s="143"/>
      <c r="K194" s="185" t="e">
        <f>VLOOKUP('Damage Pickup'!$H194&amp;'Damage Pickup'!$I194,Code!$I$2:$M$51,4,0)</f>
        <v>#N/A</v>
      </c>
      <c r="L194" s="183"/>
      <c r="M194" s="163"/>
      <c r="N194" s="144"/>
      <c r="O194" s="145">
        <f t="shared" si="34"/>
        <v>0</v>
      </c>
      <c r="P194" s="144">
        <v>0</v>
      </c>
      <c r="Q194" s="164">
        <f t="shared" si="35"/>
        <v>0</v>
      </c>
      <c r="R194" s="146"/>
      <c r="S194" s="147"/>
      <c r="T194" s="147"/>
      <c r="U194" s="157"/>
      <c r="V194" s="165"/>
      <c r="W194" s="166"/>
      <c r="X194" s="166"/>
      <c r="Y194" s="166"/>
      <c r="Z194" s="167" t="str">
        <f t="shared" si="31"/>
        <v/>
      </c>
      <c r="AA194" s="150">
        <f t="shared" si="33"/>
        <v>0</v>
      </c>
      <c r="AB194" s="167" t="str">
        <f t="shared" si="32"/>
        <v/>
      </c>
      <c r="AG194" s="188" t="str">
        <f ca="1">IF(AB194="","",MIN(OFFSET(B194,0,0):OFFSET(B194,AB194-1,0)))</f>
        <v/>
      </c>
      <c r="AH194" s="188" t="str">
        <f ca="1">IF(AB194="","",MIN(OFFSET(C194,0,0):OFFSET(C194,AB194-1,0)))</f>
        <v/>
      </c>
      <c r="AI194" s="188" t="str">
        <f ca="1">IF(AB194="","",MAX(OFFSET(B194,0,0):OFFSET(B194,AB194-1,0)))</f>
        <v/>
      </c>
      <c r="AJ194" s="188" t="str">
        <f ca="1">IF(AB194="","",MAX(OFFSET(C194,0,0):OFFSET(C194,AB194-1,0)))</f>
        <v/>
      </c>
      <c r="AK194" s="188">
        <f t="shared" ca="1" si="37"/>
        <v>0</v>
      </c>
      <c r="AL194" s="189">
        <f t="shared" ca="1" si="38"/>
        <v>0</v>
      </c>
    </row>
    <row r="195" spans="1:38" ht="15.75" x14ac:dyDescent="0.25">
      <c r="A195" s="138"/>
      <c r="B195" s="160"/>
      <c r="C195" s="160"/>
      <c r="D195" s="161"/>
      <c r="E195" s="142">
        <f t="shared" si="39"/>
        <v>1</v>
      </c>
      <c r="F195" s="162">
        <f t="shared" si="36"/>
        <v>0</v>
      </c>
      <c r="G195" s="161"/>
      <c r="H195" s="179"/>
      <c r="I195" s="143"/>
      <c r="J195" s="143"/>
      <c r="K195" s="185" t="e">
        <f>VLOOKUP('Damage Pickup'!$H195&amp;'Damage Pickup'!$I195,Code!$I$2:$M$51,4,0)</f>
        <v>#N/A</v>
      </c>
      <c r="L195" s="183"/>
      <c r="M195" s="163"/>
      <c r="N195" s="144"/>
      <c r="O195" s="145">
        <f t="shared" si="34"/>
        <v>0</v>
      </c>
      <c r="P195" s="144">
        <v>0</v>
      </c>
      <c r="Q195" s="164">
        <f t="shared" si="35"/>
        <v>0</v>
      </c>
      <c r="R195" s="146"/>
      <c r="S195" s="147"/>
      <c r="T195" s="147"/>
      <c r="U195" s="157"/>
      <c r="V195" s="165"/>
      <c r="W195" s="166"/>
      <c r="X195" s="166"/>
      <c r="Y195" s="166"/>
      <c r="Z195" s="167" t="str">
        <f t="shared" ref="Z195:Z258" si="40">IF(A195="","",ROW()-ROW($Z$2))</f>
        <v/>
      </c>
      <c r="AA195" s="150">
        <f t="shared" si="33"/>
        <v>0</v>
      </c>
      <c r="AB195" s="167" t="str">
        <f t="shared" ref="AB195:AB258" si="41">IF(Z195="","",COUNTIF($AA:$AA,Z195))</f>
        <v/>
      </c>
      <c r="AG195" s="188" t="str">
        <f ca="1">IF(AB195="","",MIN(OFFSET(B195,0,0):OFFSET(B195,AB195-1,0)))</f>
        <v/>
      </c>
      <c r="AH195" s="188" t="str">
        <f ca="1">IF(AB195="","",MIN(OFFSET(C195,0,0):OFFSET(C195,AB195-1,0)))</f>
        <v/>
      </c>
      <c r="AI195" s="188" t="str">
        <f ca="1">IF(AB195="","",MAX(OFFSET(B195,0,0):OFFSET(B195,AB195-1,0)))</f>
        <v/>
      </c>
      <c r="AJ195" s="188" t="str">
        <f ca="1">IF(AB195="","",MAX(OFFSET(C195,0,0):OFFSET(C195,AB195-1,0)))</f>
        <v/>
      </c>
      <c r="AK195" s="188">
        <f t="shared" ca="1" si="37"/>
        <v>0</v>
      </c>
      <c r="AL195" s="189">
        <f t="shared" ca="1" si="38"/>
        <v>0</v>
      </c>
    </row>
    <row r="196" spans="1:38" ht="15.75" x14ac:dyDescent="0.25">
      <c r="A196" s="138"/>
      <c r="B196" s="160"/>
      <c r="C196" s="160"/>
      <c r="D196" s="161"/>
      <c r="E196" s="142">
        <f t="shared" si="39"/>
        <v>1</v>
      </c>
      <c r="F196" s="162">
        <f t="shared" si="36"/>
        <v>0</v>
      </c>
      <c r="G196" s="161"/>
      <c r="H196" s="179"/>
      <c r="I196" s="143"/>
      <c r="J196" s="143"/>
      <c r="K196" s="185" t="e">
        <f>VLOOKUP('Damage Pickup'!$H196&amp;'Damage Pickup'!$I196,Code!$I$2:$M$51,4,0)</f>
        <v>#N/A</v>
      </c>
      <c r="L196" s="183"/>
      <c r="M196" s="163"/>
      <c r="N196" s="144"/>
      <c r="O196" s="145">
        <f t="shared" si="34"/>
        <v>0</v>
      </c>
      <c r="P196" s="144">
        <v>0</v>
      </c>
      <c r="Q196" s="164">
        <f t="shared" si="35"/>
        <v>0</v>
      </c>
      <c r="R196" s="146"/>
      <c r="S196" s="147"/>
      <c r="T196" s="147"/>
      <c r="U196" s="157"/>
      <c r="V196" s="165"/>
      <c r="W196" s="166"/>
      <c r="X196" s="166"/>
      <c r="Y196" s="166"/>
      <c r="Z196" s="167" t="str">
        <f t="shared" si="40"/>
        <v/>
      </c>
      <c r="AA196" s="150">
        <f t="shared" si="33"/>
        <v>0</v>
      </c>
      <c r="AB196" s="167" t="str">
        <f t="shared" si="41"/>
        <v/>
      </c>
      <c r="AG196" s="188" t="str">
        <f ca="1">IF(AB196="","",MIN(OFFSET(B196,0,0):OFFSET(B196,AB196-1,0)))</f>
        <v/>
      </c>
      <c r="AH196" s="188" t="str">
        <f ca="1">IF(AB196="","",MIN(OFFSET(C196,0,0):OFFSET(C196,AB196-1,0)))</f>
        <v/>
      </c>
      <c r="AI196" s="188" t="str">
        <f ca="1">IF(AB196="","",MAX(OFFSET(B196,0,0):OFFSET(B196,AB196-1,0)))</f>
        <v/>
      </c>
      <c r="AJ196" s="188" t="str">
        <f ca="1">IF(AB196="","",MAX(OFFSET(C196,0,0):OFFSET(C196,AB196-1,0)))</f>
        <v/>
      </c>
      <c r="AK196" s="188">
        <f t="shared" ca="1" si="37"/>
        <v>0</v>
      </c>
      <c r="AL196" s="189">
        <f t="shared" ca="1" si="38"/>
        <v>0</v>
      </c>
    </row>
    <row r="197" spans="1:38" ht="15.75" x14ac:dyDescent="0.25">
      <c r="A197" s="138"/>
      <c r="B197" s="160"/>
      <c r="C197" s="160"/>
      <c r="D197" s="161"/>
      <c r="E197" s="142">
        <f t="shared" si="39"/>
        <v>1</v>
      </c>
      <c r="F197" s="162">
        <f t="shared" si="36"/>
        <v>0</v>
      </c>
      <c r="G197" s="161"/>
      <c r="H197" s="179"/>
      <c r="I197" s="143"/>
      <c r="J197" s="143"/>
      <c r="K197" s="185" t="e">
        <f>VLOOKUP('Damage Pickup'!$H197&amp;'Damage Pickup'!$I197,Code!$I$2:$M$51,4,0)</f>
        <v>#N/A</v>
      </c>
      <c r="L197" s="183"/>
      <c r="M197" s="163"/>
      <c r="N197" s="144"/>
      <c r="O197" s="145">
        <f t="shared" si="34"/>
        <v>0</v>
      </c>
      <c r="P197" s="144">
        <v>0</v>
      </c>
      <c r="Q197" s="164">
        <f t="shared" si="35"/>
        <v>0</v>
      </c>
      <c r="R197" s="146"/>
      <c r="S197" s="147"/>
      <c r="T197" s="147"/>
      <c r="U197" s="157"/>
      <c r="V197" s="165"/>
      <c r="W197" s="166"/>
      <c r="X197" s="166"/>
      <c r="Y197" s="166"/>
      <c r="Z197" s="167" t="str">
        <f t="shared" si="40"/>
        <v/>
      </c>
      <c r="AA197" s="150">
        <f t="shared" si="33"/>
        <v>0</v>
      </c>
      <c r="AB197" s="167" t="str">
        <f t="shared" si="41"/>
        <v/>
      </c>
      <c r="AG197" s="188" t="str">
        <f ca="1">IF(AB197="","",MIN(OFFSET(B197,0,0):OFFSET(B197,AB197-1,0)))</f>
        <v/>
      </c>
      <c r="AH197" s="188" t="str">
        <f ca="1">IF(AB197="","",MIN(OFFSET(C197,0,0):OFFSET(C197,AB197-1,0)))</f>
        <v/>
      </c>
      <c r="AI197" s="188" t="str">
        <f ca="1">IF(AB197="","",MAX(OFFSET(B197,0,0):OFFSET(B197,AB197-1,0)))</f>
        <v/>
      </c>
      <c r="AJ197" s="188" t="str">
        <f ca="1">IF(AB197="","",MAX(OFFSET(C197,0,0):OFFSET(C197,AB197-1,0)))</f>
        <v/>
      </c>
      <c r="AK197" s="188">
        <f t="shared" ca="1" si="37"/>
        <v>0</v>
      </c>
      <c r="AL197" s="189">
        <f t="shared" ca="1" si="38"/>
        <v>0</v>
      </c>
    </row>
    <row r="198" spans="1:38" ht="15.75" x14ac:dyDescent="0.25">
      <c r="A198" s="138"/>
      <c r="B198" s="160"/>
      <c r="C198" s="160"/>
      <c r="D198" s="161"/>
      <c r="E198" s="142">
        <f t="shared" si="39"/>
        <v>1</v>
      </c>
      <c r="F198" s="162">
        <f t="shared" si="36"/>
        <v>0</v>
      </c>
      <c r="G198" s="161"/>
      <c r="H198" s="179"/>
      <c r="I198" s="143"/>
      <c r="J198" s="143"/>
      <c r="K198" s="185" t="e">
        <f>VLOOKUP('Damage Pickup'!$H198&amp;'Damage Pickup'!$I198,Code!$I$2:$M$51,4,0)</f>
        <v>#N/A</v>
      </c>
      <c r="L198" s="183"/>
      <c r="M198" s="163"/>
      <c r="N198" s="144"/>
      <c r="O198" s="145">
        <f t="shared" si="34"/>
        <v>0</v>
      </c>
      <c r="P198" s="144">
        <v>0</v>
      </c>
      <c r="Q198" s="164">
        <f t="shared" si="35"/>
        <v>0</v>
      </c>
      <c r="R198" s="146"/>
      <c r="S198" s="147"/>
      <c r="T198" s="147"/>
      <c r="U198" s="157"/>
      <c r="V198" s="165"/>
      <c r="W198" s="166"/>
      <c r="X198" s="166"/>
      <c r="Y198" s="166"/>
      <c r="Z198" s="167" t="str">
        <f t="shared" si="40"/>
        <v/>
      </c>
      <c r="AA198" s="150">
        <f t="shared" si="33"/>
        <v>0</v>
      </c>
      <c r="AB198" s="167" t="str">
        <f t="shared" si="41"/>
        <v/>
      </c>
      <c r="AG198" s="188" t="str">
        <f ca="1">IF(AB198="","",MIN(OFFSET(B198,0,0):OFFSET(B198,AB198-1,0)))</f>
        <v/>
      </c>
      <c r="AH198" s="188" t="str">
        <f ca="1">IF(AB198="","",MIN(OFFSET(C198,0,0):OFFSET(C198,AB198-1,0)))</f>
        <v/>
      </c>
      <c r="AI198" s="188" t="str">
        <f ca="1">IF(AB198="","",MAX(OFFSET(B198,0,0):OFFSET(B198,AB198-1,0)))</f>
        <v/>
      </c>
      <c r="AJ198" s="188" t="str">
        <f ca="1">IF(AB198="","",MAX(OFFSET(C198,0,0):OFFSET(C198,AB198-1,0)))</f>
        <v/>
      </c>
      <c r="AK198" s="188">
        <f t="shared" ca="1" si="37"/>
        <v>0</v>
      </c>
      <c r="AL198" s="189">
        <f t="shared" ca="1" si="38"/>
        <v>0</v>
      </c>
    </row>
    <row r="199" spans="1:38" ht="15.75" x14ac:dyDescent="0.25">
      <c r="A199" s="138"/>
      <c r="B199" s="160"/>
      <c r="C199" s="160"/>
      <c r="D199" s="161"/>
      <c r="E199" s="142">
        <f t="shared" si="39"/>
        <v>1</v>
      </c>
      <c r="F199" s="162">
        <f t="shared" si="36"/>
        <v>0</v>
      </c>
      <c r="G199" s="161"/>
      <c r="H199" s="179"/>
      <c r="I199" s="143"/>
      <c r="J199" s="143"/>
      <c r="K199" s="185" t="e">
        <f>VLOOKUP('Damage Pickup'!$H199&amp;'Damage Pickup'!$I199,Code!$I$2:$M$51,4,0)</f>
        <v>#N/A</v>
      </c>
      <c r="L199" s="183"/>
      <c r="M199" s="163"/>
      <c r="N199" s="144"/>
      <c r="O199" s="145">
        <f t="shared" si="34"/>
        <v>0</v>
      </c>
      <c r="P199" s="144">
        <v>0</v>
      </c>
      <c r="Q199" s="164">
        <f t="shared" si="35"/>
        <v>0</v>
      </c>
      <c r="R199" s="146"/>
      <c r="S199" s="147"/>
      <c r="T199" s="147"/>
      <c r="U199" s="157"/>
      <c r="V199" s="165"/>
      <c r="W199" s="166"/>
      <c r="X199" s="166"/>
      <c r="Y199" s="166"/>
      <c r="Z199" s="167" t="str">
        <f t="shared" si="40"/>
        <v/>
      </c>
      <c r="AA199" s="150">
        <f t="shared" si="33"/>
        <v>0</v>
      </c>
      <c r="AB199" s="167" t="str">
        <f t="shared" si="41"/>
        <v/>
      </c>
      <c r="AG199" s="188" t="str">
        <f ca="1">IF(AB199="","",MIN(OFFSET(B199,0,0):OFFSET(B199,AB199-1,0)))</f>
        <v/>
      </c>
      <c r="AH199" s="188" t="str">
        <f ca="1">IF(AB199="","",MIN(OFFSET(C199,0,0):OFFSET(C199,AB199-1,0)))</f>
        <v/>
      </c>
      <c r="AI199" s="188" t="str">
        <f ca="1">IF(AB199="","",MAX(OFFSET(B199,0,0):OFFSET(B199,AB199-1,0)))</f>
        <v/>
      </c>
      <c r="AJ199" s="188" t="str">
        <f ca="1">IF(AB199="","",MAX(OFFSET(C199,0,0):OFFSET(C199,AB199-1,0)))</f>
        <v/>
      </c>
      <c r="AK199" s="188">
        <f t="shared" ca="1" si="37"/>
        <v>0</v>
      </c>
      <c r="AL199" s="189">
        <f t="shared" ca="1" si="38"/>
        <v>0</v>
      </c>
    </row>
    <row r="200" spans="1:38" ht="15.75" x14ac:dyDescent="0.25">
      <c r="A200" s="138"/>
      <c r="B200" s="160"/>
      <c r="C200" s="160"/>
      <c r="D200" s="161"/>
      <c r="E200" s="142">
        <f t="shared" si="39"/>
        <v>1</v>
      </c>
      <c r="F200" s="162">
        <f t="shared" si="36"/>
        <v>0</v>
      </c>
      <c r="G200" s="161"/>
      <c r="H200" s="179"/>
      <c r="I200" s="143"/>
      <c r="J200" s="143"/>
      <c r="K200" s="185" t="e">
        <f>VLOOKUP('Damage Pickup'!$H200&amp;'Damage Pickup'!$I200,Code!$I$2:$M$51,4,0)</f>
        <v>#N/A</v>
      </c>
      <c r="L200" s="183"/>
      <c r="M200" s="163"/>
      <c r="N200" s="144"/>
      <c r="O200" s="145">
        <f t="shared" si="34"/>
        <v>0</v>
      </c>
      <c r="P200" s="144">
        <v>0</v>
      </c>
      <c r="Q200" s="164">
        <f t="shared" si="35"/>
        <v>0</v>
      </c>
      <c r="R200" s="146"/>
      <c r="S200" s="147"/>
      <c r="T200" s="147"/>
      <c r="U200" s="157"/>
      <c r="V200" s="165"/>
      <c r="W200" s="166"/>
      <c r="X200" s="166"/>
      <c r="Y200" s="166"/>
      <c r="Z200" s="167" t="str">
        <f t="shared" si="40"/>
        <v/>
      </c>
      <c r="AA200" s="150">
        <f t="shared" si="33"/>
        <v>0</v>
      </c>
      <c r="AB200" s="167" t="str">
        <f t="shared" si="41"/>
        <v/>
      </c>
      <c r="AG200" s="188" t="str">
        <f ca="1">IF(AB200="","",MIN(OFFSET(B200,0,0):OFFSET(B200,AB200-1,0)))</f>
        <v/>
      </c>
      <c r="AH200" s="188" t="str">
        <f ca="1">IF(AB200="","",MIN(OFFSET(C200,0,0):OFFSET(C200,AB200-1,0)))</f>
        <v/>
      </c>
      <c r="AI200" s="188" t="str">
        <f ca="1">IF(AB200="","",MAX(OFFSET(B200,0,0):OFFSET(B200,AB200-1,0)))</f>
        <v/>
      </c>
      <c r="AJ200" s="188" t="str">
        <f ca="1">IF(AB200="","",MAX(OFFSET(C200,0,0):OFFSET(C200,AB200-1,0)))</f>
        <v/>
      </c>
      <c r="AK200" s="188">
        <f t="shared" ca="1" si="37"/>
        <v>0</v>
      </c>
      <c r="AL200" s="189">
        <f t="shared" ca="1" si="38"/>
        <v>0</v>
      </c>
    </row>
    <row r="201" spans="1:38" ht="15.75" x14ac:dyDescent="0.25">
      <c r="A201" s="138"/>
      <c r="B201" s="160"/>
      <c r="C201" s="160"/>
      <c r="D201" s="161"/>
      <c r="E201" s="142">
        <f t="shared" si="39"/>
        <v>1</v>
      </c>
      <c r="F201" s="162">
        <f t="shared" si="36"/>
        <v>0</v>
      </c>
      <c r="G201" s="161"/>
      <c r="H201" s="179"/>
      <c r="I201" s="143"/>
      <c r="J201" s="143"/>
      <c r="K201" s="185" t="e">
        <f>VLOOKUP('Damage Pickup'!$H201&amp;'Damage Pickup'!$I201,Code!$I$2:$M$51,4,0)</f>
        <v>#N/A</v>
      </c>
      <c r="L201" s="183"/>
      <c r="M201" s="163"/>
      <c r="N201" s="144"/>
      <c r="O201" s="145">
        <f t="shared" si="34"/>
        <v>0</v>
      </c>
      <c r="P201" s="144">
        <v>0</v>
      </c>
      <c r="Q201" s="164">
        <f t="shared" si="35"/>
        <v>0</v>
      </c>
      <c r="R201" s="146"/>
      <c r="S201" s="147"/>
      <c r="T201" s="147"/>
      <c r="U201" s="157"/>
      <c r="V201" s="165"/>
      <c r="W201" s="166"/>
      <c r="X201" s="166"/>
      <c r="Y201" s="166"/>
      <c r="Z201" s="167" t="str">
        <f t="shared" si="40"/>
        <v/>
      </c>
      <c r="AA201" s="150">
        <f t="shared" ref="AA201:AA264" si="42">IF(B201="",0,IF(Z201="",AA200,Z201))</f>
        <v>0</v>
      </c>
      <c r="AB201" s="167" t="str">
        <f t="shared" si="41"/>
        <v/>
      </c>
      <c r="AG201" s="188" t="str">
        <f ca="1">IF(AB201="","",MIN(OFFSET(B201,0,0):OFFSET(B201,AB201-1,0)))</f>
        <v/>
      </c>
      <c r="AH201" s="188" t="str">
        <f ca="1">IF(AB201="","",MIN(OFFSET(C201,0,0):OFFSET(C201,AB201-1,0)))</f>
        <v/>
      </c>
      <c r="AI201" s="188" t="str">
        <f ca="1">IF(AB201="","",MAX(OFFSET(B201,0,0):OFFSET(B201,AB201-1,0)))</f>
        <v/>
      </c>
      <c r="AJ201" s="188" t="str">
        <f ca="1">IF(AB201="","",MAX(OFFSET(C201,0,0):OFFSET(C201,AB201-1,0)))</f>
        <v/>
      </c>
      <c r="AK201" s="188">
        <f t="shared" ca="1" si="37"/>
        <v>0</v>
      </c>
      <c r="AL201" s="189">
        <f t="shared" ca="1" si="38"/>
        <v>0</v>
      </c>
    </row>
    <row r="202" spans="1:38" ht="15.75" x14ac:dyDescent="0.25">
      <c r="A202" s="138"/>
      <c r="B202" s="160"/>
      <c r="C202" s="160"/>
      <c r="D202" s="161"/>
      <c r="E202" s="142">
        <f t="shared" si="39"/>
        <v>1</v>
      </c>
      <c r="F202" s="162">
        <f t="shared" si="36"/>
        <v>0</v>
      </c>
      <c r="G202" s="161"/>
      <c r="H202" s="179"/>
      <c r="I202" s="143"/>
      <c r="J202" s="143"/>
      <c r="K202" s="185" t="e">
        <f>VLOOKUP('Damage Pickup'!$H202&amp;'Damage Pickup'!$I202,Code!$I$2:$M$51,4,0)</f>
        <v>#N/A</v>
      </c>
      <c r="L202" s="183"/>
      <c r="M202" s="163"/>
      <c r="N202" s="144"/>
      <c r="O202" s="145">
        <f t="shared" si="34"/>
        <v>0</v>
      </c>
      <c r="P202" s="144">
        <v>0</v>
      </c>
      <c r="Q202" s="164">
        <f t="shared" si="35"/>
        <v>0</v>
      </c>
      <c r="R202" s="146"/>
      <c r="S202" s="147"/>
      <c r="T202" s="147"/>
      <c r="U202" s="157"/>
      <c r="V202" s="165"/>
      <c r="W202" s="166"/>
      <c r="X202" s="166"/>
      <c r="Y202" s="166"/>
      <c r="Z202" s="167" t="str">
        <f t="shared" si="40"/>
        <v/>
      </c>
      <c r="AA202" s="150">
        <f t="shared" si="42"/>
        <v>0</v>
      </c>
      <c r="AB202" s="167" t="str">
        <f t="shared" si="41"/>
        <v/>
      </c>
      <c r="AG202" s="188" t="str">
        <f ca="1">IF(AB202="","",MIN(OFFSET(B202,0,0):OFFSET(B202,AB202-1,0)))</f>
        <v/>
      </c>
      <c r="AH202" s="188" t="str">
        <f ca="1">IF(AB202="","",MIN(OFFSET(C202,0,0):OFFSET(C202,AB202-1,0)))</f>
        <v/>
      </c>
      <c r="AI202" s="188" t="str">
        <f ca="1">IF(AB202="","",MAX(OFFSET(B202,0,0):OFFSET(B202,AB202-1,0)))</f>
        <v/>
      </c>
      <c r="AJ202" s="188" t="str">
        <f ca="1">IF(AB202="","",MAX(OFFSET(C202,0,0):OFFSET(C202,AB202-1,0)))</f>
        <v/>
      </c>
      <c r="AK202" s="188">
        <f t="shared" ca="1" si="37"/>
        <v>0</v>
      </c>
      <c r="AL202" s="189">
        <f t="shared" ca="1" si="38"/>
        <v>0</v>
      </c>
    </row>
    <row r="203" spans="1:38" ht="15.75" x14ac:dyDescent="0.25">
      <c r="A203" s="138"/>
      <c r="B203" s="160"/>
      <c r="C203" s="160"/>
      <c r="D203" s="161"/>
      <c r="E203" s="142">
        <f t="shared" si="39"/>
        <v>1</v>
      </c>
      <c r="F203" s="162">
        <f t="shared" si="36"/>
        <v>0</v>
      </c>
      <c r="G203" s="161"/>
      <c r="H203" s="179"/>
      <c r="I203" s="143"/>
      <c r="J203" s="143"/>
      <c r="K203" s="185" t="e">
        <f>VLOOKUP('Damage Pickup'!$H203&amp;'Damage Pickup'!$I203,Code!$I$2:$M$51,4,0)</f>
        <v>#N/A</v>
      </c>
      <c r="L203" s="183"/>
      <c r="M203" s="163"/>
      <c r="N203" s="144"/>
      <c r="O203" s="145">
        <f t="shared" si="34"/>
        <v>0</v>
      </c>
      <c r="P203" s="144">
        <v>0</v>
      </c>
      <c r="Q203" s="164">
        <f t="shared" si="35"/>
        <v>0</v>
      </c>
      <c r="R203" s="146"/>
      <c r="S203" s="147"/>
      <c r="T203" s="147"/>
      <c r="U203" s="157"/>
      <c r="V203" s="165"/>
      <c r="W203" s="166"/>
      <c r="X203" s="166"/>
      <c r="Y203" s="166"/>
      <c r="Z203" s="167" t="str">
        <f t="shared" si="40"/>
        <v/>
      </c>
      <c r="AA203" s="150">
        <f t="shared" si="42"/>
        <v>0</v>
      </c>
      <c r="AB203" s="167" t="str">
        <f t="shared" si="41"/>
        <v/>
      </c>
      <c r="AG203" s="188" t="str">
        <f ca="1">IF(AB203="","",MIN(OFFSET(B203,0,0):OFFSET(B203,AB203-1,0)))</f>
        <v/>
      </c>
      <c r="AH203" s="188" t="str">
        <f ca="1">IF(AB203="","",MIN(OFFSET(C203,0,0):OFFSET(C203,AB203-1,0)))</f>
        <v/>
      </c>
      <c r="AI203" s="188" t="str">
        <f ca="1">IF(AB203="","",MAX(OFFSET(B203,0,0):OFFSET(B203,AB203-1,0)))</f>
        <v/>
      </c>
      <c r="AJ203" s="188" t="str">
        <f ca="1">IF(AB203="","",MAX(OFFSET(C203,0,0):OFFSET(C203,AB203-1,0)))</f>
        <v/>
      </c>
      <c r="AK203" s="188">
        <f t="shared" ca="1" si="37"/>
        <v>0</v>
      </c>
      <c r="AL203" s="189">
        <f t="shared" ca="1" si="38"/>
        <v>0</v>
      </c>
    </row>
    <row r="204" spans="1:38" ht="15.75" x14ac:dyDescent="0.25">
      <c r="A204" s="138"/>
      <c r="B204" s="160"/>
      <c r="C204" s="160"/>
      <c r="D204" s="161"/>
      <c r="E204" s="142">
        <f t="shared" si="39"/>
        <v>1</v>
      </c>
      <c r="F204" s="162">
        <f t="shared" si="36"/>
        <v>0</v>
      </c>
      <c r="G204" s="161"/>
      <c r="H204" s="179"/>
      <c r="I204" s="143"/>
      <c r="J204" s="143"/>
      <c r="K204" s="185" t="e">
        <f>VLOOKUP('Damage Pickup'!$H204&amp;'Damage Pickup'!$I204,Code!$I$2:$M$51,4,0)</f>
        <v>#N/A</v>
      </c>
      <c r="L204" s="183"/>
      <c r="M204" s="163"/>
      <c r="N204" s="144"/>
      <c r="O204" s="145">
        <f t="shared" si="34"/>
        <v>0</v>
      </c>
      <c r="P204" s="144">
        <v>0</v>
      </c>
      <c r="Q204" s="164">
        <f t="shared" si="35"/>
        <v>0</v>
      </c>
      <c r="R204" s="146"/>
      <c r="S204" s="147"/>
      <c r="T204" s="147"/>
      <c r="U204" s="157"/>
      <c r="V204" s="165"/>
      <c r="W204" s="166"/>
      <c r="X204" s="166"/>
      <c r="Y204" s="166"/>
      <c r="Z204" s="167" t="str">
        <f t="shared" si="40"/>
        <v/>
      </c>
      <c r="AA204" s="150">
        <f t="shared" si="42"/>
        <v>0</v>
      </c>
      <c r="AB204" s="167" t="str">
        <f t="shared" si="41"/>
        <v/>
      </c>
      <c r="AG204" s="188" t="str">
        <f ca="1">IF(AB204="","",MIN(OFFSET(B204,0,0):OFFSET(B204,AB204-1,0)))</f>
        <v/>
      </c>
      <c r="AH204" s="188" t="str">
        <f ca="1">IF(AB204="","",MIN(OFFSET(C204,0,0):OFFSET(C204,AB204-1,0)))</f>
        <v/>
      </c>
      <c r="AI204" s="188" t="str">
        <f ca="1">IF(AB204="","",MAX(OFFSET(B204,0,0):OFFSET(B204,AB204-1,0)))</f>
        <v/>
      </c>
      <c r="AJ204" s="188" t="str">
        <f ca="1">IF(AB204="","",MAX(OFFSET(C204,0,0):OFFSET(C204,AB204-1,0)))</f>
        <v/>
      </c>
      <c r="AK204" s="188">
        <f t="shared" ca="1" si="37"/>
        <v>0</v>
      </c>
      <c r="AL204" s="189">
        <f t="shared" ca="1" si="38"/>
        <v>0</v>
      </c>
    </row>
    <row r="205" spans="1:38" ht="15.75" x14ac:dyDescent="0.25">
      <c r="A205" s="138"/>
      <c r="B205" s="160"/>
      <c r="C205" s="160"/>
      <c r="D205" s="161"/>
      <c r="E205" s="142">
        <f t="shared" si="39"/>
        <v>1</v>
      </c>
      <c r="F205" s="162">
        <f t="shared" si="36"/>
        <v>0</v>
      </c>
      <c r="G205" s="161"/>
      <c r="H205" s="179"/>
      <c r="I205" s="143"/>
      <c r="J205" s="143"/>
      <c r="K205" s="185" t="e">
        <f>VLOOKUP('Damage Pickup'!$H205&amp;'Damage Pickup'!$I205,Code!$I$2:$M$51,4,0)</f>
        <v>#N/A</v>
      </c>
      <c r="L205" s="183"/>
      <c r="M205" s="163"/>
      <c r="N205" s="144"/>
      <c r="O205" s="145">
        <f t="shared" si="34"/>
        <v>0</v>
      </c>
      <c r="P205" s="144">
        <v>0</v>
      </c>
      <c r="Q205" s="164">
        <f t="shared" si="35"/>
        <v>0</v>
      </c>
      <c r="R205" s="146"/>
      <c r="S205" s="147"/>
      <c r="T205" s="147"/>
      <c r="U205" s="157"/>
      <c r="V205" s="165"/>
      <c r="W205" s="166"/>
      <c r="X205" s="166"/>
      <c r="Y205" s="166"/>
      <c r="Z205" s="167" t="str">
        <f t="shared" si="40"/>
        <v/>
      </c>
      <c r="AA205" s="150">
        <f t="shared" si="42"/>
        <v>0</v>
      </c>
      <c r="AB205" s="167" t="str">
        <f t="shared" si="41"/>
        <v/>
      </c>
      <c r="AG205" s="188" t="str">
        <f ca="1">IF(AB205="","",MIN(OFFSET(B205,0,0):OFFSET(B205,AB205-1,0)))</f>
        <v/>
      </c>
      <c r="AH205" s="188" t="str">
        <f ca="1">IF(AB205="","",MIN(OFFSET(C205,0,0):OFFSET(C205,AB205-1,0)))</f>
        <v/>
      </c>
      <c r="AI205" s="188" t="str">
        <f ca="1">IF(AB205="","",MAX(OFFSET(B205,0,0):OFFSET(B205,AB205-1,0)))</f>
        <v/>
      </c>
      <c r="AJ205" s="188" t="str">
        <f ca="1">IF(AB205="","",MAX(OFFSET(C205,0,0):OFFSET(C205,AB205-1,0)))</f>
        <v/>
      </c>
      <c r="AK205" s="188">
        <f t="shared" ca="1" si="37"/>
        <v>0</v>
      </c>
      <c r="AL205" s="189">
        <f t="shared" ca="1" si="38"/>
        <v>0</v>
      </c>
    </row>
    <row r="206" spans="1:38" ht="15.75" x14ac:dyDescent="0.25">
      <c r="A206" s="138"/>
      <c r="B206" s="160"/>
      <c r="C206" s="160"/>
      <c r="D206" s="161"/>
      <c r="E206" s="142">
        <f t="shared" si="39"/>
        <v>1</v>
      </c>
      <c r="F206" s="162">
        <f t="shared" si="36"/>
        <v>0</v>
      </c>
      <c r="G206" s="161"/>
      <c r="H206" s="179"/>
      <c r="I206" s="143"/>
      <c r="J206" s="143"/>
      <c r="K206" s="185" t="e">
        <f>VLOOKUP('Damage Pickup'!$H206&amp;'Damage Pickup'!$I206,Code!$I$2:$M$51,4,0)</f>
        <v>#N/A</v>
      </c>
      <c r="L206" s="183"/>
      <c r="M206" s="163"/>
      <c r="N206" s="144"/>
      <c r="O206" s="145">
        <f t="shared" ref="O206:O269" si="43">SUMIF($AA:$AA,Z206,$N:$N)</f>
        <v>0</v>
      </c>
      <c r="P206" s="144">
        <v>0</v>
      </c>
      <c r="Q206" s="164">
        <f t="shared" si="35"/>
        <v>0</v>
      </c>
      <c r="R206" s="146"/>
      <c r="S206" s="147"/>
      <c r="T206" s="147"/>
      <c r="U206" s="157"/>
      <c r="V206" s="165"/>
      <c r="W206" s="166"/>
      <c r="X206" s="166"/>
      <c r="Y206" s="166"/>
      <c r="Z206" s="167" t="str">
        <f t="shared" si="40"/>
        <v/>
      </c>
      <c r="AA206" s="150">
        <f t="shared" si="42"/>
        <v>0</v>
      </c>
      <c r="AB206" s="167" t="str">
        <f t="shared" si="41"/>
        <v/>
      </c>
      <c r="AG206" s="188" t="str">
        <f ca="1">IF(AB206="","",MIN(OFFSET(B206,0,0):OFFSET(B206,AB206-1,0)))</f>
        <v/>
      </c>
      <c r="AH206" s="188" t="str">
        <f ca="1">IF(AB206="","",MIN(OFFSET(C206,0,0):OFFSET(C206,AB206-1,0)))</f>
        <v/>
      </c>
      <c r="AI206" s="188" t="str">
        <f ca="1">IF(AB206="","",MAX(OFFSET(B206,0,0):OFFSET(B206,AB206-1,0)))</f>
        <v/>
      </c>
      <c r="AJ206" s="188" t="str">
        <f ca="1">IF(AB206="","",MAX(OFFSET(C206,0,0):OFFSET(C206,AB206-1,0)))</f>
        <v/>
      </c>
      <c r="AK206" s="188">
        <f t="shared" ca="1" si="37"/>
        <v>0</v>
      </c>
      <c r="AL206" s="189">
        <f t="shared" ca="1" si="38"/>
        <v>0</v>
      </c>
    </row>
    <row r="207" spans="1:38" ht="15.75" x14ac:dyDescent="0.25">
      <c r="A207" s="138"/>
      <c r="B207" s="160"/>
      <c r="C207" s="160"/>
      <c r="D207" s="161"/>
      <c r="E207" s="142">
        <f t="shared" si="39"/>
        <v>1</v>
      </c>
      <c r="F207" s="162">
        <f t="shared" si="36"/>
        <v>0</v>
      </c>
      <c r="G207" s="161"/>
      <c r="H207" s="179"/>
      <c r="I207" s="143"/>
      <c r="J207" s="143"/>
      <c r="K207" s="185" t="e">
        <f>VLOOKUP('Damage Pickup'!$H207&amp;'Damage Pickup'!$I207,Code!$I$2:$M$51,4,0)</f>
        <v>#N/A</v>
      </c>
      <c r="L207" s="183"/>
      <c r="M207" s="163"/>
      <c r="N207" s="144"/>
      <c r="O207" s="145">
        <f t="shared" si="43"/>
        <v>0</v>
      </c>
      <c r="P207" s="144">
        <v>0</v>
      </c>
      <c r="Q207" s="164">
        <f t="shared" si="35"/>
        <v>0</v>
      </c>
      <c r="R207" s="146"/>
      <c r="S207" s="147"/>
      <c r="T207" s="147"/>
      <c r="U207" s="157"/>
      <c r="V207" s="165"/>
      <c r="W207" s="166"/>
      <c r="X207" s="166"/>
      <c r="Y207" s="166"/>
      <c r="Z207" s="167" t="str">
        <f t="shared" si="40"/>
        <v/>
      </c>
      <c r="AA207" s="150">
        <f t="shared" si="42"/>
        <v>0</v>
      </c>
      <c r="AB207" s="167" t="str">
        <f t="shared" si="41"/>
        <v/>
      </c>
      <c r="AG207" s="188" t="str">
        <f ca="1">IF(AB207="","",MIN(OFFSET(B207,0,0):OFFSET(B207,AB207-1,0)))</f>
        <v/>
      </c>
      <c r="AH207" s="188" t="str">
        <f ca="1">IF(AB207="","",MIN(OFFSET(C207,0,0):OFFSET(C207,AB207-1,0)))</f>
        <v/>
      </c>
      <c r="AI207" s="188" t="str">
        <f ca="1">IF(AB207="","",MAX(OFFSET(B207,0,0):OFFSET(B207,AB207-1,0)))</f>
        <v/>
      </c>
      <c r="AJ207" s="188" t="str">
        <f ca="1">IF(AB207="","",MAX(OFFSET(C207,0,0):OFFSET(C207,AB207-1,0)))</f>
        <v/>
      </c>
      <c r="AK207" s="188">
        <f t="shared" ca="1" si="37"/>
        <v>0</v>
      </c>
      <c r="AL207" s="189">
        <f t="shared" ca="1" si="38"/>
        <v>0</v>
      </c>
    </row>
    <row r="208" spans="1:38" ht="15.75" x14ac:dyDescent="0.25">
      <c r="A208" s="138"/>
      <c r="B208" s="160"/>
      <c r="C208" s="160"/>
      <c r="D208" s="161"/>
      <c r="E208" s="142">
        <f t="shared" si="39"/>
        <v>1</v>
      </c>
      <c r="F208" s="162">
        <f t="shared" si="36"/>
        <v>0</v>
      </c>
      <c r="G208" s="161"/>
      <c r="H208" s="179"/>
      <c r="I208" s="143"/>
      <c r="J208" s="143"/>
      <c r="K208" s="185" t="e">
        <f>VLOOKUP('Damage Pickup'!$H208&amp;'Damage Pickup'!$I208,Code!$I$2:$M$51,4,0)</f>
        <v>#N/A</v>
      </c>
      <c r="L208" s="183"/>
      <c r="M208" s="163"/>
      <c r="N208" s="144"/>
      <c r="O208" s="145">
        <f t="shared" si="43"/>
        <v>0</v>
      </c>
      <c r="P208" s="144">
        <v>0</v>
      </c>
      <c r="Q208" s="164">
        <f t="shared" ref="Q208:Q271" si="44">SUMIF($AA:$AA,Z208,$P:$P)</f>
        <v>0</v>
      </c>
      <c r="R208" s="146"/>
      <c r="S208" s="147"/>
      <c r="T208" s="147"/>
      <c r="U208" s="157"/>
      <c r="V208" s="165"/>
      <c r="W208" s="166"/>
      <c r="X208" s="166"/>
      <c r="Y208" s="166"/>
      <c r="Z208" s="167" t="str">
        <f t="shared" si="40"/>
        <v/>
      </c>
      <c r="AA208" s="150">
        <f t="shared" si="42"/>
        <v>0</v>
      </c>
      <c r="AB208" s="167" t="str">
        <f t="shared" si="41"/>
        <v/>
      </c>
      <c r="AG208" s="188" t="str">
        <f ca="1">IF(AB208="","",MIN(OFFSET(B208,0,0):OFFSET(B208,AB208-1,0)))</f>
        <v/>
      </c>
      <c r="AH208" s="188" t="str">
        <f ca="1">IF(AB208="","",MIN(OFFSET(C208,0,0):OFFSET(C208,AB208-1,0)))</f>
        <v/>
      </c>
      <c r="AI208" s="188" t="str">
        <f ca="1">IF(AB208="","",MAX(OFFSET(B208,0,0):OFFSET(B208,AB208-1,0)))</f>
        <v/>
      </c>
      <c r="AJ208" s="188" t="str">
        <f ca="1">IF(AB208="","",MAX(OFFSET(C208,0,0):OFFSET(C208,AB208-1,0)))</f>
        <v/>
      </c>
      <c r="AK208" s="188">
        <f t="shared" ca="1" si="37"/>
        <v>0</v>
      </c>
      <c r="AL208" s="189">
        <f t="shared" ca="1" si="38"/>
        <v>0</v>
      </c>
    </row>
    <row r="209" spans="1:38" ht="15.75" x14ac:dyDescent="0.25">
      <c r="A209" s="138"/>
      <c r="B209" s="160"/>
      <c r="C209" s="160"/>
      <c r="D209" s="161"/>
      <c r="E209" s="142">
        <f t="shared" si="39"/>
        <v>1</v>
      </c>
      <c r="F209" s="162">
        <f t="shared" si="36"/>
        <v>0</v>
      </c>
      <c r="G209" s="161"/>
      <c r="H209" s="179"/>
      <c r="I209" s="143"/>
      <c r="J209" s="143"/>
      <c r="K209" s="185" t="e">
        <f>VLOOKUP('Damage Pickup'!$H209&amp;'Damage Pickup'!$I209,Code!$I$2:$M$51,4,0)</f>
        <v>#N/A</v>
      </c>
      <c r="L209" s="183"/>
      <c r="M209" s="163"/>
      <c r="N209" s="144"/>
      <c r="O209" s="145">
        <f t="shared" si="43"/>
        <v>0</v>
      </c>
      <c r="P209" s="144">
        <v>0</v>
      </c>
      <c r="Q209" s="164">
        <f t="shared" si="44"/>
        <v>0</v>
      </c>
      <c r="R209" s="146"/>
      <c r="S209" s="147"/>
      <c r="T209" s="147"/>
      <c r="U209" s="157"/>
      <c r="V209" s="165"/>
      <c r="W209" s="166"/>
      <c r="X209" s="166"/>
      <c r="Y209" s="166"/>
      <c r="Z209" s="167" t="str">
        <f t="shared" si="40"/>
        <v/>
      </c>
      <c r="AA209" s="150">
        <f t="shared" si="42"/>
        <v>0</v>
      </c>
      <c r="AB209" s="167" t="str">
        <f t="shared" si="41"/>
        <v/>
      </c>
      <c r="AG209" s="188" t="str">
        <f ca="1">IF(AB209="","",MIN(OFFSET(B209,0,0):OFFSET(B209,AB209-1,0)))</f>
        <v/>
      </c>
      <c r="AH209" s="188" t="str">
        <f ca="1">IF(AB209="","",MIN(OFFSET(C209,0,0):OFFSET(C209,AB209-1,0)))</f>
        <v/>
      </c>
      <c r="AI209" s="188" t="str">
        <f ca="1">IF(AB209="","",MAX(OFFSET(B209,0,0):OFFSET(B209,AB209-1,0)))</f>
        <v/>
      </c>
      <c r="AJ209" s="188" t="str">
        <f ca="1">IF(AB209="","",MAX(OFFSET(C209,0,0):OFFSET(C209,AB209-1,0)))</f>
        <v/>
      </c>
      <c r="AK209" s="188">
        <f t="shared" ca="1" si="37"/>
        <v>0</v>
      </c>
      <c r="AL209" s="189">
        <f t="shared" ca="1" si="38"/>
        <v>0</v>
      </c>
    </row>
    <row r="210" spans="1:38" ht="15.75" x14ac:dyDescent="0.25">
      <c r="A210" s="138"/>
      <c r="B210" s="160"/>
      <c r="C210" s="160"/>
      <c r="D210" s="161"/>
      <c r="E210" s="142">
        <f t="shared" si="39"/>
        <v>1</v>
      </c>
      <c r="F210" s="162">
        <f t="shared" si="36"/>
        <v>0</v>
      </c>
      <c r="G210" s="161"/>
      <c r="H210" s="179"/>
      <c r="I210" s="143"/>
      <c r="J210" s="143"/>
      <c r="K210" s="185" t="e">
        <f>VLOOKUP('Damage Pickup'!$H210&amp;'Damage Pickup'!$I210,Code!$I$2:$M$51,4,0)</f>
        <v>#N/A</v>
      </c>
      <c r="L210" s="183"/>
      <c r="M210" s="163"/>
      <c r="N210" s="144"/>
      <c r="O210" s="145">
        <f t="shared" si="43"/>
        <v>0</v>
      </c>
      <c r="P210" s="144">
        <v>0</v>
      </c>
      <c r="Q210" s="164">
        <f t="shared" si="44"/>
        <v>0</v>
      </c>
      <c r="R210" s="146"/>
      <c r="S210" s="147"/>
      <c r="T210" s="147"/>
      <c r="U210" s="157"/>
      <c r="V210" s="165"/>
      <c r="W210" s="166"/>
      <c r="X210" s="166"/>
      <c r="Y210" s="166"/>
      <c r="Z210" s="167" t="str">
        <f t="shared" si="40"/>
        <v/>
      </c>
      <c r="AA210" s="150">
        <f t="shared" si="42"/>
        <v>0</v>
      </c>
      <c r="AB210" s="167" t="str">
        <f t="shared" si="41"/>
        <v/>
      </c>
      <c r="AG210" s="188" t="str">
        <f ca="1">IF(AB210="","",MIN(OFFSET(B210,0,0):OFFSET(B210,AB210-1,0)))</f>
        <v/>
      </c>
      <c r="AH210" s="188" t="str">
        <f ca="1">IF(AB210="","",MIN(OFFSET(C210,0,0):OFFSET(C210,AB210-1,0)))</f>
        <v/>
      </c>
      <c r="AI210" s="188" t="str">
        <f ca="1">IF(AB210="","",MAX(OFFSET(B210,0,0):OFFSET(B210,AB210-1,0)))</f>
        <v/>
      </c>
      <c r="AJ210" s="188" t="str">
        <f ca="1">IF(AB210="","",MAX(OFFSET(C210,0,0):OFFSET(C210,AB210-1,0)))</f>
        <v/>
      </c>
      <c r="AK210" s="188">
        <f t="shared" ca="1" si="37"/>
        <v>0</v>
      </c>
      <c r="AL210" s="189">
        <f t="shared" ca="1" si="38"/>
        <v>0</v>
      </c>
    </row>
    <row r="211" spans="1:38" ht="15.75" x14ac:dyDescent="0.25">
      <c r="A211" s="138"/>
      <c r="B211" s="160"/>
      <c r="C211" s="160"/>
      <c r="D211" s="161"/>
      <c r="E211" s="142">
        <f t="shared" si="39"/>
        <v>1</v>
      </c>
      <c r="F211" s="162">
        <f t="shared" si="36"/>
        <v>0</v>
      </c>
      <c r="G211" s="161"/>
      <c r="H211" s="179"/>
      <c r="I211" s="143"/>
      <c r="J211" s="143"/>
      <c r="K211" s="185" t="e">
        <f>VLOOKUP('Damage Pickup'!$H211&amp;'Damage Pickup'!$I211,Code!$I$2:$M$51,4,0)</f>
        <v>#N/A</v>
      </c>
      <c r="L211" s="183"/>
      <c r="M211" s="163"/>
      <c r="N211" s="144"/>
      <c r="O211" s="145">
        <f t="shared" si="43"/>
        <v>0</v>
      </c>
      <c r="P211" s="144">
        <v>0</v>
      </c>
      <c r="Q211" s="164">
        <f t="shared" si="44"/>
        <v>0</v>
      </c>
      <c r="R211" s="146"/>
      <c r="S211" s="147"/>
      <c r="T211" s="147"/>
      <c r="U211" s="157"/>
      <c r="V211" s="165"/>
      <c r="W211" s="166"/>
      <c r="X211" s="166"/>
      <c r="Y211" s="166"/>
      <c r="Z211" s="167" t="str">
        <f t="shared" si="40"/>
        <v/>
      </c>
      <c r="AA211" s="150">
        <f t="shared" si="42"/>
        <v>0</v>
      </c>
      <c r="AB211" s="167" t="str">
        <f t="shared" si="41"/>
        <v/>
      </c>
      <c r="AG211" s="188" t="str">
        <f ca="1">IF(AB211="","",MIN(OFFSET(B211,0,0):OFFSET(B211,AB211-1,0)))</f>
        <v/>
      </c>
      <c r="AH211" s="188" t="str">
        <f ca="1">IF(AB211="","",MIN(OFFSET(C211,0,0):OFFSET(C211,AB211-1,0)))</f>
        <v/>
      </c>
      <c r="AI211" s="188" t="str">
        <f ca="1">IF(AB211="","",MAX(OFFSET(B211,0,0):OFFSET(B211,AB211-1,0)))</f>
        <v/>
      </c>
      <c r="AJ211" s="188" t="str">
        <f ca="1">IF(AB211="","",MAX(OFFSET(C211,0,0):OFFSET(C211,AB211-1,0)))</f>
        <v/>
      </c>
      <c r="AK211" s="188">
        <f t="shared" ca="1" si="37"/>
        <v>0</v>
      </c>
      <c r="AL211" s="189">
        <f t="shared" ca="1" si="38"/>
        <v>0</v>
      </c>
    </row>
    <row r="212" spans="1:38" ht="15.75" x14ac:dyDescent="0.25">
      <c r="A212" s="138"/>
      <c r="B212" s="160"/>
      <c r="C212" s="160"/>
      <c r="D212" s="161"/>
      <c r="E212" s="142">
        <f t="shared" si="39"/>
        <v>1</v>
      </c>
      <c r="F212" s="162">
        <f t="shared" si="36"/>
        <v>0</v>
      </c>
      <c r="G212" s="161"/>
      <c r="H212" s="179"/>
      <c r="I212" s="143"/>
      <c r="J212" s="143"/>
      <c r="K212" s="185" t="e">
        <f>VLOOKUP('Damage Pickup'!$H212&amp;'Damage Pickup'!$I212,Code!$I$2:$M$51,4,0)</f>
        <v>#N/A</v>
      </c>
      <c r="L212" s="183"/>
      <c r="M212" s="163"/>
      <c r="N212" s="144"/>
      <c r="O212" s="145">
        <f t="shared" si="43"/>
        <v>0</v>
      </c>
      <c r="P212" s="144">
        <v>0</v>
      </c>
      <c r="Q212" s="164">
        <f t="shared" si="44"/>
        <v>0</v>
      </c>
      <c r="R212" s="146"/>
      <c r="S212" s="147"/>
      <c r="T212" s="147"/>
      <c r="U212" s="157"/>
      <c r="V212" s="165"/>
      <c r="W212" s="166"/>
      <c r="X212" s="166"/>
      <c r="Y212" s="166"/>
      <c r="Z212" s="167" t="str">
        <f t="shared" si="40"/>
        <v/>
      </c>
      <c r="AA212" s="150">
        <f t="shared" si="42"/>
        <v>0</v>
      </c>
      <c r="AB212" s="167" t="str">
        <f t="shared" si="41"/>
        <v/>
      </c>
      <c r="AG212" s="188" t="str">
        <f ca="1">IF(AB212="","",MIN(OFFSET(B212,0,0):OFFSET(B212,AB212-1,0)))</f>
        <v/>
      </c>
      <c r="AH212" s="188" t="str">
        <f ca="1">IF(AB212="","",MIN(OFFSET(C212,0,0):OFFSET(C212,AB212-1,0)))</f>
        <v/>
      </c>
      <c r="AI212" s="188" t="str">
        <f ca="1">IF(AB212="","",MAX(OFFSET(B212,0,0):OFFSET(B212,AB212-1,0)))</f>
        <v/>
      </c>
      <c r="AJ212" s="188" t="str">
        <f ca="1">IF(AB212="","",MAX(OFFSET(C212,0,0):OFFSET(C212,AB212-1,0)))</f>
        <v/>
      </c>
      <c r="AK212" s="188">
        <f t="shared" ca="1" si="37"/>
        <v>0</v>
      </c>
      <c r="AL212" s="189">
        <f t="shared" ca="1" si="38"/>
        <v>0</v>
      </c>
    </row>
    <row r="213" spans="1:38" ht="15.75" x14ac:dyDescent="0.25">
      <c r="A213" s="138"/>
      <c r="B213" s="160"/>
      <c r="C213" s="160"/>
      <c r="D213" s="161"/>
      <c r="E213" s="142">
        <f t="shared" si="39"/>
        <v>1</v>
      </c>
      <c r="F213" s="162">
        <f t="shared" si="36"/>
        <v>0</v>
      </c>
      <c r="G213" s="161"/>
      <c r="H213" s="179"/>
      <c r="I213" s="143"/>
      <c r="J213" s="143"/>
      <c r="K213" s="185" t="e">
        <f>VLOOKUP('Damage Pickup'!$H213&amp;'Damage Pickup'!$I213,Code!$I$2:$M$51,4,0)</f>
        <v>#N/A</v>
      </c>
      <c r="L213" s="183"/>
      <c r="M213" s="163"/>
      <c r="N213" s="144"/>
      <c r="O213" s="145">
        <f t="shared" si="43"/>
        <v>0</v>
      </c>
      <c r="P213" s="144">
        <v>0</v>
      </c>
      <c r="Q213" s="164">
        <f t="shared" si="44"/>
        <v>0</v>
      </c>
      <c r="R213" s="146"/>
      <c r="S213" s="147"/>
      <c r="T213" s="147"/>
      <c r="U213" s="157"/>
      <c r="V213" s="165"/>
      <c r="W213" s="166"/>
      <c r="X213" s="166"/>
      <c r="Y213" s="166"/>
      <c r="Z213" s="167" t="str">
        <f t="shared" si="40"/>
        <v/>
      </c>
      <c r="AA213" s="150">
        <f t="shared" si="42"/>
        <v>0</v>
      </c>
      <c r="AB213" s="167" t="str">
        <f t="shared" si="41"/>
        <v/>
      </c>
      <c r="AG213" s="188" t="str">
        <f ca="1">IF(AB213="","",MIN(OFFSET(B213,0,0):OFFSET(B213,AB213-1,0)))</f>
        <v/>
      </c>
      <c r="AH213" s="188" t="str">
        <f ca="1">IF(AB213="","",MIN(OFFSET(C213,0,0):OFFSET(C213,AB213-1,0)))</f>
        <v/>
      </c>
      <c r="AI213" s="188" t="str">
        <f ca="1">IF(AB213="","",MAX(OFFSET(B213,0,0):OFFSET(B213,AB213-1,0)))</f>
        <v/>
      </c>
      <c r="AJ213" s="188" t="str">
        <f ca="1">IF(AB213="","",MAX(OFFSET(C213,0,0):OFFSET(C213,AB213-1,0)))</f>
        <v/>
      </c>
      <c r="AK213" s="188">
        <f t="shared" ca="1" si="37"/>
        <v>0</v>
      </c>
      <c r="AL213" s="189">
        <f t="shared" ca="1" si="38"/>
        <v>0</v>
      </c>
    </row>
    <row r="214" spans="1:38" ht="15.75" x14ac:dyDescent="0.25">
      <c r="A214" s="138"/>
      <c r="B214" s="160"/>
      <c r="C214" s="160"/>
      <c r="D214" s="161"/>
      <c r="E214" s="142">
        <f t="shared" si="39"/>
        <v>1</v>
      </c>
      <c r="F214" s="162">
        <f t="shared" si="36"/>
        <v>0</v>
      </c>
      <c r="G214" s="161"/>
      <c r="H214" s="179"/>
      <c r="I214" s="143"/>
      <c r="J214" s="143"/>
      <c r="K214" s="185" t="e">
        <f>VLOOKUP('Damage Pickup'!$H214&amp;'Damage Pickup'!$I214,Code!$I$2:$M$51,4,0)</f>
        <v>#N/A</v>
      </c>
      <c r="L214" s="183"/>
      <c r="M214" s="163"/>
      <c r="N214" s="144"/>
      <c r="O214" s="145">
        <f t="shared" si="43"/>
        <v>0</v>
      </c>
      <c r="P214" s="144">
        <v>0</v>
      </c>
      <c r="Q214" s="164">
        <f t="shared" si="44"/>
        <v>0</v>
      </c>
      <c r="R214" s="146"/>
      <c r="S214" s="147"/>
      <c r="T214" s="147"/>
      <c r="U214" s="157"/>
      <c r="V214" s="165"/>
      <c r="W214" s="166"/>
      <c r="X214" s="166"/>
      <c r="Y214" s="166"/>
      <c r="Z214" s="167" t="str">
        <f t="shared" si="40"/>
        <v/>
      </c>
      <c r="AA214" s="150">
        <f t="shared" si="42"/>
        <v>0</v>
      </c>
      <c r="AB214" s="167" t="str">
        <f t="shared" si="41"/>
        <v/>
      </c>
      <c r="AG214" s="188" t="str">
        <f ca="1">IF(AB214="","",MIN(OFFSET(B214,0,0):OFFSET(B214,AB214-1,0)))</f>
        <v/>
      </c>
      <c r="AH214" s="188" t="str">
        <f ca="1">IF(AB214="","",MIN(OFFSET(C214,0,0):OFFSET(C214,AB214-1,0)))</f>
        <v/>
      </c>
      <c r="AI214" s="188" t="str">
        <f ca="1">IF(AB214="","",MAX(OFFSET(B214,0,0):OFFSET(B214,AB214-1,0)))</f>
        <v/>
      </c>
      <c r="AJ214" s="188" t="str">
        <f ca="1">IF(AB214="","",MAX(OFFSET(C214,0,0):OFFSET(C214,AB214-1,0)))</f>
        <v/>
      </c>
      <c r="AK214" s="188">
        <f t="shared" ca="1" si="37"/>
        <v>0</v>
      </c>
      <c r="AL214" s="189">
        <f t="shared" ca="1" si="38"/>
        <v>0</v>
      </c>
    </row>
    <row r="215" spans="1:38" ht="15.75" x14ac:dyDescent="0.25">
      <c r="A215" s="138"/>
      <c r="B215" s="160"/>
      <c r="C215" s="160"/>
      <c r="D215" s="161"/>
      <c r="E215" s="142">
        <f t="shared" si="39"/>
        <v>1</v>
      </c>
      <c r="F215" s="162">
        <f t="shared" si="36"/>
        <v>0</v>
      </c>
      <c r="G215" s="161"/>
      <c r="H215" s="179"/>
      <c r="I215" s="143"/>
      <c r="J215" s="143"/>
      <c r="K215" s="185" t="e">
        <f>VLOOKUP('Damage Pickup'!$H215&amp;'Damage Pickup'!$I215,Code!$I$2:$M$51,4,0)</f>
        <v>#N/A</v>
      </c>
      <c r="L215" s="183"/>
      <c r="M215" s="163"/>
      <c r="N215" s="144"/>
      <c r="O215" s="145">
        <f t="shared" si="43"/>
        <v>0</v>
      </c>
      <c r="P215" s="144">
        <v>0</v>
      </c>
      <c r="Q215" s="164">
        <f t="shared" si="44"/>
        <v>0</v>
      </c>
      <c r="R215" s="146"/>
      <c r="S215" s="147"/>
      <c r="T215" s="147"/>
      <c r="U215" s="157"/>
      <c r="V215" s="165"/>
      <c r="W215" s="166"/>
      <c r="X215" s="166"/>
      <c r="Y215" s="166"/>
      <c r="Z215" s="167" t="str">
        <f t="shared" si="40"/>
        <v/>
      </c>
      <c r="AA215" s="150">
        <f t="shared" si="42"/>
        <v>0</v>
      </c>
      <c r="AB215" s="167" t="str">
        <f t="shared" si="41"/>
        <v/>
      </c>
      <c r="AG215" s="188" t="str">
        <f ca="1">IF(AB215="","",MIN(OFFSET(B215,0,0):OFFSET(B215,AB215-1,0)))</f>
        <v/>
      </c>
      <c r="AH215" s="188" t="str">
        <f ca="1">IF(AB215="","",MIN(OFFSET(C215,0,0):OFFSET(C215,AB215-1,0)))</f>
        <v/>
      </c>
      <c r="AI215" s="188" t="str">
        <f ca="1">IF(AB215="","",MAX(OFFSET(B215,0,0):OFFSET(B215,AB215-1,0)))</f>
        <v/>
      </c>
      <c r="AJ215" s="188" t="str">
        <f ca="1">IF(AB215="","",MAX(OFFSET(C215,0,0):OFFSET(C215,AB215-1,0)))</f>
        <v/>
      </c>
      <c r="AK215" s="188">
        <f t="shared" ca="1" si="37"/>
        <v>0</v>
      </c>
      <c r="AL215" s="189">
        <f t="shared" ca="1" si="38"/>
        <v>0</v>
      </c>
    </row>
    <row r="216" spans="1:38" ht="15.75" x14ac:dyDescent="0.25">
      <c r="A216" s="138"/>
      <c r="B216" s="160"/>
      <c r="C216" s="160"/>
      <c r="D216" s="161"/>
      <c r="E216" s="142">
        <f t="shared" si="39"/>
        <v>1</v>
      </c>
      <c r="F216" s="162">
        <f t="shared" si="36"/>
        <v>0</v>
      </c>
      <c r="G216" s="161"/>
      <c r="H216" s="179"/>
      <c r="I216" s="143"/>
      <c r="J216" s="143"/>
      <c r="K216" s="185" t="e">
        <f>VLOOKUP('Damage Pickup'!$H216&amp;'Damage Pickup'!$I216,Code!$I$2:$M$51,4,0)</f>
        <v>#N/A</v>
      </c>
      <c r="L216" s="183"/>
      <c r="M216" s="163"/>
      <c r="N216" s="144"/>
      <c r="O216" s="145">
        <f t="shared" si="43"/>
        <v>0</v>
      </c>
      <c r="P216" s="144">
        <v>0</v>
      </c>
      <c r="Q216" s="164">
        <f t="shared" si="44"/>
        <v>0</v>
      </c>
      <c r="R216" s="146"/>
      <c r="S216" s="147"/>
      <c r="T216" s="147"/>
      <c r="U216" s="157"/>
      <c r="V216" s="165"/>
      <c r="W216" s="166"/>
      <c r="X216" s="166"/>
      <c r="Y216" s="166"/>
      <c r="Z216" s="167" t="str">
        <f t="shared" si="40"/>
        <v/>
      </c>
      <c r="AA216" s="150">
        <f t="shared" si="42"/>
        <v>0</v>
      </c>
      <c r="AB216" s="167" t="str">
        <f t="shared" si="41"/>
        <v/>
      </c>
      <c r="AG216" s="188" t="str">
        <f ca="1">IF(AB216="","",MIN(OFFSET(B216,0,0):OFFSET(B216,AB216-1,0)))</f>
        <v/>
      </c>
      <c r="AH216" s="188" t="str">
        <f ca="1">IF(AB216="","",MIN(OFFSET(C216,0,0):OFFSET(C216,AB216-1,0)))</f>
        <v/>
      </c>
      <c r="AI216" s="188" t="str">
        <f ca="1">IF(AB216="","",MAX(OFFSET(B216,0,0):OFFSET(B216,AB216-1,0)))</f>
        <v/>
      </c>
      <c r="AJ216" s="188" t="str">
        <f ca="1">IF(AB216="","",MAX(OFFSET(C216,0,0):OFFSET(C216,AB216-1,0)))</f>
        <v/>
      </c>
      <c r="AK216" s="188">
        <f t="shared" ca="1" si="37"/>
        <v>0</v>
      </c>
      <c r="AL216" s="189">
        <f t="shared" ca="1" si="38"/>
        <v>0</v>
      </c>
    </row>
    <row r="217" spans="1:38" ht="15.75" x14ac:dyDescent="0.25">
      <c r="A217" s="138"/>
      <c r="B217" s="160"/>
      <c r="C217" s="160"/>
      <c r="D217" s="161"/>
      <c r="E217" s="142">
        <f t="shared" si="39"/>
        <v>1</v>
      </c>
      <c r="F217" s="162">
        <f t="shared" si="36"/>
        <v>0</v>
      </c>
      <c r="G217" s="161"/>
      <c r="H217" s="179"/>
      <c r="I217" s="143"/>
      <c r="J217" s="143"/>
      <c r="K217" s="185" t="e">
        <f>VLOOKUP('Damage Pickup'!$H217&amp;'Damage Pickup'!$I217,Code!$I$2:$M$51,4,0)</f>
        <v>#N/A</v>
      </c>
      <c r="L217" s="183"/>
      <c r="M217" s="163"/>
      <c r="N217" s="144"/>
      <c r="O217" s="145">
        <f t="shared" si="43"/>
        <v>0</v>
      </c>
      <c r="P217" s="144">
        <v>0</v>
      </c>
      <c r="Q217" s="164">
        <f t="shared" si="44"/>
        <v>0</v>
      </c>
      <c r="R217" s="146"/>
      <c r="S217" s="147"/>
      <c r="T217" s="147"/>
      <c r="U217" s="157"/>
      <c r="V217" s="165"/>
      <c r="W217" s="166"/>
      <c r="X217" s="166"/>
      <c r="Y217" s="166"/>
      <c r="Z217" s="167" t="str">
        <f t="shared" si="40"/>
        <v/>
      </c>
      <c r="AA217" s="150">
        <f t="shared" si="42"/>
        <v>0</v>
      </c>
      <c r="AB217" s="167" t="str">
        <f t="shared" si="41"/>
        <v/>
      </c>
      <c r="AG217" s="188" t="str">
        <f ca="1">IF(AB217="","",MIN(OFFSET(B217,0,0):OFFSET(B217,AB217-1,0)))</f>
        <v/>
      </c>
      <c r="AH217" s="188" t="str">
        <f ca="1">IF(AB217="","",MIN(OFFSET(C217,0,0):OFFSET(C217,AB217-1,0)))</f>
        <v/>
      </c>
      <c r="AI217" s="188" t="str">
        <f ca="1">IF(AB217="","",MAX(OFFSET(B217,0,0):OFFSET(B217,AB217-1,0)))</f>
        <v/>
      </c>
      <c r="AJ217" s="188" t="str">
        <f ca="1">IF(AB217="","",MAX(OFFSET(C217,0,0):OFFSET(C217,AB217-1,0)))</f>
        <v/>
      </c>
      <c r="AK217" s="188">
        <f t="shared" ca="1" si="37"/>
        <v>0</v>
      </c>
      <c r="AL217" s="189">
        <f t="shared" ca="1" si="38"/>
        <v>0</v>
      </c>
    </row>
    <row r="218" spans="1:38" ht="15.75" x14ac:dyDescent="0.25">
      <c r="A218" s="138"/>
      <c r="B218" s="160"/>
      <c r="C218" s="160"/>
      <c r="D218" s="161"/>
      <c r="E218" s="142">
        <f t="shared" si="39"/>
        <v>1</v>
      </c>
      <c r="F218" s="162">
        <f t="shared" si="36"/>
        <v>0</v>
      </c>
      <c r="G218" s="161"/>
      <c r="H218" s="179"/>
      <c r="I218" s="143"/>
      <c r="J218" s="143"/>
      <c r="K218" s="185" t="e">
        <f>VLOOKUP('Damage Pickup'!$H218&amp;'Damage Pickup'!$I218,Code!$I$2:$M$51,4,0)</f>
        <v>#N/A</v>
      </c>
      <c r="L218" s="183"/>
      <c r="M218" s="163"/>
      <c r="N218" s="144"/>
      <c r="O218" s="145">
        <f t="shared" si="43"/>
        <v>0</v>
      </c>
      <c r="P218" s="144">
        <v>0</v>
      </c>
      <c r="Q218" s="164">
        <f t="shared" si="44"/>
        <v>0</v>
      </c>
      <c r="R218" s="146"/>
      <c r="S218" s="147"/>
      <c r="T218" s="147"/>
      <c r="U218" s="157"/>
      <c r="V218" s="165"/>
      <c r="W218" s="166"/>
      <c r="X218" s="166"/>
      <c r="Y218" s="166"/>
      <c r="Z218" s="167" t="str">
        <f t="shared" si="40"/>
        <v/>
      </c>
      <c r="AA218" s="150">
        <f t="shared" si="42"/>
        <v>0</v>
      </c>
      <c r="AB218" s="167" t="str">
        <f t="shared" si="41"/>
        <v/>
      </c>
      <c r="AG218" s="188" t="str">
        <f ca="1">IF(AB218="","",MIN(OFFSET(B218,0,0):OFFSET(B218,AB218-1,0)))</f>
        <v/>
      </c>
      <c r="AH218" s="188" t="str">
        <f ca="1">IF(AB218="","",MIN(OFFSET(C218,0,0):OFFSET(C218,AB218-1,0)))</f>
        <v/>
      </c>
      <c r="AI218" s="188" t="str">
        <f ca="1">IF(AB218="","",MAX(OFFSET(B218,0,0):OFFSET(B218,AB218-1,0)))</f>
        <v/>
      </c>
      <c r="AJ218" s="188" t="str">
        <f ca="1">IF(AB218="","",MAX(OFFSET(C218,0,0):OFFSET(C218,AB218-1,0)))</f>
        <v/>
      </c>
      <c r="AK218" s="188">
        <f t="shared" ca="1" si="37"/>
        <v>0</v>
      </c>
      <c r="AL218" s="189">
        <f t="shared" ca="1" si="38"/>
        <v>0</v>
      </c>
    </row>
    <row r="219" spans="1:38" ht="15.75" x14ac:dyDescent="0.25">
      <c r="A219" s="138"/>
      <c r="B219" s="160"/>
      <c r="C219" s="160"/>
      <c r="D219" s="161"/>
      <c r="E219" s="142">
        <f t="shared" si="39"/>
        <v>1</v>
      </c>
      <c r="F219" s="162">
        <f t="shared" si="36"/>
        <v>0</v>
      </c>
      <c r="G219" s="161"/>
      <c r="H219" s="179"/>
      <c r="I219" s="143"/>
      <c r="J219" s="143"/>
      <c r="K219" s="185" t="e">
        <f>VLOOKUP('Damage Pickup'!$H219&amp;'Damage Pickup'!$I219,Code!$I$2:$M$51,4,0)</f>
        <v>#N/A</v>
      </c>
      <c r="L219" s="183"/>
      <c r="M219" s="163"/>
      <c r="N219" s="144"/>
      <c r="O219" s="145">
        <f t="shared" si="43"/>
        <v>0</v>
      </c>
      <c r="P219" s="144">
        <v>0</v>
      </c>
      <c r="Q219" s="164">
        <f t="shared" si="44"/>
        <v>0</v>
      </c>
      <c r="R219" s="146"/>
      <c r="S219" s="147"/>
      <c r="T219" s="147"/>
      <c r="U219" s="157"/>
      <c r="V219" s="165"/>
      <c r="W219" s="166"/>
      <c r="X219" s="166"/>
      <c r="Y219" s="166"/>
      <c r="Z219" s="167" t="str">
        <f t="shared" si="40"/>
        <v/>
      </c>
      <c r="AA219" s="150">
        <f t="shared" si="42"/>
        <v>0</v>
      </c>
      <c r="AB219" s="167" t="str">
        <f t="shared" si="41"/>
        <v/>
      </c>
      <c r="AG219" s="188" t="str">
        <f ca="1">IF(AB219="","",MIN(OFFSET(B219,0,0):OFFSET(B219,AB219-1,0)))</f>
        <v/>
      </c>
      <c r="AH219" s="188" t="str">
        <f ca="1">IF(AB219="","",MIN(OFFSET(C219,0,0):OFFSET(C219,AB219-1,0)))</f>
        <v/>
      </c>
      <c r="AI219" s="188" t="str">
        <f ca="1">IF(AB219="","",MAX(OFFSET(B219,0,0):OFFSET(B219,AB219-1,0)))</f>
        <v/>
      </c>
      <c r="AJ219" s="188" t="str">
        <f ca="1">IF(AB219="","",MAX(OFFSET(C219,0,0):OFFSET(C219,AB219-1,0)))</f>
        <v/>
      </c>
      <c r="AK219" s="188">
        <f t="shared" ca="1" si="37"/>
        <v>0</v>
      </c>
      <c r="AL219" s="189">
        <f t="shared" ca="1" si="38"/>
        <v>0</v>
      </c>
    </row>
    <row r="220" spans="1:38" ht="15.75" x14ac:dyDescent="0.25">
      <c r="A220" s="138"/>
      <c r="B220" s="160"/>
      <c r="C220" s="160"/>
      <c r="D220" s="161"/>
      <c r="E220" s="142">
        <f t="shared" si="39"/>
        <v>1</v>
      </c>
      <c r="F220" s="162">
        <f t="shared" si="36"/>
        <v>0</v>
      </c>
      <c r="G220" s="161"/>
      <c r="H220" s="179"/>
      <c r="I220" s="143"/>
      <c r="J220" s="143"/>
      <c r="K220" s="185" t="e">
        <f>VLOOKUP('Damage Pickup'!$H220&amp;'Damage Pickup'!$I220,Code!$I$2:$M$51,4,0)</f>
        <v>#N/A</v>
      </c>
      <c r="L220" s="183"/>
      <c r="M220" s="163"/>
      <c r="N220" s="144"/>
      <c r="O220" s="145">
        <f t="shared" si="43"/>
        <v>0</v>
      </c>
      <c r="P220" s="144">
        <v>0</v>
      </c>
      <c r="Q220" s="164">
        <f t="shared" si="44"/>
        <v>0</v>
      </c>
      <c r="R220" s="146"/>
      <c r="S220" s="147"/>
      <c r="T220" s="147"/>
      <c r="U220" s="157"/>
      <c r="V220" s="165"/>
      <c r="W220" s="166"/>
      <c r="X220" s="166"/>
      <c r="Y220" s="166"/>
      <c r="Z220" s="167" t="str">
        <f t="shared" si="40"/>
        <v/>
      </c>
      <c r="AA220" s="150">
        <f t="shared" si="42"/>
        <v>0</v>
      </c>
      <c r="AB220" s="167" t="str">
        <f t="shared" si="41"/>
        <v/>
      </c>
      <c r="AG220" s="188" t="str">
        <f ca="1">IF(AB220="","",MIN(OFFSET(B220,0,0):OFFSET(B220,AB220-1,0)))</f>
        <v/>
      </c>
      <c r="AH220" s="188" t="str">
        <f ca="1">IF(AB220="","",MIN(OFFSET(C220,0,0):OFFSET(C220,AB220-1,0)))</f>
        <v/>
      </c>
      <c r="AI220" s="188" t="str">
        <f ca="1">IF(AB220="","",MAX(OFFSET(B220,0,0):OFFSET(B220,AB220-1,0)))</f>
        <v/>
      </c>
      <c r="AJ220" s="188" t="str">
        <f ca="1">IF(AB220="","",MAX(OFFSET(C220,0,0):OFFSET(C220,AB220-1,0)))</f>
        <v/>
      </c>
      <c r="AK220" s="188">
        <f t="shared" ca="1" si="37"/>
        <v>0</v>
      </c>
      <c r="AL220" s="189">
        <f t="shared" ca="1" si="38"/>
        <v>0</v>
      </c>
    </row>
    <row r="221" spans="1:38" ht="15.75" x14ac:dyDescent="0.25">
      <c r="A221" s="138"/>
      <c r="B221" s="160"/>
      <c r="C221" s="160"/>
      <c r="D221" s="161"/>
      <c r="E221" s="142">
        <f t="shared" si="39"/>
        <v>1</v>
      </c>
      <c r="F221" s="162">
        <f t="shared" ref="F221:F284" si="45">D221*E221</f>
        <v>0</v>
      </c>
      <c r="G221" s="161"/>
      <c r="H221" s="179"/>
      <c r="I221" s="143"/>
      <c r="J221" s="143"/>
      <c r="K221" s="185" t="e">
        <f>VLOOKUP('Damage Pickup'!$H221&amp;'Damage Pickup'!$I221,Code!$I$2:$M$51,4,0)</f>
        <v>#N/A</v>
      </c>
      <c r="L221" s="183"/>
      <c r="M221" s="163"/>
      <c r="N221" s="144"/>
      <c r="O221" s="145">
        <f t="shared" si="43"/>
        <v>0</v>
      </c>
      <c r="P221" s="144">
        <v>0</v>
      </c>
      <c r="Q221" s="164">
        <f t="shared" si="44"/>
        <v>0</v>
      </c>
      <c r="R221" s="146"/>
      <c r="S221" s="147"/>
      <c r="T221" s="147"/>
      <c r="U221" s="157"/>
      <c r="V221" s="165"/>
      <c r="W221" s="166"/>
      <c r="X221" s="166"/>
      <c r="Y221" s="166"/>
      <c r="Z221" s="167" t="str">
        <f t="shared" si="40"/>
        <v/>
      </c>
      <c r="AA221" s="150">
        <f t="shared" si="42"/>
        <v>0</v>
      </c>
      <c r="AB221" s="167" t="str">
        <f t="shared" si="41"/>
        <v/>
      </c>
      <c r="AG221" s="188" t="str">
        <f ca="1">IF(AB221="","",MIN(OFFSET(B221,0,0):OFFSET(B221,AB221-1,0)))</f>
        <v/>
      </c>
      <c r="AH221" s="188" t="str">
        <f ca="1">IF(AB221="","",MIN(OFFSET(C221,0,0):OFFSET(C221,AB221-1,0)))</f>
        <v/>
      </c>
      <c r="AI221" s="188" t="str">
        <f ca="1">IF(AB221="","",MAX(OFFSET(B221,0,0):OFFSET(B221,AB221-1,0)))</f>
        <v/>
      </c>
      <c r="AJ221" s="188" t="str">
        <f ca="1">IF(AB221="","",MAX(OFFSET(C221,0,0):OFFSET(C221,AB221-1,0)))</f>
        <v/>
      </c>
      <c r="AK221" s="188">
        <f t="shared" ca="1" si="37"/>
        <v>0</v>
      </c>
      <c r="AL221" s="189">
        <f t="shared" ca="1" si="38"/>
        <v>0</v>
      </c>
    </row>
    <row r="222" spans="1:38" ht="15.75" x14ac:dyDescent="0.25">
      <c r="A222" s="138"/>
      <c r="B222" s="160"/>
      <c r="C222" s="160"/>
      <c r="D222" s="161"/>
      <c r="E222" s="142">
        <f t="shared" si="39"/>
        <v>1</v>
      </c>
      <c r="F222" s="162">
        <f t="shared" si="45"/>
        <v>0</v>
      </c>
      <c r="G222" s="161"/>
      <c r="H222" s="179"/>
      <c r="I222" s="143"/>
      <c r="J222" s="143"/>
      <c r="K222" s="185" t="e">
        <f>VLOOKUP('Damage Pickup'!$H222&amp;'Damage Pickup'!$I222,Code!$I$2:$M$51,4,0)</f>
        <v>#N/A</v>
      </c>
      <c r="L222" s="183"/>
      <c r="M222" s="163"/>
      <c r="N222" s="144"/>
      <c r="O222" s="145">
        <f t="shared" si="43"/>
        <v>0</v>
      </c>
      <c r="P222" s="144">
        <v>0</v>
      </c>
      <c r="Q222" s="164">
        <f t="shared" si="44"/>
        <v>0</v>
      </c>
      <c r="R222" s="146"/>
      <c r="S222" s="147"/>
      <c r="T222" s="147"/>
      <c r="U222" s="157"/>
      <c r="V222" s="165"/>
      <c r="W222" s="166"/>
      <c r="X222" s="166"/>
      <c r="Y222" s="166"/>
      <c r="Z222" s="167" t="str">
        <f t="shared" si="40"/>
        <v/>
      </c>
      <c r="AA222" s="150">
        <f t="shared" si="42"/>
        <v>0</v>
      </c>
      <c r="AB222" s="167" t="str">
        <f t="shared" si="41"/>
        <v/>
      </c>
      <c r="AG222" s="188" t="str">
        <f ca="1">IF(AB222="","",MIN(OFFSET(B222,0,0):OFFSET(B222,AB222-1,0)))</f>
        <v/>
      </c>
      <c r="AH222" s="188" t="str">
        <f ca="1">IF(AB222="","",MIN(OFFSET(C222,0,0):OFFSET(C222,AB222-1,0)))</f>
        <v/>
      </c>
      <c r="AI222" s="188" t="str">
        <f ca="1">IF(AB222="","",MAX(OFFSET(B222,0,0):OFFSET(B222,AB222-1,0)))</f>
        <v/>
      </c>
      <c r="AJ222" s="188" t="str">
        <f ca="1">IF(AB222="","",MAX(OFFSET(C222,0,0):OFFSET(C222,AB222-1,0)))</f>
        <v/>
      </c>
      <c r="AK222" s="188">
        <f t="shared" ca="1" si="37"/>
        <v>0</v>
      </c>
      <c r="AL222" s="189">
        <f t="shared" ca="1" si="38"/>
        <v>0</v>
      </c>
    </row>
    <row r="223" spans="1:38" ht="15.75" x14ac:dyDescent="0.25">
      <c r="A223" s="138"/>
      <c r="B223" s="160"/>
      <c r="C223" s="160"/>
      <c r="D223" s="161"/>
      <c r="E223" s="142">
        <f t="shared" si="39"/>
        <v>1</v>
      </c>
      <c r="F223" s="162">
        <f t="shared" si="45"/>
        <v>0</v>
      </c>
      <c r="G223" s="161"/>
      <c r="H223" s="179"/>
      <c r="I223" s="143"/>
      <c r="J223" s="143"/>
      <c r="K223" s="185" t="e">
        <f>VLOOKUP('Damage Pickup'!$H223&amp;'Damage Pickup'!$I223,Code!$I$2:$M$51,4,0)</f>
        <v>#N/A</v>
      </c>
      <c r="L223" s="183"/>
      <c r="M223" s="163"/>
      <c r="N223" s="144"/>
      <c r="O223" s="145">
        <f t="shared" si="43"/>
        <v>0</v>
      </c>
      <c r="P223" s="144">
        <v>0</v>
      </c>
      <c r="Q223" s="164">
        <f t="shared" si="44"/>
        <v>0</v>
      </c>
      <c r="R223" s="146"/>
      <c r="S223" s="147"/>
      <c r="T223" s="147"/>
      <c r="U223" s="157"/>
      <c r="V223" s="165"/>
      <c r="W223" s="166"/>
      <c r="X223" s="166"/>
      <c r="Y223" s="166"/>
      <c r="Z223" s="167" t="str">
        <f t="shared" si="40"/>
        <v/>
      </c>
      <c r="AA223" s="150">
        <f t="shared" si="42"/>
        <v>0</v>
      </c>
      <c r="AB223" s="167" t="str">
        <f t="shared" si="41"/>
        <v/>
      </c>
      <c r="AG223" s="188" t="str">
        <f ca="1">IF(AB223="","",MIN(OFFSET(B223,0,0):OFFSET(B223,AB223-1,0)))</f>
        <v/>
      </c>
      <c r="AH223" s="188" t="str">
        <f ca="1">IF(AB223="","",MIN(OFFSET(C223,0,0):OFFSET(C223,AB223-1,0)))</f>
        <v/>
      </c>
      <c r="AI223" s="188" t="str">
        <f ca="1">IF(AB223="","",MAX(OFFSET(B223,0,0):OFFSET(B223,AB223-1,0)))</f>
        <v/>
      </c>
      <c r="AJ223" s="188" t="str">
        <f ca="1">IF(AB223="","",MAX(OFFSET(C223,0,0):OFFSET(C223,AB223-1,0)))</f>
        <v/>
      </c>
      <c r="AK223" s="188">
        <f t="shared" ca="1" si="37"/>
        <v>0</v>
      </c>
      <c r="AL223" s="189">
        <f t="shared" ca="1" si="38"/>
        <v>0</v>
      </c>
    </row>
    <row r="224" spans="1:38" ht="15.75" x14ac:dyDescent="0.25">
      <c r="A224" s="138"/>
      <c r="B224" s="160"/>
      <c r="C224" s="160"/>
      <c r="D224" s="161"/>
      <c r="E224" s="142">
        <f t="shared" si="39"/>
        <v>1</v>
      </c>
      <c r="F224" s="162">
        <f t="shared" si="45"/>
        <v>0</v>
      </c>
      <c r="G224" s="161"/>
      <c r="H224" s="179"/>
      <c r="I224" s="143"/>
      <c r="J224" s="143"/>
      <c r="K224" s="185" t="e">
        <f>VLOOKUP('Damage Pickup'!$H224&amp;'Damage Pickup'!$I224,Code!$I$2:$M$51,4,0)</f>
        <v>#N/A</v>
      </c>
      <c r="L224" s="183"/>
      <c r="M224" s="163"/>
      <c r="N224" s="144"/>
      <c r="O224" s="145">
        <f t="shared" si="43"/>
        <v>0</v>
      </c>
      <c r="P224" s="144">
        <v>0</v>
      </c>
      <c r="Q224" s="164">
        <f t="shared" si="44"/>
        <v>0</v>
      </c>
      <c r="R224" s="146"/>
      <c r="S224" s="147"/>
      <c r="T224" s="147"/>
      <c r="U224" s="157"/>
      <c r="V224" s="165"/>
      <c r="W224" s="166"/>
      <c r="X224" s="166"/>
      <c r="Y224" s="166"/>
      <c r="Z224" s="167" t="str">
        <f t="shared" si="40"/>
        <v/>
      </c>
      <c r="AA224" s="150">
        <f t="shared" si="42"/>
        <v>0</v>
      </c>
      <c r="AB224" s="167" t="str">
        <f t="shared" si="41"/>
        <v/>
      </c>
      <c r="AG224" s="188" t="str">
        <f ca="1">IF(AB224="","",MIN(OFFSET(B224,0,0):OFFSET(B224,AB224-1,0)))</f>
        <v/>
      </c>
      <c r="AH224" s="188" t="str">
        <f ca="1">IF(AB224="","",MIN(OFFSET(C224,0,0):OFFSET(C224,AB224-1,0)))</f>
        <v/>
      </c>
      <c r="AI224" s="188" t="str">
        <f ca="1">IF(AB224="","",MAX(OFFSET(B224,0,0):OFFSET(B224,AB224-1,0)))</f>
        <v/>
      </c>
      <c r="AJ224" s="188" t="str">
        <f ca="1">IF(AB224="","",MAX(OFFSET(C224,0,0):OFFSET(C224,AB224-1,0)))</f>
        <v/>
      </c>
      <c r="AK224" s="188">
        <f t="shared" ca="1" si="37"/>
        <v>0</v>
      </c>
      <c r="AL224" s="189">
        <f t="shared" ca="1" si="38"/>
        <v>0</v>
      </c>
    </row>
    <row r="225" spans="1:38" ht="15.75" x14ac:dyDescent="0.25">
      <c r="A225" s="138"/>
      <c r="B225" s="160"/>
      <c r="C225" s="160"/>
      <c r="D225" s="161"/>
      <c r="E225" s="142">
        <f t="shared" si="39"/>
        <v>1</v>
      </c>
      <c r="F225" s="162">
        <f t="shared" si="45"/>
        <v>0</v>
      </c>
      <c r="G225" s="161"/>
      <c r="H225" s="179"/>
      <c r="I225" s="143"/>
      <c r="J225" s="143"/>
      <c r="K225" s="185" t="e">
        <f>VLOOKUP('Damage Pickup'!$H225&amp;'Damage Pickup'!$I225,Code!$I$2:$M$51,4,0)</f>
        <v>#N/A</v>
      </c>
      <c r="L225" s="183"/>
      <c r="M225" s="163"/>
      <c r="N225" s="144"/>
      <c r="O225" s="145">
        <f t="shared" si="43"/>
        <v>0</v>
      </c>
      <c r="P225" s="144">
        <v>0</v>
      </c>
      <c r="Q225" s="164">
        <f t="shared" si="44"/>
        <v>0</v>
      </c>
      <c r="R225" s="146"/>
      <c r="S225" s="147"/>
      <c r="T225" s="147"/>
      <c r="U225" s="157"/>
      <c r="V225" s="165"/>
      <c r="W225" s="166"/>
      <c r="X225" s="166"/>
      <c r="Y225" s="166"/>
      <c r="Z225" s="167" t="str">
        <f t="shared" si="40"/>
        <v/>
      </c>
      <c r="AA225" s="150">
        <f t="shared" si="42"/>
        <v>0</v>
      </c>
      <c r="AB225" s="167" t="str">
        <f t="shared" si="41"/>
        <v/>
      </c>
      <c r="AG225" s="188" t="str">
        <f ca="1">IF(AB225="","",MIN(OFFSET(B225,0,0):OFFSET(B225,AB225-1,0)))</f>
        <v/>
      </c>
      <c r="AH225" s="188" t="str">
        <f ca="1">IF(AB225="","",MIN(OFFSET(C225,0,0):OFFSET(C225,AB225-1,0)))</f>
        <v/>
      </c>
      <c r="AI225" s="188" t="str">
        <f ca="1">IF(AB225="","",MAX(OFFSET(B225,0,0):OFFSET(B225,AB225-1,0)))</f>
        <v/>
      </c>
      <c r="AJ225" s="188" t="str">
        <f ca="1">IF(AB225="","",MAX(OFFSET(C225,0,0):OFFSET(C225,AB225-1,0)))</f>
        <v/>
      </c>
      <c r="AK225" s="188">
        <f t="shared" ca="1" si="37"/>
        <v>0</v>
      </c>
      <c r="AL225" s="189">
        <f t="shared" ca="1" si="38"/>
        <v>0</v>
      </c>
    </row>
    <row r="226" spans="1:38" ht="15.75" x14ac:dyDescent="0.25">
      <c r="A226" s="138"/>
      <c r="B226" s="160"/>
      <c r="C226" s="160"/>
      <c r="D226" s="161"/>
      <c r="E226" s="142">
        <f t="shared" si="39"/>
        <v>1</v>
      </c>
      <c r="F226" s="162">
        <f t="shared" si="45"/>
        <v>0</v>
      </c>
      <c r="G226" s="161"/>
      <c r="H226" s="179"/>
      <c r="I226" s="143"/>
      <c r="J226" s="143"/>
      <c r="K226" s="185" t="e">
        <f>VLOOKUP('Damage Pickup'!$H226&amp;'Damage Pickup'!$I226,Code!$I$2:$M$51,4,0)</f>
        <v>#N/A</v>
      </c>
      <c r="L226" s="183"/>
      <c r="M226" s="163"/>
      <c r="N226" s="144"/>
      <c r="O226" s="145">
        <f t="shared" si="43"/>
        <v>0</v>
      </c>
      <c r="P226" s="144">
        <v>0</v>
      </c>
      <c r="Q226" s="164">
        <f t="shared" si="44"/>
        <v>0</v>
      </c>
      <c r="R226" s="146"/>
      <c r="S226" s="147"/>
      <c r="T226" s="147"/>
      <c r="U226" s="157"/>
      <c r="V226" s="165"/>
      <c r="W226" s="166"/>
      <c r="X226" s="166"/>
      <c r="Y226" s="166"/>
      <c r="Z226" s="167" t="str">
        <f t="shared" si="40"/>
        <v/>
      </c>
      <c r="AA226" s="150">
        <f t="shared" si="42"/>
        <v>0</v>
      </c>
      <c r="AB226" s="167" t="str">
        <f t="shared" si="41"/>
        <v/>
      </c>
      <c r="AG226" s="188" t="str">
        <f ca="1">IF(AB226="","",MIN(OFFSET(B226,0,0):OFFSET(B226,AB226-1,0)))</f>
        <v/>
      </c>
      <c r="AH226" s="188" t="str">
        <f ca="1">IF(AB226="","",MIN(OFFSET(C226,0,0):OFFSET(C226,AB226-1,0)))</f>
        <v/>
      </c>
      <c r="AI226" s="188" t="str">
        <f ca="1">IF(AB226="","",MAX(OFFSET(B226,0,0):OFFSET(B226,AB226-1,0)))</f>
        <v/>
      </c>
      <c r="AJ226" s="188" t="str">
        <f ca="1">IF(AB226="","",MAX(OFFSET(C226,0,0):OFFSET(C226,AB226-1,0)))</f>
        <v/>
      </c>
      <c r="AK226" s="188">
        <f t="shared" ca="1" si="37"/>
        <v>0</v>
      </c>
      <c r="AL226" s="189">
        <f t="shared" ca="1" si="38"/>
        <v>0</v>
      </c>
    </row>
    <row r="227" spans="1:38" ht="15.75" x14ac:dyDescent="0.25">
      <c r="A227" s="138"/>
      <c r="B227" s="160"/>
      <c r="C227" s="160"/>
      <c r="D227" s="161"/>
      <c r="E227" s="142">
        <f t="shared" si="39"/>
        <v>1</v>
      </c>
      <c r="F227" s="162">
        <f t="shared" si="45"/>
        <v>0</v>
      </c>
      <c r="G227" s="161"/>
      <c r="H227" s="179"/>
      <c r="I227" s="143"/>
      <c r="J227" s="143"/>
      <c r="K227" s="185" t="e">
        <f>VLOOKUP('Damage Pickup'!$H227&amp;'Damage Pickup'!$I227,Code!$I$2:$M$51,4,0)</f>
        <v>#N/A</v>
      </c>
      <c r="L227" s="183"/>
      <c r="M227" s="163"/>
      <c r="N227" s="144"/>
      <c r="O227" s="145">
        <f t="shared" si="43"/>
        <v>0</v>
      </c>
      <c r="P227" s="144">
        <v>0</v>
      </c>
      <c r="Q227" s="164">
        <f t="shared" si="44"/>
        <v>0</v>
      </c>
      <c r="R227" s="146"/>
      <c r="S227" s="147"/>
      <c r="T227" s="147"/>
      <c r="U227" s="157"/>
      <c r="V227" s="165"/>
      <c r="W227" s="166"/>
      <c r="X227" s="166"/>
      <c r="Y227" s="166"/>
      <c r="Z227" s="167" t="str">
        <f t="shared" si="40"/>
        <v/>
      </c>
      <c r="AA227" s="150">
        <f t="shared" si="42"/>
        <v>0</v>
      </c>
      <c r="AB227" s="167" t="str">
        <f t="shared" si="41"/>
        <v/>
      </c>
      <c r="AG227" s="188" t="str">
        <f ca="1">IF(AB227="","",MIN(OFFSET(B227,0,0):OFFSET(B227,AB227-1,0)))</f>
        <v/>
      </c>
      <c r="AH227" s="188" t="str">
        <f ca="1">IF(AB227="","",MIN(OFFSET(C227,0,0):OFFSET(C227,AB227-1,0)))</f>
        <v/>
      </c>
      <c r="AI227" s="188" t="str">
        <f ca="1">IF(AB227="","",MAX(OFFSET(B227,0,0):OFFSET(B227,AB227-1,0)))</f>
        <v/>
      </c>
      <c r="AJ227" s="188" t="str">
        <f ca="1">IF(AB227="","",MAX(OFFSET(C227,0,0):OFFSET(C227,AB227-1,0)))</f>
        <v/>
      </c>
      <c r="AK227" s="188">
        <f t="shared" ca="1" si="37"/>
        <v>0</v>
      </c>
      <c r="AL227" s="189">
        <f t="shared" ca="1" si="38"/>
        <v>0</v>
      </c>
    </row>
    <row r="228" spans="1:38" ht="15.75" x14ac:dyDescent="0.25">
      <c r="A228" s="138"/>
      <c r="B228" s="160"/>
      <c r="C228" s="160"/>
      <c r="D228" s="161"/>
      <c r="E228" s="142">
        <f t="shared" si="39"/>
        <v>1</v>
      </c>
      <c r="F228" s="162">
        <f t="shared" si="45"/>
        <v>0</v>
      </c>
      <c r="G228" s="161"/>
      <c r="H228" s="179"/>
      <c r="I228" s="143"/>
      <c r="J228" s="143"/>
      <c r="K228" s="185" t="e">
        <f>VLOOKUP('Damage Pickup'!$H228&amp;'Damage Pickup'!$I228,Code!$I$2:$M$51,4,0)</f>
        <v>#N/A</v>
      </c>
      <c r="L228" s="183"/>
      <c r="M228" s="163"/>
      <c r="N228" s="144"/>
      <c r="O228" s="145">
        <f t="shared" si="43"/>
        <v>0</v>
      </c>
      <c r="P228" s="144">
        <v>0</v>
      </c>
      <c r="Q228" s="164">
        <f t="shared" si="44"/>
        <v>0</v>
      </c>
      <c r="R228" s="146"/>
      <c r="S228" s="147"/>
      <c r="T228" s="147"/>
      <c r="U228" s="157"/>
      <c r="V228" s="165"/>
      <c r="W228" s="166"/>
      <c r="X228" s="166"/>
      <c r="Y228" s="166"/>
      <c r="Z228" s="167" t="str">
        <f t="shared" si="40"/>
        <v/>
      </c>
      <c r="AA228" s="150">
        <f t="shared" si="42"/>
        <v>0</v>
      </c>
      <c r="AB228" s="167" t="str">
        <f t="shared" si="41"/>
        <v/>
      </c>
      <c r="AG228" s="188" t="str">
        <f ca="1">IF(AB228="","",MIN(OFFSET(B228,0,0):OFFSET(B228,AB228-1,0)))</f>
        <v/>
      </c>
      <c r="AH228" s="188" t="str">
        <f ca="1">IF(AB228="","",MIN(OFFSET(C228,0,0):OFFSET(C228,AB228-1,0)))</f>
        <v/>
      </c>
      <c r="AI228" s="188" t="str">
        <f ca="1">IF(AB228="","",MAX(OFFSET(B228,0,0):OFFSET(B228,AB228-1,0)))</f>
        <v/>
      </c>
      <c r="AJ228" s="188" t="str">
        <f ca="1">IF(AB228="","",MAX(OFFSET(C228,0,0):OFFSET(C228,AB228-1,0)))</f>
        <v/>
      </c>
      <c r="AK228" s="188">
        <f t="shared" ca="1" si="37"/>
        <v>0</v>
      </c>
      <c r="AL228" s="189">
        <f t="shared" ca="1" si="38"/>
        <v>0</v>
      </c>
    </row>
    <row r="229" spans="1:38" ht="15.75" x14ac:dyDescent="0.25">
      <c r="A229" s="138"/>
      <c r="B229" s="160"/>
      <c r="C229" s="160"/>
      <c r="D229" s="161"/>
      <c r="E229" s="142">
        <f t="shared" si="39"/>
        <v>1</v>
      </c>
      <c r="F229" s="162">
        <f t="shared" si="45"/>
        <v>0</v>
      </c>
      <c r="G229" s="161"/>
      <c r="H229" s="179"/>
      <c r="I229" s="143"/>
      <c r="J229" s="143"/>
      <c r="K229" s="185" t="e">
        <f>VLOOKUP('Damage Pickup'!$H229&amp;'Damage Pickup'!$I229,Code!$I$2:$M$51,4,0)</f>
        <v>#N/A</v>
      </c>
      <c r="L229" s="183"/>
      <c r="M229" s="163"/>
      <c r="N229" s="144"/>
      <c r="O229" s="145">
        <f t="shared" si="43"/>
        <v>0</v>
      </c>
      <c r="P229" s="144">
        <v>0</v>
      </c>
      <c r="Q229" s="164">
        <f t="shared" si="44"/>
        <v>0</v>
      </c>
      <c r="R229" s="146"/>
      <c r="S229" s="147"/>
      <c r="T229" s="147"/>
      <c r="U229" s="157"/>
      <c r="V229" s="165"/>
      <c r="W229" s="166"/>
      <c r="X229" s="166"/>
      <c r="Y229" s="166"/>
      <c r="Z229" s="167" t="str">
        <f t="shared" si="40"/>
        <v/>
      </c>
      <c r="AA229" s="150">
        <f t="shared" si="42"/>
        <v>0</v>
      </c>
      <c r="AB229" s="167" t="str">
        <f t="shared" si="41"/>
        <v/>
      </c>
      <c r="AG229" s="188" t="str">
        <f ca="1">IF(AB229="","",MIN(OFFSET(B229,0,0):OFFSET(B229,AB229-1,0)))</f>
        <v/>
      </c>
      <c r="AH229" s="188" t="str">
        <f ca="1">IF(AB229="","",MIN(OFFSET(C229,0,0):OFFSET(C229,AB229-1,0)))</f>
        <v/>
      </c>
      <c r="AI229" s="188" t="str">
        <f ca="1">IF(AB229="","",MAX(OFFSET(B229,0,0):OFFSET(B229,AB229-1,0)))</f>
        <v/>
      </c>
      <c r="AJ229" s="188" t="str">
        <f ca="1">IF(AB229="","",MAX(OFFSET(C229,0,0):OFFSET(C229,AB229-1,0)))</f>
        <v/>
      </c>
      <c r="AK229" s="188">
        <f t="shared" ca="1" si="37"/>
        <v>0</v>
      </c>
      <c r="AL229" s="189">
        <f t="shared" ca="1" si="38"/>
        <v>0</v>
      </c>
    </row>
    <row r="230" spans="1:38" ht="15.75" x14ac:dyDescent="0.25">
      <c r="A230" s="138"/>
      <c r="B230" s="160"/>
      <c r="C230" s="160"/>
      <c r="D230" s="161"/>
      <c r="E230" s="142">
        <f t="shared" si="39"/>
        <v>1</v>
      </c>
      <c r="F230" s="162">
        <f t="shared" si="45"/>
        <v>0</v>
      </c>
      <c r="G230" s="161"/>
      <c r="H230" s="179"/>
      <c r="I230" s="143"/>
      <c r="J230" s="143"/>
      <c r="K230" s="185" t="e">
        <f>VLOOKUP('Damage Pickup'!$H230&amp;'Damage Pickup'!$I230,Code!$I$2:$M$51,4,0)</f>
        <v>#N/A</v>
      </c>
      <c r="L230" s="183"/>
      <c r="M230" s="163"/>
      <c r="N230" s="144"/>
      <c r="O230" s="145">
        <f t="shared" si="43"/>
        <v>0</v>
      </c>
      <c r="P230" s="144">
        <v>0</v>
      </c>
      <c r="Q230" s="164">
        <f t="shared" si="44"/>
        <v>0</v>
      </c>
      <c r="R230" s="146"/>
      <c r="S230" s="147"/>
      <c r="T230" s="147"/>
      <c r="U230" s="157"/>
      <c r="V230" s="165"/>
      <c r="W230" s="166"/>
      <c r="X230" s="166"/>
      <c r="Y230" s="166"/>
      <c r="Z230" s="167" t="str">
        <f t="shared" si="40"/>
        <v/>
      </c>
      <c r="AA230" s="150">
        <f t="shared" si="42"/>
        <v>0</v>
      </c>
      <c r="AB230" s="167" t="str">
        <f t="shared" si="41"/>
        <v/>
      </c>
      <c r="AG230" s="188" t="str">
        <f ca="1">IF(AB230="","",MIN(OFFSET(B230,0,0):OFFSET(B230,AB230-1,0)))</f>
        <v/>
      </c>
      <c r="AH230" s="188" t="str">
        <f ca="1">IF(AB230="","",MIN(OFFSET(C230,0,0):OFFSET(C230,AB230-1,0)))</f>
        <v/>
      </c>
      <c r="AI230" s="188" t="str">
        <f ca="1">IF(AB230="","",MAX(OFFSET(B230,0,0):OFFSET(B230,AB230-1,0)))</f>
        <v/>
      </c>
      <c r="AJ230" s="188" t="str">
        <f ca="1">IF(AB230="","",MAX(OFFSET(C230,0,0):OFFSET(C230,AB230-1,0)))</f>
        <v/>
      </c>
      <c r="AK230" s="188">
        <f t="shared" ca="1" si="37"/>
        <v>0</v>
      </c>
      <c r="AL230" s="189">
        <f t="shared" ca="1" si="38"/>
        <v>0</v>
      </c>
    </row>
    <row r="231" spans="1:38" ht="15.75" x14ac:dyDescent="0.25">
      <c r="A231" s="138"/>
      <c r="B231" s="160"/>
      <c r="C231" s="160"/>
      <c r="D231" s="161"/>
      <c r="E231" s="142">
        <f t="shared" si="39"/>
        <v>1</v>
      </c>
      <c r="F231" s="162">
        <f t="shared" si="45"/>
        <v>0</v>
      </c>
      <c r="G231" s="161"/>
      <c r="H231" s="179"/>
      <c r="I231" s="143"/>
      <c r="J231" s="143"/>
      <c r="K231" s="185" t="e">
        <f>VLOOKUP('Damage Pickup'!$H231&amp;'Damage Pickup'!$I231,Code!$I$2:$M$51,4,0)</f>
        <v>#N/A</v>
      </c>
      <c r="L231" s="183"/>
      <c r="M231" s="163"/>
      <c r="N231" s="144"/>
      <c r="O231" s="145">
        <f t="shared" si="43"/>
        <v>0</v>
      </c>
      <c r="P231" s="144">
        <v>0</v>
      </c>
      <c r="Q231" s="164">
        <f t="shared" si="44"/>
        <v>0</v>
      </c>
      <c r="R231" s="146"/>
      <c r="S231" s="147"/>
      <c r="T231" s="147"/>
      <c r="U231" s="157"/>
      <c r="V231" s="165"/>
      <c r="W231" s="166"/>
      <c r="X231" s="166"/>
      <c r="Y231" s="166"/>
      <c r="Z231" s="167" t="str">
        <f t="shared" si="40"/>
        <v/>
      </c>
      <c r="AA231" s="150">
        <f t="shared" si="42"/>
        <v>0</v>
      </c>
      <c r="AB231" s="167" t="str">
        <f t="shared" si="41"/>
        <v/>
      </c>
      <c r="AG231" s="188" t="str">
        <f ca="1">IF(AB231="","",MIN(OFFSET(B231,0,0):OFFSET(B231,AB231-1,0)))</f>
        <v/>
      </c>
      <c r="AH231" s="188" t="str">
        <f ca="1">IF(AB231="","",MIN(OFFSET(C231,0,0):OFFSET(C231,AB231-1,0)))</f>
        <v/>
      </c>
      <c r="AI231" s="188" t="str">
        <f ca="1">IF(AB231="","",MAX(OFFSET(B231,0,0):OFFSET(B231,AB231-1,0)))</f>
        <v/>
      </c>
      <c r="AJ231" s="188" t="str">
        <f ca="1">IF(AB231="","",MAX(OFFSET(C231,0,0):OFFSET(C231,AB231-1,0)))</f>
        <v/>
      </c>
      <c r="AK231" s="188">
        <f t="shared" ca="1" si="37"/>
        <v>0</v>
      </c>
      <c r="AL231" s="189">
        <f t="shared" ca="1" si="38"/>
        <v>0</v>
      </c>
    </row>
    <row r="232" spans="1:38" ht="15.75" x14ac:dyDescent="0.25">
      <c r="A232" s="138"/>
      <c r="B232" s="160"/>
      <c r="C232" s="160"/>
      <c r="D232" s="161"/>
      <c r="E232" s="142">
        <f t="shared" si="39"/>
        <v>1</v>
      </c>
      <c r="F232" s="162">
        <f t="shared" si="45"/>
        <v>0</v>
      </c>
      <c r="G232" s="161"/>
      <c r="H232" s="179"/>
      <c r="I232" s="143"/>
      <c r="J232" s="143"/>
      <c r="K232" s="185" t="e">
        <f>VLOOKUP('Damage Pickup'!$H232&amp;'Damage Pickup'!$I232,Code!$I$2:$M$51,4,0)</f>
        <v>#N/A</v>
      </c>
      <c r="L232" s="183"/>
      <c r="M232" s="163"/>
      <c r="N232" s="144"/>
      <c r="O232" s="145">
        <f t="shared" si="43"/>
        <v>0</v>
      </c>
      <c r="P232" s="144">
        <v>0</v>
      </c>
      <c r="Q232" s="164">
        <f t="shared" si="44"/>
        <v>0</v>
      </c>
      <c r="R232" s="146"/>
      <c r="S232" s="147"/>
      <c r="T232" s="147"/>
      <c r="U232" s="157"/>
      <c r="V232" s="165"/>
      <c r="W232" s="166"/>
      <c r="X232" s="166"/>
      <c r="Y232" s="166"/>
      <c r="Z232" s="167" t="str">
        <f t="shared" si="40"/>
        <v/>
      </c>
      <c r="AA232" s="150">
        <f t="shared" si="42"/>
        <v>0</v>
      </c>
      <c r="AB232" s="167" t="str">
        <f t="shared" si="41"/>
        <v/>
      </c>
      <c r="AG232" s="188" t="str">
        <f ca="1">IF(AB232="","",MIN(OFFSET(B232,0,0):OFFSET(B232,AB232-1,0)))</f>
        <v/>
      </c>
      <c r="AH232" s="188" t="str">
        <f ca="1">IF(AB232="","",MIN(OFFSET(C232,0,0):OFFSET(C232,AB232-1,0)))</f>
        <v/>
      </c>
      <c r="AI232" s="188" t="str">
        <f ca="1">IF(AB232="","",MAX(OFFSET(B232,0,0):OFFSET(B232,AB232-1,0)))</f>
        <v/>
      </c>
      <c r="AJ232" s="188" t="str">
        <f ca="1">IF(AB232="","",MAX(OFFSET(C232,0,0):OFFSET(C232,AB232-1,0)))</f>
        <v/>
      </c>
      <c r="AK232" s="188">
        <f t="shared" ca="1" si="37"/>
        <v>0</v>
      </c>
      <c r="AL232" s="189">
        <f t="shared" ca="1" si="38"/>
        <v>0</v>
      </c>
    </row>
    <row r="233" spans="1:38" ht="15.75" x14ac:dyDescent="0.25">
      <c r="A233" s="138"/>
      <c r="B233" s="160"/>
      <c r="C233" s="160"/>
      <c r="D233" s="161"/>
      <c r="E233" s="142">
        <f t="shared" si="39"/>
        <v>1</v>
      </c>
      <c r="F233" s="162">
        <f t="shared" si="45"/>
        <v>0</v>
      </c>
      <c r="G233" s="161"/>
      <c r="H233" s="179"/>
      <c r="I233" s="143"/>
      <c r="J233" s="143"/>
      <c r="K233" s="185" t="e">
        <f>VLOOKUP('Damage Pickup'!$H233&amp;'Damage Pickup'!$I233,Code!$I$2:$M$51,4,0)</f>
        <v>#N/A</v>
      </c>
      <c r="L233" s="183"/>
      <c r="M233" s="163"/>
      <c r="N233" s="144"/>
      <c r="O233" s="145">
        <f t="shared" si="43"/>
        <v>0</v>
      </c>
      <c r="P233" s="144">
        <v>0</v>
      </c>
      <c r="Q233" s="164">
        <f t="shared" si="44"/>
        <v>0</v>
      </c>
      <c r="R233" s="146"/>
      <c r="S233" s="147"/>
      <c r="T233" s="147"/>
      <c r="U233" s="157"/>
      <c r="V233" s="165"/>
      <c r="W233" s="166"/>
      <c r="X233" s="166"/>
      <c r="Y233" s="166"/>
      <c r="Z233" s="167" t="str">
        <f t="shared" si="40"/>
        <v/>
      </c>
      <c r="AA233" s="150">
        <f t="shared" si="42"/>
        <v>0</v>
      </c>
      <c r="AB233" s="167" t="str">
        <f t="shared" si="41"/>
        <v/>
      </c>
      <c r="AG233" s="188" t="str">
        <f ca="1">IF(AB233="","",MIN(OFFSET(B233,0,0):OFFSET(B233,AB233-1,0)))</f>
        <v/>
      </c>
      <c r="AH233" s="188" t="str">
        <f ca="1">IF(AB233="","",MIN(OFFSET(C233,0,0):OFFSET(C233,AB233-1,0)))</f>
        <v/>
      </c>
      <c r="AI233" s="188" t="str">
        <f ca="1">IF(AB233="","",MAX(OFFSET(B233,0,0):OFFSET(B233,AB233-1,0)))</f>
        <v/>
      </c>
      <c r="AJ233" s="188" t="str">
        <f ca="1">IF(AB233="","",MAX(OFFSET(C233,0,0):OFFSET(C233,AB233-1,0)))</f>
        <v/>
      </c>
      <c r="AK233" s="188">
        <f t="shared" ca="1" si="37"/>
        <v>0</v>
      </c>
      <c r="AL233" s="189">
        <f t="shared" ca="1" si="38"/>
        <v>0</v>
      </c>
    </row>
    <row r="234" spans="1:38" ht="15.75" x14ac:dyDescent="0.25">
      <c r="A234" s="138"/>
      <c r="B234" s="160"/>
      <c r="C234" s="160"/>
      <c r="D234" s="161"/>
      <c r="E234" s="142">
        <f t="shared" si="39"/>
        <v>1</v>
      </c>
      <c r="F234" s="162">
        <f t="shared" si="45"/>
        <v>0</v>
      </c>
      <c r="G234" s="161"/>
      <c r="H234" s="179"/>
      <c r="I234" s="143"/>
      <c r="J234" s="143"/>
      <c r="K234" s="185" t="e">
        <f>VLOOKUP('Damage Pickup'!$H234&amp;'Damage Pickup'!$I234,Code!$I$2:$M$51,4,0)</f>
        <v>#N/A</v>
      </c>
      <c r="L234" s="183"/>
      <c r="M234" s="163"/>
      <c r="N234" s="144"/>
      <c r="O234" s="145">
        <f t="shared" si="43"/>
        <v>0</v>
      </c>
      <c r="P234" s="144">
        <v>0</v>
      </c>
      <c r="Q234" s="164">
        <f t="shared" si="44"/>
        <v>0</v>
      </c>
      <c r="R234" s="146"/>
      <c r="S234" s="147"/>
      <c r="T234" s="147"/>
      <c r="U234" s="157"/>
      <c r="V234" s="165"/>
      <c r="W234" s="166"/>
      <c r="X234" s="166"/>
      <c r="Y234" s="166"/>
      <c r="Z234" s="167" t="str">
        <f t="shared" si="40"/>
        <v/>
      </c>
      <c r="AA234" s="150">
        <f t="shared" si="42"/>
        <v>0</v>
      </c>
      <c r="AB234" s="167" t="str">
        <f t="shared" si="41"/>
        <v/>
      </c>
      <c r="AG234" s="188" t="str">
        <f ca="1">IF(AB234="","",MIN(OFFSET(B234,0,0):OFFSET(B234,AB234-1,0)))</f>
        <v/>
      </c>
      <c r="AH234" s="188" t="str">
        <f ca="1">IF(AB234="","",MIN(OFFSET(C234,0,0):OFFSET(C234,AB234-1,0)))</f>
        <v/>
      </c>
      <c r="AI234" s="188" t="str">
        <f ca="1">IF(AB234="","",MAX(OFFSET(B234,0,0):OFFSET(B234,AB234-1,0)))</f>
        <v/>
      </c>
      <c r="AJ234" s="188" t="str">
        <f ca="1">IF(AB234="","",MAX(OFFSET(C234,0,0):OFFSET(C234,AB234-1,0)))</f>
        <v/>
      </c>
      <c r="AK234" s="188">
        <f t="shared" ca="1" si="37"/>
        <v>0</v>
      </c>
      <c r="AL234" s="189">
        <f t="shared" ca="1" si="38"/>
        <v>0</v>
      </c>
    </row>
    <row r="235" spans="1:38" ht="15.75" x14ac:dyDescent="0.25">
      <c r="A235" s="138"/>
      <c r="B235" s="160"/>
      <c r="C235" s="160"/>
      <c r="D235" s="161"/>
      <c r="E235" s="142">
        <f t="shared" si="39"/>
        <v>1</v>
      </c>
      <c r="F235" s="162">
        <f t="shared" si="45"/>
        <v>0</v>
      </c>
      <c r="G235" s="161"/>
      <c r="H235" s="179"/>
      <c r="I235" s="143"/>
      <c r="J235" s="143"/>
      <c r="K235" s="185" t="e">
        <f>VLOOKUP('Damage Pickup'!$H235&amp;'Damage Pickup'!$I235,Code!$I$2:$M$51,4,0)</f>
        <v>#N/A</v>
      </c>
      <c r="L235" s="183"/>
      <c r="M235" s="163"/>
      <c r="N235" s="144"/>
      <c r="O235" s="145">
        <f t="shared" si="43"/>
        <v>0</v>
      </c>
      <c r="P235" s="144">
        <v>0</v>
      </c>
      <c r="Q235" s="164">
        <f t="shared" si="44"/>
        <v>0</v>
      </c>
      <c r="R235" s="146"/>
      <c r="S235" s="147"/>
      <c r="T235" s="147"/>
      <c r="U235" s="157"/>
      <c r="V235" s="165"/>
      <c r="W235" s="166"/>
      <c r="X235" s="166"/>
      <c r="Y235" s="166"/>
      <c r="Z235" s="167" t="str">
        <f t="shared" si="40"/>
        <v/>
      </c>
      <c r="AA235" s="150">
        <f t="shared" si="42"/>
        <v>0</v>
      </c>
      <c r="AB235" s="167" t="str">
        <f t="shared" si="41"/>
        <v/>
      </c>
      <c r="AG235" s="188" t="str">
        <f ca="1">IF(AB235="","",MIN(OFFSET(B235,0,0):OFFSET(B235,AB235-1,0)))</f>
        <v/>
      </c>
      <c r="AH235" s="188" t="str">
        <f ca="1">IF(AB235="","",MIN(OFFSET(C235,0,0):OFFSET(C235,AB235-1,0)))</f>
        <v/>
      </c>
      <c r="AI235" s="188" t="str">
        <f ca="1">IF(AB235="","",MAX(OFFSET(B235,0,0):OFFSET(B235,AB235-1,0)))</f>
        <v/>
      </c>
      <c r="AJ235" s="188" t="str">
        <f ca="1">IF(AB235="","",MAX(OFFSET(C235,0,0):OFFSET(C235,AB235-1,0)))</f>
        <v/>
      </c>
      <c r="AK235" s="188">
        <f t="shared" ca="1" si="37"/>
        <v>0</v>
      </c>
      <c r="AL235" s="189">
        <f t="shared" ca="1" si="38"/>
        <v>0</v>
      </c>
    </row>
    <row r="236" spans="1:38" ht="15.75" x14ac:dyDescent="0.25">
      <c r="A236" s="138"/>
      <c r="B236" s="160"/>
      <c r="C236" s="160"/>
      <c r="D236" s="161"/>
      <c r="E236" s="142">
        <f t="shared" si="39"/>
        <v>1</v>
      </c>
      <c r="F236" s="162">
        <f t="shared" si="45"/>
        <v>0</v>
      </c>
      <c r="G236" s="161"/>
      <c r="H236" s="179"/>
      <c r="I236" s="143"/>
      <c r="J236" s="143"/>
      <c r="K236" s="185" t="e">
        <f>VLOOKUP('Damage Pickup'!$H236&amp;'Damage Pickup'!$I236,Code!$I$2:$M$51,4,0)</f>
        <v>#N/A</v>
      </c>
      <c r="L236" s="183"/>
      <c r="M236" s="163"/>
      <c r="N236" s="144"/>
      <c r="O236" s="145">
        <f t="shared" si="43"/>
        <v>0</v>
      </c>
      <c r="P236" s="144">
        <v>0</v>
      </c>
      <c r="Q236" s="164">
        <f t="shared" si="44"/>
        <v>0</v>
      </c>
      <c r="R236" s="146"/>
      <c r="S236" s="147"/>
      <c r="T236" s="147"/>
      <c r="U236" s="157"/>
      <c r="V236" s="165"/>
      <c r="W236" s="166"/>
      <c r="X236" s="166"/>
      <c r="Y236" s="166"/>
      <c r="Z236" s="167" t="str">
        <f t="shared" si="40"/>
        <v/>
      </c>
      <c r="AA236" s="150">
        <f t="shared" si="42"/>
        <v>0</v>
      </c>
      <c r="AB236" s="167" t="str">
        <f t="shared" si="41"/>
        <v/>
      </c>
      <c r="AG236" s="188" t="str">
        <f ca="1">IF(AB236="","",MIN(OFFSET(B236,0,0):OFFSET(B236,AB236-1,0)))</f>
        <v/>
      </c>
      <c r="AH236" s="188" t="str">
        <f ca="1">IF(AB236="","",MIN(OFFSET(C236,0,0):OFFSET(C236,AB236-1,0)))</f>
        <v/>
      </c>
      <c r="AI236" s="188" t="str">
        <f ca="1">IF(AB236="","",MAX(OFFSET(B236,0,0):OFFSET(B236,AB236-1,0)))</f>
        <v/>
      </c>
      <c r="AJ236" s="188" t="str">
        <f ca="1">IF(AB236="","",MAX(OFFSET(C236,0,0):OFFSET(C236,AB236-1,0)))</f>
        <v/>
      </c>
      <c r="AK236" s="188">
        <f t="shared" ca="1" si="37"/>
        <v>0</v>
      </c>
      <c r="AL236" s="189">
        <f t="shared" ca="1" si="38"/>
        <v>0</v>
      </c>
    </row>
    <row r="237" spans="1:38" ht="15.75" x14ac:dyDescent="0.25">
      <c r="A237" s="138"/>
      <c r="B237" s="160"/>
      <c r="C237" s="160"/>
      <c r="D237" s="161"/>
      <c r="E237" s="142">
        <f t="shared" si="39"/>
        <v>1</v>
      </c>
      <c r="F237" s="162">
        <f t="shared" si="45"/>
        <v>0</v>
      </c>
      <c r="G237" s="161"/>
      <c r="H237" s="179"/>
      <c r="I237" s="143"/>
      <c r="J237" s="143"/>
      <c r="K237" s="185" t="e">
        <f>VLOOKUP('Damage Pickup'!$H237&amp;'Damage Pickup'!$I237,Code!$I$2:$M$51,4,0)</f>
        <v>#N/A</v>
      </c>
      <c r="L237" s="183"/>
      <c r="M237" s="163"/>
      <c r="N237" s="144"/>
      <c r="O237" s="145">
        <f t="shared" si="43"/>
        <v>0</v>
      </c>
      <c r="P237" s="144">
        <v>0</v>
      </c>
      <c r="Q237" s="164">
        <f t="shared" si="44"/>
        <v>0</v>
      </c>
      <c r="R237" s="146"/>
      <c r="S237" s="147"/>
      <c r="T237" s="147"/>
      <c r="U237" s="157"/>
      <c r="V237" s="165"/>
      <c r="W237" s="166"/>
      <c r="X237" s="166"/>
      <c r="Y237" s="166"/>
      <c r="Z237" s="167" t="str">
        <f t="shared" si="40"/>
        <v/>
      </c>
      <c r="AA237" s="150">
        <f t="shared" si="42"/>
        <v>0</v>
      </c>
      <c r="AB237" s="167" t="str">
        <f t="shared" si="41"/>
        <v/>
      </c>
      <c r="AG237" s="188" t="str">
        <f ca="1">IF(AB237="","",MIN(OFFSET(B237,0,0):OFFSET(B237,AB237-1,0)))</f>
        <v/>
      </c>
      <c r="AH237" s="188" t="str">
        <f ca="1">IF(AB237="","",MIN(OFFSET(C237,0,0):OFFSET(C237,AB237-1,0)))</f>
        <v/>
      </c>
      <c r="AI237" s="188" t="str">
        <f ca="1">IF(AB237="","",MAX(OFFSET(B237,0,0):OFFSET(B237,AB237-1,0)))</f>
        <v/>
      </c>
      <c r="AJ237" s="188" t="str">
        <f ca="1">IF(AB237="","",MAX(OFFSET(C237,0,0):OFFSET(C237,AB237-1,0)))</f>
        <v/>
      </c>
      <c r="AK237" s="188">
        <f t="shared" ca="1" si="37"/>
        <v>0</v>
      </c>
      <c r="AL237" s="189">
        <f t="shared" ca="1" si="38"/>
        <v>0</v>
      </c>
    </row>
    <row r="238" spans="1:38" ht="15.75" x14ac:dyDescent="0.25">
      <c r="A238" s="138"/>
      <c r="B238" s="160"/>
      <c r="C238" s="160"/>
      <c r="D238" s="161"/>
      <c r="E238" s="142">
        <f t="shared" si="39"/>
        <v>1</v>
      </c>
      <c r="F238" s="162">
        <f t="shared" si="45"/>
        <v>0</v>
      </c>
      <c r="G238" s="161"/>
      <c r="H238" s="179"/>
      <c r="I238" s="143"/>
      <c r="J238" s="143"/>
      <c r="K238" s="185" t="e">
        <f>VLOOKUP('Damage Pickup'!$H238&amp;'Damage Pickup'!$I238,Code!$I$2:$M$51,4,0)</f>
        <v>#N/A</v>
      </c>
      <c r="L238" s="183"/>
      <c r="M238" s="163"/>
      <c r="N238" s="144"/>
      <c r="O238" s="145">
        <f t="shared" si="43"/>
        <v>0</v>
      </c>
      <c r="P238" s="144">
        <v>0</v>
      </c>
      <c r="Q238" s="164">
        <f t="shared" si="44"/>
        <v>0</v>
      </c>
      <c r="R238" s="146"/>
      <c r="S238" s="147"/>
      <c r="T238" s="147"/>
      <c r="U238" s="157"/>
      <c r="V238" s="165"/>
      <c r="W238" s="166"/>
      <c r="X238" s="166"/>
      <c r="Y238" s="166"/>
      <c r="Z238" s="167" t="str">
        <f t="shared" si="40"/>
        <v/>
      </c>
      <c r="AA238" s="150">
        <f t="shared" si="42"/>
        <v>0</v>
      </c>
      <c r="AB238" s="167" t="str">
        <f t="shared" si="41"/>
        <v/>
      </c>
      <c r="AG238" s="188" t="str">
        <f ca="1">IF(AB238="","",MIN(OFFSET(B238,0,0):OFFSET(B238,AB238-1,0)))</f>
        <v/>
      </c>
      <c r="AH238" s="188" t="str">
        <f ca="1">IF(AB238="","",MIN(OFFSET(C238,0,0):OFFSET(C238,AB238-1,0)))</f>
        <v/>
      </c>
      <c r="AI238" s="188" t="str">
        <f ca="1">IF(AB238="","",MAX(OFFSET(B238,0,0):OFFSET(B238,AB238-1,0)))</f>
        <v/>
      </c>
      <c r="AJ238" s="188" t="str">
        <f ca="1">IF(AB238="","",MAX(OFFSET(C238,0,0):OFFSET(C238,AB238-1,0)))</f>
        <v/>
      </c>
      <c r="AK238" s="188">
        <f t="shared" ca="1" si="37"/>
        <v>0</v>
      </c>
      <c r="AL238" s="189">
        <f t="shared" ca="1" si="38"/>
        <v>0</v>
      </c>
    </row>
    <row r="239" spans="1:38" ht="15.75" x14ac:dyDescent="0.25">
      <c r="A239" s="138"/>
      <c r="B239" s="160"/>
      <c r="C239" s="160"/>
      <c r="D239" s="161"/>
      <c r="E239" s="142">
        <f t="shared" si="39"/>
        <v>1</v>
      </c>
      <c r="F239" s="162">
        <f t="shared" si="45"/>
        <v>0</v>
      </c>
      <c r="G239" s="161"/>
      <c r="H239" s="179"/>
      <c r="I239" s="143"/>
      <c r="J239" s="143"/>
      <c r="K239" s="185" t="e">
        <f>VLOOKUP('Damage Pickup'!$H239&amp;'Damage Pickup'!$I239,Code!$I$2:$M$51,4,0)</f>
        <v>#N/A</v>
      </c>
      <c r="L239" s="183"/>
      <c r="M239" s="163"/>
      <c r="N239" s="144"/>
      <c r="O239" s="145">
        <f t="shared" si="43"/>
        <v>0</v>
      </c>
      <c r="P239" s="144">
        <v>0</v>
      </c>
      <c r="Q239" s="164">
        <f t="shared" si="44"/>
        <v>0</v>
      </c>
      <c r="R239" s="146"/>
      <c r="S239" s="147"/>
      <c r="T239" s="147"/>
      <c r="U239" s="157"/>
      <c r="V239" s="165"/>
      <c r="W239" s="166"/>
      <c r="X239" s="166"/>
      <c r="Y239" s="166"/>
      <c r="Z239" s="167" t="str">
        <f t="shared" si="40"/>
        <v/>
      </c>
      <c r="AA239" s="150">
        <f t="shared" si="42"/>
        <v>0</v>
      </c>
      <c r="AB239" s="167" t="str">
        <f t="shared" si="41"/>
        <v/>
      </c>
      <c r="AG239" s="188" t="str">
        <f ca="1">IF(AB239="","",MIN(OFFSET(B239,0,0):OFFSET(B239,AB239-1,0)))</f>
        <v/>
      </c>
      <c r="AH239" s="188" t="str">
        <f ca="1">IF(AB239="","",MIN(OFFSET(C239,0,0):OFFSET(C239,AB239-1,0)))</f>
        <v/>
      </c>
      <c r="AI239" s="188" t="str">
        <f ca="1">IF(AB239="","",MAX(OFFSET(B239,0,0):OFFSET(B239,AB239-1,0)))</f>
        <v/>
      </c>
      <c r="AJ239" s="188" t="str">
        <f ca="1">IF(AB239="","",MAX(OFFSET(C239,0,0):OFFSET(C239,AB239-1,0)))</f>
        <v/>
      </c>
      <c r="AK239" s="188">
        <f t="shared" ca="1" si="37"/>
        <v>0</v>
      </c>
      <c r="AL239" s="189">
        <f t="shared" ca="1" si="38"/>
        <v>0</v>
      </c>
    </row>
    <row r="240" spans="1:38" ht="15.75" x14ac:dyDescent="0.25">
      <c r="A240" s="138"/>
      <c r="B240" s="160"/>
      <c r="C240" s="160"/>
      <c r="D240" s="161"/>
      <c r="E240" s="142">
        <f t="shared" si="39"/>
        <v>1</v>
      </c>
      <c r="F240" s="162">
        <f t="shared" si="45"/>
        <v>0</v>
      </c>
      <c r="G240" s="161"/>
      <c r="H240" s="179"/>
      <c r="I240" s="143"/>
      <c r="J240" s="143"/>
      <c r="K240" s="185" t="e">
        <f>VLOOKUP('Damage Pickup'!$H240&amp;'Damage Pickup'!$I240,Code!$I$2:$M$51,4,0)</f>
        <v>#N/A</v>
      </c>
      <c r="L240" s="183"/>
      <c r="M240" s="163"/>
      <c r="N240" s="144"/>
      <c r="O240" s="145">
        <f t="shared" si="43"/>
        <v>0</v>
      </c>
      <c r="P240" s="144">
        <v>0</v>
      </c>
      <c r="Q240" s="164">
        <f t="shared" si="44"/>
        <v>0</v>
      </c>
      <c r="R240" s="146"/>
      <c r="S240" s="147"/>
      <c r="T240" s="147"/>
      <c r="U240" s="157"/>
      <c r="V240" s="165"/>
      <c r="W240" s="166"/>
      <c r="X240" s="166"/>
      <c r="Y240" s="166"/>
      <c r="Z240" s="167" t="str">
        <f t="shared" si="40"/>
        <v/>
      </c>
      <c r="AA240" s="150">
        <f t="shared" si="42"/>
        <v>0</v>
      </c>
      <c r="AB240" s="167" t="str">
        <f t="shared" si="41"/>
        <v/>
      </c>
      <c r="AG240" s="188" t="str">
        <f ca="1">IF(AB240="","",MIN(OFFSET(B240,0,0):OFFSET(B240,AB240-1,0)))</f>
        <v/>
      </c>
      <c r="AH240" s="188" t="str">
        <f ca="1">IF(AB240="","",MIN(OFFSET(C240,0,0):OFFSET(C240,AB240-1,0)))</f>
        <v/>
      </c>
      <c r="AI240" s="188" t="str">
        <f ca="1">IF(AB240="","",MAX(OFFSET(B240,0,0):OFFSET(B240,AB240-1,0)))</f>
        <v/>
      </c>
      <c r="AJ240" s="188" t="str">
        <f ca="1">IF(AB240="","",MAX(OFFSET(C240,0,0):OFFSET(C240,AB240-1,0)))</f>
        <v/>
      </c>
      <c r="AK240" s="188">
        <f t="shared" ca="1" si="37"/>
        <v>0</v>
      </c>
      <c r="AL240" s="189">
        <f t="shared" ca="1" si="38"/>
        <v>0</v>
      </c>
    </row>
    <row r="241" spans="1:38" ht="15.75" x14ac:dyDescent="0.25">
      <c r="A241" s="138"/>
      <c r="B241" s="160"/>
      <c r="C241" s="160"/>
      <c r="D241" s="161"/>
      <c r="E241" s="142">
        <f t="shared" si="39"/>
        <v>1</v>
      </c>
      <c r="F241" s="162">
        <f t="shared" si="45"/>
        <v>0</v>
      </c>
      <c r="G241" s="161"/>
      <c r="H241" s="179"/>
      <c r="I241" s="143"/>
      <c r="J241" s="143"/>
      <c r="K241" s="185" t="e">
        <f>VLOOKUP('Damage Pickup'!$H241&amp;'Damage Pickup'!$I241,Code!$I$2:$M$51,4,0)</f>
        <v>#N/A</v>
      </c>
      <c r="L241" s="183"/>
      <c r="M241" s="163"/>
      <c r="N241" s="144"/>
      <c r="O241" s="145">
        <f t="shared" si="43"/>
        <v>0</v>
      </c>
      <c r="P241" s="144">
        <v>0</v>
      </c>
      <c r="Q241" s="164">
        <f t="shared" si="44"/>
        <v>0</v>
      </c>
      <c r="R241" s="146"/>
      <c r="S241" s="147"/>
      <c r="T241" s="147"/>
      <c r="U241" s="157"/>
      <c r="V241" s="165"/>
      <c r="W241" s="166"/>
      <c r="X241" s="166"/>
      <c r="Y241" s="166"/>
      <c r="Z241" s="167" t="str">
        <f t="shared" si="40"/>
        <v/>
      </c>
      <c r="AA241" s="150">
        <f t="shared" si="42"/>
        <v>0</v>
      </c>
      <c r="AB241" s="167" t="str">
        <f t="shared" si="41"/>
        <v/>
      </c>
      <c r="AG241" s="188" t="str">
        <f ca="1">IF(AB241="","",MIN(OFFSET(B241,0,0):OFFSET(B241,AB241-1,0)))</f>
        <v/>
      </c>
      <c r="AH241" s="188" t="str">
        <f ca="1">IF(AB241="","",MIN(OFFSET(C241,0,0):OFFSET(C241,AB241-1,0)))</f>
        <v/>
      </c>
      <c r="AI241" s="188" t="str">
        <f ca="1">IF(AB241="","",MAX(OFFSET(B241,0,0):OFFSET(B241,AB241-1,0)))</f>
        <v/>
      </c>
      <c r="AJ241" s="188" t="str">
        <f ca="1">IF(AB241="","",MAX(OFFSET(C241,0,0):OFFSET(C241,AB241-1,0)))</f>
        <v/>
      </c>
      <c r="AK241" s="188">
        <f t="shared" ca="1" si="37"/>
        <v>0</v>
      </c>
      <c r="AL241" s="189">
        <f t="shared" ca="1" si="38"/>
        <v>0</v>
      </c>
    </row>
    <row r="242" spans="1:38" ht="15.75" x14ac:dyDescent="0.25">
      <c r="A242" s="138"/>
      <c r="B242" s="160"/>
      <c r="C242" s="160"/>
      <c r="D242" s="161"/>
      <c r="E242" s="142">
        <f t="shared" si="39"/>
        <v>1</v>
      </c>
      <c r="F242" s="162">
        <f t="shared" si="45"/>
        <v>0</v>
      </c>
      <c r="G242" s="161"/>
      <c r="H242" s="179"/>
      <c r="I242" s="143"/>
      <c r="J242" s="143"/>
      <c r="K242" s="185" t="e">
        <f>VLOOKUP('Damage Pickup'!$H242&amp;'Damage Pickup'!$I242,Code!$I$2:$M$51,4,0)</f>
        <v>#N/A</v>
      </c>
      <c r="L242" s="183"/>
      <c r="M242" s="163"/>
      <c r="N242" s="144"/>
      <c r="O242" s="145">
        <f t="shared" si="43"/>
        <v>0</v>
      </c>
      <c r="P242" s="144">
        <v>0</v>
      </c>
      <c r="Q242" s="164">
        <f t="shared" si="44"/>
        <v>0</v>
      </c>
      <c r="R242" s="146"/>
      <c r="S242" s="147"/>
      <c r="T242" s="147"/>
      <c r="U242" s="157"/>
      <c r="V242" s="165"/>
      <c r="W242" s="166"/>
      <c r="X242" s="166"/>
      <c r="Y242" s="166"/>
      <c r="Z242" s="167" t="str">
        <f t="shared" si="40"/>
        <v/>
      </c>
      <c r="AA242" s="150">
        <f t="shared" si="42"/>
        <v>0</v>
      </c>
      <c r="AB242" s="167" t="str">
        <f t="shared" si="41"/>
        <v/>
      </c>
      <c r="AG242" s="188" t="str">
        <f ca="1">IF(AB242="","",MIN(OFFSET(B242,0,0):OFFSET(B242,AB242-1,0)))</f>
        <v/>
      </c>
      <c r="AH242" s="188" t="str">
        <f ca="1">IF(AB242="","",MIN(OFFSET(C242,0,0):OFFSET(C242,AB242-1,0)))</f>
        <v/>
      </c>
      <c r="AI242" s="188" t="str">
        <f ca="1">IF(AB242="","",MAX(OFFSET(B242,0,0):OFFSET(B242,AB242-1,0)))</f>
        <v/>
      </c>
      <c r="AJ242" s="188" t="str">
        <f ca="1">IF(AB242="","",MAX(OFFSET(C242,0,0):OFFSET(C242,AB242-1,0)))</f>
        <v/>
      </c>
      <c r="AK242" s="188">
        <f t="shared" ca="1" si="37"/>
        <v>0</v>
      </c>
      <c r="AL242" s="189">
        <f t="shared" ca="1" si="38"/>
        <v>0</v>
      </c>
    </row>
    <row r="243" spans="1:38" ht="15.75" x14ac:dyDescent="0.25">
      <c r="A243" s="138"/>
      <c r="B243" s="160"/>
      <c r="C243" s="160"/>
      <c r="D243" s="161"/>
      <c r="E243" s="142">
        <f t="shared" si="39"/>
        <v>1</v>
      </c>
      <c r="F243" s="162">
        <f t="shared" si="45"/>
        <v>0</v>
      </c>
      <c r="G243" s="161"/>
      <c r="H243" s="179"/>
      <c r="I243" s="143"/>
      <c r="J243" s="143"/>
      <c r="K243" s="185" t="e">
        <f>VLOOKUP('Damage Pickup'!$H243&amp;'Damage Pickup'!$I243,Code!$I$2:$M$51,4,0)</f>
        <v>#N/A</v>
      </c>
      <c r="L243" s="183"/>
      <c r="M243" s="163"/>
      <c r="N243" s="144"/>
      <c r="O243" s="145">
        <f t="shared" si="43"/>
        <v>0</v>
      </c>
      <c r="P243" s="144">
        <v>0</v>
      </c>
      <c r="Q243" s="164">
        <f t="shared" si="44"/>
        <v>0</v>
      </c>
      <c r="R243" s="146"/>
      <c r="S243" s="147"/>
      <c r="T243" s="147"/>
      <c r="U243" s="157"/>
      <c r="V243" s="165"/>
      <c r="W243" s="166"/>
      <c r="X243" s="166"/>
      <c r="Y243" s="166"/>
      <c r="Z243" s="167" t="str">
        <f t="shared" si="40"/>
        <v/>
      </c>
      <c r="AA243" s="150">
        <f t="shared" si="42"/>
        <v>0</v>
      </c>
      <c r="AB243" s="167" t="str">
        <f t="shared" si="41"/>
        <v/>
      </c>
      <c r="AG243" s="188" t="str">
        <f ca="1">IF(AB243="","",MIN(OFFSET(B243,0,0):OFFSET(B243,AB243-1,0)))</f>
        <v/>
      </c>
      <c r="AH243" s="188" t="str">
        <f ca="1">IF(AB243="","",MIN(OFFSET(C243,0,0):OFFSET(C243,AB243-1,0)))</f>
        <v/>
      </c>
      <c r="AI243" s="188" t="str">
        <f ca="1">IF(AB243="","",MAX(OFFSET(B243,0,0):OFFSET(B243,AB243-1,0)))</f>
        <v/>
      </c>
      <c r="AJ243" s="188" t="str">
        <f ca="1">IF(AB243="","",MAX(OFFSET(C243,0,0):OFFSET(C243,AB243-1,0)))</f>
        <v/>
      </c>
      <c r="AK243" s="188">
        <f t="shared" ca="1" si="37"/>
        <v>0</v>
      </c>
      <c r="AL243" s="189">
        <f t="shared" ca="1" si="38"/>
        <v>0</v>
      </c>
    </row>
    <row r="244" spans="1:38" ht="15.75" x14ac:dyDescent="0.25">
      <c r="A244" s="138"/>
      <c r="B244" s="160"/>
      <c r="C244" s="160"/>
      <c r="D244" s="161"/>
      <c r="E244" s="142">
        <f t="shared" si="39"/>
        <v>1</v>
      </c>
      <c r="F244" s="162">
        <f t="shared" si="45"/>
        <v>0</v>
      </c>
      <c r="G244" s="161"/>
      <c r="H244" s="179"/>
      <c r="I244" s="143"/>
      <c r="J244" s="143"/>
      <c r="K244" s="185" t="e">
        <f>VLOOKUP('Damage Pickup'!$H244&amp;'Damage Pickup'!$I244,Code!$I$2:$M$51,4,0)</f>
        <v>#N/A</v>
      </c>
      <c r="L244" s="183"/>
      <c r="M244" s="163"/>
      <c r="N244" s="144"/>
      <c r="O244" s="145">
        <f t="shared" si="43"/>
        <v>0</v>
      </c>
      <c r="P244" s="144">
        <v>0</v>
      </c>
      <c r="Q244" s="164">
        <f t="shared" si="44"/>
        <v>0</v>
      </c>
      <c r="R244" s="146"/>
      <c r="S244" s="147"/>
      <c r="T244" s="147"/>
      <c r="U244" s="157"/>
      <c r="V244" s="165"/>
      <c r="W244" s="166"/>
      <c r="X244" s="166"/>
      <c r="Y244" s="166"/>
      <c r="Z244" s="167" t="str">
        <f t="shared" si="40"/>
        <v/>
      </c>
      <c r="AA244" s="150">
        <f t="shared" si="42"/>
        <v>0</v>
      </c>
      <c r="AB244" s="167" t="str">
        <f t="shared" si="41"/>
        <v/>
      </c>
      <c r="AG244" s="188" t="str">
        <f ca="1">IF(AB244="","",MIN(OFFSET(B244,0,0):OFFSET(B244,AB244-1,0)))</f>
        <v/>
      </c>
      <c r="AH244" s="188" t="str">
        <f ca="1">IF(AB244="","",MIN(OFFSET(C244,0,0):OFFSET(C244,AB244-1,0)))</f>
        <v/>
      </c>
      <c r="AI244" s="188" t="str">
        <f ca="1">IF(AB244="","",MAX(OFFSET(B244,0,0):OFFSET(B244,AB244-1,0)))</f>
        <v/>
      </c>
      <c r="AJ244" s="188" t="str">
        <f ca="1">IF(AB244="","",MAX(OFFSET(C244,0,0):OFFSET(C244,AB244-1,0)))</f>
        <v/>
      </c>
      <c r="AK244" s="188">
        <f t="shared" ca="1" si="37"/>
        <v>0</v>
      </c>
      <c r="AL244" s="189">
        <f t="shared" ca="1" si="38"/>
        <v>0</v>
      </c>
    </row>
    <row r="245" spans="1:38" ht="15.75" x14ac:dyDescent="0.25">
      <c r="A245" s="138"/>
      <c r="B245" s="160"/>
      <c r="C245" s="160"/>
      <c r="D245" s="161"/>
      <c r="E245" s="142">
        <f t="shared" si="39"/>
        <v>1</v>
      </c>
      <c r="F245" s="162">
        <f t="shared" si="45"/>
        <v>0</v>
      </c>
      <c r="G245" s="161"/>
      <c r="H245" s="179"/>
      <c r="I245" s="143"/>
      <c r="J245" s="143"/>
      <c r="K245" s="185" t="e">
        <f>VLOOKUP('Damage Pickup'!$H245&amp;'Damage Pickup'!$I245,Code!$I$2:$M$51,4,0)</f>
        <v>#N/A</v>
      </c>
      <c r="L245" s="183"/>
      <c r="M245" s="163"/>
      <c r="N245" s="144"/>
      <c r="O245" s="145">
        <f t="shared" si="43"/>
        <v>0</v>
      </c>
      <c r="P245" s="144">
        <v>0</v>
      </c>
      <c r="Q245" s="164">
        <f t="shared" si="44"/>
        <v>0</v>
      </c>
      <c r="R245" s="146"/>
      <c r="S245" s="147"/>
      <c r="T245" s="147"/>
      <c r="U245" s="157"/>
      <c r="V245" s="165"/>
      <c r="W245" s="166"/>
      <c r="X245" s="166"/>
      <c r="Y245" s="166"/>
      <c r="Z245" s="167" t="str">
        <f t="shared" si="40"/>
        <v/>
      </c>
      <c r="AA245" s="150">
        <f t="shared" si="42"/>
        <v>0</v>
      </c>
      <c r="AB245" s="167" t="str">
        <f t="shared" si="41"/>
        <v/>
      </c>
      <c r="AG245" s="188" t="str">
        <f ca="1">IF(AB245="","",MIN(OFFSET(B245,0,0):OFFSET(B245,AB245-1,0)))</f>
        <v/>
      </c>
      <c r="AH245" s="188" t="str">
        <f ca="1">IF(AB245="","",MIN(OFFSET(C245,0,0):OFFSET(C245,AB245-1,0)))</f>
        <v/>
      </c>
      <c r="AI245" s="188" t="str">
        <f ca="1">IF(AB245="","",MAX(OFFSET(B245,0,0):OFFSET(B245,AB245-1,0)))</f>
        <v/>
      </c>
      <c r="AJ245" s="188" t="str">
        <f ca="1">IF(AB245="","",MAX(OFFSET(C245,0,0):OFFSET(C245,AB245-1,0)))</f>
        <v/>
      </c>
      <c r="AK245" s="188">
        <f t="shared" ca="1" si="37"/>
        <v>0</v>
      </c>
      <c r="AL245" s="189">
        <f t="shared" ca="1" si="38"/>
        <v>0</v>
      </c>
    </row>
    <row r="246" spans="1:38" ht="15.75" x14ac:dyDescent="0.25">
      <c r="A246" s="138"/>
      <c r="B246" s="160"/>
      <c r="C246" s="160"/>
      <c r="D246" s="161"/>
      <c r="E246" s="142">
        <f t="shared" si="39"/>
        <v>1</v>
      </c>
      <c r="F246" s="162">
        <f t="shared" si="45"/>
        <v>0</v>
      </c>
      <c r="G246" s="161"/>
      <c r="H246" s="179"/>
      <c r="I246" s="143"/>
      <c r="J246" s="143"/>
      <c r="K246" s="185" t="e">
        <f>VLOOKUP('Damage Pickup'!$H246&amp;'Damage Pickup'!$I246,Code!$I$2:$M$51,4,0)</f>
        <v>#N/A</v>
      </c>
      <c r="L246" s="183"/>
      <c r="M246" s="163"/>
      <c r="N246" s="144"/>
      <c r="O246" s="145">
        <f t="shared" si="43"/>
        <v>0</v>
      </c>
      <c r="P246" s="144">
        <v>0</v>
      </c>
      <c r="Q246" s="164">
        <f t="shared" si="44"/>
        <v>0</v>
      </c>
      <c r="R246" s="146"/>
      <c r="S246" s="147"/>
      <c r="T246" s="147"/>
      <c r="U246" s="157"/>
      <c r="V246" s="165"/>
      <c r="W246" s="166"/>
      <c r="X246" s="166"/>
      <c r="Y246" s="166"/>
      <c r="Z246" s="167" t="str">
        <f t="shared" si="40"/>
        <v/>
      </c>
      <c r="AA246" s="150">
        <f t="shared" si="42"/>
        <v>0</v>
      </c>
      <c r="AB246" s="167" t="str">
        <f t="shared" si="41"/>
        <v/>
      </c>
      <c r="AG246" s="188" t="str">
        <f ca="1">IF(AB246="","",MIN(OFFSET(B246,0,0):OFFSET(B246,AB246-1,0)))</f>
        <v/>
      </c>
      <c r="AH246" s="188" t="str">
        <f ca="1">IF(AB246="","",MIN(OFFSET(C246,0,0):OFFSET(C246,AB246-1,0)))</f>
        <v/>
      </c>
      <c r="AI246" s="188" t="str">
        <f ca="1">IF(AB246="","",MAX(OFFSET(B246,0,0):OFFSET(B246,AB246-1,0)))</f>
        <v/>
      </c>
      <c r="AJ246" s="188" t="str">
        <f ca="1">IF(AB246="","",MAX(OFFSET(C246,0,0):OFFSET(C246,AB246-1,0)))</f>
        <v/>
      </c>
      <c r="AK246" s="188">
        <f t="shared" ca="1" si="37"/>
        <v>0</v>
      </c>
      <c r="AL246" s="189">
        <f t="shared" ca="1" si="38"/>
        <v>0</v>
      </c>
    </row>
    <row r="247" spans="1:38" ht="15.75" x14ac:dyDescent="0.25">
      <c r="A247" s="138"/>
      <c r="B247" s="160"/>
      <c r="C247" s="160"/>
      <c r="D247" s="161"/>
      <c r="E247" s="142">
        <f t="shared" si="39"/>
        <v>1</v>
      </c>
      <c r="F247" s="162">
        <f t="shared" si="45"/>
        <v>0</v>
      </c>
      <c r="G247" s="161"/>
      <c r="H247" s="179"/>
      <c r="I247" s="143"/>
      <c r="J247" s="143"/>
      <c r="K247" s="185" t="e">
        <f>VLOOKUP('Damage Pickup'!$H247&amp;'Damage Pickup'!$I247,Code!$I$2:$M$51,4,0)</f>
        <v>#N/A</v>
      </c>
      <c r="L247" s="183"/>
      <c r="M247" s="163"/>
      <c r="N247" s="144"/>
      <c r="O247" s="145">
        <f t="shared" si="43"/>
        <v>0</v>
      </c>
      <c r="P247" s="144">
        <v>0</v>
      </c>
      <c r="Q247" s="164">
        <f t="shared" si="44"/>
        <v>0</v>
      </c>
      <c r="R247" s="146"/>
      <c r="S247" s="147"/>
      <c r="T247" s="147"/>
      <c r="U247" s="157"/>
      <c r="V247" s="165"/>
      <c r="W247" s="166"/>
      <c r="X247" s="166"/>
      <c r="Y247" s="166"/>
      <c r="Z247" s="167" t="str">
        <f t="shared" si="40"/>
        <v/>
      </c>
      <c r="AA247" s="150">
        <f t="shared" si="42"/>
        <v>0</v>
      </c>
      <c r="AB247" s="167" t="str">
        <f t="shared" si="41"/>
        <v/>
      </c>
      <c r="AG247" s="188" t="str">
        <f ca="1">IF(AB247="","",MIN(OFFSET(B247,0,0):OFFSET(B247,AB247-1,0)))</f>
        <v/>
      </c>
      <c r="AH247" s="188" t="str">
        <f ca="1">IF(AB247="","",MIN(OFFSET(C247,0,0):OFFSET(C247,AB247-1,0)))</f>
        <v/>
      </c>
      <c r="AI247" s="188" t="str">
        <f ca="1">IF(AB247="","",MAX(OFFSET(B247,0,0):OFFSET(B247,AB247-1,0)))</f>
        <v/>
      </c>
      <c r="AJ247" s="188" t="str">
        <f ca="1">IF(AB247="","",MAX(OFFSET(C247,0,0):OFFSET(C247,AB247-1,0)))</f>
        <v/>
      </c>
      <c r="AK247" s="188">
        <f t="shared" ca="1" si="37"/>
        <v>0</v>
      </c>
      <c r="AL247" s="189">
        <f t="shared" ca="1" si="38"/>
        <v>0</v>
      </c>
    </row>
    <row r="248" spans="1:38" ht="15.75" x14ac:dyDescent="0.25">
      <c r="A248" s="138"/>
      <c r="B248" s="160"/>
      <c r="C248" s="160"/>
      <c r="D248" s="161"/>
      <c r="E248" s="142">
        <f t="shared" si="39"/>
        <v>1</v>
      </c>
      <c r="F248" s="162">
        <f t="shared" si="45"/>
        <v>0</v>
      </c>
      <c r="G248" s="161"/>
      <c r="H248" s="179"/>
      <c r="I248" s="143"/>
      <c r="J248" s="143"/>
      <c r="K248" s="185" t="e">
        <f>VLOOKUP('Damage Pickup'!$H248&amp;'Damage Pickup'!$I248,Code!$I$2:$M$51,4,0)</f>
        <v>#N/A</v>
      </c>
      <c r="L248" s="183"/>
      <c r="M248" s="163"/>
      <c r="N248" s="144"/>
      <c r="O248" s="145">
        <f t="shared" si="43"/>
        <v>0</v>
      </c>
      <c r="P248" s="144">
        <v>0</v>
      </c>
      <c r="Q248" s="164">
        <f t="shared" si="44"/>
        <v>0</v>
      </c>
      <c r="R248" s="146"/>
      <c r="S248" s="147"/>
      <c r="T248" s="147"/>
      <c r="U248" s="157"/>
      <c r="V248" s="165"/>
      <c r="W248" s="166"/>
      <c r="X248" s="166"/>
      <c r="Y248" s="166"/>
      <c r="Z248" s="167" t="str">
        <f t="shared" si="40"/>
        <v/>
      </c>
      <c r="AA248" s="150">
        <f t="shared" si="42"/>
        <v>0</v>
      </c>
      <c r="AB248" s="167" t="str">
        <f t="shared" si="41"/>
        <v/>
      </c>
      <c r="AG248" s="188" t="str">
        <f ca="1">IF(AB248="","",MIN(OFFSET(B248,0,0):OFFSET(B248,AB248-1,0)))</f>
        <v/>
      </c>
      <c r="AH248" s="188" t="str">
        <f ca="1">IF(AB248="","",MIN(OFFSET(C248,0,0):OFFSET(C248,AB248-1,0)))</f>
        <v/>
      </c>
      <c r="AI248" s="188" t="str">
        <f ca="1">IF(AB248="","",MAX(OFFSET(B248,0,0):OFFSET(B248,AB248-1,0)))</f>
        <v/>
      </c>
      <c r="AJ248" s="188" t="str">
        <f ca="1">IF(AB248="","",MAX(OFFSET(C248,0,0):OFFSET(C248,AB248-1,0)))</f>
        <v/>
      </c>
      <c r="AK248" s="188">
        <f t="shared" ca="1" si="37"/>
        <v>0</v>
      </c>
      <c r="AL248" s="189">
        <f t="shared" ca="1" si="38"/>
        <v>0</v>
      </c>
    </row>
    <row r="249" spans="1:38" ht="15.75" x14ac:dyDescent="0.25">
      <c r="A249" s="138"/>
      <c r="B249" s="160"/>
      <c r="C249" s="160"/>
      <c r="D249" s="161"/>
      <c r="E249" s="142">
        <f t="shared" si="39"/>
        <v>1</v>
      </c>
      <c r="F249" s="162">
        <f t="shared" si="45"/>
        <v>0</v>
      </c>
      <c r="G249" s="161"/>
      <c r="H249" s="179"/>
      <c r="I249" s="143"/>
      <c r="J249" s="143"/>
      <c r="K249" s="185" t="e">
        <f>VLOOKUP('Damage Pickup'!$H249&amp;'Damage Pickup'!$I249,Code!$I$2:$M$51,4,0)</f>
        <v>#N/A</v>
      </c>
      <c r="L249" s="183"/>
      <c r="M249" s="163"/>
      <c r="N249" s="144"/>
      <c r="O249" s="145">
        <f t="shared" si="43"/>
        <v>0</v>
      </c>
      <c r="P249" s="144">
        <v>0</v>
      </c>
      <c r="Q249" s="164">
        <f t="shared" si="44"/>
        <v>0</v>
      </c>
      <c r="R249" s="146"/>
      <c r="S249" s="147"/>
      <c r="T249" s="147"/>
      <c r="U249" s="157"/>
      <c r="V249" s="165"/>
      <c r="W249" s="166"/>
      <c r="X249" s="166"/>
      <c r="Y249" s="166"/>
      <c r="Z249" s="167" t="str">
        <f t="shared" si="40"/>
        <v/>
      </c>
      <c r="AA249" s="150">
        <f t="shared" si="42"/>
        <v>0</v>
      </c>
      <c r="AB249" s="167" t="str">
        <f t="shared" si="41"/>
        <v/>
      </c>
      <c r="AG249" s="188" t="str">
        <f ca="1">IF(AB249="","",MIN(OFFSET(B249,0,0):OFFSET(B249,AB249-1,0)))</f>
        <v/>
      </c>
      <c r="AH249" s="188" t="str">
        <f ca="1">IF(AB249="","",MIN(OFFSET(C249,0,0):OFFSET(C249,AB249-1,0)))</f>
        <v/>
      </c>
      <c r="AI249" s="188" t="str">
        <f ca="1">IF(AB249="","",MAX(OFFSET(B249,0,0):OFFSET(B249,AB249-1,0)))</f>
        <v/>
      </c>
      <c r="AJ249" s="188" t="str">
        <f ca="1">IF(AB249="","",MAX(OFFSET(C249,0,0):OFFSET(C249,AB249-1,0)))</f>
        <v/>
      </c>
      <c r="AK249" s="188">
        <f t="shared" ca="1" si="37"/>
        <v>0</v>
      </c>
      <c r="AL249" s="189">
        <f t="shared" ca="1" si="38"/>
        <v>0</v>
      </c>
    </row>
    <row r="250" spans="1:38" ht="15.75" x14ac:dyDescent="0.25">
      <c r="A250" s="138"/>
      <c r="B250" s="160"/>
      <c r="C250" s="160"/>
      <c r="D250" s="161"/>
      <c r="E250" s="142">
        <f t="shared" si="39"/>
        <v>1</v>
      </c>
      <c r="F250" s="162">
        <f t="shared" si="45"/>
        <v>0</v>
      </c>
      <c r="G250" s="161"/>
      <c r="H250" s="179"/>
      <c r="I250" s="143"/>
      <c r="J250" s="143"/>
      <c r="K250" s="185" t="e">
        <f>VLOOKUP('Damage Pickup'!$H250&amp;'Damage Pickup'!$I250,Code!$I$2:$M$51,4,0)</f>
        <v>#N/A</v>
      </c>
      <c r="L250" s="183"/>
      <c r="M250" s="163"/>
      <c r="N250" s="144"/>
      <c r="O250" s="145">
        <f t="shared" si="43"/>
        <v>0</v>
      </c>
      <c r="P250" s="144">
        <v>0</v>
      </c>
      <c r="Q250" s="164">
        <f t="shared" si="44"/>
        <v>0</v>
      </c>
      <c r="R250" s="146"/>
      <c r="S250" s="147"/>
      <c r="T250" s="147"/>
      <c r="U250" s="157"/>
      <c r="V250" s="165"/>
      <c r="W250" s="166"/>
      <c r="X250" s="166"/>
      <c r="Y250" s="166"/>
      <c r="Z250" s="167" t="str">
        <f t="shared" si="40"/>
        <v/>
      </c>
      <c r="AA250" s="150">
        <f t="shared" si="42"/>
        <v>0</v>
      </c>
      <c r="AB250" s="167" t="str">
        <f t="shared" si="41"/>
        <v/>
      </c>
      <c r="AG250" s="188" t="str">
        <f ca="1">IF(AB250="","",MIN(OFFSET(B250,0,0):OFFSET(B250,AB250-1,0)))</f>
        <v/>
      </c>
      <c r="AH250" s="188" t="str">
        <f ca="1">IF(AB250="","",MIN(OFFSET(C250,0,0):OFFSET(C250,AB250-1,0)))</f>
        <v/>
      </c>
      <c r="AI250" s="188" t="str">
        <f ca="1">IF(AB250="","",MAX(OFFSET(B250,0,0):OFFSET(B250,AB250-1,0)))</f>
        <v/>
      </c>
      <c r="AJ250" s="188" t="str">
        <f ca="1">IF(AB250="","",MAX(OFFSET(C250,0,0):OFFSET(C250,AB250-1,0)))</f>
        <v/>
      </c>
      <c r="AK250" s="188">
        <f t="shared" ca="1" si="37"/>
        <v>0</v>
      </c>
      <c r="AL250" s="189">
        <f t="shared" ca="1" si="38"/>
        <v>0</v>
      </c>
    </row>
    <row r="251" spans="1:38" ht="15.75" x14ac:dyDescent="0.25">
      <c r="A251" s="138"/>
      <c r="B251" s="160"/>
      <c r="C251" s="160"/>
      <c r="D251" s="161"/>
      <c r="E251" s="142">
        <f t="shared" si="39"/>
        <v>1</v>
      </c>
      <c r="F251" s="162">
        <f t="shared" si="45"/>
        <v>0</v>
      </c>
      <c r="G251" s="161"/>
      <c r="H251" s="179"/>
      <c r="I251" s="143"/>
      <c r="J251" s="143"/>
      <c r="K251" s="185" t="e">
        <f>VLOOKUP('Damage Pickup'!$H251&amp;'Damage Pickup'!$I251,Code!$I$2:$M$51,4,0)</f>
        <v>#N/A</v>
      </c>
      <c r="L251" s="183"/>
      <c r="M251" s="163"/>
      <c r="N251" s="144"/>
      <c r="O251" s="145">
        <f t="shared" si="43"/>
        <v>0</v>
      </c>
      <c r="P251" s="144">
        <v>0</v>
      </c>
      <c r="Q251" s="164">
        <f t="shared" si="44"/>
        <v>0</v>
      </c>
      <c r="R251" s="146"/>
      <c r="S251" s="147"/>
      <c r="T251" s="147"/>
      <c r="U251" s="157"/>
      <c r="V251" s="165"/>
      <c r="W251" s="166"/>
      <c r="X251" s="166"/>
      <c r="Y251" s="166"/>
      <c r="Z251" s="167" t="str">
        <f t="shared" si="40"/>
        <v/>
      </c>
      <c r="AA251" s="150">
        <f t="shared" si="42"/>
        <v>0</v>
      </c>
      <c r="AB251" s="167" t="str">
        <f t="shared" si="41"/>
        <v/>
      </c>
      <c r="AG251" s="188" t="str">
        <f ca="1">IF(AB251="","",MIN(OFFSET(B251,0,0):OFFSET(B251,AB251-1,0)))</f>
        <v/>
      </c>
      <c r="AH251" s="188" t="str">
        <f ca="1">IF(AB251="","",MIN(OFFSET(C251,0,0):OFFSET(C251,AB251-1,0)))</f>
        <v/>
      </c>
      <c r="AI251" s="188" t="str">
        <f ca="1">IF(AB251="","",MAX(OFFSET(B251,0,0):OFFSET(B251,AB251-1,0)))</f>
        <v/>
      </c>
      <c r="AJ251" s="188" t="str">
        <f ca="1">IF(AB251="","",MAX(OFFSET(C251,0,0):OFFSET(C251,AB251-1,0)))</f>
        <v/>
      </c>
      <c r="AK251" s="188">
        <f t="shared" ca="1" si="37"/>
        <v>0</v>
      </c>
      <c r="AL251" s="189">
        <f t="shared" ca="1" si="38"/>
        <v>0</v>
      </c>
    </row>
    <row r="252" spans="1:38" ht="15.75" x14ac:dyDescent="0.25">
      <c r="A252" s="138"/>
      <c r="B252" s="160"/>
      <c r="C252" s="160"/>
      <c r="D252" s="161"/>
      <c r="E252" s="142">
        <f t="shared" si="39"/>
        <v>1</v>
      </c>
      <c r="F252" s="162">
        <f t="shared" si="45"/>
        <v>0</v>
      </c>
      <c r="G252" s="161"/>
      <c r="H252" s="179"/>
      <c r="I252" s="143"/>
      <c r="J252" s="143"/>
      <c r="K252" s="185" t="e">
        <f>VLOOKUP('Damage Pickup'!$H252&amp;'Damage Pickup'!$I252,Code!$I$2:$M$51,4,0)</f>
        <v>#N/A</v>
      </c>
      <c r="L252" s="183"/>
      <c r="M252" s="163"/>
      <c r="N252" s="144"/>
      <c r="O252" s="145">
        <f t="shared" si="43"/>
        <v>0</v>
      </c>
      <c r="P252" s="144">
        <v>0</v>
      </c>
      <c r="Q252" s="164">
        <f t="shared" si="44"/>
        <v>0</v>
      </c>
      <c r="R252" s="146"/>
      <c r="S252" s="147"/>
      <c r="T252" s="147"/>
      <c r="U252" s="157"/>
      <c r="V252" s="165"/>
      <c r="W252" s="166"/>
      <c r="X252" s="166"/>
      <c r="Y252" s="166"/>
      <c r="Z252" s="167" t="str">
        <f t="shared" si="40"/>
        <v/>
      </c>
      <c r="AA252" s="150">
        <f t="shared" si="42"/>
        <v>0</v>
      </c>
      <c r="AB252" s="167" t="str">
        <f t="shared" si="41"/>
        <v/>
      </c>
      <c r="AG252" s="188" t="str">
        <f ca="1">IF(AB252="","",MIN(OFFSET(B252,0,0):OFFSET(B252,AB252-1,0)))</f>
        <v/>
      </c>
      <c r="AH252" s="188" t="str">
        <f ca="1">IF(AB252="","",MIN(OFFSET(C252,0,0):OFFSET(C252,AB252-1,0)))</f>
        <v/>
      </c>
      <c r="AI252" s="188" t="str">
        <f ca="1">IF(AB252="","",MAX(OFFSET(B252,0,0):OFFSET(B252,AB252-1,0)))</f>
        <v/>
      </c>
      <c r="AJ252" s="188" t="str">
        <f ca="1">IF(AB252="","",MAX(OFFSET(C252,0,0):OFFSET(C252,AB252-1,0)))</f>
        <v/>
      </c>
      <c r="AK252" s="188">
        <f t="shared" ca="1" si="37"/>
        <v>0</v>
      </c>
      <c r="AL252" s="189">
        <f t="shared" ca="1" si="38"/>
        <v>0</v>
      </c>
    </row>
    <row r="253" spans="1:38" ht="15.75" x14ac:dyDescent="0.25">
      <c r="A253" s="138"/>
      <c r="B253" s="160"/>
      <c r="C253" s="160"/>
      <c r="D253" s="161"/>
      <c r="E253" s="142">
        <f t="shared" si="39"/>
        <v>1</v>
      </c>
      <c r="F253" s="162">
        <f t="shared" si="45"/>
        <v>0</v>
      </c>
      <c r="G253" s="161"/>
      <c r="H253" s="179"/>
      <c r="I253" s="143"/>
      <c r="J253" s="143"/>
      <c r="K253" s="185" t="e">
        <f>VLOOKUP('Damage Pickup'!$H253&amp;'Damage Pickup'!$I253,Code!$I$2:$M$51,4,0)</f>
        <v>#N/A</v>
      </c>
      <c r="L253" s="183"/>
      <c r="M253" s="163"/>
      <c r="N253" s="144"/>
      <c r="O253" s="145">
        <f t="shared" si="43"/>
        <v>0</v>
      </c>
      <c r="P253" s="144">
        <v>0</v>
      </c>
      <c r="Q253" s="164">
        <f t="shared" si="44"/>
        <v>0</v>
      </c>
      <c r="R253" s="146"/>
      <c r="S253" s="147"/>
      <c r="T253" s="147"/>
      <c r="U253" s="157"/>
      <c r="V253" s="165"/>
      <c r="W253" s="166"/>
      <c r="X253" s="166"/>
      <c r="Y253" s="166"/>
      <c r="Z253" s="167" t="str">
        <f t="shared" si="40"/>
        <v/>
      </c>
      <c r="AA253" s="150">
        <f t="shared" si="42"/>
        <v>0</v>
      </c>
      <c r="AB253" s="167" t="str">
        <f t="shared" si="41"/>
        <v/>
      </c>
      <c r="AG253" s="188" t="str">
        <f ca="1">IF(AB253="","",MIN(OFFSET(B253,0,0):OFFSET(B253,AB253-1,0)))</f>
        <v/>
      </c>
      <c r="AH253" s="188" t="str">
        <f ca="1">IF(AB253="","",MIN(OFFSET(C253,0,0):OFFSET(C253,AB253-1,0)))</f>
        <v/>
      </c>
      <c r="AI253" s="188" t="str">
        <f ca="1">IF(AB253="","",MAX(OFFSET(B253,0,0):OFFSET(B253,AB253-1,0)))</f>
        <v/>
      </c>
      <c r="AJ253" s="188" t="str">
        <f ca="1">IF(AB253="","",MAX(OFFSET(C253,0,0):OFFSET(C253,AB253-1,0)))</f>
        <v/>
      </c>
      <c r="AK253" s="188">
        <f t="shared" ref="AK253:AK316" ca="1" si="46">MIN(AG253:AJ253)</f>
        <v>0</v>
      </c>
      <c r="AL253" s="189">
        <f t="shared" ref="AL253:AL316" ca="1" si="47">MAX(AG253:AJ253)</f>
        <v>0</v>
      </c>
    </row>
    <row r="254" spans="1:38" ht="15.75" x14ac:dyDescent="0.25">
      <c r="A254" s="138"/>
      <c r="B254" s="160"/>
      <c r="C254" s="160"/>
      <c r="D254" s="161"/>
      <c r="E254" s="142">
        <f t="shared" si="39"/>
        <v>1</v>
      </c>
      <c r="F254" s="162">
        <f t="shared" si="45"/>
        <v>0</v>
      </c>
      <c r="G254" s="161"/>
      <c r="H254" s="179"/>
      <c r="I254" s="143"/>
      <c r="J254" s="143"/>
      <c r="K254" s="185" t="e">
        <f>VLOOKUP('Damage Pickup'!$H254&amp;'Damage Pickup'!$I254,Code!$I$2:$M$51,4,0)</f>
        <v>#N/A</v>
      </c>
      <c r="L254" s="183"/>
      <c r="M254" s="163"/>
      <c r="N254" s="144"/>
      <c r="O254" s="145">
        <f t="shared" si="43"/>
        <v>0</v>
      </c>
      <c r="P254" s="144">
        <v>0</v>
      </c>
      <c r="Q254" s="164">
        <f t="shared" si="44"/>
        <v>0</v>
      </c>
      <c r="R254" s="146"/>
      <c r="S254" s="147"/>
      <c r="T254" s="147"/>
      <c r="U254" s="157"/>
      <c r="V254" s="165"/>
      <c r="W254" s="166"/>
      <c r="X254" s="166"/>
      <c r="Y254" s="166"/>
      <c r="Z254" s="167" t="str">
        <f t="shared" si="40"/>
        <v/>
      </c>
      <c r="AA254" s="150">
        <f t="shared" si="42"/>
        <v>0</v>
      </c>
      <c r="AB254" s="167" t="str">
        <f t="shared" si="41"/>
        <v/>
      </c>
      <c r="AG254" s="188" t="str">
        <f ca="1">IF(AB254="","",MIN(OFFSET(B254,0,0):OFFSET(B254,AB254-1,0)))</f>
        <v/>
      </c>
      <c r="AH254" s="188" t="str">
        <f ca="1">IF(AB254="","",MIN(OFFSET(C254,0,0):OFFSET(C254,AB254-1,0)))</f>
        <v/>
      </c>
      <c r="AI254" s="188" t="str">
        <f ca="1">IF(AB254="","",MAX(OFFSET(B254,0,0):OFFSET(B254,AB254-1,0)))</f>
        <v/>
      </c>
      <c r="AJ254" s="188" t="str">
        <f ca="1">IF(AB254="","",MAX(OFFSET(C254,0,0):OFFSET(C254,AB254-1,0)))</f>
        <v/>
      </c>
      <c r="AK254" s="188">
        <f t="shared" ca="1" si="46"/>
        <v>0</v>
      </c>
      <c r="AL254" s="189">
        <f t="shared" ca="1" si="47"/>
        <v>0</v>
      </c>
    </row>
    <row r="255" spans="1:38" ht="15.75" x14ac:dyDescent="0.25">
      <c r="A255" s="138"/>
      <c r="B255" s="160"/>
      <c r="C255" s="160"/>
      <c r="D255" s="161"/>
      <c r="E255" s="142">
        <f t="shared" si="39"/>
        <v>1</v>
      </c>
      <c r="F255" s="162">
        <f t="shared" si="45"/>
        <v>0</v>
      </c>
      <c r="G255" s="161"/>
      <c r="H255" s="179"/>
      <c r="I255" s="143"/>
      <c r="J255" s="143"/>
      <c r="K255" s="185" t="e">
        <f>VLOOKUP('Damage Pickup'!$H255&amp;'Damage Pickup'!$I255,Code!$I$2:$M$51,4,0)</f>
        <v>#N/A</v>
      </c>
      <c r="L255" s="183"/>
      <c r="M255" s="163"/>
      <c r="N255" s="144"/>
      <c r="O255" s="145">
        <f t="shared" si="43"/>
        <v>0</v>
      </c>
      <c r="P255" s="144">
        <v>0</v>
      </c>
      <c r="Q255" s="164">
        <f t="shared" si="44"/>
        <v>0</v>
      </c>
      <c r="R255" s="146"/>
      <c r="S255" s="147"/>
      <c r="T255" s="147"/>
      <c r="U255" s="157"/>
      <c r="V255" s="165"/>
      <c r="W255" s="166"/>
      <c r="X255" s="166"/>
      <c r="Y255" s="166"/>
      <c r="Z255" s="167" t="str">
        <f t="shared" si="40"/>
        <v/>
      </c>
      <c r="AA255" s="150">
        <f t="shared" si="42"/>
        <v>0</v>
      </c>
      <c r="AB255" s="167" t="str">
        <f t="shared" si="41"/>
        <v/>
      </c>
      <c r="AG255" s="188" t="str">
        <f ca="1">IF(AB255="","",MIN(OFFSET(B255,0,0):OFFSET(B255,AB255-1,0)))</f>
        <v/>
      </c>
      <c r="AH255" s="188" t="str">
        <f ca="1">IF(AB255="","",MIN(OFFSET(C255,0,0):OFFSET(C255,AB255-1,0)))</f>
        <v/>
      </c>
      <c r="AI255" s="188" t="str">
        <f ca="1">IF(AB255="","",MAX(OFFSET(B255,0,0):OFFSET(B255,AB255-1,0)))</f>
        <v/>
      </c>
      <c r="AJ255" s="188" t="str">
        <f ca="1">IF(AB255="","",MAX(OFFSET(C255,0,0):OFFSET(C255,AB255-1,0)))</f>
        <v/>
      </c>
      <c r="AK255" s="188">
        <f t="shared" ca="1" si="46"/>
        <v>0</v>
      </c>
      <c r="AL255" s="189">
        <f t="shared" ca="1" si="47"/>
        <v>0</v>
      </c>
    </row>
    <row r="256" spans="1:38" ht="15.75" x14ac:dyDescent="0.25">
      <c r="A256" s="138"/>
      <c r="B256" s="160"/>
      <c r="C256" s="160"/>
      <c r="D256" s="161"/>
      <c r="E256" s="142">
        <f t="shared" si="39"/>
        <v>1</v>
      </c>
      <c r="F256" s="162">
        <f t="shared" si="45"/>
        <v>0</v>
      </c>
      <c r="G256" s="161"/>
      <c r="H256" s="179"/>
      <c r="I256" s="143"/>
      <c r="J256" s="143"/>
      <c r="K256" s="185" t="e">
        <f>VLOOKUP('Damage Pickup'!$H256&amp;'Damage Pickup'!$I256,Code!$I$2:$M$51,4,0)</f>
        <v>#N/A</v>
      </c>
      <c r="L256" s="183"/>
      <c r="M256" s="163"/>
      <c r="N256" s="144"/>
      <c r="O256" s="145">
        <f t="shared" si="43"/>
        <v>0</v>
      </c>
      <c r="P256" s="144">
        <v>0</v>
      </c>
      <c r="Q256" s="164">
        <f t="shared" si="44"/>
        <v>0</v>
      </c>
      <c r="R256" s="146"/>
      <c r="S256" s="147"/>
      <c r="T256" s="147"/>
      <c r="U256" s="157"/>
      <c r="V256" s="165"/>
      <c r="W256" s="166"/>
      <c r="X256" s="166"/>
      <c r="Y256" s="166"/>
      <c r="Z256" s="167" t="str">
        <f t="shared" si="40"/>
        <v/>
      </c>
      <c r="AA256" s="150">
        <f t="shared" si="42"/>
        <v>0</v>
      </c>
      <c r="AB256" s="167" t="str">
        <f t="shared" si="41"/>
        <v/>
      </c>
      <c r="AG256" s="188" t="str">
        <f ca="1">IF(AB256="","",MIN(OFFSET(B256,0,0):OFFSET(B256,AB256-1,0)))</f>
        <v/>
      </c>
      <c r="AH256" s="188" t="str">
        <f ca="1">IF(AB256="","",MIN(OFFSET(C256,0,0):OFFSET(C256,AB256-1,0)))</f>
        <v/>
      </c>
      <c r="AI256" s="188" t="str">
        <f ca="1">IF(AB256="","",MAX(OFFSET(B256,0,0):OFFSET(B256,AB256-1,0)))</f>
        <v/>
      </c>
      <c r="AJ256" s="188" t="str">
        <f ca="1">IF(AB256="","",MAX(OFFSET(C256,0,0):OFFSET(C256,AB256-1,0)))</f>
        <v/>
      </c>
      <c r="AK256" s="188">
        <f t="shared" ca="1" si="46"/>
        <v>0</v>
      </c>
      <c r="AL256" s="189">
        <f t="shared" ca="1" si="47"/>
        <v>0</v>
      </c>
    </row>
    <row r="257" spans="1:38" ht="15.75" x14ac:dyDescent="0.25">
      <c r="A257" s="138"/>
      <c r="B257" s="160"/>
      <c r="C257" s="160"/>
      <c r="D257" s="161"/>
      <c r="E257" s="142">
        <f t="shared" si="39"/>
        <v>1</v>
      </c>
      <c r="F257" s="162">
        <f t="shared" si="45"/>
        <v>0</v>
      </c>
      <c r="G257" s="161"/>
      <c r="H257" s="179"/>
      <c r="I257" s="143"/>
      <c r="J257" s="143"/>
      <c r="K257" s="185" t="e">
        <f>VLOOKUP('Damage Pickup'!$H257&amp;'Damage Pickup'!$I257,Code!$I$2:$M$51,4,0)</f>
        <v>#N/A</v>
      </c>
      <c r="L257" s="183"/>
      <c r="M257" s="163"/>
      <c r="N257" s="144"/>
      <c r="O257" s="145">
        <f t="shared" si="43"/>
        <v>0</v>
      </c>
      <c r="P257" s="144">
        <v>0</v>
      </c>
      <c r="Q257" s="164">
        <f t="shared" si="44"/>
        <v>0</v>
      </c>
      <c r="R257" s="146"/>
      <c r="S257" s="147"/>
      <c r="T257" s="147"/>
      <c r="U257" s="157"/>
      <c r="V257" s="165"/>
      <c r="W257" s="166"/>
      <c r="X257" s="166"/>
      <c r="Y257" s="166"/>
      <c r="Z257" s="167" t="str">
        <f t="shared" si="40"/>
        <v/>
      </c>
      <c r="AA257" s="150">
        <f t="shared" si="42"/>
        <v>0</v>
      </c>
      <c r="AB257" s="167" t="str">
        <f t="shared" si="41"/>
        <v/>
      </c>
      <c r="AG257" s="188" t="str">
        <f ca="1">IF(AB257="","",MIN(OFFSET(B257,0,0):OFFSET(B257,AB257-1,0)))</f>
        <v/>
      </c>
      <c r="AH257" s="188" t="str">
        <f ca="1">IF(AB257="","",MIN(OFFSET(C257,0,0):OFFSET(C257,AB257-1,0)))</f>
        <v/>
      </c>
      <c r="AI257" s="188" t="str">
        <f ca="1">IF(AB257="","",MAX(OFFSET(B257,0,0):OFFSET(B257,AB257-1,0)))</f>
        <v/>
      </c>
      <c r="AJ257" s="188" t="str">
        <f ca="1">IF(AB257="","",MAX(OFFSET(C257,0,0):OFFSET(C257,AB257-1,0)))</f>
        <v/>
      </c>
      <c r="AK257" s="188">
        <f t="shared" ca="1" si="46"/>
        <v>0</v>
      </c>
      <c r="AL257" s="189">
        <f t="shared" ca="1" si="47"/>
        <v>0</v>
      </c>
    </row>
    <row r="258" spans="1:38" ht="15.75" x14ac:dyDescent="0.25">
      <c r="A258" s="138"/>
      <c r="B258" s="160"/>
      <c r="C258" s="160"/>
      <c r="D258" s="161"/>
      <c r="E258" s="142">
        <f t="shared" ref="E258:E321" si="48">IF(OR(ABS(C258-B258)*1000=0,C258=0),1,ABS(C258-B258)*1000)</f>
        <v>1</v>
      </c>
      <c r="F258" s="162">
        <f t="shared" si="45"/>
        <v>0</v>
      </c>
      <c r="G258" s="161"/>
      <c r="H258" s="179"/>
      <c r="I258" s="143"/>
      <c r="J258" s="143"/>
      <c r="K258" s="185" t="e">
        <f>VLOOKUP('Damage Pickup'!$H258&amp;'Damage Pickup'!$I258,Code!$I$2:$M$51,4,0)</f>
        <v>#N/A</v>
      </c>
      <c r="L258" s="183"/>
      <c r="M258" s="163"/>
      <c r="N258" s="144"/>
      <c r="O258" s="145">
        <f t="shared" si="43"/>
        <v>0</v>
      </c>
      <c r="P258" s="144">
        <v>0</v>
      </c>
      <c r="Q258" s="164">
        <f t="shared" si="44"/>
        <v>0</v>
      </c>
      <c r="R258" s="146"/>
      <c r="S258" s="147"/>
      <c r="T258" s="147"/>
      <c r="U258" s="157"/>
      <c r="V258" s="165"/>
      <c r="W258" s="166"/>
      <c r="X258" s="166"/>
      <c r="Y258" s="166"/>
      <c r="Z258" s="167" t="str">
        <f t="shared" si="40"/>
        <v/>
      </c>
      <c r="AA258" s="150">
        <f t="shared" si="42"/>
        <v>0</v>
      </c>
      <c r="AB258" s="167" t="str">
        <f t="shared" si="41"/>
        <v/>
      </c>
      <c r="AG258" s="188" t="str">
        <f ca="1">IF(AB258="","",MIN(OFFSET(B258,0,0):OFFSET(B258,AB258-1,0)))</f>
        <v/>
      </c>
      <c r="AH258" s="188" t="str">
        <f ca="1">IF(AB258="","",MIN(OFFSET(C258,0,0):OFFSET(C258,AB258-1,0)))</f>
        <v/>
      </c>
      <c r="AI258" s="188" t="str">
        <f ca="1">IF(AB258="","",MAX(OFFSET(B258,0,0):OFFSET(B258,AB258-1,0)))</f>
        <v/>
      </c>
      <c r="AJ258" s="188" t="str">
        <f ca="1">IF(AB258="","",MAX(OFFSET(C258,0,0):OFFSET(C258,AB258-1,0)))</f>
        <v/>
      </c>
      <c r="AK258" s="188">
        <f t="shared" ca="1" si="46"/>
        <v>0</v>
      </c>
      <c r="AL258" s="189">
        <f t="shared" ca="1" si="47"/>
        <v>0</v>
      </c>
    </row>
    <row r="259" spans="1:38" ht="15.75" x14ac:dyDescent="0.25">
      <c r="A259" s="138"/>
      <c r="B259" s="160"/>
      <c r="C259" s="160"/>
      <c r="D259" s="161"/>
      <c r="E259" s="142">
        <f t="shared" si="48"/>
        <v>1</v>
      </c>
      <c r="F259" s="162">
        <f t="shared" si="45"/>
        <v>0</v>
      </c>
      <c r="G259" s="161"/>
      <c r="H259" s="179"/>
      <c r="I259" s="143"/>
      <c r="J259" s="143"/>
      <c r="K259" s="185" t="e">
        <f>VLOOKUP('Damage Pickup'!$H259&amp;'Damage Pickup'!$I259,Code!$I$2:$M$51,4,0)</f>
        <v>#N/A</v>
      </c>
      <c r="L259" s="183"/>
      <c r="M259" s="163"/>
      <c r="N259" s="144"/>
      <c r="O259" s="145">
        <f t="shared" si="43"/>
        <v>0</v>
      </c>
      <c r="P259" s="144">
        <v>0</v>
      </c>
      <c r="Q259" s="164">
        <f t="shared" si="44"/>
        <v>0</v>
      </c>
      <c r="R259" s="146"/>
      <c r="S259" s="147"/>
      <c r="T259" s="147"/>
      <c r="U259" s="157"/>
      <c r="V259" s="165"/>
      <c r="W259" s="166"/>
      <c r="X259" s="166"/>
      <c r="Y259" s="166"/>
      <c r="Z259" s="167" t="str">
        <f t="shared" ref="Z259:Z322" si="49">IF(A259="","",ROW()-ROW($Z$2))</f>
        <v/>
      </c>
      <c r="AA259" s="150">
        <f t="shared" si="42"/>
        <v>0</v>
      </c>
      <c r="AB259" s="167" t="str">
        <f t="shared" ref="AB259:AB322" si="50">IF(Z259="","",COUNTIF($AA:$AA,Z259))</f>
        <v/>
      </c>
      <c r="AG259" s="188" t="str">
        <f ca="1">IF(AB259="","",MIN(OFFSET(B259,0,0):OFFSET(B259,AB259-1,0)))</f>
        <v/>
      </c>
      <c r="AH259" s="188" t="str">
        <f ca="1">IF(AB259="","",MIN(OFFSET(C259,0,0):OFFSET(C259,AB259-1,0)))</f>
        <v/>
      </c>
      <c r="AI259" s="188" t="str">
        <f ca="1">IF(AB259="","",MAX(OFFSET(B259,0,0):OFFSET(B259,AB259-1,0)))</f>
        <v/>
      </c>
      <c r="AJ259" s="188" t="str">
        <f ca="1">IF(AB259="","",MAX(OFFSET(C259,0,0):OFFSET(C259,AB259-1,0)))</f>
        <v/>
      </c>
      <c r="AK259" s="188">
        <f t="shared" ca="1" si="46"/>
        <v>0</v>
      </c>
      <c r="AL259" s="189">
        <f t="shared" ca="1" si="47"/>
        <v>0</v>
      </c>
    </row>
    <row r="260" spans="1:38" ht="15.75" x14ac:dyDescent="0.25">
      <c r="A260" s="138"/>
      <c r="B260" s="160"/>
      <c r="C260" s="160"/>
      <c r="D260" s="161"/>
      <c r="E260" s="142">
        <f t="shared" si="48"/>
        <v>1</v>
      </c>
      <c r="F260" s="162">
        <f t="shared" si="45"/>
        <v>0</v>
      </c>
      <c r="G260" s="161"/>
      <c r="H260" s="179"/>
      <c r="I260" s="143"/>
      <c r="J260" s="143"/>
      <c r="K260" s="185" t="e">
        <f>VLOOKUP('Damage Pickup'!$H260&amp;'Damage Pickup'!$I260,Code!$I$2:$M$51,4,0)</f>
        <v>#N/A</v>
      </c>
      <c r="L260" s="183"/>
      <c r="M260" s="163"/>
      <c r="N260" s="144"/>
      <c r="O260" s="145">
        <f t="shared" si="43"/>
        <v>0</v>
      </c>
      <c r="P260" s="144">
        <v>0</v>
      </c>
      <c r="Q260" s="164">
        <f t="shared" si="44"/>
        <v>0</v>
      </c>
      <c r="R260" s="146"/>
      <c r="S260" s="147"/>
      <c r="T260" s="147"/>
      <c r="U260" s="157"/>
      <c r="V260" s="165"/>
      <c r="W260" s="166"/>
      <c r="X260" s="166"/>
      <c r="Y260" s="166"/>
      <c r="Z260" s="167" t="str">
        <f t="shared" si="49"/>
        <v/>
      </c>
      <c r="AA260" s="150">
        <f t="shared" si="42"/>
        <v>0</v>
      </c>
      <c r="AB260" s="167" t="str">
        <f t="shared" si="50"/>
        <v/>
      </c>
      <c r="AG260" s="188" t="str">
        <f ca="1">IF(AB260="","",MIN(OFFSET(B260,0,0):OFFSET(B260,AB260-1,0)))</f>
        <v/>
      </c>
      <c r="AH260" s="188" t="str">
        <f ca="1">IF(AB260="","",MIN(OFFSET(C260,0,0):OFFSET(C260,AB260-1,0)))</f>
        <v/>
      </c>
      <c r="AI260" s="188" t="str">
        <f ca="1">IF(AB260="","",MAX(OFFSET(B260,0,0):OFFSET(B260,AB260-1,0)))</f>
        <v/>
      </c>
      <c r="AJ260" s="188" t="str">
        <f ca="1">IF(AB260="","",MAX(OFFSET(C260,0,0):OFFSET(C260,AB260-1,0)))</f>
        <v/>
      </c>
      <c r="AK260" s="188">
        <f t="shared" ca="1" si="46"/>
        <v>0</v>
      </c>
      <c r="AL260" s="189">
        <f t="shared" ca="1" si="47"/>
        <v>0</v>
      </c>
    </row>
    <row r="261" spans="1:38" ht="15.75" x14ac:dyDescent="0.25">
      <c r="A261" s="138"/>
      <c r="B261" s="160"/>
      <c r="C261" s="160"/>
      <c r="D261" s="161"/>
      <c r="E261" s="142">
        <f t="shared" si="48"/>
        <v>1</v>
      </c>
      <c r="F261" s="162">
        <f t="shared" si="45"/>
        <v>0</v>
      </c>
      <c r="G261" s="161"/>
      <c r="H261" s="179"/>
      <c r="I261" s="143"/>
      <c r="J261" s="143"/>
      <c r="K261" s="185" t="e">
        <f>VLOOKUP('Damage Pickup'!$H261&amp;'Damage Pickup'!$I261,Code!$I$2:$M$51,4,0)</f>
        <v>#N/A</v>
      </c>
      <c r="L261" s="183"/>
      <c r="M261" s="163"/>
      <c r="N261" s="144"/>
      <c r="O261" s="145">
        <f t="shared" si="43"/>
        <v>0</v>
      </c>
      <c r="P261" s="144">
        <v>0</v>
      </c>
      <c r="Q261" s="164">
        <f t="shared" si="44"/>
        <v>0</v>
      </c>
      <c r="R261" s="146"/>
      <c r="S261" s="147"/>
      <c r="T261" s="147"/>
      <c r="U261" s="157"/>
      <c r="V261" s="165"/>
      <c r="W261" s="166"/>
      <c r="X261" s="166"/>
      <c r="Y261" s="166"/>
      <c r="Z261" s="167" t="str">
        <f t="shared" si="49"/>
        <v/>
      </c>
      <c r="AA261" s="150">
        <f t="shared" si="42"/>
        <v>0</v>
      </c>
      <c r="AB261" s="167" t="str">
        <f t="shared" si="50"/>
        <v/>
      </c>
      <c r="AG261" s="188" t="str">
        <f ca="1">IF(AB261="","",MIN(OFFSET(B261,0,0):OFFSET(B261,AB261-1,0)))</f>
        <v/>
      </c>
      <c r="AH261" s="188" t="str">
        <f ca="1">IF(AB261="","",MIN(OFFSET(C261,0,0):OFFSET(C261,AB261-1,0)))</f>
        <v/>
      </c>
      <c r="AI261" s="188" t="str">
        <f ca="1">IF(AB261="","",MAX(OFFSET(B261,0,0):OFFSET(B261,AB261-1,0)))</f>
        <v/>
      </c>
      <c r="AJ261" s="188" t="str">
        <f ca="1">IF(AB261="","",MAX(OFFSET(C261,0,0):OFFSET(C261,AB261-1,0)))</f>
        <v/>
      </c>
      <c r="AK261" s="188">
        <f t="shared" ca="1" si="46"/>
        <v>0</v>
      </c>
      <c r="AL261" s="189">
        <f t="shared" ca="1" si="47"/>
        <v>0</v>
      </c>
    </row>
    <row r="262" spans="1:38" ht="15.75" x14ac:dyDescent="0.25">
      <c r="A262" s="138"/>
      <c r="B262" s="160"/>
      <c r="C262" s="160"/>
      <c r="D262" s="161"/>
      <c r="E262" s="142">
        <f t="shared" si="48"/>
        <v>1</v>
      </c>
      <c r="F262" s="162">
        <f t="shared" si="45"/>
        <v>0</v>
      </c>
      <c r="G262" s="161"/>
      <c r="H262" s="179"/>
      <c r="I262" s="143"/>
      <c r="J262" s="143"/>
      <c r="K262" s="185" t="e">
        <f>VLOOKUP('Damage Pickup'!$H262&amp;'Damage Pickup'!$I262,Code!$I$2:$M$51,4,0)</f>
        <v>#N/A</v>
      </c>
      <c r="L262" s="183"/>
      <c r="M262" s="163"/>
      <c r="N262" s="144"/>
      <c r="O262" s="145">
        <f t="shared" si="43"/>
        <v>0</v>
      </c>
      <c r="P262" s="144">
        <v>0</v>
      </c>
      <c r="Q262" s="164">
        <f t="shared" si="44"/>
        <v>0</v>
      </c>
      <c r="R262" s="146"/>
      <c r="S262" s="147"/>
      <c r="T262" s="147"/>
      <c r="U262" s="157"/>
      <c r="V262" s="165"/>
      <c r="W262" s="166"/>
      <c r="X262" s="166"/>
      <c r="Y262" s="166"/>
      <c r="Z262" s="167" t="str">
        <f t="shared" si="49"/>
        <v/>
      </c>
      <c r="AA262" s="150">
        <f t="shared" si="42"/>
        <v>0</v>
      </c>
      <c r="AB262" s="167" t="str">
        <f t="shared" si="50"/>
        <v/>
      </c>
      <c r="AG262" s="188" t="str">
        <f ca="1">IF(AB262="","",MIN(OFFSET(B262,0,0):OFFSET(B262,AB262-1,0)))</f>
        <v/>
      </c>
      <c r="AH262" s="188" t="str">
        <f ca="1">IF(AB262="","",MIN(OFFSET(C262,0,0):OFFSET(C262,AB262-1,0)))</f>
        <v/>
      </c>
      <c r="AI262" s="188" t="str">
        <f ca="1">IF(AB262="","",MAX(OFFSET(B262,0,0):OFFSET(B262,AB262-1,0)))</f>
        <v/>
      </c>
      <c r="AJ262" s="188" t="str">
        <f ca="1">IF(AB262="","",MAX(OFFSET(C262,0,0):OFFSET(C262,AB262-1,0)))</f>
        <v/>
      </c>
      <c r="AK262" s="188">
        <f t="shared" ca="1" si="46"/>
        <v>0</v>
      </c>
      <c r="AL262" s="189">
        <f t="shared" ca="1" si="47"/>
        <v>0</v>
      </c>
    </row>
    <row r="263" spans="1:38" ht="15.75" x14ac:dyDescent="0.25">
      <c r="A263" s="138"/>
      <c r="B263" s="160"/>
      <c r="C263" s="160"/>
      <c r="D263" s="161"/>
      <c r="E263" s="142">
        <f t="shared" si="48"/>
        <v>1</v>
      </c>
      <c r="F263" s="162">
        <f t="shared" si="45"/>
        <v>0</v>
      </c>
      <c r="G263" s="161"/>
      <c r="H263" s="179"/>
      <c r="I263" s="143"/>
      <c r="J263" s="143"/>
      <c r="K263" s="185" t="e">
        <f>VLOOKUP('Damage Pickup'!$H263&amp;'Damage Pickup'!$I263,Code!$I$2:$M$51,4,0)</f>
        <v>#N/A</v>
      </c>
      <c r="L263" s="183"/>
      <c r="M263" s="163"/>
      <c r="N263" s="144"/>
      <c r="O263" s="145">
        <f t="shared" si="43"/>
        <v>0</v>
      </c>
      <c r="P263" s="144">
        <v>0</v>
      </c>
      <c r="Q263" s="164">
        <f t="shared" si="44"/>
        <v>0</v>
      </c>
      <c r="R263" s="146"/>
      <c r="S263" s="147"/>
      <c r="T263" s="147"/>
      <c r="U263" s="157"/>
      <c r="V263" s="165"/>
      <c r="W263" s="166"/>
      <c r="X263" s="166"/>
      <c r="Y263" s="166"/>
      <c r="Z263" s="167" t="str">
        <f t="shared" si="49"/>
        <v/>
      </c>
      <c r="AA263" s="150">
        <f t="shared" si="42"/>
        <v>0</v>
      </c>
      <c r="AB263" s="167" t="str">
        <f t="shared" si="50"/>
        <v/>
      </c>
      <c r="AG263" s="188" t="str">
        <f ca="1">IF(AB263="","",MIN(OFFSET(B263,0,0):OFFSET(B263,AB263-1,0)))</f>
        <v/>
      </c>
      <c r="AH263" s="188" t="str">
        <f ca="1">IF(AB263="","",MIN(OFFSET(C263,0,0):OFFSET(C263,AB263-1,0)))</f>
        <v/>
      </c>
      <c r="AI263" s="188" t="str">
        <f ca="1">IF(AB263="","",MAX(OFFSET(B263,0,0):OFFSET(B263,AB263-1,0)))</f>
        <v/>
      </c>
      <c r="AJ263" s="188" t="str">
        <f ca="1">IF(AB263="","",MAX(OFFSET(C263,0,0):OFFSET(C263,AB263-1,0)))</f>
        <v/>
      </c>
      <c r="AK263" s="188">
        <f t="shared" ca="1" si="46"/>
        <v>0</v>
      </c>
      <c r="AL263" s="189">
        <f t="shared" ca="1" si="47"/>
        <v>0</v>
      </c>
    </row>
    <row r="264" spans="1:38" ht="15.75" x14ac:dyDescent="0.25">
      <c r="A264" s="138"/>
      <c r="B264" s="160"/>
      <c r="C264" s="160"/>
      <c r="D264" s="161"/>
      <c r="E264" s="142">
        <f t="shared" si="48"/>
        <v>1</v>
      </c>
      <c r="F264" s="162">
        <f t="shared" si="45"/>
        <v>0</v>
      </c>
      <c r="G264" s="161"/>
      <c r="H264" s="179"/>
      <c r="I264" s="143"/>
      <c r="J264" s="143"/>
      <c r="K264" s="185" t="e">
        <f>VLOOKUP('Damage Pickup'!$H264&amp;'Damage Pickup'!$I264,Code!$I$2:$M$51,4,0)</f>
        <v>#N/A</v>
      </c>
      <c r="L264" s="183"/>
      <c r="M264" s="163"/>
      <c r="N264" s="144"/>
      <c r="O264" s="145">
        <f t="shared" si="43"/>
        <v>0</v>
      </c>
      <c r="P264" s="144">
        <v>0</v>
      </c>
      <c r="Q264" s="164">
        <f t="shared" si="44"/>
        <v>0</v>
      </c>
      <c r="R264" s="146"/>
      <c r="S264" s="147"/>
      <c r="T264" s="147"/>
      <c r="U264" s="157"/>
      <c r="V264" s="165"/>
      <c r="W264" s="166"/>
      <c r="X264" s="166"/>
      <c r="Y264" s="166"/>
      <c r="Z264" s="167" t="str">
        <f t="shared" si="49"/>
        <v/>
      </c>
      <c r="AA264" s="150">
        <f t="shared" si="42"/>
        <v>0</v>
      </c>
      <c r="AB264" s="167" t="str">
        <f t="shared" si="50"/>
        <v/>
      </c>
      <c r="AG264" s="188" t="str">
        <f ca="1">IF(AB264="","",MIN(OFFSET(B264,0,0):OFFSET(B264,AB264-1,0)))</f>
        <v/>
      </c>
      <c r="AH264" s="188" t="str">
        <f ca="1">IF(AB264="","",MIN(OFFSET(C264,0,0):OFFSET(C264,AB264-1,0)))</f>
        <v/>
      </c>
      <c r="AI264" s="188" t="str">
        <f ca="1">IF(AB264="","",MAX(OFFSET(B264,0,0):OFFSET(B264,AB264-1,0)))</f>
        <v/>
      </c>
      <c r="AJ264" s="188" t="str">
        <f ca="1">IF(AB264="","",MAX(OFFSET(C264,0,0):OFFSET(C264,AB264-1,0)))</f>
        <v/>
      </c>
      <c r="AK264" s="188">
        <f t="shared" ca="1" si="46"/>
        <v>0</v>
      </c>
      <c r="AL264" s="189">
        <f t="shared" ca="1" si="47"/>
        <v>0</v>
      </c>
    </row>
    <row r="265" spans="1:38" ht="15.75" x14ac:dyDescent="0.25">
      <c r="A265" s="138"/>
      <c r="B265" s="160"/>
      <c r="C265" s="160"/>
      <c r="D265" s="161"/>
      <c r="E265" s="142">
        <f t="shared" si="48"/>
        <v>1</v>
      </c>
      <c r="F265" s="162">
        <f t="shared" si="45"/>
        <v>0</v>
      </c>
      <c r="G265" s="161"/>
      <c r="H265" s="179"/>
      <c r="I265" s="143"/>
      <c r="J265" s="143"/>
      <c r="K265" s="185" t="e">
        <f>VLOOKUP('Damage Pickup'!$H265&amp;'Damage Pickup'!$I265,Code!$I$2:$M$51,4,0)</f>
        <v>#N/A</v>
      </c>
      <c r="L265" s="183"/>
      <c r="M265" s="163"/>
      <c r="N265" s="144"/>
      <c r="O265" s="145">
        <f t="shared" si="43"/>
        <v>0</v>
      </c>
      <c r="P265" s="144">
        <v>0</v>
      </c>
      <c r="Q265" s="164">
        <f t="shared" si="44"/>
        <v>0</v>
      </c>
      <c r="R265" s="146"/>
      <c r="S265" s="147"/>
      <c r="T265" s="147"/>
      <c r="U265" s="157"/>
      <c r="V265" s="165"/>
      <c r="W265" s="166"/>
      <c r="X265" s="166"/>
      <c r="Y265" s="166"/>
      <c r="Z265" s="167" t="str">
        <f t="shared" si="49"/>
        <v/>
      </c>
      <c r="AA265" s="150">
        <f t="shared" ref="AA265:AA328" si="51">IF(B265="",0,IF(Z265="",AA264,Z265))</f>
        <v>0</v>
      </c>
      <c r="AB265" s="167" t="str">
        <f t="shared" si="50"/>
        <v/>
      </c>
      <c r="AG265" s="188" t="str">
        <f ca="1">IF(AB265="","",MIN(OFFSET(B265,0,0):OFFSET(B265,AB265-1,0)))</f>
        <v/>
      </c>
      <c r="AH265" s="188" t="str">
        <f ca="1">IF(AB265="","",MIN(OFFSET(C265,0,0):OFFSET(C265,AB265-1,0)))</f>
        <v/>
      </c>
      <c r="AI265" s="188" t="str">
        <f ca="1">IF(AB265="","",MAX(OFFSET(B265,0,0):OFFSET(B265,AB265-1,0)))</f>
        <v/>
      </c>
      <c r="AJ265" s="188" t="str">
        <f ca="1">IF(AB265="","",MAX(OFFSET(C265,0,0):OFFSET(C265,AB265-1,0)))</f>
        <v/>
      </c>
      <c r="AK265" s="188">
        <f t="shared" ca="1" si="46"/>
        <v>0</v>
      </c>
      <c r="AL265" s="189">
        <f t="shared" ca="1" si="47"/>
        <v>0</v>
      </c>
    </row>
    <row r="266" spans="1:38" ht="15.75" x14ac:dyDescent="0.25">
      <c r="A266" s="138"/>
      <c r="B266" s="160"/>
      <c r="C266" s="160"/>
      <c r="D266" s="161"/>
      <c r="E266" s="142">
        <f t="shared" si="48"/>
        <v>1</v>
      </c>
      <c r="F266" s="162">
        <f t="shared" si="45"/>
        <v>0</v>
      </c>
      <c r="G266" s="161"/>
      <c r="H266" s="179"/>
      <c r="I266" s="143"/>
      <c r="J266" s="143"/>
      <c r="K266" s="185" t="e">
        <f>VLOOKUP('Damage Pickup'!$H266&amp;'Damage Pickup'!$I266,Code!$I$2:$M$51,4,0)</f>
        <v>#N/A</v>
      </c>
      <c r="L266" s="183"/>
      <c r="M266" s="163"/>
      <c r="N266" s="144"/>
      <c r="O266" s="145">
        <f t="shared" si="43"/>
        <v>0</v>
      </c>
      <c r="P266" s="144">
        <v>0</v>
      </c>
      <c r="Q266" s="164">
        <f t="shared" si="44"/>
        <v>0</v>
      </c>
      <c r="R266" s="146"/>
      <c r="S266" s="147"/>
      <c r="T266" s="147"/>
      <c r="U266" s="157"/>
      <c r="V266" s="165"/>
      <c r="W266" s="166"/>
      <c r="X266" s="166"/>
      <c r="Y266" s="166"/>
      <c r="Z266" s="167" t="str">
        <f t="shared" si="49"/>
        <v/>
      </c>
      <c r="AA266" s="150">
        <f t="shared" si="51"/>
        <v>0</v>
      </c>
      <c r="AB266" s="167" t="str">
        <f t="shared" si="50"/>
        <v/>
      </c>
      <c r="AG266" s="188" t="str">
        <f ca="1">IF(AB266="","",MIN(OFFSET(B266,0,0):OFFSET(B266,AB266-1,0)))</f>
        <v/>
      </c>
      <c r="AH266" s="188" t="str">
        <f ca="1">IF(AB266="","",MIN(OFFSET(C266,0,0):OFFSET(C266,AB266-1,0)))</f>
        <v/>
      </c>
      <c r="AI266" s="188" t="str">
        <f ca="1">IF(AB266="","",MAX(OFFSET(B266,0,0):OFFSET(B266,AB266-1,0)))</f>
        <v/>
      </c>
      <c r="AJ266" s="188" t="str">
        <f ca="1">IF(AB266="","",MAX(OFFSET(C266,0,0):OFFSET(C266,AB266-1,0)))</f>
        <v/>
      </c>
      <c r="AK266" s="188">
        <f t="shared" ca="1" si="46"/>
        <v>0</v>
      </c>
      <c r="AL266" s="189">
        <f t="shared" ca="1" si="47"/>
        <v>0</v>
      </c>
    </row>
    <row r="267" spans="1:38" ht="15.75" x14ac:dyDescent="0.25">
      <c r="A267" s="138"/>
      <c r="B267" s="160"/>
      <c r="C267" s="160"/>
      <c r="D267" s="161"/>
      <c r="E267" s="142">
        <f t="shared" si="48"/>
        <v>1</v>
      </c>
      <c r="F267" s="162">
        <f t="shared" si="45"/>
        <v>0</v>
      </c>
      <c r="G267" s="161"/>
      <c r="H267" s="179"/>
      <c r="I267" s="143"/>
      <c r="J267" s="143"/>
      <c r="K267" s="185" t="e">
        <f>VLOOKUP('Damage Pickup'!$H267&amp;'Damage Pickup'!$I267,Code!$I$2:$M$51,4,0)</f>
        <v>#N/A</v>
      </c>
      <c r="L267" s="183"/>
      <c r="M267" s="163"/>
      <c r="N267" s="144"/>
      <c r="O267" s="145">
        <f t="shared" si="43"/>
        <v>0</v>
      </c>
      <c r="P267" s="144">
        <v>0</v>
      </c>
      <c r="Q267" s="164">
        <f t="shared" si="44"/>
        <v>0</v>
      </c>
      <c r="R267" s="146"/>
      <c r="S267" s="147"/>
      <c r="T267" s="147"/>
      <c r="U267" s="157"/>
      <c r="V267" s="165"/>
      <c r="W267" s="166"/>
      <c r="X267" s="166"/>
      <c r="Y267" s="166"/>
      <c r="Z267" s="167" t="str">
        <f t="shared" si="49"/>
        <v/>
      </c>
      <c r="AA267" s="150">
        <f t="shared" si="51"/>
        <v>0</v>
      </c>
      <c r="AB267" s="167" t="str">
        <f t="shared" si="50"/>
        <v/>
      </c>
      <c r="AG267" s="188" t="str">
        <f ca="1">IF(AB267="","",MIN(OFFSET(B267,0,0):OFFSET(B267,AB267-1,0)))</f>
        <v/>
      </c>
      <c r="AH267" s="188" t="str">
        <f ca="1">IF(AB267="","",MIN(OFFSET(C267,0,0):OFFSET(C267,AB267-1,0)))</f>
        <v/>
      </c>
      <c r="AI267" s="188" t="str">
        <f ca="1">IF(AB267="","",MAX(OFFSET(B267,0,0):OFFSET(B267,AB267-1,0)))</f>
        <v/>
      </c>
      <c r="AJ267" s="188" t="str">
        <f ca="1">IF(AB267="","",MAX(OFFSET(C267,0,0):OFFSET(C267,AB267-1,0)))</f>
        <v/>
      </c>
      <c r="AK267" s="188">
        <f t="shared" ca="1" si="46"/>
        <v>0</v>
      </c>
      <c r="AL267" s="189">
        <f t="shared" ca="1" si="47"/>
        <v>0</v>
      </c>
    </row>
    <row r="268" spans="1:38" ht="15.75" x14ac:dyDescent="0.25">
      <c r="A268" s="138"/>
      <c r="B268" s="160"/>
      <c r="C268" s="160"/>
      <c r="D268" s="161"/>
      <c r="E268" s="142">
        <f t="shared" si="48"/>
        <v>1</v>
      </c>
      <c r="F268" s="162">
        <f t="shared" si="45"/>
        <v>0</v>
      </c>
      <c r="G268" s="161"/>
      <c r="H268" s="179"/>
      <c r="I268" s="143"/>
      <c r="J268" s="143"/>
      <c r="K268" s="185" t="e">
        <f>VLOOKUP('Damage Pickup'!$H268&amp;'Damage Pickup'!$I268,Code!$I$2:$M$51,4,0)</f>
        <v>#N/A</v>
      </c>
      <c r="L268" s="183"/>
      <c r="M268" s="163"/>
      <c r="N268" s="144"/>
      <c r="O268" s="145">
        <f t="shared" si="43"/>
        <v>0</v>
      </c>
      <c r="P268" s="144">
        <v>0</v>
      </c>
      <c r="Q268" s="164">
        <f t="shared" si="44"/>
        <v>0</v>
      </c>
      <c r="R268" s="146"/>
      <c r="S268" s="147"/>
      <c r="T268" s="147"/>
      <c r="U268" s="157"/>
      <c r="V268" s="165"/>
      <c r="W268" s="166"/>
      <c r="X268" s="166"/>
      <c r="Y268" s="166"/>
      <c r="Z268" s="167" t="str">
        <f t="shared" si="49"/>
        <v/>
      </c>
      <c r="AA268" s="150">
        <f t="shared" si="51"/>
        <v>0</v>
      </c>
      <c r="AB268" s="167" t="str">
        <f t="shared" si="50"/>
        <v/>
      </c>
      <c r="AG268" s="188" t="str">
        <f ca="1">IF(AB268="","",MIN(OFFSET(B268,0,0):OFFSET(B268,AB268-1,0)))</f>
        <v/>
      </c>
      <c r="AH268" s="188" t="str">
        <f ca="1">IF(AB268="","",MIN(OFFSET(C268,0,0):OFFSET(C268,AB268-1,0)))</f>
        <v/>
      </c>
      <c r="AI268" s="188" t="str">
        <f ca="1">IF(AB268="","",MAX(OFFSET(B268,0,0):OFFSET(B268,AB268-1,0)))</f>
        <v/>
      </c>
      <c r="AJ268" s="188" t="str">
        <f ca="1">IF(AB268="","",MAX(OFFSET(C268,0,0):OFFSET(C268,AB268-1,0)))</f>
        <v/>
      </c>
      <c r="AK268" s="188">
        <f t="shared" ca="1" si="46"/>
        <v>0</v>
      </c>
      <c r="AL268" s="189">
        <f t="shared" ca="1" si="47"/>
        <v>0</v>
      </c>
    </row>
    <row r="269" spans="1:38" ht="15.75" x14ac:dyDescent="0.25">
      <c r="A269" s="138"/>
      <c r="B269" s="160"/>
      <c r="C269" s="160"/>
      <c r="D269" s="161"/>
      <c r="E269" s="142">
        <f t="shared" si="48"/>
        <v>1</v>
      </c>
      <c r="F269" s="162">
        <f t="shared" si="45"/>
        <v>0</v>
      </c>
      <c r="G269" s="161"/>
      <c r="H269" s="179"/>
      <c r="I269" s="143"/>
      <c r="J269" s="143"/>
      <c r="K269" s="185" t="e">
        <f>VLOOKUP('Damage Pickup'!$H269&amp;'Damage Pickup'!$I269,Code!$I$2:$M$51,4,0)</f>
        <v>#N/A</v>
      </c>
      <c r="L269" s="183"/>
      <c r="M269" s="163"/>
      <c r="N269" s="144"/>
      <c r="O269" s="145">
        <f t="shared" si="43"/>
        <v>0</v>
      </c>
      <c r="P269" s="144">
        <v>0</v>
      </c>
      <c r="Q269" s="164">
        <f t="shared" si="44"/>
        <v>0</v>
      </c>
      <c r="R269" s="146"/>
      <c r="S269" s="147"/>
      <c r="T269" s="147"/>
      <c r="U269" s="157"/>
      <c r="V269" s="165"/>
      <c r="W269" s="166"/>
      <c r="X269" s="166"/>
      <c r="Y269" s="166"/>
      <c r="Z269" s="167" t="str">
        <f t="shared" si="49"/>
        <v/>
      </c>
      <c r="AA269" s="150">
        <f t="shared" si="51"/>
        <v>0</v>
      </c>
      <c r="AB269" s="167" t="str">
        <f t="shared" si="50"/>
        <v/>
      </c>
      <c r="AG269" s="188" t="str">
        <f ca="1">IF(AB269="","",MIN(OFFSET(B269,0,0):OFFSET(B269,AB269-1,0)))</f>
        <v/>
      </c>
      <c r="AH269" s="188" t="str">
        <f ca="1">IF(AB269="","",MIN(OFFSET(C269,0,0):OFFSET(C269,AB269-1,0)))</f>
        <v/>
      </c>
      <c r="AI269" s="188" t="str">
        <f ca="1">IF(AB269="","",MAX(OFFSET(B269,0,0):OFFSET(B269,AB269-1,0)))</f>
        <v/>
      </c>
      <c r="AJ269" s="188" t="str">
        <f ca="1">IF(AB269="","",MAX(OFFSET(C269,0,0):OFFSET(C269,AB269-1,0)))</f>
        <v/>
      </c>
      <c r="AK269" s="188">
        <f t="shared" ca="1" si="46"/>
        <v>0</v>
      </c>
      <c r="AL269" s="189">
        <f t="shared" ca="1" si="47"/>
        <v>0</v>
      </c>
    </row>
    <row r="270" spans="1:38" ht="15.75" x14ac:dyDescent="0.25">
      <c r="A270" s="138"/>
      <c r="B270" s="160"/>
      <c r="C270" s="160"/>
      <c r="D270" s="161"/>
      <c r="E270" s="142">
        <f t="shared" si="48"/>
        <v>1</v>
      </c>
      <c r="F270" s="162">
        <f t="shared" si="45"/>
        <v>0</v>
      </c>
      <c r="G270" s="161"/>
      <c r="H270" s="179"/>
      <c r="I270" s="143"/>
      <c r="J270" s="143"/>
      <c r="K270" s="185" t="e">
        <f>VLOOKUP('Damage Pickup'!$H270&amp;'Damage Pickup'!$I270,Code!$I$2:$M$51,4,0)</f>
        <v>#N/A</v>
      </c>
      <c r="L270" s="183"/>
      <c r="M270" s="163"/>
      <c r="N270" s="144"/>
      <c r="O270" s="145">
        <f t="shared" ref="O270:O333" si="52">SUMIF($AA:$AA,Z270,$N:$N)</f>
        <v>0</v>
      </c>
      <c r="P270" s="144">
        <v>0</v>
      </c>
      <c r="Q270" s="164">
        <f t="shared" si="44"/>
        <v>0</v>
      </c>
      <c r="R270" s="146"/>
      <c r="S270" s="147"/>
      <c r="T270" s="147"/>
      <c r="U270" s="157"/>
      <c r="V270" s="165"/>
      <c r="W270" s="166"/>
      <c r="X270" s="166"/>
      <c r="Y270" s="166"/>
      <c r="Z270" s="167" t="str">
        <f t="shared" si="49"/>
        <v/>
      </c>
      <c r="AA270" s="150">
        <f t="shared" si="51"/>
        <v>0</v>
      </c>
      <c r="AB270" s="167" t="str">
        <f t="shared" si="50"/>
        <v/>
      </c>
      <c r="AG270" s="188" t="str">
        <f ca="1">IF(AB270="","",MIN(OFFSET(B270,0,0):OFFSET(B270,AB270-1,0)))</f>
        <v/>
      </c>
      <c r="AH270" s="188" t="str">
        <f ca="1">IF(AB270="","",MIN(OFFSET(C270,0,0):OFFSET(C270,AB270-1,0)))</f>
        <v/>
      </c>
      <c r="AI270" s="188" t="str">
        <f ca="1">IF(AB270="","",MAX(OFFSET(B270,0,0):OFFSET(B270,AB270-1,0)))</f>
        <v/>
      </c>
      <c r="AJ270" s="188" t="str">
        <f ca="1">IF(AB270="","",MAX(OFFSET(C270,0,0):OFFSET(C270,AB270-1,0)))</f>
        <v/>
      </c>
      <c r="AK270" s="188">
        <f t="shared" ca="1" si="46"/>
        <v>0</v>
      </c>
      <c r="AL270" s="189">
        <f t="shared" ca="1" si="47"/>
        <v>0</v>
      </c>
    </row>
    <row r="271" spans="1:38" ht="15.75" x14ac:dyDescent="0.25">
      <c r="A271" s="138"/>
      <c r="B271" s="160"/>
      <c r="C271" s="160"/>
      <c r="D271" s="161"/>
      <c r="E271" s="142">
        <f t="shared" si="48"/>
        <v>1</v>
      </c>
      <c r="F271" s="162">
        <f t="shared" si="45"/>
        <v>0</v>
      </c>
      <c r="G271" s="161"/>
      <c r="H271" s="179"/>
      <c r="I271" s="143"/>
      <c r="J271" s="143"/>
      <c r="K271" s="185" t="e">
        <f>VLOOKUP('Damage Pickup'!$H271&amp;'Damage Pickup'!$I271,Code!$I$2:$M$51,4,0)</f>
        <v>#N/A</v>
      </c>
      <c r="L271" s="183"/>
      <c r="M271" s="163"/>
      <c r="N271" s="144"/>
      <c r="O271" s="145">
        <f t="shared" si="52"/>
        <v>0</v>
      </c>
      <c r="P271" s="144">
        <v>0</v>
      </c>
      <c r="Q271" s="164">
        <f t="shared" si="44"/>
        <v>0</v>
      </c>
      <c r="R271" s="146"/>
      <c r="S271" s="147"/>
      <c r="T271" s="147"/>
      <c r="U271" s="157"/>
      <c r="V271" s="165"/>
      <c r="W271" s="166"/>
      <c r="X271" s="166"/>
      <c r="Y271" s="166"/>
      <c r="Z271" s="167" t="str">
        <f t="shared" si="49"/>
        <v/>
      </c>
      <c r="AA271" s="150">
        <f t="shared" si="51"/>
        <v>0</v>
      </c>
      <c r="AB271" s="167" t="str">
        <f t="shared" si="50"/>
        <v/>
      </c>
      <c r="AG271" s="188" t="str">
        <f ca="1">IF(AB271="","",MIN(OFFSET(B271,0,0):OFFSET(B271,AB271-1,0)))</f>
        <v/>
      </c>
      <c r="AH271" s="188" t="str">
        <f ca="1">IF(AB271="","",MIN(OFFSET(C271,0,0):OFFSET(C271,AB271-1,0)))</f>
        <v/>
      </c>
      <c r="AI271" s="188" t="str">
        <f ca="1">IF(AB271="","",MAX(OFFSET(B271,0,0):OFFSET(B271,AB271-1,0)))</f>
        <v/>
      </c>
      <c r="AJ271" s="188" t="str">
        <f ca="1">IF(AB271="","",MAX(OFFSET(C271,0,0):OFFSET(C271,AB271-1,0)))</f>
        <v/>
      </c>
      <c r="AK271" s="188">
        <f t="shared" ca="1" si="46"/>
        <v>0</v>
      </c>
      <c r="AL271" s="189">
        <f t="shared" ca="1" si="47"/>
        <v>0</v>
      </c>
    </row>
    <row r="272" spans="1:38" ht="15.75" x14ac:dyDescent="0.25">
      <c r="A272" s="138"/>
      <c r="B272" s="160"/>
      <c r="C272" s="160"/>
      <c r="D272" s="161"/>
      <c r="E272" s="142">
        <f t="shared" si="48"/>
        <v>1</v>
      </c>
      <c r="F272" s="162">
        <f t="shared" si="45"/>
        <v>0</v>
      </c>
      <c r="G272" s="161"/>
      <c r="H272" s="179"/>
      <c r="I272" s="143"/>
      <c r="J272" s="143"/>
      <c r="K272" s="185" t="e">
        <f>VLOOKUP('Damage Pickup'!$H272&amp;'Damage Pickup'!$I272,Code!$I$2:$M$51,4,0)</f>
        <v>#N/A</v>
      </c>
      <c r="L272" s="183"/>
      <c r="M272" s="163"/>
      <c r="N272" s="144"/>
      <c r="O272" s="145">
        <f t="shared" si="52"/>
        <v>0</v>
      </c>
      <c r="P272" s="144">
        <v>0</v>
      </c>
      <c r="Q272" s="164">
        <f t="shared" ref="Q272:Q335" si="53">SUMIF($AA:$AA,Z272,$P:$P)</f>
        <v>0</v>
      </c>
      <c r="R272" s="146"/>
      <c r="S272" s="147"/>
      <c r="T272" s="147"/>
      <c r="U272" s="157"/>
      <c r="V272" s="165"/>
      <c r="W272" s="166"/>
      <c r="X272" s="166"/>
      <c r="Y272" s="166"/>
      <c r="Z272" s="167" t="str">
        <f t="shared" si="49"/>
        <v/>
      </c>
      <c r="AA272" s="150">
        <f t="shared" si="51"/>
        <v>0</v>
      </c>
      <c r="AB272" s="167" t="str">
        <f t="shared" si="50"/>
        <v/>
      </c>
      <c r="AG272" s="188" t="str">
        <f ca="1">IF(AB272="","",MIN(OFFSET(B272,0,0):OFFSET(B272,AB272-1,0)))</f>
        <v/>
      </c>
      <c r="AH272" s="188" t="str">
        <f ca="1">IF(AB272="","",MIN(OFFSET(C272,0,0):OFFSET(C272,AB272-1,0)))</f>
        <v/>
      </c>
      <c r="AI272" s="188" t="str">
        <f ca="1">IF(AB272="","",MAX(OFFSET(B272,0,0):OFFSET(B272,AB272-1,0)))</f>
        <v/>
      </c>
      <c r="AJ272" s="188" t="str">
        <f ca="1">IF(AB272="","",MAX(OFFSET(C272,0,0):OFFSET(C272,AB272-1,0)))</f>
        <v/>
      </c>
      <c r="AK272" s="188">
        <f t="shared" ca="1" si="46"/>
        <v>0</v>
      </c>
      <c r="AL272" s="189">
        <f t="shared" ca="1" si="47"/>
        <v>0</v>
      </c>
    </row>
    <row r="273" spans="1:38" ht="15.75" x14ac:dyDescent="0.25">
      <c r="A273" s="138"/>
      <c r="B273" s="160"/>
      <c r="C273" s="160"/>
      <c r="D273" s="161"/>
      <c r="E273" s="142">
        <f t="shared" si="48"/>
        <v>1</v>
      </c>
      <c r="F273" s="162">
        <f t="shared" si="45"/>
        <v>0</v>
      </c>
      <c r="G273" s="161"/>
      <c r="H273" s="179"/>
      <c r="I273" s="143"/>
      <c r="J273" s="143"/>
      <c r="K273" s="185" t="e">
        <f>VLOOKUP('Damage Pickup'!$H273&amp;'Damage Pickup'!$I273,Code!$I$2:$M$51,4,0)</f>
        <v>#N/A</v>
      </c>
      <c r="L273" s="183"/>
      <c r="M273" s="163"/>
      <c r="N273" s="144"/>
      <c r="O273" s="145">
        <f t="shared" si="52"/>
        <v>0</v>
      </c>
      <c r="P273" s="144">
        <v>0</v>
      </c>
      <c r="Q273" s="164">
        <f t="shared" si="53"/>
        <v>0</v>
      </c>
      <c r="R273" s="146"/>
      <c r="S273" s="147"/>
      <c r="T273" s="147"/>
      <c r="U273" s="157"/>
      <c r="V273" s="165"/>
      <c r="W273" s="166"/>
      <c r="X273" s="166"/>
      <c r="Y273" s="166"/>
      <c r="Z273" s="167" t="str">
        <f t="shared" si="49"/>
        <v/>
      </c>
      <c r="AA273" s="150">
        <f t="shared" si="51"/>
        <v>0</v>
      </c>
      <c r="AB273" s="167" t="str">
        <f t="shared" si="50"/>
        <v/>
      </c>
      <c r="AG273" s="188" t="str">
        <f ca="1">IF(AB273="","",MIN(OFFSET(B273,0,0):OFFSET(B273,AB273-1,0)))</f>
        <v/>
      </c>
      <c r="AH273" s="188" t="str">
        <f ca="1">IF(AB273="","",MIN(OFFSET(C273,0,0):OFFSET(C273,AB273-1,0)))</f>
        <v/>
      </c>
      <c r="AI273" s="188" t="str">
        <f ca="1">IF(AB273="","",MAX(OFFSET(B273,0,0):OFFSET(B273,AB273-1,0)))</f>
        <v/>
      </c>
      <c r="AJ273" s="188" t="str">
        <f ca="1">IF(AB273="","",MAX(OFFSET(C273,0,0):OFFSET(C273,AB273-1,0)))</f>
        <v/>
      </c>
      <c r="AK273" s="188">
        <f t="shared" ca="1" si="46"/>
        <v>0</v>
      </c>
      <c r="AL273" s="189">
        <f t="shared" ca="1" si="47"/>
        <v>0</v>
      </c>
    </row>
    <row r="274" spans="1:38" ht="15.75" x14ac:dyDescent="0.25">
      <c r="A274" s="138"/>
      <c r="B274" s="160"/>
      <c r="C274" s="160"/>
      <c r="D274" s="161"/>
      <c r="E274" s="142">
        <f t="shared" si="48"/>
        <v>1</v>
      </c>
      <c r="F274" s="162">
        <f t="shared" si="45"/>
        <v>0</v>
      </c>
      <c r="G274" s="161"/>
      <c r="H274" s="179"/>
      <c r="I274" s="143"/>
      <c r="J274" s="143"/>
      <c r="K274" s="185" t="e">
        <f>VLOOKUP('Damage Pickup'!$H274&amp;'Damage Pickup'!$I274,Code!$I$2:$M$51,4,0)</f>
        <v>#N/A</v>
      </c>
      <c r="L274" s="183"/>
      <c r="M274" s="163"/>
      <c r="N274" s="144"/>
      <c r="O274" s="145">
        <f t="shared" si="52"/>
        <v>0</v>
      </c>
      <c r="P274" s="144">
        <v>0</v>
      </c>
      <c r="Q274" s="164">
        <f t="shared" si="53"/>
        <v>0</v>
      </c>
      <c r="R274" s="146"/>
      <c r="S274" s="147"/>
      <c r="T274" s="147"/>
      <c r="U274" s="157"/>
      <c r="V274" s="165"/>
      <c r="W274" s="166"/>
      <c r="X274" s="166"/>
      <c r="Y274" s="166"/>
      <c r="Z274" s="167" t="str">
        <f t="shared" si="49"/>
        <v/>
      </c>
      <c r="AA274" s="150">
        <f t="shared" si="51"/>
        <v>0</v>
      </c>
      <c r="AB274" s="167" t="str">
        <f t="shared" si="50"/>
        <v/>
      </c>
      <c r="AG274" s="188" t="str">
        <f ca="1">IF(AB274="","",MIN(OFFSET(B274,0,0):OFFSET(B274,AB274-1,0)))</f>
        <v/>
      </c>
      <c r="AH274" s="188" t="str">
        <f ca="1">IF(AB274="","",MIN(OFFSET(C274,0,0):OFFSET(C274,AB274-1,0)))</f>
        <v/>
      </c>
      <c r="AI274" s="188" t="str">
        <f ca="1">IF(AB274="","",MAX(OFFSET(B274,0,0):OFFSET(B274,AB274-1,0)))</f>
        <v/>
      </c>
      <c r="AJ274" s="188" t="str">
        <f ca="1">IF(AB274="","",MAX(OFFSET(C274,0,0):OFFSET(C274,AB274-1,0)))</f>
        <v/>
      </c>
      <c r="AK274" s="188">
        <f t="shared" ca="1" si="46"/>
        <v>0</v>
      </c>
      <c r="AL274" s="189">
        <f t="shared" ca="1" si="47"/>
        <v>0</v>
      </c>
    </row>
    <row r="275" spans="1:38" ht="15.75" x14ac:dyDescent="0.25">
      <c r="A275" s="138"/>
      <c r="B275" s="160"/>
      <c r="C275" s="160"/>
      <c r="D275" s="161"/>
      <c r="E275" s="142">
        <f t="shared" si="48"/>
        <v>1</v>
      </c>
      <c r="F275" s="162">
        <f t="shared" si="45"/>
        <v>0</v>
      </c>
      <c r="G275" s="161"/>
      <c r="H275" s="179"/>
      <c r="I275" s="143"/>
      <c r="J275" s="143"/>
      <c r="K275" s="185" t="e">
        <f>VLOOKUP('Damage Pickup'!$H275&amp;'Damage Pickup'!$I275,Code!$I$2:$M$51,4,0)</f>
        <v>#N/A</v>
      </c>
      <c r="L275" s="183"/>
      <c r="M275" s="163"/>
      <c r="N275" s="144"/>
      <c r="O275" s="145">
        <f t="shared" si="52"/>
        <v>0</v>
      </c>
      <c r="P275" s="144">
        <v>0</v>
      </c>
      <c r="Q275" s="164">
        <f t="shared" si="53"/>
        <v>0</v>
      </c>
      <c r="R275" s="146"/>
      <c r="S275" s="147"/>
      <c r="T275" s="147"/>
      <c r="U275" s="157"/>
      <c r="V275" s="165"/>
      <c r="W275" s="166"/>
      <c r="X275" s="166"/>
      <c r="Y275" s="166"/>
      <c r="Z275" s="167" t="str">
        <f t="shared" si="49"/>
        <v/>
      </c>
      <c r="AA275" s="150">
        <f t="shared" si="51"/>
        <v>0</v>
      </c>
      <c r="AB275" s="167" t="str">
        <f t="shared" si="50"/>
        <v/>
      </c>
      <c r="AG275" s="188" t="str">
        <f ca="1">IF(AB275="","",MIN(OFFSET(B275,0,0):OFFSET(B275,AB275-1,0)))</f>
        <v/>
      </c>
      <c r="AH275" s="188" t="str">
        <f ca="1">IF(AB275="","",MIN(OFFSET(C275,0,0):OFFSET(C275,AB275-1,0)))</f>
        <v/>
      </c>
      <c r="AI275" s="188" t="str">
        <f ca="1">IF(AB275="","",MAX(OFFSET(B275,0,0):OFFSET(B275,AB275-1,0)))</f>
        <v/>
      </c>
      <c r="AJ275" s="188" t="str">
        <f ca="1">IF(AB275="","",MAX(OFFSET(C275,0,0):OFFSET(C275,AB275-1,0)))</f>
        <v/>
      </c>
      <c r="AK275" s="188">
        <f t="shared" ca="1" si="46"/>
        <v>0</v>
      </c>
      <c r="AL275" s="189">
        <f t="shared" ca="1" si="47"/>
        <v>0</v>
      </c>
    </row>
    <row r="276" spans="1:38" ht="15.75" x14ac:dyDescent="0.25">
      <c r="A276" s="138"/>
      <c r="B276" s="160"/>
      <c r="C276" s="160"/>
      <c r="D276" s="161"/>
      <c r="E276" s="142">
        <f t="shared" si="48"/>
        <v>1</v>
      </c>
      <c r="F276" s="162">
        <f t="shared" si="45"/>
        <v>0</v>
      </c>
      <c r="G276" s="161"/>
      <c r="H276" s="179"/>
      <c r="I276" s="143"/>
      <c r="J276" s="143"/>
      <c r="K276" s="185" t="e">
        <f>VLOOKUP('Damage Pickup'!$H276&amp;'Damage Pickup'!$I276,Code!$I$2:$M$51,4,0)</f>
        <v>#N/A</v>
      </c>
      <c r="L276" s="183"/>
      <c r="M276" s="163"/>
      <c r="N276" s="144"/>
      <c r="O276" s="145">
        <f t="shared" si="52"/>
        <v>0</v>
      </c>
      <c r="P276" s="144">
        <v>0</v>
      </c>
      <c r="Q276" s="164">
        <f t="shared" si="53"/>
        <v>0</v>
      </c>
      <c r="R276" s="146"/>
      <c r="S276" s="147"/>
      <c r="T276" s="147"/>
      <c r="U276" s="157"/>
      <c r="V276" s="165"/>
      <c r="W276" s="166"/>
      <c r="X276" s="166"/>
      <c r="Y276" s="166"/>
      <c r="Z276" s="167" t="str">
        <f t="shared" si="49"/>
        <v/>
      </c>
      <c r="AA276" s="150">
        <f t="shared" si="51"/>
        <v>0</v>
      </c>
      <c r="AB276" s="167" t="str">
        <f t="shared" si="50"/>
        <v/>
      </c>
      <c r="AG276" s="188" t="str">
        <f ca="1">IF(AB276="","",MIN(OFFSET(B276,0,0):OFFSET(B276,AB276-1,0)))</f>
        <v/>
      </c>
      <c r="AH276" s="188" t="str">
        <f ca="1">IF(AB276="","",MIN(OFFSET(C276,0,0):OFFSET(C276,AB276-1,0)))</f>
        <v/>
      </c>
      <c r="AI276" s="188" t="str">
        <f ca="1">IF(AB276="","",MAX(OFFSET(B276,0,0):OFFSET(B276,AB276-1,0)))</f>
        <v/>
      </c>
      <c r="AJ276" s="188" t="str">
        <f ca="1">IF(AB276="","",MAX(OFFSET(C276,0,0):OFFSET(C276,AB276-1,0)))</f>
        <v/>
      </c>
      <c r="AK276" s="188">
        <f t="shared" ca="1" si="46"/>
        <v>0</v>
      </c>
      <c r="AL276" s="189">
        <f t="shared" ca="1" si="47"/>
        <v>0</v>
      </c>
    </row>
    <row r="277" spans="1:38" ht="15.75" x14ac:dyDescent="0.25">
      <c r="A277" s="138"/>
      <c r="B277" s="160"/>
      <c r="C277" s="160"/>
      <c r="D277" s="161"/>
      <c r="E277" s="142">
        <f t="shared" si="48"/>
        <v>1</v>
      </c>
      <c r="F277" s="162">
        <f t="shared" si="45"/>
        <v>0</v>
      </c>
      <c r="G277" s="161"/>
      <c r="H277" s="179"/>
      <c r="I277" s="143"/>
      <c r="J277" s="143"/>
      <c r="K277" s="185" t="e">
        <f>VLOOKUP('Damage Pickup'!$H277&amp;'Damage Pickup'!$I277,Code!$I$2:$M$51,4,0)</f>
        <v>#N/A</v>
      </c>
      <c r="L277" s="183"/>
      <c r="M277" s="163"/>
      <c r="N277" s="144"/>
      <c r="O277" s="145">
        <f t="shared" si="52"/>
        <v>0</v>
      </c>
      <c r="P277" s="144">
        <v>0</v>
      </c>
      <c r="Q277" s="164">
        <f t="shared" si="53"/>
        <v>0</v>
      </c>
      <c r="R277" s="146"/>
      <c r="S277" s="147"/>
      <c r="T277" s="147"/>
      <c r="U277" s="157"/>
      <c r="V277" s="165"/>
      <c r="W277" s="166"/>
      <c r="X277" s="166"/>
      <c r="Y277" s="166"/>
      <c r="Z277" s="167" t="str">
        <f t="shared" si="49"/>
        <v/>
      </c>
      <c r="AA277" s="150">
        <f t="shared" si="51"/>
        <v>0</v>
      </c>
      <c r="AB277" s="167" t="str">
        <f t="shared" si="50"/>
        <v/>
      </c>
      <c r="AG277" s="188" t="str">
        <f ca="1">IF(AB277="","",MIN(OFFSET(B277,0,0):OFFSET(B277,AB277-1,0)))</f>
        <v/>
      </c>
      <c r="AH277" s="188" t="str">
        <f ca="1">IF(AB277="","",MIN(OFFSET(C277,0,0):OFFSET(C277,AB277-1,0)))</f>
        <v/>
      </c>
      <c r="AI277" s="188" t="str">
        <f ca="1">IF(AB277="","",MAX(OFFSET(B277,0,0):OFFSET(B277,AB277-1,0)))</f>
        <v/>
      </c>
      <c r="AJ277" s="188" t="str">
        <f ca="1">IF(AB277="","",MAX(OFFSET(C277,0,0):OFFSET(C277,AB277-1,0)))</f>
        <v/>
      </c>
      <c r="AK277" s="188">
        <f t="shared" ca="1" si="46"/>
        <v>0</v>
      </c>
      <c r="AL277" s="189">
        <f t="shared" ca="1" si="47"/>
        <v>0</v>
      </c>
    </row>
    <row r="278" spans="1:38" ht="15.75" x14ac:dyDescent="0.25">
      <c r="A278" s="138"/>
      <c r="B278" s="160"/>
      <c r="C278" s="160"/>
      <c r="D278" s="161"/>
      <c r="E278" s="142">
        <f t="shared" si="48"/>
        <v>1</v>
      </c>
      <c r="F278" s="162">
        <f t="shared" si="45"/>
        <v>0</v>
      </c>
      <c r="G278" s="161"/>
      <c r="H278" s="179"/>
      <c r="I278" s="143"/>
      <c r="J278" s="143"/>
      <c r="K278" s="185" t="e">
        <f>VLOOKUP('Damage Pickup'!$H278&amp;'Damage Pickup'!$I278,Code!$I$2:$M$51,4,0)</f>
        <v>#N/A</v>
      </c>
      <c r="L278" s="183"/>
      <c r="M278" s="163"/>
      <c r="N278" s="144"/>
      <c r="O278" s="145">
        <f t="shared" si="52"/>
        <v>0</v>
      </c>
      <c r="P278" s="144">
        <v>0</v>
      </c>
      <c r="Q278" s="164">
        <f t="shared" si="53"/>
        <v>0</v>
      </c>
      <c r="R278" s="146"/>
      <c r="S278" s="147"/>
      <c r="T278" s="147"/>
      <c r="U278" s="157"/>
      <c r="V278" s="165"/>
      <c r="W278" s="166"/>
      <c r="X278" s="166"/>
      <c r="Y278" s="166"/>
      <c r="Z278" s="167" t="str">
        <f t="shared" si="49"/>
        <v/>
      </c>
      <c r="AA278" s="150">
        <f t="shared" si="51"/>
        <v>0</v>
      </c>
      <c r="AB278" s="167" t="str">
        <f t="shared" si="50"/>
        <v/>
      </c>
      <c r="AG278" s="188" t="str">
        <f ca="1">IF(AB278="","",MIN(OFFSET(B278,0,0):OFFSET(B278,AB278-1,0)))</f>
        <v/>
      </c>
      <c r="AH278" s="188" t="str">
        <f ca="1">IF(AB278="","",MIN(OFFSET(C278,0,0):OFFSET(C278,AB278-1,0)))</f>
        <v/>
      </c>
      <c r="AI278" s="188" t="str">
        <f ca="1">IF(AB278="","",MAX(OFFSET(B278,0,0):OFFSET(B278,AB278-1,0)))</f>
        <v/>
      </c>
      <c r="AJ278" s="188" t="str">
        <f ca="1">IF(AB278="","",MAX(OFFSET(C278,0,0):OFFSET(C278,AB278-1,0)))</f>
        <v/>
      </c>
      <c r="AK278" s="188">
        <f t="shared" ca="1" si="46"/>
        <v>0</v>
      </c>
      <c r="AL278" s="189">
        <f t="shared" ca="1" si="47"/>
        <v>0</v>
      </c>
    </row>
    <row r="279" spans="1:38" ht="15.75" x14ac:dyDescent="0.25">
      <c r="A279" s="138"/>
      <c r="B279" s="160"/>
      <c r="C279" s="160"/>
      <c r="D279" s="161"/>
      <c r="E279" s="142">
        <f t="shared" si="48"/>
        <v>1</v>
      </c>
      <c r="F279" s="162">
        <f t="shared" si="45"/>
        <v>0</v>
      </c>
      <c r="G279" s="161"/>
      <c r="H279" s="179"/>
      <c r="I279" s="143"/>
      <c r="J279" s="143"/>
      <c r="K279" s="185" t="e">
        <f>VLOOKUP('Damage Pickup'!$H279&amp;'Damage Pickup'!$I279,Code!$I$2:$M$51,4,0)</f>
        <v>#N/A</v>
      </c>
      <c r="L279" s="183"/>
      <c r="M279" s="163"/>
      <c r="N279" s="144"/>
      <c r="O279" s="145">
        <f t="shared" si="52"/>
        <v>0</v>
      </c>
      <c r="P279" s="144">
        <v>0</v>
      </c>
      <c r="Q279" s="164">
        <f t="shared" si="53"/>
        <v>0</v>
      </c>
      <c r="R279" s="146"/>
      <c r="S279" s="147"/>
      <c r="T279" s="147"/>
      <c r="U279" s="157"/>
      <c r="V279" s="165"/>
      <c r="W279" s="166"/>
      <c r="X279" s="166"/>
      <c r="Y279" s="166"/>
      <c r="Z279" s="167" t="str">
        <f t="shared" si="49"/>
        <v/>
      </c>
      <c r="AA279" s="150">
        <f t="shared" si="51"/>
        <v>0</v>
      </c>
      <c r="AB279" s="167" t="str">
        <f t="shared" si="50"/>
        <v/>
      </c>
      <c r="AG279" s="188" t="str">
        <f ca="1">IF(AB279="","",MIN(OFFSET(B279,0,0):OFFSET(B279,AB279-1,0)))</f>
        <v/>
      </c>
      <c r="AH279" s="188" t="str">
        <f ca="1">IF(AB279="","",MIN(OFFSET(C279,0,0):OFFSET(C279,AB279-1,0)))</f>
        <v/>
      </c>
      <c r="AI279" s="188" t="str">
        <f ca="1">IF(AB279="","",MAX(OFFSET(B279,0,0):OFFSET(B279,AB279-1,0)))</f>
        <v/>
      </c>
      <c r="AJ279" s="188" t="str">
        <f ca="1">IF(AB279="","",MAX(OFFSET(C279,0,0):OFFSET(C279,AB279-1,0)))</f>
        <v/>
      </c>
      <c r="AK279" s="188">
        <f t="shared" ca="1" si="46"/>
        <v>0</v>
      </c>
      <c r="AL279" s="189">
        <f t="shared" ca="1" si="47"/>
        <v>0</v>
      </c>
    </row>
    <row r="280" spans="1:38" ht="15.75" x14ac:dyDescent="0.25">
      <c r="A280" s="138"/>
      <c r="B280" s="160"/>
      <c r="C280" s="160"/>
      <c r="D280" s="161"/>
      <c r="E280" s="142">
        <f t="shared" si="48"/>
        <v>1</v>
      </c>
      <c r="F280" s="162">
        <f t="shared" si="45"/>
        <v>0</v>
      </c>
      <c r="G280" s="161"/>
      <c r="H280" s="179"/>
      <c r="I280" s="143"/>
      <c r="J280" s="143"/>
      <c r="K280" s="185" t="e">
        <f>VLOOKUP('Damage Pickup'!$H280&amp;'Damage Pickup'!$I280,Code!$I$2:$M$51,4,0)</f>
        <v>#N/A</v>
      </c>
      <c r="L280" s="183"/>
      <c r="M280" s="163"/>
      <c r="N280" s="144"/>
      <c r="O280" s="145">
        <f t="shared" si="52"/>
        <v>0</v>
      </c>
      <c r="P280" s="144">
        <v>0</v>
      </c>
      <c r="Q280" s="164">
        <f t="shared" si="53"/>
        <v>0</v>
      </c>
      <c r="R280" s="146"/>
      <c r="S280" s="147"/>
      <c r="T280" s="147"/>
      <c r="U280" s="157"/>
      <c r="V280" s="165"/>
      <c r="W280" s="166"/>
      <c r="X280" s="166"/>
      <c r="Y280" s="166"/>
      <c r="Z280" s="167" t="str">
        <f t="shared" si="49"/>
        <v/>
      </c>
      <c r="AA280" s="150">
        <f t="shared" si="51"/>
        <v>0</v>
      </c>
      <c r="AB280" s="167" t="str">
        <f t="shared" si="50"/>
        <v/>
      </c>
      <c r="AG280" s="188" t="str">
        <f ca="1">IF(AB280="","",MIN(OFFSET(B280,0,0):OFFSET(B280,AB280-1,0)))</f>
        <v/>
      </c>
      <c r="AH280" s="188" t="str">
        <f ca="1">IF(AB280="","",MIN(OFFSET(C280,0,0):OFFSET(C280,AB280-1,0)))</f>
        <v/>
      </c>
      <c r="AI280" s="188" t="str">
        <f ca="1">IF(AB280="","",MAX(OFFSET(B280,0,0):OFFSET(B280,AB280-1,0)))</f>
        <v/>
      </c>
      <c r="AJ280" s="188" t="str">
        <f ca="1">IF(AB280="","",MAX(OFFSET(C280,0,0):OFFSET(C280,AB280-1,0)))</f>
        <v/>
      </c>
      <c r="AK280" s="188">
        <f t="shared" ca="1" si="46"/>
        <v>0</v>
      </c>
      <c r="AL280" s="189">
        <f t="shared" ca="1" si="47"/>
        <v>0</v>
      </c>
    </row>
    <row r="281" spans="1:38" ht="15.75" x14ac:dyDescent="0.25">
      <c r="A281" s="138"/>
      <c r="B281" s="160"/>
      <c r="C281" s="160"/>
      <c r="D281" s="161"/>
      <c r="E281" s="142">
        <f t="shared" si="48"/>
        <v>1</v>
      </c>
      <c r="F281" s="162">
        <f t="shared" si="45"/>
        <v>0</v>
      </c>
      <c r="G281" s="161"/>
      <c r="H281" s="179"/>
      <c r="I281" s="143"/>
      <c r="J281" s="143"/>
      <c r="K281" s="185" t="e">
        <f>VLOOKUP('Damage Pickup'!$H281&amp;'Damage Pickup'!$I281,Code!$I$2:$M$51,4,0)</f>
        <v>#N/A</v>
      </c>
      <c r="L281" s="183"/>
      <c r="M281" s="163"/>
      <c r="N281" s="144"/>
      <c r="O281" s="145">
        <f t="shared" si="52"/>
        <v>0</v>
      </c>
      <c r="P281" s="144">
        <v>0</v>
      </c>
      <c r="Q281" s="164">
        <f t="shared" si="53"/>
        <v>0</v>
      </c>
      <c r="R281" s="146"/>
      <c r="S281" s="147"/>
      <c r="T281" s="147"/>
      <c r="U281" s="157"/>
      <c r="V281" s="165"/>
      <c r="W281" s="166"/>
      <c r="X281" s="166"/>
      <c r="Y281" s="166"/>
      <c r="Z281" s="167" t="str">
        <f t="shared" si="49"/>
        <v/>
      </c>
      <c r="AA281" s="150">
        <f t="shared" si="51"/>
        <v>0</v>
      </c>
      <c r="AB281" s="167" t="str">
        <f t="shared" si="50"/>
        <v/>
      </c>
      <c r="AG281" s="188" t="str">
        <f ca="1">IF(AB281="","",MIN(OFFSET(B281,0,0):OFFSET(B281,AB281-1,0)))</f>
        <v/>
      </c>
      <c r="AH281" s="188" t="str">
        <f ca="1">IF(AB281="","",MIN(OFFSET(C281,0,0):OFFSET(C281,AB281-1,0)))</f>
        <v/>
      </c>
      <c r="AI281" s="188" t="str">
        <f ca="1">IF(AB281="","",MAX(OFFSET(B281,0,0):OFFSET(B281,AB281-1,0)))</f>
        <v/>
      </c>
      <c r="AJ281" s="188" t="str">
        <f ca="1">IF(AB281="","",MAX(OFFSET(C281,0,0):OFFSET(C281,AB281-1,0)))</f>
        <v/>
      </c>
      <c r="AK281" s="188">
        <f t="shared" ca="1" si="46"/>
        <v>0</v>
      </c>
      <c r="AL281" s="189">
        <f t="shared" ca="1" si="47"/>
        <v>0</v>
      </c>
    </row>
    <row r="282" spans="1:38" ht="15.75" x14ac:dyDescent="0.25">
      <c r="A282" s="138"/>
      <c r="B282" s="160"/>
      <c r="C282" s="160"/>
      <c r="D282" s="161"/>
      <c r="E282" s="142">
        <f t="shared" si="48"/>
        <v>1</v>
      </c>
      <c r="F282" s="162">
        <f t="shared" si="45"/>
        <v>0</v>
      </c>
      <c r="G282" s="161"/>
      <c r="H282" s="179"/>
      <c r="I282" s="143"/>
      <c r="J282" s="143"/>
      <c r="K282" s="185" t="e">
        <f>VLOOKUP('Damage Pickup'!$H282&amp;'Damage Pickup'!$I282,Code!$I$2:$M$51,4,0)</f>
        <v>#N/A</v>
      </c>
      <c r="L282" s="183"/>
      <c r="M282" s="163"/>
      <c r="N282" s="144"/>
      <c r="O282" s="145">
        <f t="shared" si="52"/>
        <v>0</v>
      </c>
      <c r="P282" s="144">
        <v>0</v>
      </c>
      <c r="Q282" s="164">
        <f t="shared" si="53"/>
        <v>0</v>
      </c>
      <c r="R282" s="146"/>
      <c r="S282" s="147"/>
      <c r="T282" s="147"/>
      <c r="U282" s="157"/>
      <c r="V282" s="165"/>
      <c r="W282" s="166"/>
      <c r="X282" s="166"/>
      <c r="Y282" s="166"/>
      <c r="Z282" s="167" t="str">
        <f t="shared" si="49"/>
        <v/>
      </c>
      <c r="AA282" s="150">
        <f t="shared" si="51"/>
        <v>0</v>
      </c>
      <c r="AB282" s="167" t="str">
        <f t="shared" si="50"/>
        <v/>
      </c>
      <c r="AG282" s="188" t="str">
        <f ca="1">IF(AB282="","",MIN(OFFSET(B282,0,0):OFFSET(B282,AB282-1,0)))</f>
        <v/>
      </c>
      <c r="AH282" s="188" t="str">
        <f ca="1">IF(AB282="","",MIN(OFFSET(C282,0,0):OFFSET(C282,AB282-1,0)))</f>
        <v/>
      </c>
      <c r="AI282" s="188" t="str">
        <f ca="1">IF(AB282="","",MAX(OFFSET(B282,0,0):OFFSET(B282,AB282-1,0)))</f>
        <v/>
      </c>
      <c r="AJ282" s="188" t="str">
        <f ca="1">IF(AB282="","",MAX(OFFSET(C282,0,0):OFFSET(C282,AB282-1,0)))</f>
        <v/>
      </c>
      <c r="AK282" s="188">
        <f t="shared" ca="1" si="46"/>
        <v>0</v>
      </c>
      <c r="AL282" s="189">
        <f t="shared" ca="1" si="47"/>
        <v>0</v>
      </c>
    </row>
    <row r="283" spans="1:38" ht="15.75" x14ac:dyDescent="0.25">
      <c r="A283" s="138"/>
      <c r="B283" s="160"/>
      <c r="C283" s="160"/>
      <c r="D283" s="161"/>
      <c r="E283" s="142">
        <f t="shared" si="48"/>
        <v>1</v>
      </c>
      <c r="F283" s="162">
        <f t="shared" si="45"/>
        <v>0</v>
      </c>
      <c r="G283" s="161"/>
      <c r="H283" s="179"/>
      <c r="I283" s="143"/>
      <c r="J283" s="143"/>
      <c r="K283" s="185" t="e">
        <f>VLOOKUP('Damage Pickup'!$H283&amp;'Damage Pickup'!$I283,Code!$I$2:$M$51,4,0)</f>
        <v>#N/A</v>
      </c>
      <c r="L283" s="183"/>
      <c r="M283" s="163"/>
      <c r="N283" s="144"/>
      <c r="O283" s="145">
        <f t="shared" si="52"/>
        <v>0</v>
      </c>
      <c r="P283" s="144">
        <v>0</v>
      </c>
      <c r="Q283" s="164">
        <f t="shared" si="53"/>
        <v>0</v>
      </c>
      <c r="R283" s="146"/>
      <c r="S283" s="147"/>
      <c r="T283" s="147"/>
      <c r="U283" s="157"/>
      <c r="V283" s="165"/>
      <c r="W283" s="166"/>
      <c r="X283" s="166"/>
      <c r="Y283" s="166"/>
      <c r="Z283" s="167" t="str">
        <f t="shared" si="49"/>
        <v/>
      </c>
      <c r="AA283" s="150">
        <f t="shared" si="51"/>
        <v>0</v>
      </c>
      <c r="AB283" s="167" t="str">
        <f t="shared" si="50"/>
        <v/>
      </c>
      <c r="AG283" s="188" t="str">
        <f ca="1">IF(AB283="","",MIN(OFFSET(B283,0,0):OFFSET(B283,AB283-1,0)))</f>
        <v/>
      </c>
      <c r="AH283" s="188" t="str">
        <f ca="1">IF(AB283="","",MIN(OFFSET(C283,0,0):OFFSET(C283,AB283-1,0)))</f>
        <v/>
      </c>
      <c r="AI283" s="188" t="str">
        <f ca="1">IF(AB283="","",MAX(OFFSET(B283,0,0):OFFSET(B283,AB283-1,0)))</f>
        <v/>
      </c>
      <c r="AJ283" s="188" t="str">
        <f ca="1">IF(AB283="","",MAX(OFFSET(C283,0,0):OFFSET(C283,AB283-1,0)))</f>
        <v/>
      </c>
      <c r="AK283" s="188">
        <f t="shared" ca="1" si="46"/>
        <v>0</v>
      </c>
      <c r="AL283" s="189">
        <f t="shared" ca="1" si="47"/>
        <v>0</v>
      </c>
    </row>
    <row r="284" spans="1:38" ht="15.75" x14ac:dyDescent="0.25">
      <c r="A284" s="138"/>
      <c r="B284" s="160"/>
      <c r="C284" s="160"/>
      <c r="D284" s="161"/>
      <c r="E284" s="142">
        <f t="shared" si="48"/>
        <v>1</v>
      </c>
      <c r="F284" s="162">
        <f t="shared" si="45"/>
        <v>0</v>
      </c>
      <c r="G284" s="161"/>
      <c r="H284" s="179"/>
      <c r="I284" s="143"/>
      <c r="J284" s="143"/>
      <c r="K284" s="185" t="e">
        <f>VLOOKUP('Damage Pickup'!$H284&amp;'Damage Pickup'!$I284,Code!$I$2:$M$51,4,0)</f>
        <v>#N/A</v>
      </c>
      <c r="L284" s="183"/>
      <c r="M284" s="163"/>
      <c r="N284" s="144"/>
      <c r="O284" s="145">
        <f t="shared" si="52"/>
        <v>0</v>
      </c>
      <c r="P284" s="144">
        <v>0</v>
      </c>
      <c r="Q284" s="164">
        <f t="shared" si="53"/>
        <v>0</v>
      </c>
      <c r="R284" s="146"/>
      <c r="S284" s="147"/>
      <c r="T284" s="147"/>
      <c r="U284" s="157"/>
      <c r="V284" s="165"/>
      <c r="W284" s="166"/>
      <c r="X284" s="166"/>
      <c r="Y284" s="166"/>
      <c r="Z284" s="167" t="str">
        <f t="shared" si="49"/>
        <v/>
      </c>
      <c r="AA284" s="150">
        <f t="shared" si="51"/>
        <v>0</v>
      </c>
      <c r="AB284" s="167" t="str">
        <f t="shared" si="50"/>
        <v/>
      </c>
      <c r="AG284" s="188" t="str">
        <f ca="1">IF(AB284="","",MIN(OFFSET(B284,0,0):OFFSET(B284,AB284-1,0)))</f>
        <v/>
      </c>
      <c r="AH284" s="188" t="str">
        <f ca="1">IF(AB284="","",MIN(OFFSET(C284,0,0):OFFSET(C284,AB284-1,0)))</f>
        <v/>
      </c>
      <c r="AI284" s="188" t="str">
        <f ca="1">IF(AB284="","",MAX(OFFSET(B284,0,0):OFFSET(B284,AB284-1,0)))</f>
        <v/>
      </c>
      <c r="AJ284" s="188" t="str">
        <f ca="1">IF(AB284="","",MAX(OFFSET(C284,0,0):OFFSET(C284,AB284-1,0)))</f>
        <v/>
      </c>
      <c r="AK284" s="188">
        <f t="shared" ca="1" si="46"/>
        <v>0</v>
      </c>
      <c r="AL284" s="189">
        <f t="shared" ca="1" si="47"/>
        <v>0</v>
      </c>
    </row>
    <row r="285" spans="1:38" ht="15.75" x14ac:dyDescent="0.25">
      <c r="A285" s="138"/>
      <c r="B285" s="160"/>
      <c r="C285" s="160"/>
      <c r="D285" s="161"/>
      <c r="E285" s="142">
        <f t="shared" si="48"/>
        <v>1</v>
      </c>
      <c r="F285" s="162">
        <f t="shared" ref="F285:F348" si="54">D285*E285</f>
        <v>0</v>
      </c>
      <c r="G285" s="161"/>
      <c r="H285" s="179"/>
      <c r="I285" s="143"/>
      <c r="J285" s="143"/>
      <c r="K285" s="185" t="e">
        <f>VLOOKUP('Damage Pickup'!$H285&amp;'Damage Pickup'!$I285,Code!$I$2:$M$51,4,0)</f>
        <v>#N/A</v>
      </c>
      <c r="L285" s="183"/>
      <c r="M285" s="163"/>
      <c r="N285" s="144"/>
      <c r="O285" s="145">
        <f t="shared" si="52"/>
        <v>0</v>
      </c>
      <c r="P285" s="144">
        <v>0</v>
      </c>
      <c r="Q285" s="164">
        <f t="shared" si="53"/>
        <v>0</v>
      </c>
      <c r="R285" s="146"/>
      <c r="S285" s="147"/>
      <c r="T285" s="147"/>
      <c r="U285" s="157"/>
      <c r="V285" s="165"/>
      <c r="W285" s="166"/>
      <c r="X285" s="166"/>
      <c r="Y285" s="166"/>
      <c r="Z285" s="167" t="str">
        <f t="shared" si="49"/>
        <v/>
      </c>
      <c r="AA285" s="150">
        <f t="shared" si="51"/>
        <v>0</v>
      </c>
      <c r="AB285" s="167" t="str">
        <f t="shared" si="50"/>
        <v/>
      </c>
      <c r="AG285" s="188" t="str">
        <f ca="1">IF(AB285="","",MIN(OFFSET(B285,0,0):OFFSET(B285,AB285-1,0)))</f>
        <v/>
      </c>
      <c r="AH285" s="188" t="str">
        <f ca="1">IF(AB285="","",MIN(OFFSET(C285,0,0):OFFSET(C285,AB285-1,0)))</f>
        <v/>
      </c>
      <c r="AI285" s="188" t="str">
        <f ca="1">IF(AB285="","",MAX(OFFSET(B285,0,0):OFFSET(B285,AB285-1,0)))</f>
        <v/>
      </c>
      <c r="AJ285" s="188" t="str">
        <f ca="1">IF(AB285="","",MAX(OFFSET(C285,0,0):OFFSET(C285,AB285-1,0)))</f>
        <v/>
      </c>
      <c r="AK285" s="188">
        <f t="shared" ca="1" si="46"/>
        <v>0</v>
      </c>
      <c r="AL285" s="189">
        <f t="shared" ca="1" si="47"/>
        <v>0</v>
      </c>
    </row>
    <row r="286" spans="1:38" ht="15.75" x14ac:dyDescent="0.25">
      <c r="A286" s="138"/>
      <c r="B286" s="160"/>
      <c r="C286" s="160"/>
      <c r="D286" s="161"/>
      <c r="E286" s="142">
        <f t="shared" si="48"/>
        <v>1</v>
      </c>
      <c r="F286" s="162">
        <f t="shared" si="54"/>
        <v>0</v>
      </c>
      <c r="G286" s="161"/>
      <c r="H286" s="179"/>
      <c r="I286" s="143"/>
      <c r="J286" s="143"/>
      <c r="K286" s="185" t="e">
        <f>VLOOKUP('Damage Pickup'!$H286&amp;'Damage Pickup'!$I286,Code!$I$2:$M$51,4,0)</f>
        <v>#N/A</v>
      </c>
      <c r="L286" s="183"/>
      <c r="M286" s="163"/>
      <c r="N286" s="144"/>
      <c r="O286" s="145">
        <f t="shared" si="52"/>
        <v>0</v>
      </c>
      <c r="P286" s="144">
        <v>0</v>
      </c>
      <c r="Q286" s="164">
        <f t="shared" si="53"/>
        <v>0</v>
      </c>
      <c r="R286" s="146"/>
      <c r="S286" s="147"/>
      <c r="T286" s="147"/>
      <c r="U286" s="157"/>
      <c r="V286" s="165"/>
      <c r="W286" s="166"/>
      <c r="X286" s="166"/>
      <c r="Y286" s="166"/>
      <c r="Z286" s="167" t="str">
        <f t="shared" si="49"/>
        <v/>
      </c>
      <c r="AA286" s="150">
        <f t="shared" si="51"/>
        <v>0</v>
      </c>
      <c r="AB286" s="167" t="str">
        <f t="shared" si="50"/>
        <v/>
      </c>
      <c r="AG286" s="188" t="str">
        <f ca="1">IF(AB286="","",MIN(OFFSET(B286,0,0):OFFSET(B286,AB286-1,0)))</f>
        <v/>
      </c>
      <c r="AH286" s="188" t="str">
        <f ca="1">IF(AB286="","",MIN(OFFSET(C286,0,0):OFFSET(C286,AB286-1,0)))</f>
        <v/>
      </c>
      <c r="AI286" s="188" t="str">
        <f ca="1">IF(AB286="","",MAX(OFFSET(B286,0,0):OFFSET(B286,AB286-1,0)))</f>
        <v/>
      </c>
      <c r="AJ286" s="188" t="str">
        <f ca="1">IF(AB286="","",MAX(OFFSET(C286,0,0):OFFSET(C286,AB286-1,0)))</f>
        <v/>
      </c>
      <c r="AK286" s="188">
        <f t="shared" ca="1" si="46"/>
        <v>0</v>
      </c>
      <c r="AL286" s="189">
        <f t="shared" ca="1" si="47"/>
        <v>0</v>
      </c>
    </row>
    <row r="287" spans="1:38" ht="15.75" x14ac:dyDescent="0.25">
      <c r="A287" s="138"/>
      <c r="B287" s="160"/>
      <c r="C287" s="160"/>
      <c r="D287" s="161"/>
      <c r="E287" s="142">
        <f t="shared" si="48"/>
        <v>1</v>
      </c>
      <c r="F287" s="162">
        <f t="shared" si="54"/>
        <v>0</v>
      </c>
      <c r="G287" s="161"/>
      <c r="H287" s="179"/>
      <c r="I287" s="143"/>
      <c r="J287" s="143"/>
      <c r="K287" s="185" t="e">
        <f>VLOOKUP('Damage Pickup'!$H287&amp;'Damage Pickup'!$I287,Code!$I$2:$M$51,4,0)</f>
        <v>#N/A</v>
      </c>
      <c r="L287" s="183"/>
      <c r="M287" s="163"/>
      <c r="N287" s="144"/>
      <c r="O287" s="145">
        <f t="shared" si="52"/>
        <v>0</v>
      </c>
      <c r="P287" s="144">
        <v>0</v>
      </c>
      <c r="Q287" s="164">
        <f t="shared" si="53"/>
        <v>0</v>
      </c>
      <c r="R287" s="146"/>
      <c r="S287" s="147"/>
      <c r="T287" s="147"/>
      <c r="U287" s="157"/>
      <c r="V287" s="165"/>
      <c r="W287" s="166"/>
      <c r="X287" s="166"/>
      <c r="Y287" s="166"/>
      <c r="Z287" s="167" t="str">
        <f t="shared" si="49"/>
        <v/>
      </c>
      <c r="AA287" s="150">
        <f t="shared" si="51"/>
        <v>0</v>
      </c>
      <c r="AB287" s="167" t="str">
        <f t="shared" si="50"/>
        <v/>
      </c>
      <c r="AG287" s="188" t="str">
        <f ca="1">IF(AB287="","",MIN(OFFSET(B287,0,0):OFFSET(B287,AB287-1,0)))</f>
        <v/>
      </c>
      <c r="AH287" s="188" t="str">
        <f ca="1">IF(AB287="","",MIN(OFFSET(C287,0,0):OFFSET(C287,AB287-1,0)))</f>
        <v/>
      </c>
      <c r="AI287" s="188" t="str">
        <f ca="1">IF(AB287="","",MAX(OFFSET(B287,0,0):OFFSET(B287,AB287-1,0)))</f>
        <v/>
      </c>
      <c r="AJ287" s="188" t="str">
        <f ca="1">IF(AB287="","",MAX(OFFSET(C287,0,0):OFFSET(C287,AB287-1,0)))</f>
        <v/>
      </c>
      <c r="AK287" s="188">
        <f t="shared" ca="1" si="46"/>
        <v>0</v>
      </c>
      <c r="AL287" s="189">
        <f t="shared" ca="1" si="47"/>
        <v>0</v>
      </c>
    </row>
    <row r="288" spans="1:38" ht="15.75" x14ac:dyDescent="0.25">
      <c r="A288" s="138"/>
      <c r="B288" s="160"/>
      <c r="C288" s="160"/>
      <c r="D288" s="161"/>
      <c r="E288" s="142">
        <f t="shared" si="48"/>
        <v>1</v>
      </c>
      <c r="F288" s="162">
        <f t="shared" si="54"/>
        <v>0</v>
      </c>
      <c r="G288" s="161"/>
      <c r="H288" s="179"/>
      <c r="I288" s="143"/>
      <c r="J288" s="143"/>
      <c r="K288" s="185" t="e">
        <f>VLOOKUP('Damage Pickup'!$H288&amp;'Damage Pickup'!$I288,Code!$I$2:$M$51,4,0)</f>
        <v>#N/A</v>
      </c>
      <c r="L288" s="183"/>
      <c r="M288" s="163"/>
      <c r="N288" s="144"/>
      <c r="O288" s="145">
        <f t="shared" si="52"/>
        <v>0</v>
      </c>
      <c r="P288" s="144">
        <v>0</v>
      </c>
      <c r="Q288" s="164">
        <f t="shared" si="53"/>
        <v>0</v>
      </c>
      <c r="R288" s="146"/>
      <c r="S288" s="147"/>
      <c r="T288" s="147"/>
      <c r="U288" s="157"/>
      <c r="V288" s="165"/>
      <c r="W288" s="166"/>
      <c r="X288" s="166"/>
      <c r="Y288" s="166"/>
      <c r="Z288" s="167" t="str">
        <f t="shared" si="49"/>
        <v/>
      </c>
      <c r="AA288" s="150">
        <f t="shared" si="51"/>
        <v>0</v>
      </c>
      <c r="AB288" s="167" t="str">
        <f t="shared" si="50"/>
        <v/>
      </c>
      <c r="AG288" s="188" t="str">
        <f ca="1">IF(AB288="","",MIN(OFFSET(B288,0,0):OFFSET(B288,AB288-1,0)))</f>
        <v/>
      </c>
      <c r="AH288" s="188" t="str">
        <f ca="1">IF(AB288="","",MIN(OFFSET(C288,0,0):OFFSET(C288,AB288-1,0)))</f>
        <v/>
      </c>
      <c r="AI288" s="188" t="str">
        <f ca="1">IF(AB288="","",MAX(OFFSET(B288,0,0):OFFSET(B288,AB288-1,0)))</f>
        <v/>
      </c>
      <c r="AJ288" s="188" t="str">
        <f ca="1">IF(AB288="","",MAX(OFFSET(C288,0,0):OFFSET(C288,AB288-1,0)))</f>
        <v/>
      </c>
      <c r="AK288" s="188">
        <f t="shared" ca="1" si="46"/>
        <v>0</v>
      </c>
      <c r="AL288" s="189">
        <f t="shared" ca="1" si="47"/>
        <v>0</v>
      </c>
    </row>
    <row r="289" spans="1:38" ht="15.75" x14ac:dyDescent="0.25">
      <c r="A289" s="138"/>
      <c r="B289" s="160"/>
      <c r="C289" s="160"/>
      <c r="D289" s="161"/>
      <c r="E289" s="142">
        <f t="shared" si="48"/>
        <v>1</v>
      </c>
      <c r="F289" s="162">
        <f t="shared" si="54"/>
        <v>0</v>
      </c>
      <c r="G289" s="161"/>
      <c r="H289" s="179"/>
      <c r="I289" s="143"/>
      <c r="J289" s="143"/>
      <c r="K289" s="185" t="e">
        <f>VLOOKUP('Damage Pickup'!$H289&amp;'Damage Pickup'!$I289,Code!$I$2:$M$51,4,0)</f>
        <v>#N/A</v>
      </c>
      <c r="L289" s="183"/>
      <c r="M289" s="163"/>
      <c r="N289" s="144"/>
      <c r="O289" s="145">
        <f t="shared" si="52"/>
        <v>0</v>
      </c>
      <c r="P289" s="144">
        <v>0</v>
      </c>
      <c r="Q289" s="164">
        <f t="shared" si="53"/>
        <v>0</v>
      </c>
      <c r="R289" s="146"/>
      <c r="S289" s="147"/>
      <c r="T289" s="147"/>
      <c r="U289" s="157"/>
      <c r="V289" s="165"/>
      <c r="W289" s="166"/>
      <c r="X289" s="166"/>
      <c r="Y289" s="166"/>
      <c r="Z289" s="167" t="str">
        <f t="shared" si="49"/>
        <v/>
      </c>
      <c r="AA289" s="150">
        <f t="shared" si="51"/>
        <v>0</v>
      </c>
      <c r="AB289" s="167" t="str">
        <f t="shared" si="50"/>
        <v/>
      </c>
      <c r="AG289" s="188" t="str">
        <f ca="1">IF(AB289="","",MIN(OFFSET(B289,0,0):OFFSET(B289,AB289-1,0)))</f>
        <v/>
      </c>
      <c r="AH289" s="188" t="str">
        <f ca="1">IF(AB289="","",MIN(OFFSET(C289,0,0):OFFSET(C289,AB289-1,0)))</f>
        <v/>
      </c>
      <c r="AI289" s="188" t="str">
        <f ca="1">IF(AB289="","",MAX(OFFSET(B289,0,0):OFFSET(B289,AB289-1,0)))</f>
        <v/>
      </c>
      <c r="AJ289" s="188" t="str">
        <f ca="1">IF(AB289="","",MAX(OFFSET(C289,0,0):OFFSET(C289,AB289-1,0)))</f>
        <v/>
      </c>
      <c r="AK289" s="188">
        <f t="shared" ca="1" si="46"/>
        <v>0</v>
      </c>
      <c r="AL289" s="189">
        <f t="shared" ca="1" si="47"/>
        <v>0</v>
      </c>
    </row>
    <row r="290" spans="1:38" ht="15.75" x14ac:dyDescent="0.25">
      <c r="A290" s="138"/>
      <c r="B290" s="160"/>
      <c r="C290" s="160"/>
      <c r="D290" s="161"/>
      <c r="E290" s="142">
        <f t="shared" si="48"/>
        <v>1</v>
      </c>
      <c r="F290" s="162">
        <f t="shared" si="54"/>
        <v>0</v>
      </c>
      <c r="G290" s="161"/>
      <c r="H290" s="179"/>
      <c r="I290" s="143"/>
      <c r="J290" s="143"/>
      <c r="K290" s="185" t="e">
        <f>VLOOKUP('Damage Pickup'!$H290&amp;'Damage Pickup'!$I290,Code!$I$2:$M$51,4,0)</f>
        <v>#N/A</v>
      </c>
      <c r="L290" s="183"/>
      <c r="M290" s="163"/>
      <c r="N290" s="144"/>
      <c r="O290" s="145">
        <f t="shared" si="52"/>
        <v>0</v>
      </c>
      <c r="P290" s="144">
        <v>0</v>
      </c>
      <c r="Q290" s="164">
        <f t="shared" si="53"/>
        <v>0</v>
      </c>
      <c r="R290" s="146"/>
      <c r="S290" s="147"/>
      <c r="T290" s="147"/>
      <c r="U290" s="157"/>
      <c r="V290" s="165"/>
      <c r="W290" s="166"/>
      <c r="X290" s="166"/>
      <c r="Y290" s="166"/>
      <c r="Z290" s="167" t="str">
        <f t="shared" si="49"/>
        <v/>
      </c>
      <c r="AA290" s="150">
        <f t="shared" si="51"/>
        <v>0</v>
      </c>
      <c r="AB290" s="167" t="str">
        <f t="shared" si="50"/>
        <v/>
      </c>
      <c r="AG290" s="188" t="str">
        <f ca="1">IF(AB290="","",MIN(OFFSET(B290,0,0):OFFSET(B290,AB290-1,0)))</f>
        <v/>
      </c>
      <c r="AH290" s="188" t="str">
        <f ca="1">IF(AB290="","",MIN(OFFSET(C290,0,0):OFFSET(C290,AB290-1,0)))</f>
        <v/>
      </c>
      <c r="AI290" s="188" t="str">
        <f ca="1">IF(AB290="","",MAX(OFFSET(B290,0,0):OFFSET(B290,AB290-1,0)))</f>
        <v/>
      </c>
      <c r="AJ290" s="188" t="str">
        <f ca="1">IF(AB290="","",MAX(OFFSET(C290,0,0):OFFSET(C290,AB290-1,0)))</f>
        <v/>
      </c>
      <c r="AK290" s="188">
        <f t="shared" ca="1" si="46"/>
        <v>0</v>
      </c>
      <c r="AL290" s="189">
        <f t="shared" ca="1" si="47"/>
        <v>0</v>
      </c>
    </row>
    <row r="291" spans="1:38" ht="15.75" x14ac:dyDescent="0.25">
      <c r="A291" s="138"/>
      <c r="B291" s="160"/>
      <c r="C291" s="160"/>
      <c r="D291" s="161"/>
      <c r="E291" s="142">
        <f t="shared" si="48"/>
        <v>1</v>
      </c>
      <c r="F291" s="162">
        <f t="shared" si="54"/>
        <v>0</v>
      </c>
      <c r="G291" s="161"/>
      <c r="H291" s="179"/>
      <c r="I291" s="143"/>
      <c r="J291" s="143"/>
      <c r="K291" s="185" t="e">
        <f>VLOOKUP('Damage Pickup'!$H291&amp;'Damage Pickup'!$I291,Code!$I$2:$M$51,4,0)</f>
        <v>#N/A</v>
      </c>
      <c r="L291" s="183"/>
      <c r="M291" s="163"/>
      <c r="N291" s="144"/>
      <c r="O291" s="145">
        <f t="shared" si="52"/>
        <v>0</v>
      </c>
      <c r="P291" s="144">
        <v>0</v>
      </c>
      <c r="Q291" s="164">
        <f t="shared" si="53"/>
        <v>0</v>
      </c>
      <c r="R291" s="146"/>
      <c r="S291" s="147"/>
      <c r="T291" s="147"/>
      <c r="U291" s="157"/>
      <c r="V291" s="165"/>
      <c r="W291" s="166"/>
      <c r="X291" s="166"/>
      <c r="Y291" s="166"/>
      <c r="Z291" s="167" t="str">
        <f t="shared" si="49"/>
        <v/>
      </c>
      <c r="AA291" s="150">
        <f t="shared" si="51"/>
        <v>0</v>
      </c>
      <c r="AB291" s="167" t="str">
        <f t="shared" si="50"/>
        <v/>
      </c>
      <c r="AG291" s="188" t="str">
        <f ca="1">IF(AB291="","",MIN(OFFSET(B291,0,0):OFFSET(B291,AB291-1,0)))</f>
        <v/>
      </c>
      <c r="AH291" s="188" t="str">
        <f ca="1">IF(AB291="","",MIN(OFFSET(C291,0,0):OFFSET(C291,AB291-1,0)))</f>
        <v/>
      </c>
      <c r="AI291" s="188" t="str">
        <f ca="1">IF(AB291="","",MAX(OFFSET(B291,0,0):OFFSET(B291,AB291-1,0)))</f>
        <v/>
      </c>
      <c r="AJ291" s="188" t="str">
        <f ca="1">IF(AB291="","",MAX(OFFSET(C291,0,0):OFFSET(C291,AB291-1,0)))</f>
        <v/>
      </c>
      <c r="AK291" s="188">
        <f t="shared" ca="1" si="46"/>
        <v>0</v>
      </c>
      <c r="AL291" s="189">
        <f t="shared" ca="1" si="47"/>
        <v>0</v>
      </c>
    </row>
    <row r="292" spans="1:38" ht="15.75" x14ac:dyDescent="0.25">
      <c r="A292" s="138"/>
      <c r="B292" s="160"/>
      <c r="C292" s="160"/>
      <c r="D292" s="161"/>
      <c r="E292" s="142">
        <f t="shared" si="48"/>
        <v>1</v>
      </c>
      <c r="F292" s="162">
        <f t="shared" si="54"/>
        <v>0</v>
      </c>
      <c r="G292" s="161"/>
      <c r="H292" s="179"/>
      <c r="I292" s="143"/>
      <c r="J292" s="143"/>
      <c r="K292" s="185" t="e">
        <f>VLOOKUP('Damage Pickup'!$H292&amp;'Damage Pickup'!$I292,Code!$I$2:$M$51,4,0)</f>
        <v>#N/A</v>
      </c>
      <c r="L292" s="183"/>
      <c r="M292" s="163"/>
      <c r="N292" s="144"/>
      <c r="O292" s="145">
        <f t="shared" si="52"/>
        <v>0</v>
      </c>
      <c r="P292" s="144">
        <v>0</v>
      </c>
      <c r="Q292" s="164">
        <f t="shared" si="53"/>
        <v>0</v>
      </c>
      <c r="R292" s="146"/>
      <c r="S292" s="147"/>
      <c r="T292" s="147"/>
      <c r="U292" s="157"/>
      <c r="V292" s="165"/>
      <c r="W292" s="166"/>
      <c r="X292" s="166"/>
      <c r="Y292" s="166"/>
      <c r="Z292" s="167" t="str">
        <f t="shared" si="49"/>
        <v/>
      </c>
      <c r="AA292" s="150">
        <f t="shared" si="51"/>
        <v>0</v>
      </c>
      <c r="AB292" s="167" t="str">
        <f t="shared" si="50"/>
        <v/>
      </c>
      <c r="AG292" s="188" t="str">
        <f ca="1">IF(AB292="","",MIN(OFFSET(B292,0,0):OFFSET(B292,AB292-1,0)))</f>
        <v/>
      </c>
      <c r="AH292" s="188" t="str">
        <f ca="1">IF(AB292="","",MIN(OFFSET(C292,0,0):OFFSET(C292,AB292-1,0)))</f>
        <v/>
      </c>
      <c r="AI292" s="188" t="str">
        <f ca="1">IF(AB292="","",MAX(OFFSET(B292,0,0):OFFSET(B292,AB292-1,0)))</f>
        <v/>
      </c>
      <c r="AJ292" s="188" t="str">
        <f ca="1">IF(AB292="","",MAX(OFFSET(C292,0,0):OFFSET(C292,AB292-1,0)))</f>
        <v/>
      </c>
      <c r="AK292" s="188">
        <f t="shared" ca="1" si="46"/>
        <v>0</v>
      </c>
      <c r="AL292" s="189">
        <f t="shared" ca="1" si="47"/>
        <v>0</v>
      </c>
    </row>
    <row r="293" spans="1:38" ht="15.75" x14ac:dyDescent="0.25">
      <c r="A293" s="138"/>
      <c r="B293" s="160"/>
      <c r="C293" s="160"/>
      <c r="D293" s="161"/>
      <c r="E293" s="142">
        <f t="shared" si="48"/>
        <v>1</v>
      </c>
      <c r="F293" s="162">
        <f t="shared" si="54"/>
        <v>0</v>
      </c>
      <c r="G293" s="161"/>
      <c r="H293" s="179"/>
      <c r="I293" s="143"/>
      <c r="J293" s="143"/>
      <c r="K293" s="185" t="e">
        <f>VLOOKUP('Damage Pickup'!$H293&amp;'Damage Pickup'!$I293,Code!$I$2:$M$51,4,0)</f>
        <v>#N/A</v>
      </c>
      <c r="L293" s="183"/>
      <c r="M293" s="163"/>
      <c r="N293" s="144"/>
      <c r="O293" s="145">
        <f t="shared" si="52"/>
        <v>0</v>
      </c>
      <c r="P293" s="144">
        <v>0</v>
      </c>
      <c r="Q293" s="164">
        <f t="shared" si="53"/>
        <v>0</v>
      </c>
      <c r="R293" s="146"/>
      <c r="S293" s="147"/>
      <c r="T293" s="147"/>
      <c r="U293" s="157"/>
      <c r="V293" s="165"/>
      <c r="W293" s="166"/>
      <c r="X293" s="166"/>
      <c r="Y293" s="166"/>
      <c r="Z293" s="167" t="str">
        <f t="shared" si="49"/>
        <v/>
      </c>
      <c r="AA293" s="150">
        <f t="shared" si="51"/>
        <v>0</v>
      </c>
      <c r="AB293" s="167" t="str">
        <f t="shared" si="50"/>
        <v/>
      </c>
      <c r="AG293" s="188" t="str">
        <f ca="1">IF(AB293="","",MIN(OFFSET(B293,0,0):OFFSET(B293,AB293-1,0)))</f>
        <v/>
      </c>
      <c r="AH293" s="188" t="str">
        <f ca="1">IF(AB293="","",MIN(OFFSET(C293,0,0):OFFSET(C293,AB293-1,0)))</f>
        <v/>
      </c>
      <c r="AI293" s="188" t="str">
        <f ca="1">IF(AB293="","",MAX(OFFSET(B293,0,0):OFFSET(B293,AB293-1,0)))</f>
        <v/>
      </c>
      <c r="AJ293" s="188" t="str">
        <f ca="1">IF(AB293="","",MAX(OFFSET(C293,0,0):OFFSET(C293,AB293-1,0)))</f>
        <v/>
      </c>
      <c r="AK293" s="188">
        <f t="shared" ca="1" si="46"/>
        <v>0</v>
      </c>
      <c r="AL293" s="189">
        <f t="shared" ca="1" si="47"/>
        <v>0</v>
      </c>
    </row>
    <row r="294" spans="1:38" ht="15.75" x14ac:dyDescent="0.25">
      <c r="A294" s="138"/>
      <c r="B294" s="160"/>
      <c r="C294" s="160"/>
      <c r="D294" s="161"/>
      <c r="E294" s="142">
        <f t="shared" si="48"/>
        <v>1</v>
      </c>
      <c r="F294" s="162">
        <f t="shared" si="54"/>
        <v>0</v>
      </c>
      <c r="G294" s="161"/>
      <c r="H294" s="179"/>
      <c r="I294" s="143"/>
      <c r="J294" s="143"/>
      <c r="K294" s="185" t="e">
        <f>VLOOKUP('Damage Pickup'!$H294&amp;'Damage Pickup'!$I294,Code!$I$2:$M$51,4,0)</f>
        <v>#N/A</v>
      </c>
      <c r="L294" s="183"/>
      <c r="M294" s="163"/>
      <c r="N294" s="144"/>
      <c r="O294" s="145">
        <f t="shared" si="52"/>
        <v>0</v>
      </c>
      <c r="P294" s="144">
        <v>0</v>
      </c>
      <c r="Q294" s="164">
        <f t="shared" si="53"/>
        <v>0</v>
      </c>
      <c r="R294" s="146"/>
      <c r="S294" s="147"/>
      <c r="T294" s="147"/>
      <c r="U294" s="157"/>
      <c r="V294" s="165"/>
      <c r="W294" s="166"/>
      <c r="X294" s="166"/>
      <c r="Y294" s="166"/>
      <c r="Z294" s="167" t="str">
        <f t="shared" si="49"/>
        <v/>
      </c>
      <c r="AA294" s="150">
        <f t="shared" si="51"/>
        <v>0</v>
      </c>
      <c r="AB294" s="167" t="str">
        <f t="shared" si="50"/>
        <v/>
      </c>
      <c r="AG294" s="188" t="str">
        <f ca="1">IF(AB294="","",MIN(OFFSET(B294,0,0):OFFSET(B294,AB294-1,0)))</f>
        <v/>
      </c>
      <c r="AH294" s="188" t="str">
        <f ca="1">IF(AB294="","",MIN(OFFSET(C294,0,0):OFFSET(C294,AB294-1,0)))</f>
        <v/>
      </c>
      <c r="AI294" s="188" t="str">
        <f ca="1">IF(AB294="","",MAX(OFFSET(B294,0,0):OFFSET(B294,AB294-1,0)))</f>
        <v/>
      </c>
      <c r="AJ294" s="188" t="str">
        <f ca="1">IF(AB294="","",MAX(OFFSET(C294,0,0):OFFSET(C294,AB294-1,0)))</f>
        <v/>
      </c>
      <c r="AK294" s="188">
        <f t="shared" ca="1" si="46"/>
        <v>0</v>
      </c>
      <c r="AL294" s="189">
        <f t="shared" ca="1" si="47"/>
        <v>0</v>
      </c>
    </row>
    <row r="295" spans="1:38" ht="15.75" x14ac:dyDescent="0.25">
      <c r="A295" s="138"/>
      <c r="B295" s="160"/>
      <c r="C295" s="160"/>
      <c r="D295" s="161"/>
      <c r="E295" s="142">
        <f t="shared" si="48"/>
        <v>1</v>
      </c>
      <c r="F295" s="162">
        <f t="shared" si="54"/>
        <v>0</v>
      </c>
      <c r="G295" s="161"/>
      <c r="H295" s="179"/>
      <c r="I295" s="143"/>
      <c r="J295" s="143"/>
      <c r="K295" s="185" t="e">
        <f>VLOOKUP('Damage Pickup'!$H295&amp;'Damage Pickup'!$I295,Code!$I$2:$M$51,4,0)</f>
        <v>#N/A</v>
      </c>
      <c r="L295" s="183"/>
      <c r="M295" s="163"/>
      <c r="N295" s="144"/>
      <c r="O295" s="145">
        <f t="shared" si="52"/>
        <v>0</v>
      </c>
      <c r="P295" s="144">
        <v>0</v>
      </c>
      <c r="Q295" s="164">
        <f t="shared" si="53"/>
        <v>0</v>
      </c>
      <c r="R295" s="146"/>
      <c r="S295" s="147"/>
      <c r="T295" s="147"/>
      <c r="U295" s="157"/>
      <c r="V295" s="165"/>
      <c r="W295" s="166"/>
      <c r="X295" s="166"/>
      <c r="Y295" s="166"/>
      <c r="Z295" s="167" t="str">
        <f t="shared" si="49"/>
        <v/>
      </c>
      <c r="AA295" s="150">
        <f t="shared" si="51"/>
        <v>0</v>
      </c>
      <c r="AB295" s="167" t="str">
        <f t="shared" si="50"/>
        <v/>
      </c>
      <c r="AG295" s="188" t="str">
        <f ca="1">IF(AB295="","",MIN(OFFSET(B295,0,0):OFFSET(B295,AB295-1,0)))</f>
        <v/>
      </c>
      <c r="AH295" s="188" t="str">
        <f ca="1">IF(AB295="","",MIN(OFFSET(C295,0,0):OFFSET(C295,AB295-1,0)))</f>
        <v/>
      </c>
      <c r="AI295" s="188" t="str">
        <f ca="1">IF(AB295="","",MAX(OFFSET(B295,0,0):OFFSET(B295,AB295-1,0)))</f>
        <v/>
      </c>
      <c r="AJ295" s="188" t="str">
        <f ca="1">IF(AB295="","",MAX(OFFSET(C295,0,0):OFFSET(C295,AB295-1,0)))</f>
        <v/>
      </c>
      <c r="AK295" s="188">
        <f t="shared" ca="1" si="46"/>
        <v>0</v>
      </c>
      <c r="AL295" s="189">
        <f t="shared" ca="1" si="47"/>
        <v>0</v>
      </c>
    </row>
    <row r="296" spans="1:38" ht="15.75" x14ac:dyDescent="0.25">
      <c r="A296" s="138"/>
      <c r="B296" s="160"/>
      <c r="C296" s="160"/>
      <c r="D296" s="161"/>
      <c r="E296" s="142">
        <f t="shared" si="48"/>
        <v>1</v>
      </c>
      <c r="F296" s="162">
        <f t="shared" si="54"/>
        <v>0</v>
      </c>
      <c r="G296" s="161"/>
      <c r="H296" s="179"/>
      <c r="I296" s="143"/>
      <c r="J296" s="143"/>
      <c r="K296" s="185" t="e">
        <f>VLOOKUP('Damage Pickup'!$H296&amp;'Damage Pickup'!$I296,Code!$I$2:$M$51,4,0)</f>
        <v>#N/A</v>
      </c>
      <c r="L296" s="183"/>
      <c r="M296" s="163"/>
      <c r="N296" s="144"/>
      <c r="O296" s="145">
        <f t="shared" si="52"/>
        <v>0</v>
      </c>
      <c r="P296" s="144">
        <v>0</v>
      </c>
      <c r="Q296" s="164">
        <f t="shared" si="53"/>
        <v>0</v>
      </c>
      <c r="R296" s="146"/>
      <c r="S296" s="147"/>
      <c r="T296" s="147"/>
      <c r="U296" s="157"/>
      <c r="V296" s="165"/>
      <c r="W296" s="166"/>
      <c r="X296" s="166"/>
      <c r="Y296" s="166"/>
      <c r="Z296" s="167" t="str">
        <f t="shared" si="49"/>
        <v/>
      </c>
      <c r="AA296" s="150">
        <f t="shared" si="51"/>
        <v>0</v>
      </c>
      <c r="AB296" s="167" t="str">
        <f t="shared" si="50"/>
        <v/>
      </c>
      <c r="AG296" s="188" t="str">
        <f ca="1">IF(AB296="","",MIN(OFFSET(B296,0,0):OFFSET(B296,AB296-1,0)))</f>
        <v/>
      </c>
      <c r="AH296" s="188" t="str">
        <f ca="1">IF(AB296="","",MIN(OFFSET(C296,0,0):OFFSET(C296,AB296-1,0)))</f>
        <v/>
      </c>
      <c r="AI296" s="188" t="str">
        <f ca="1">IF(AB296="","",MAX(OFFSET(B296,0,0):OFFSET(B296,AB296-1,0)))</f>
        <v/>
      </c>
      <c r="AJ296" s="188" t="str">
        <f ca="1">IF(AB296="","",MAX(OFFSET(C296,0,0):OFFSET(C296,AB296-1,0)))</f>
        <v/>
      </c>
      <c r="AK296" s="188">
        <f t="shared" ca="1" si="46"/>
        <v>0</v>
      </c>
      <c r="AL296" s="189">
        <f t="shared" ca="1" si="47"/>
        <v>0</v>
      </c>
    </row>
    <row r="297" spans="1:38" ht="15.75" x14ac:dyDescent="0.25">
      <c r="A297" s="138"/>
      <c r="B297" s="160"/>
      <c r="C297" s="160"/>
      <c r="D297" s="161"/>
      <c r="E297" s="142">
        <f t="shared" si="48"/>
        <v>1</v>
      </c>
      <c r="F297" s="162">
        <f t="shared" si="54"/>
        <v>0</v>
      </c>
      <c r="G297" s="161"/>
      <c r="H297" s="179"/>
      <c r="I297" s="143"/>
      <c r="J297" s="143"/>
      <c r="K297" s="185" t="e">
        <f>VLOOKUP('Damage Pickup'!$H297&amp;'Damage Pickup'!$I297,Code!$I$2:$M$51,4,0)</f>
        <v>#N/A</v>
      </c>
      <c r="L297" s="183"/>
      <c r="M297" s="163"/>
      <c r="N297" s="144"/>
      <c r="O297" s="145">
        <f t="shared" si="52"/>
        <v>0</v>
      </c>
      <c r="P297" s="144">
        <v>0</v>
      </c>
      <c r="Q297" s="164">
        <f t="shared" si="53"/>
        <v>0</v>
      </c>
      <c r="R297" s="146"/>
      <c r="S297" s="147"/>
      <c r="T297" s="147"/>
      <c r="U297" s="157"/>
      <c r="V297" s="165"/>
      <c r="W297" s="166"/>
      <c r="X297" s="166"/>
      <c r="Y297" s="166"/>
      <c r="Z297" s="167" t="str">
        <f t="shared" si="49"/>
        <v/>
      </c>
      <c r="AA297" s="150">
        <f t="shared" si="51"/>
        <v>0</v>
      </c>
      <c r="AB297" s="167" t="str">
        <f t="shared" si="50"/>
        <v/>
      </c>
      <c r="AG297" s="188" t="str">
        <f ca="1">IF(AB297="","",MIN(OFFSET(B297,0,0):OFFSET(B297,AB297-1,0)))</f>
        <v/>
      </c>
      <c r="AH297" s="188" t="str">
        <f ca="1">IF(AB297="","",MIN(OFFSET(C297,0,0):OFFSET(C297,AB297-1,0)))</f>
        <v/>
      </c>
      <c r="AI297" s="188" t="str">
        <f ca="1">IF(AB297="","",MAX(OFFSET(B297,0,0):OFFSET(B297,AB297-1,0)))</f>
        <v/>
      </c>
      <c r="AJ297" s="188" t="str">
        <f ca="1">IF(AB297="","",MAX(OFFSET(C297,0,0):OFFSET(C297,AB297-1,0)))</f>
        <v/>
      </c>
      <c r="AK297" s="188">
        <f t="shared" ca="1" si="46"/>
        <v>0</v>
      </c>
      <c r="AL297" s="189">
        <f t="shared" ca="1" si="47"/>
        <v>0</v>
      </c>
    </row>
    <row r="298" spans="1:38" ht="15.75" x14ac:dyDescent="0.25">
      <c r="A298" s="138"/>
      <c r="B298" s="160"/>
      <c r="C298" s="160"/>
      <c r="D298" s="161"/>
      <c r="E298" s="142">
        <f t="shared" si="48"/>
        <v>1</v>
      </c>
      <c r="F298" s="162">
        <f t="shared" si="54"/>
        <v>0</v>
      </c>
      <c r="G298" s="161"/>
      <c r="H298" s="179"/>
      <c r="I298" s="143"/>
      <c r="J298" s="143"/>
      <c r="K298" s="185" t="e">
        <f>VLOOKUP('Damage Pickup'!$H298&amp;'Damage Pickup'!$I298,Code!$I$2:$M$51,4,0)</f>
        <v>#N/A</v>
      </c>
      <c r="L298" s="183"/>
      <c r="M298" s="163"/>
      <c r="N298" s="144"/>
      <c r="O298" s="145">
        <f t="shared" si="52"/>
        <v>0</v>
      </c>
      <c r="P298" s="144">
        <v>0</v>
      </c>
      <c r="Q298" s="164">
        <f t="shared" si="53"/>
        <v>0</v>
      </c>
      <c r="R298" s="146"/>
      <c r="S298" s="147"/>
      <c r="T298" s="147"/>
      <c r="U298" s="157"/>
      <c r="V298" s="165"/>
      <c r="W298" s="166"/>
      <c r="X298" s="166"/>
      <c r="Y298" s="166"/>
      <c r="Z298" s="167" t="str">
        <f t="shared" si="49"/>
        <v/>
      </c>
      <c r="AA298" s="150">
        <f t="shared" si="51"/>
        <v>0</v>
      </c>
      <c r="AB298" s="167" t="str">
        <f t="shared" si="50"/>
        <v/>
      </c>
      <c r="AG298" s="188" t="str">
        <f ca="1">IF(AB298="","",MIN(OFFSET(B298,0,0):OFFSET(B298,AB298-1,0)))</f>
        <v/>
      </c>
      <c r="AH298" s="188" t="str">
        <f ca="1">IF(AB298="","",MIN(OFFSET(C298,0,0):OFFSET(C298,AB298-1,0)))</f>
        <v/>
      </c>
      <c r="AI298" s="188" t="str">
        <f ca="1">IF(AB298="","",MAX(OFFSET(B298,0,0):OFFSET(B298,AB298-1,0)))</f>
        <v/>
      </c>
      <c r="AJ298" s="188" t="str">
        <f ca="1">IF(AB298="","",MAX(OFFSET(C298,0,0):OFFSET(C298,AB298-1,0)))</f>
        <v/>
      </c>
      <c r="AK298" s="188">
        <f t="shared" ca="1" si="46"/>
        <v>0</v>
      </c>
      <c r="AL298" s="189">
        <f t="shared" ca="1" si="47"/>
        <v>0</v>
      </c>
    </row>
    <row r="299" spans="1:38" ht="15.75" x14ac:dyDescent="0.25">
      <c r="A299" s="138"/>
      <c r="B299" s="160"/>
      <c r="C299" s="160"/>
      <c r="D299" s="161"/>
      <c r="E299" s="142">
        <f t="shared" si="48"/>
        <v>1</v>
      </c>
      <c r="F299" s="162">
        <f t="shared" si="54"/>
        <v>0</v>
      </c>
      <c r="G299" s="161"/>
      <c r="H299" s="179"/>
      <c r="I299" s="143"/>
      <c r="J299" s="143"/>
      <c r="K299" s="185" t="e">
        <f>VLOOKUP('Damage Pickup'!$H299&amp;'Damage Pickup'!$I299,Code!$I$2:$M$51,4,0)</f>
        <v>#N/A</v>
      </c>
      <c r="L299" s="183"/>
      <c r="M299" s="163"/>
      <c r="N299" s="144"/>
      <c r="O299" s="145">
        <f t="shared" si="52"/>
        <v>0</v>
      </c>
      <c r="P299" s="144">
        <v>0</v>
      </c>
      <c r="Q299" s="164">
        <f t="shared" si="53"/>
        <v>0</v>
      </c>
      <c r="R299" s="146"/>
      <c r="S299" s="147"/>
      <c r="T299" s="147"/>
      <c r="U299" s="157"/>
      <c r="V299" s="165"/>
      <c r="W299" s="166"/>
      <c r="X299" s="166"/>
      <c r="Y299" s="166"/>
      <c r="Z299" s="167" t="str">
        <f t="shared" si="49"/>
        <v/>
      </c>
      <c r="AA299" s="150">
        <f t="shared" si="51"/>
        <v>0</v>
      </c>
      <c r="AB299" s="167" t="str">
        <f t="shared" si="50"/>
        <v/>
      </c>
      <c r="AG299" s="188" t="str">
        <f ca="1">IF(AB299="","",MIN(OFFSET(B299,0,0):OFFSET(B299,AB299-1,0)))</f>
        <v/>
      </c>
      <c r="AH299" s="188" t="str">
        <f ca="1">IF(AB299="","",MIN(OFFSET(C299,0,0):OFFSET(C299,AB299-1,0)))</f>
        <v/>
      </c>
      <c r="AI299" s="188" t="str">
        <f ca="1">IF(AB299="","",MAX(OFFSET(B299,0,0):OFFSET(B299,AB299-1,0)))</f>
        <v/>
      </c>
      <c r="AJ299" s="188" t="str">
        <f ca="1">IF(AB299="","",MAX(OFFSET(C299,0,0):OFFSET(C299,AB299-1,0)))</f>
        <v/>
      </c>
      <c r="AK299" s="188">
        <f t="shared" ca="1" si="46"/>
        <v>0</v>
      </c>
      <c r="AL299" s="189">
        <f t="shared" ca="1" si="47"/>
        <v>0</v>
      </c>
    </row>
    <row r="300" spans="1:38" ht="15.75" x14ac:dyDescent="0.25">
      <c r="A300" s="138"/>
      <c r="B300" s="160"/>
      <c r="C300" s="160"/>
      <c r="D300" s="161"/>
      <c r="E300" s="142">
        <f t="shared" si="48"/>
        <v>1</v>
      </c>
      <c r="F300" s="162">
        <f t="shared" si="54"/>
        <v>0</v>
      </c>
      <c r="G300" s="161"/>
      <c r="H300" s="179"/>
      <c r="I300" s="143"/>
      <c r="J300" s="143"/>
      <c r="K300" s="185" t="e">
        <f>VLOOKUP('Damage Pickup'!$H300&amp;'Damage Pickup'!$I300,Code!$I$2:$M$51,4,0)</f>
        <v>#N/A</v>
      </c>
      <c r="L300" s="183"/>
      <c r="M300" s="163"/>
      <c r="N300" s="144"/>
      <c r="O300" s="145">
        <f t="shared" si="52"/>
        <v>0</v>
      </c>
      <c r="P300" s="144">
        <v>0</v>
      </c>
      <c r="Q300" s="164">
        <f t="shared" si="53"/>
        <v>0</v>
      </c>
      <c r="R300" s="146"/>
      <c r="S300" s="147"/>
      <c r="T300" s="147"/>
      <c r="U300" s="157"/>
      <c r="V300" s="165"/>
      <c r="W300" s="166"/>
      <c r="X300" s="166"/>
      <c r="Y300" s="166"/>
      <c r="Z300" s="167" t="str">
        <f t="shared" si="49"/>
        <v/>
      </c>
      <c r="AA300" s="150">
        <f t="shared" si="51"/>
        <v>0</v>
      </c>
      <c r="AB300" s="167" t="str">
        <f t="shared" si="50"/>
        <v/>
      </c>
      <c r="AG300" s="188" t="str">
        <f ca="1">IF(AB300="","",MIN(OFFSET(B300,0,0):OFFSET(B300,AB300-1,0)))</f>
        <v/>
      </c>
      <c r="AH300" s="188" t="str">
        <f ca="1">IF(AB300="","",MIN(OFFSET(C300,0,0):OFFSET(C300,AB300-1,0)))</f>
        <v/>
      </c>
      <c r="AI300" s="188" t="str">
        <f ca="1">IF(AB300="","",MAX(OFFSET(B300,0,0):OFFSET(B300,AB300-1,0)))</f>
        <v/>
      </c>
      <c r="AJ300" s="188" t="str">
        <f ca="1">IF(AB300="","",MAX(OFFSET(C300,0,0):OFFSET(C300,AB300-1,0)))</f>
        <v/>
      </c>
      <c r="AK300" s="188">
        <f t="shared" ca="1" si="46"/>
        <v>0</v>
      </c>
      <c r="AL300" s="189">
        <f t="shared" ca="1" si="47"/>
        <v>0</v>
      </c>
    </row>
    <row r="301" spans="1:38" ht="15.75" x14ac:dyDescent="0.25">
      <c r="A301" s="138"/>
      <c r="B301" s="160"/>
      <c r="C301" s="160"/>
      <c r="D301" s="161"/>
      <c r="E301" s="142">
        <f t="shared" si="48"/>
        <v>1</v>
      </c>
      <c r="F301" s="162">
        <f t="shared" si="54"/>
        <v>0</v>
      </c>
      <c r="G301" s="161"/>
      <c r="H301" s="179"/>
      <c r="I301" s="143"/>
      <c r="J301" s="143"/>
      <c r="K301" s="185" t="e">
        <f>VLOOKUP('Damage Pickup'!$H301&amp;'Damage Pickup'!$I301,Code!$I$2:$M$51,4,0)</f>
        <v>#N/A</v>
      </c>
      <c r="L301" s="183"/>
      <c r="M301" s="163"/>
      <c r="N301" s="144"/>
      <c r="O301" s="145">
        <f t="shared" si="52"/>
        <v>0</v>
      </c>
      <c r="P301" s="144">
        <v>0</v>
      </c>
      <c r="Q301" s="164">
        <f t="shared" si="53"/>
        <v>0</v>
      </c>
      <c r="R301" s="146"/>
      <c r="S301" s="147"/>
      <c r="T301" s="147"/>
      <c r="U301" s="157"/>
      <c r="V301" s="165"/>
      <c r="W301" s="166"/>
      <c r="X301" s="166"/>
      <c r="Y301" s="166"/>
      <c r="Z301" s="167" t="str">
        <f t="shared" si="49"/>
        <v/>
      </c>
      <c r="AA301" s="150">
        <f t="shared" si="51"/>
        <v>0</v>
      </c>
      <c r="AB301" s="167" t="str">
        <f t="shared" si="50"/>
        <v/>
      </c>
      <c r="AG301" s="188" t="str">
        <f ca="1">IF(AB301="","",MIN(OFFSET(B301,0,0):OFFSET(B301,AB301-1,0)))</f>
        <v/>
      </c>
      <c r="AH301" s="188" t="str">
        <f ca="1">IF(AB301="","",MIN(OFFSET(C301,0,0):OFFSET(C301,AB301-1,0)))</f>
        <v/>
      </c>
      <c r="AI301" s="188" t="str">
        <f ca="1">IF(AB301="","",MAX(OFFSET(B301,0,0):OFFSET(B301,AB301-1,0)))</f>
        <v/>
      </c>
      <c r="AJ301" s="188" t="str">
        <f ca="1">IF(AB301="","",MAX(OFFSET(C301,0,0):OFFSET(C301,AB301-1,0)))</f>
        <v/>
      </c>
      <c r="AK301" s="188">
        <f t="shared" ca="1" si="46"/>
        <v>0</v>
      </c>
      <c r="AL301" s="189">
        <f t="shared" ca="1" si="47"/>
        <v>0</v>
      </c>
    </row>
    <row r="302" spans="1:38" ht="15.75" x14ac:dyDescent="0.25">
      <c r="A302" s="138"/>
      <c r="B302" s="160"/>
      <c r="C302" s="160"/>
      <c r="D302" s="161"/>
      <c r="E302" s="142">
        <f t="shared" si="48"/>
        <v>1</v>
      </c>
      <c r="F302" s="162">
        <f t="shared" si="54"/>
        <v>0</v>
      </c>
      <c r="G302" s="161"/>
      <c r="H302" s="179"/>
      <c r="I302" s="143"/>
      <c r="J302" s="143"/>
      <c r="K302" s="185" t="e">
        <f>VLOOKUP('Damage Pickup'!$H302&amp;'Damage Pickup'!$I302,Code!$I$2:$M$51,4,0)</f>
        <v>#N/A</v>
      </c>
      <c r="L302" s="183"/>
      <c r="M302" s="163"/>
      <c r="N302" s="144"/>
      <c r="O302" s="145">
        <f t="shared" si="52"/>
        <v>0</v>
      </c>
      <c r="P302" s="144">
        <v>0</v>
      </c>
      <c r="Q302" s="164">
        <f t="shared" si="53"/>
        <v>0</v>
      </c>
      <c r="R302" s="146"/>
      <c r="S302" s="147"/>
      <c r="T302" s="147"/>
      <c r="U302" s="157"/>
      <c r="V302" s="165"/>
      <c r="W302" s="166"/>
      <c r="X302" s="166"/>
      <c r="Y302" s="166"/>
      <c r="Z302" s="167" t="str">
        <f t="shared" si="49"/>
        <v/>
      </c>
      <c r="AA302" s="150">
        <f t="shared" si="51"/>
        <v>0</v>
      </c>
      <c r="AB302" s="167" t="str">
        <f t="shared" si="50"/>
        <v/>
      </c>
      <c r="AG302" s="188" t="str">
        <f ca="1">IF(AB302="","",MIN(OFFSET(B302,0,0):OFFSET(B302,AB302-1,0)))</f>
        <v/>
      </c>
      <c r="AH302" s="188" t="str">
        <f ca="1">IF(AB302="","",MIN(OFFSET(C302,0,0):OFFSET(C302,AB302-1,0)))</f>
        <v/>
      </c>
      <c r="AI302" s="188" t="str">
        <f ca="1">IF(AB302="","",MAX(OFFSET(B302,0,0):OFFSET(B302,AB302-1,0)))</f>
        <v/>
      </c>
      <c r="AJ302" s="188" t="str">
        <f ca="1">IF(AB302="","",MAX(OFFSET(C302,0,0):OFFSET(C302,AB302-1,0)))</f>
        <v/>
      </c>
      <c r="AK302" s="188">
        <f t="shared" ca="1" si="46"/>
        <v>0</v>
      </c>
      <c r="AL302" s="189">
        <f t="shared" ca="1" si="47"/>
        <v>0</v>
      </c>
    </row>
    <row r="303" spans="1:38" ht="15.75" x14ac:dyDescent="0.25">
      <c r="A303" s="138"/>
      <c r="B303" s="160"/>
      <c r="C303" s="160"/>
      <c r="D303" s="161"/>
      <c r="E303" s="142">
        <f t="shared" si="48"/>
        <v>1</v>
      </c>
      <c r="F303" s="162">
        <f t="shared" si="54"/>
        <v>0</v>
      </c>
      <c r="G303" s="161"/>
      <c r="H303" s="179"/>
      <c r="I303" s="143"/>
      <c r="J303" s="143"/>
      <c r="K303" s="185" t="e">
        <f>VLOOKUP('Damage Pickup'!$H303&amp;'Damage Pickup'!$I303,Code!$I$2:$M$51,4,0)</f>
        <v>#N/A</v>
      </c>
      <c r="L303" s="183"/>
      <c r="M303" s="163"/>
      <c r="N303" s="144"/>
      <c r="O303" s="145">
        <f t="shared" si="52"/>
        <v>0</v>
      </c>
      <c r="P303" s="144">
        <v>0</v>
      </c>
      <c r="Q303" s="164">
        <f t="shared" si="53"/>
        <v>0</v>
      </c>
      <c r="R303" s="146"/>
      <c r="S303" s="147"/>
      <c r="T303" s="147"/>
      <c r="U303" s="157"/>
      <c r="V303" s="165"/>
      <c r="W303" s="166"/>
      <c r="X303" s="166"/>
      <c r="Y303" s="166"/>
      <c r="Z303" s="167" t="str">
        <f t="shared" si="49"/>
        <v/>
      </c>
      <c r="AA303" s="150">
        <f t="shared" si="51"/>
        <v>0</v>
      </c>
      <c r="AB303" s="167" t="str">
        <f t="shared" si="50"/>
        <v/>
      </c>
      <c r="AG303" s="188" t="str">
        <f ca="1">IF(AB303="","",MIN(OFFSET(B303,0,0):OFFSET(B303,AB303-1,0)))</f>
        <v/>
      </c>
      <c r="AH303" s="188" t="str">
        <f ca="1">IF(AB303="","",MIN(OFFSET(C303,0,0):OFFSET(C303,AB303-1,0)))</f>
        <v/>
      </c>
      <c r="AI303" s="188" t="str">
        <f ca="1">IF(AB303="","",MAX(OFFSET(B303,0,0):OFFSET(B303,AB303-1,0)))</f>
        <v/>
      </c>
      <c r="AJ303" s="188" t="str">
        <f ca="1">IF(AB303="","",MAX(OFFSET(C303,0,0):OFFSET(C303,AB303-1,0)))</f>
        <v/>
      </c>
      <c r="AK303" s="188">
        <f t="shared" ca="1" si="46"/>
        <v>0</v>
      </c>
      <c r="AL303" s="189">
        <f t="shared" ca="1" si="47"/>
        <v>0</v>
      </c>
    </row>
    <row r="304" spans="1:38" ht="15.75" x14ac:dyDescent="0.25">
      <c r="A304" s="138"/>
      <c r="B304" s="160"/>
      <c r="C304" s="160"/>
      <c r="D304" s="161"/>
      <c r="E304" s="142">
        <f t="shared" si="48"/>
        <v>1</v>
      </c>
      <c r="F304" s="162">
        <f t="shared" si="54"/>
        <v>0</v>
      </c>
      <c r="G304" s="161"/>
      <c r="H304" s="179"/>
      <c r="I304" s="143"/>
      <c r="J304" s="143"/>
      <c r="K304" s="185" t="e">
        <f>VLOOKUP('Damage Pickup'!$H304&amp;'Damage Pickup'!$I304,Code!$I$2:$M$51,4,0)</f>
        <v>#N/A</v>
      </c>
      <c r="L304" s="183"/>
      <c r="M304" s="163"/>
      <c r="N304" s="144"/>
      <c r="O304" s="145">
        <f t="shared" si="52"/>
        <v>0</v>
      </c>
      <c r="P304" s="144">
        <v>0</v>
      </c>
      <c r="Q304" s="164">
        <f t="shared" si="53"/>
        <v>0</v>
      </c>
      <c r="R304" s="146"/>
      <c r="S304" s="147"/>
      <c r="T304" s="147"/>
      <c r="U304" s="157"/>
      <c r="V304" s="165"/>
      <c r="W304" s="166"/>
      <c r="X304" s="166"/>
      <c r="Y304" s="166"/>
      <c r="Z304" s="167" t="str">
        <f t="shared" si="49"/>
        <v/>
      </c>
      <c r="AA304" s="150">
        <f t="shared" si="51"/>
        <v>0</v>
      </c>
      <c r="AB304" s="167" t="str">
        <f t="shared" si="50"/>
        <v/>
      </c>
      <c r="AG304" s="188" t="str">
        <f ca="1">IF(AB304="","",MIN(OFFSET(B304,0,0):OFFSET(B304,AB304-1,0)))</f>
        <v/>
      </c>
      <c r="AH304" s="188" t="str">
        <f ca="1">IF(AB304="","",MIN(OFFSET(C304,0,0):OFFSET(C304,AB304-1,0)))</f>
        <v/>
      </c>
      <c r="AI304" s="188" t="str">
        <f ca="1">IF(AB304="","",MAX(OFFSET(B304,0,0):OFFSET(B304,AB304-1,0)))</f>
        <v/>
      </c>
      <c r="AJ304" s="188" t="str">
        <f ca="1">IF(AB304="","",MAX(OFFSET(C304,0,0):OFFSET(C304,AB304-1,0)))</f>
        <v/>
      </c>
      <c r="AK304" s="188">
        <f t="shared" ca="1" si="46"/>
        <v>0</v>
      </c>
      <c r="AL304" s="189">
        <f t="shared" ca="1" si="47"/>
        <v>0</v>
      </c>
    </row>
    <row r="305" spans="1:38" ht="15.75" x14ac:dyDescent="0.25">
      <c r="A305" s="138"/>
      <c r="B305" s="160"/>
      <c r="C305" s="160"/>
      <c r="D305" s="161"/>
      <c r="E305" s="142">
        <f t="shared" si="48"/>
        <v>1</v>
      </c>
      <c r="F305" s="162">
        <f t="shared" si="54"/>
        <v>0</v>
      </c>
      <c r="G305" s="161"/>
      <c r="H305" s="179"/>
      <c r="I305" s="143"/>
      <c r="J305" s="143"/>
      <c r="K305" s="185" t="e">
        <f>VLOOKUP('Damage Pickup'!$H305&amp;'Damage Pickup'!$I305,Code!$I$2:$M$51,4,0)</f>
        <v>#N/A</v>
      </c>
      <c r="L305" s="183"/>
      <c r="M305" s="163"/>
      <c r="N305" s="144"/>
      <c r="O305" s="145">
        <f t="shared" si="52"/>
        <v>0</v>
      </c>
      <c r="P305" s="144">
        <v>0</v>
      </c>
      <c r="Q305" s="164">
        <f t="shared" si="53"/>
        <v>0</v>
      </c>
      <c r="R305" s="146"/>
      <c r="S305" s="147"/>
      <c r="T305" s="147"/>
      <c r="U305" s="157"/>
      <c r="V305" s="165"/>
      <c r="W305" s="166"/>
      <c r="X305" s="166"/>
      <c r="Y305" s="166"/>
      <c r="Z305" s="167" t="str">
        <f t="shared" si="49"/>
        <v/>
      </c>
      <c r="AA305" s="150">
        <f t="shared" si="51"/>
        <v>0</v>
      </c>
      <c r="AB305" s="167" t="str">
        <f t="shared" si="50"/>
        <v/>
      </c>
      <c r="AG305" s="188" t="str">
        <f ca="1">IF(AB305="","",MIN(OFFSET(B305,0,0):OFFSET(B305,AB305-1,0)))</f>
        <v/>
      </c>
      <c r="AH305" s="188" t="str">
        <f ca="1">IF(AB305="","",MIN(OFFSET(C305,0,0):OFFSET(C305,AB305-1,0)))</f>
        <v/>
      </c>
      <c r="AI305" s="188" t="str">
        <f ca="1">IF(AB305="","",MAX(OFFSET(B305,0,0):OFFSET(B305,AB305-1,0)))</f>
        <v/>
      </c>
      <c r="AJ305" s="188" t="str">
        <f ca="1">IF(AB305="","",MAX(OFFSET(C305,0,0):OFFSET(C305,AB305-1,0)))</f>
        <v/>
      </c>
      <c r="AK305" s="188">
        <f t="shared" ca="1" si="46"/>
        <v>0</v>
      </c>
      <c r="AL305" s="189">
        <f t="shared" ca="1" si="47"/>
        <v>0</v>
      </c>
    </row>
    <row r="306" spans="1:38" ht="15.75" x14ac:dyDescent="0.25">
      <c r="A306" s="138"/>
      <c r="B306" s="160"/>
      <c r="C306" s="160"/>
      <c r="D306" s="161"/>
      <c r="E306" s="142">
        <f t="shared" si="48"/>
        <v>1</v>
      </c>
      <c r="F306" s="162">
        <f t="shared" si="54"/>
        <v>0</v>
      </c>
      <c r="G306" s="161"/>
      <c r="H306" s="179"/>
      <c r="I306" s="143"/>
      <c r="J306" s="143"/>
      <c r="K306" s="185" t="e">
        <f>VLOOKUP('Damage Pickup'!$H306&amp;'Damage Pickup'!$I306,Code!$I$2:$M$51,4,0)</f>
        <v>#N/A</v>
      </c>
      <c r="L306" s="183"/>
      <c r="M306" s="163"/>
      <c r="N306" s="144"/>
      <c r="O306" s="145">
        <f t="shared" si="52"/>
        <v>0</v>
      </c>
      <c r="P306" s="144">
        <v>0</v>
      </c>
      <c r="Q306" s="164">
        <f t="shared" si="53"/>
        <v>0</v>
      </c>
      <c r="R306" s="146"/>
      <c r="S306" s="147"/>
      <c r="T306" s="147"/>
      <c r="U306" s="157"/>
      <c r="V306" s="165"/>
      <c r="W306" s="166"/>
      <c r="X306" s="166"/>
      <c r="Y306" s="166"/>
      <c r="Z306" s="167" t="str">
        <f t="shared" si="49"/>
        <v/>
      </c>
      <c r="AA306" s="150">
        <f t="shared" si="51"/>
        <v>0</v>
      </c>
      <c r="AB306" s="167" t="str">
        <f t="shared" si="50"/>
        <v/>
      </c>
      <c r="AG306" s="188" t="str">
        <f ca="1">IF(AB306="","",MIN(OFFSET(B306,0,0):OFFSET(B306,AB306-1,0)))</f>
        <v/>
      </c>
      <c r="AH306" s="188" t="str">
        <f ca="1">IF(AB306="","",MIN(OFFSET(C306,0,0):OFFSET(C306,AB306-1,0)))</f>
        <v/>
      </c>
      <c r="AI306" s="188" t="str">
        <f ca="1">IF(AB306="","",MAX(OFFSET(B306,0,0):OFFSET(B306,AB306-1,0)))</f>
        <v/>
      </c>
      <c r="AJ306" s="188" t="str">
        <f ca="1">IF(AB306="","",MAX(OFFSET(C306,0,0):OFFSET(C306,AB306-1,0)))</f>
        <v/>
      </c>
      <c r="AK306" s="188">
        <f t="shared" ca="1" si="46"/>
        <v>0</v>
      </c>
      <c r="AL306" s="189">
        <f t="shared" ca="1" si="47"/>
        <v>0</v>
      </c>
    </row>
    <row r="307" spans="1:38" ht="15.75" x14ac:dyDescent="0.25">
      <c r="A307" s="138"/>
      <c r="B307" s="160"/>
      <c r="C307" s="160"/>
      <c r="D307" s="161"/>
      <c r="E307" s="142">
        <f t="shared" si="48"/>
        <v>1</v>
      </c>
      <c r="F307" s="162">
        <f t="shared" si="54"/>
        <v>0</v>
      </c>
      <c r="G307" s="161"/>
      <c r="H307" s="179"/>
      <c r="I307" s="143"/>
      <c r="J307" s="143"/>
      <c r="K307" s="185" t="e">
        <f>VLOOKUP('Damage Pickup'!$H307&amp;'Damage Pickup'!$I307,Code!$I$2:$M$51,4,0)</f>
        <v>#N/A</v>
      </c>
      <c r="L307" s="183"/>
      <c r="M307" s="163"/>
      <c r="N307" s="144"/>
      <c r="O307" s="145">
        <f t="shared" si="52"/>
        <v>0</v>
      </c>
      <c r="P307" s="144">
        <v>0</v>
      </c>
      <c r="Q307" s="164">
        <f t="shared" si="53"/>
        <v>0</v>
      </c>
      <c r="R307" s="146"/>
      <c r="S307" s="147"/>
      <c r="T307" s="147"/>
      <c r="U307" s="157"/>
      <c r="V307" s="165"/>
      <c r="W307" s="166"/>
      <c r="X307" s="166"/>
      <c r="Y307" s="166"/>
      <c r="Z307" s="167" t="str">
        <f t="shared" si="49"/>
        <v/>
      </c>
      <c r="AA307" s="150">
        <f t="shared" si="51"/>
        <v>0</v>
      </c>
      <c r="AB307" s="167" t="str">
        <f t="shared" si="50"/>
        <v/>
      </c>
      <c r="AG307" s="188" t="str">
        <f ca="1">IF(AB307="","",MIN(OFFSET(B307,0,0):OFFSET(B307,AB307-1,0)))</f>
        <v/>
      </c>
      <c r="AH307" s="188" t="str">
        <f ca="1">IF(AB307="","",MIN(OFFSET(C307,0,0):OFFSET(C307,AB307-1,0)))</f>
        <v/>
      </c>
      <c r="AI307" s="188" t="str">
        <f ca="1">IF(AB307="","",MAX(OFFSET(B307,0,0):OFFSET(B307,AB307-1,0)))</f>
        <v/>
      </c>
      <c r="AJ307" s="188" t="str">
        <f ca="1">IF(AB307="","",MAX(OFFSET(C307,0,0):OFFSET(C307,AB307-1,0)))</f>
        <v/>
      </c>
      <c r="AK307" s="188">
        <f t="shared" ca="1" si="46"/>
        <v>0</v>
      </c>
      <c r="AL307" s="189">
        <f t="shared" ca="1" si="47"/>
        <v>0</v>
      </c>
    </row>
    <row r="308" spans="1:38" ht="15.75" x14ac:dyDescent="0.25">
      <c r="A308" s="138"/>
      <c r="B308" s="160"/>
      <c r="C308" s="160"/>
      <c r="D308" s="161"/>
      <c r="E308" s="142">
        <f t="shared" si="48"/>
        <v>1</v>
      </c>
      <c r="F308" s="162">
        <f t="shared" si="54"/>
        <v>0</v>
      </c>
      <c r="G308" s="161"/>
      <c r="H308" s="179"/>
      <c r="I308" s="143"/>
      <c r="J308" s="143"/>
      <c r="K308" s="185" t="e">
        <f>VLOOKUP('Damage Pickup'!$H308&amp;'Damage Pickup'!$I308,Code!$I$2:$M$51,4,0)</f>
        <v>#N/A</v>
      </c>
      <c r="L308" s="183"/>
      <c r="M308" s="163"/>
      <c r="N308" s="144"/>
      <c r="O308" s="145">
        <f t="shared" si="52"/>
        <v>0</v>
      </c>
      <c r="P308" s="144">
        <v>0</v>
      </c>
      <c r="Q308" s="164">
        <f t="shared" si="53"/>
        <v>0</v>
      </c>
      <c r="R308" s="146"/>
      <c r="S308" s="147"/>
      <c r="T308" s="147"/>
      <c r="U308" s="157"/>
      <c r="V308" s="165"/>
      <c r="W308" s="166"/>
      <c r="X308" s="166"/>
      <c r="Y308" s="166"/>
      <c r="Z308" s="167" t="str">
        <f t="shared" si="49"/>
        <v/>
      </c>
      <c r="AA308" s="150">
        <f t="shared" si="51"/>
        <v>0</v>
      </c>
      <c r="AB308" s="167" t="str">
        <f t="shared" si="50"/>
        <v/>
      </c>
      <c r="AG308" s="188" t="str">
        <f ca="1">IF(AB308="","",MIN(OFFSET(B308,0,0):OFFSET(B308,AB308-1,0)))</f>
        <v/>
      </c>
      <c r="AH308" s="188" t="str">
        <f ca="1">IF(AB308="","",MIN(OFFSET(C308,0,0):OFFSET(C308,AB308-1,0)))</f>
        <v/>
      </c>
      <c r="AI308" s="188" t="str">
        <f ca="1">IF(AB308="","",MAX(OFFSET(B308,0,0):OFFSET(B308,AB308-1,0)))</f>
        <v/>
      </c>
      <c r="AJ308" s="188" t="str">
        <f ca="1">IF(AB308="","",MAX(OFFSET(C308,0,0):OFFSET(C308,AB308-1,0)))</f>
        <v/>
      </c>
      <c r="AK308" s="188">
        <f t="shared" ca="1" si="46"/>
        <v>0</v>
      </c>
      <c r="AL308" s="189">
        <f t="shared" ca="1" si="47"/>
        <v>0</v>
      </c>
    </row>
    <row r="309" spans="1:38" ht="15.75" x14ac:dyDescent="0.25">
      <c r="A309" s="138"/>
      <c r="B309" s="160"/>
      <c r="C309" s="160"/>
      <c r="D309" s="161"/>
      <c r="E309" s="142">
        <f t="shared" si="48"/>
        <v>1</v>
      </c>
      <c r="F309" s="162">
        <f t="shared" si="54"/>
        <v>0</v>
      </c>
      <c r="G309" s="161"/>
      <c r="H309" s="179"/>
      <c r="I309" s="143"/>
      <c r="J309" s="143"/>
      <c r="K309" s="185" t="e">
        <f>VLOOKUP('Damage Pickup'!$H309&amp;'Damage Pickup'!$I309,Code!$I$2:$M$51,4,0)</f>
        <v>#N/A</v>
      </c>
      <c r="L309" s="183"/>
      <c r="M309" s="163"/>
      <c r="N309" s="144"/>
      <c r="O309" s="145">
        <f t="shared" si="52"/>
        <v>0</v>
      </c>
      <c r="P309" s="144">
        <v>0</v>
      </c>
      <c r="Q309" s="164">
        <f t="shared" si="53"/>
        <v>0</v>
      </c>
      <c r="R309" s="146"/>
      <c r="S309" s="147"/>
      <c r="T309" s="147"/>
      <c r="U309" s="157"/>
      <c r="V309" s="165"/>
      <c r="W309" s="166"/>
      <c r="X309" s="166"/>
      <c r="Y309" s="166"/>
      <c r="Z309" s="167" t="str">
        <f t="shared" si="49"/>
        <v/>
      </c>
      <c r="AA309" s="150">
        <f t="shared" si="51"/>
        <v>0</v>
      </c>
      <c r="AB309" s="167" t="str">
        <f t="shared" si="50"/>
        <v/>
      </c>
      <c r="AG309" s="188" t="str">
        <f ca="1">IF(AB309="","",MIN(OFFSET(B309,0,0):OFFSET(B309,AB309-1,0)))</f>
        <v/>
      </c>
      <c r="AH309" s="188" t="str">
        <f ca="1">IF(AB309="","",MIN(OFFSET(C309,0,0):OFFSET(C309,AB309-1,0)))</f>
        <v/>
      </c>
      <c r="AI309" s="188" t="str">
        <f ca="1">IF(AB309="","",MAX(OFFSET(B309,0,0):OFFSET(B309,AB309-1,0)))</f>
        <v/>
      </c>
      <c r="AJ309" s="188" t="str">
        <f ca="1">IF(AB309="","",MAX(OFFSET(C309,0,0):OFFSET(C309,AB309-1,0)))</f>
        <v/>
      </c>
      <c r="AK309" s="188">
        <f t="shared" ca="1" si="46"/>
        <v>0</v>
      </c>
      <c r="AL309" s="189">
        <f t="shared" ca="1" si="47"/>
        <v>0</v>
      </c>
    </row>
    <row r="310" spans="1:38" ht="15.75" x14ac:dyDescent="0.25">
      <c r="A310" s="138"/>
      <c r="B310" s="160"/>
      <c r="C310" s="160"/>
      <c r="D310" s="161"/>
      <c r="E310" s="142">
        <f t="shared" si="48"/>
        <v>1</v>
      </c>
      <c r="F310" s="162">
        <f t="shared" si="54"/>
        <v>0</v>
      </c>
      <c r="G310" s="161"/>
      <c r="H310" s="179"/>
      <c r="I310" s="143"/>
      <c r="J310" s="143"/>
      <c r="K310" s="185" t="e">
        <f>VLOOKUP('Damage Pickup'!$H310&amp;'Damage Pickup'!$I310,Code!$I$2:$M$51,4,0)</f>
        <v>#N/A</v>
      </c>
      <c r="L310" s="183"/>
      <c r="M310" s="163"/>
      <c r="N310" s="144"/>
      <c r="O310" s="145">
        <f t="shared" si="52"/>
        <v>0</v>
      </c>
      <c r="P310" s="144">
        <v>0</v>
      </c>
      <c r="Q310" s="164">
        <f t="shared" si="53"/>
        <v>0</v>
      </c>
      <c r="R310" s="146"/>
      <c r="S310" s="147"/>
      <c r="T310" s="147"/>
      <c r="U310" s="157"/>
      <c r="V310" s="165"/>
      <c r="W310" s="166"/>
      <c r="X310" s="166"/>
      <c r="Y310" s="166"/>
      <c r="Z310" s="167" t="str">
        <f t="shared" si="49"/>
        <v/>
      </c>
      <c r="AA310" s="150">
        <f t="shared" si="51"/>
        <v>0</v>
      </c>
      <c r="AB310" s="167" t="str">
        <f t="shared" si="50"/>
        <v/>
      </c>
      <c r="AG310" s="188" t="str">
        <f ca="1">IF(AB310="","",MIN(OFFSET(B310,0,0):OFFSET(B310,AB310-1,0)))</f>
        <v/>
      </c>
      <c r="AH310" s="188" t="str">
        <f ca="1">IF(AB310="","",MIN(OFFSET(C310,0,0):OFFSET(C310,AB310-1,0)))</f>
        <v/>
      </c>
      <c r="AI310" s="188" t="str">
        <f ca="1">IF(AB310="","",MAX(OFFSET(B310,0,0):OFFSET(B310,AB310-1,0)))</f>
        <v/>
      </c>
      <c r="AJ310" s="188" t="str">
        <f ca="1">IF(AB310="","",MAX(OFFSET(C310,0,0):OFFSET(C310,AB310-1,0)))</f>
        <v/>
      </c>
      <c r="AK310" s="188">
        <f t="shared" ca="1" si="46"/>
        <v>0</v>
      </c>
      <c r="AL310" s="189">
        <f t="shared" ca="1" si="47"/>
        <v>0</v>
      </c>
    </row>
    <row r="311" spans="1:38" ht="15.75" x14ac:dyDescent="0.25">
      <c r="A311" s="138"/>
      <c r="B311" s="160"/>
      <c r="C311" s="160"/>
      <c r="D311" s="161"/>
      <c r="E311" s="142">
        <f t="shared" si="48"/>
        <v>1</v>
      </c>
      <c r="F311" s="162">
        <f t="shared" si="54"/>
        <v>0</v>
      </c>
      <c r="G311" s="161"/>
      <c r="H311" s="179"/>
      <c r="I311" s="143"/>
      <c r="J311" s="143"/>
      <c r="K311" s="185" t="e">
        <f>VLOOKUP('Damage Pickup'!$H311&amp;'Damage Pickup'!$I311,Code!$I$2:$M$51,4,0)</f>
        <v>#N/A</v>
      </c>
      <c r="L311" s="183"/>
      <c r="M311" s="163"/>
      <c r="N311" s="144"/>
      <c r="O311" s="145">
        <f t="shared" si="52"/>
        <v>0</v>
      </c>
      <c r="P311" s="144">
        <v>0</v>
      </c>
      <c r="Q311" s="164">
        <f t="shared" si="53"/>
        <v>0</v>
      </c>
      <c r="R311" s="146"/>
      <c r="S311" s="147"/>
      <c r="T311" s="147"/>
      <c r="U311" s="157"/>
      <c r="V311" s="165"/>
      <c r="W311" s="166"/>
      <c r="X311" s="166"/>
      <c r="Y311" s="166"/>
      <c r="Z311" s="167" t="str">
        <f t="shared" si="49"/>
        <v/>
      </c>
      <c r="AA311" s="150">
        <f t="shared" si="51"/>
        <v>0</v>
      </c>
      <c r="AB311" s="167" t="str">
        <f t="shared" si="50"/>
        <v/>
      </c>
      <c r="AG311" s="188" t="str">
        <f ca="1">IF(AB311="","",MIN(OFFSET(B311,0,0):OFFSET(B311,AB311-1,0)))</f>
        <v/>
      </c>
      <c r="AH311" s="188" t="str">
        <f ca="1">IF(AB311="","",MIN(OFFSET(C311,0,0):OFFSET(C311,AB311-1,0)))</f>
        <v/>
      </c>
      <c r="AI311" s="188" t="str">
        <f ca="1">IF(AB311="","",MAX(OFFSET(B311,0,0):OFFSET(B311,AB311-1,0)))</f>
        <v/>
      </c>
      <c r="AJ311" s="188" t="str">
        <f ca="1">IF(AB311="","",MAX(OFFSET(C311,0,0):OFFSET(C311,AB311-1,0)))</f>
        <v/>
      </c>
      <c r="AK311" s="188">
        <f t="shared" ca="1" si="46"/>
        <v>0</v>
      </c>
      <c r="AL311" s="189">
        <f t="shared" ca="1" si="47"/>
        <v>0</v>
      </c>
    </row>
    <row r="312" spans="1:38" ht="15.75" x14ac:dyDescent="0.25">
      <c r="A312" s="138"/>
      <c r="B312" s="160"/>
      <c r="C312" s="160"/>
      <c r="D312" s="161"/>
      <c r="E312" s="142">
        <f t="shared" si="48"/>
        <v>1</v>
      </c>
      <c r="F312" s="162">
        <f t="shared" si="54"/>
        <v>0</v>
      </c>
      <c r="G312" s="161"/>
      <c r="H312" s="179"/>
      <c r="I312" s="143"/>
      <c r="J312" s="143"/>
      <c r="K312" s="185" t="e">
        <f>VLOOKUP('Damage Pickup'!$H312&amp;'Damage Pickup'!$I312,Code!$I$2:$M$51,4,0)</f>
        <v>#N/A</v>
      </c>
      <c r="L312" s="183"/>
      <c r="M312" s="163"/>
      <c r="N312" s="144"/>
      <c r="O312" s="145">
        <f t="shared" si="52"/>
        <v>0</v>
      </c>
      <c r="P312" s="144">
        <v>0</v>
      </c>
      <c r="Q312" s="164">
        <f t="shared" si="53"/>
        <v>0</v>
      </c>
      <c r="R312" s="146"/>
      <c r="S312" s="147"/>
      <c r="T312" s="147"/>
      <c r="U312" s="157"/>
      <c r="V312" s="165"/>
      <c r="W312" s="166"/>
      <c r="X312" s="166"/>
      <c r="Y312" s="166"/>
      <c r="Z312" s="167" t="str">
        <f t="shared" si="49"/>
        <v/>
      </c>
      <c r="AA312" s="150">
        <f t="shared" si="51"/>
        <v>0</v>
      </c>
      <c r="AB312" s="167" t="str">
        <f t="shared" si="50"/>
        <v/>
      </c>
      <c r="AG312" s="188" t="str">
        <f ca="1">IF(AB312="","",MIN(OFFSET(B312,0,0):OFFSET(B312,AB312-1,0)))</f>
        <v/>
      </c>
      <c r="AH312" s="188" t="str">
        <f ca="1">IF(AB312="","",MIN(OFFSET(C312,0,0):OFFSET(C312,AB312-1,0)))</f>
        <v/>
      </c>
      <c r="AI312" s="188" t="str">
        <f ca="1">IF(AB312="","",MAX(OFFSET(B312,0,0):OFFSET(B312,AB312-1,0)))</f>
        <v/>
      </c>
      <c r="AJ312" s="188" t="str">
        <f ca="1">IF(AB312="","",MAX(OFFSET(C312,0,0):OFFSET(C312,AB312-1,0)))</f>
        <v/>
      </c>
      <c r="AK312" s="188">
        <f t="shared" ca="1" si="46"/>
        <v>0</v>
      </c>
      <c r="AL312" s="189">
        <f t="shared" ca="1" si="47"/>
        <v>0</v>
      </c>
    </row>
    <row r="313" spans="1:38" ht="15.75" x14ac:dyDescent="0.25">
      <c r="A313" s="138"/>
      <c r="B313" s="160"/>
      <c r="C313" s="160"/>
      <c r="D313" s="161"/>
      <c r="E313" s="142">
        <f t="shared" si="48"/>
        <v>1</v>
      </c>
      <c r="F313" s="162">
        <f t="shared" si="54"/>
        <v>0</v>
      </c>
      <c r="G313" s="161"/>
      <c r="H313" s="179"/>
      <c r="I313" s="143"/>
      <c r="J313" s="143"/>
      <c r="K313" s="185" t="e">
        <f>VLOOKUP('Damage Pickup'!$H313&amp;'Damage Pickup'!$I313,Code!$I$2:$M$51,4,0)</f>
        <v>#N/A</v>
      </c>
      <c r="L313" s="183"/>
      <c r="M313" s="163"/>
      <c r="N313" s="144"/>
      <c r="O313" s="145">
        <f t="shared" si="52"/>
        <v>0</v>
      </c>
      <c r="P313" s="144">
        <v>0</v>
      </c>
      <c r="Q313" s="164">
        <f t="shared" si="53"/>
        <v>0</v>
      </c>
      <c r="R313" s="146"/>
      <c r="S313" s="147"/>
      <c r="T313" s="147"/>
      <c r="U313" s="157"/>
      <c r="V313" s="165"/>
      <c r="W313" s="166"/>
      <c r="X313" s="166"/>
      <c r="Y313" s="166"/>
      <c r="Z313" s="167" t="str">
        <f t="shared" si="49"/>
        <v/>
      </c>
      <c r="AA313" s="150">
        <f t="shared" si="51"/>
        <v>0</v>
      </c>
      <c r="AB313" s="167" t="str">
        <f t="shared" si="50"/>
        <v/>
      </c>
      <c r="AG313" s="188" t="str">
        <f ca="1">IF(AB313="","",MIN(OFFSET(B313,0,0):OFFSET(B313,AB313-1,0)))</f>
        <v/>
      </c>
      <c r="AH313" s="188" t="str">
        <f ca="1">IF(AB313="","",MIN(OFFSET(C313,0,0):OFFSET(C313,AB313-1,0)))</f>
        <v/>
      </c>
      <c r="AI313" s="188" t="str">
        <f ca="1">IF(AB313="","",MAX(OFFSET(B313,0,0):OFFSET(B313,AB313-1,0)))</f>
        <v/>
      </c>
      <c r="AJ313" s="188" t="str">
        <f ca="1">IF(AB313="","",MAX(OFFSET(C313,0,0):OFFSET(C313,AB313-1,0)))</f>
        <v/>
      </c>
      <c r="AK313" s="188">
        <f t="shared" ca="1" si="46"/>
        <v>0</v>
      </c>
      <c r="AL313" s="189">
        <f t="shared" ca="1" si="47"/>
        <v>0</v>
      </c>
    </row>
    <row r="314" spans="1:38" ht="15.75" x14ac:dyDescent="0.25">
      <c r="A314" s="138"/>
      <c r="B314" s="160"/>
      <c r="C314" s="160"/>
      <c r="D314" s="161"/>
      <c r="E314" s="142">
        <f t="shared" si="48"/>
        <v>1</v>
      </c>
      <c r="F314" s="162">
        <f t="shared" si="54"/>
        <v>0</v>
      </c>
      <c r="G314" s="161"/>
      <c r="H314" s="179"/>
      <c r="I314" s="143"/>
      <c r="J314" s="143"/>
      <c r="K314" s="185" t="e">
        <f>VLOOKUP('Damage Pickup'!$H314&amp;'Damage Pickup'!$I314,Code!$I$2:$M$51,4,0)</f>
        <v>#N/A</v>
      </c>
      <c r="L314" s="183"/>
      <c r="M314" s="163"/>
      <c r="N314" s="144"/>
      <c r="O314" s="145">
        <f t="shared" si="52"/>
        <v>0</v>
      </c>
      <c r="P314" s="144">
        <v>0</v>
      </c>
      <c r="Q314" s="164">
        <f t="shared" si="53"/>
        <v>0</v>
      </c>
      <c r="R314" s="146"/>
      <c r="S314" s="147"/>
      <c r="T314" s="147"/>
      <c r="U314" s="157"/>
      <c r="V314" s="165"/>
      <c r="W314" s="166"/>
      <c r="X314" s="166"/>
      <c r="Y314" s="166"/>
      <c r="Z314" s="167" t="str">
        <f t="shared" si="49"/>
        <v/>
      </c>
      <c r="AA314" s="150">
        <f t="shared" si="51"/>
        <v>0</v>
      </c>
      <c r="AB314" s="167" t="str">
        <f t="shared" si="50"/>
        <v/>
      </c>
      <c r="AG314" s="188" t="str">
        <f ca="1">IF(AB314="","",MIN(OFFSET(B314,0,0):OFFSET(B314,AB314-1,0)))</f>
        <v/>
      </c>
      <c r="AH314" s="188" t="str">
        <f ca="1">IF(AB314="","",MIN(OFFSET(C314,0,0):OFFSET(C314,AB314-1,0)))</f>
        <v/>
      </c>
      <c r="AI314" s="188" t="str">
        <f ca="1">IF(AB314="","",MAX(OFFSET(B314,0,0):OFFSET(B314,AB314-1,0)))</f>
        <v/>
      </c>
      <c r="AJ314" s="188" t="str">
        <f ca="1">IF(AB314="","",MAX(OFFSET(C314,0,0):OFFSET(C314,AB314-1,0)))</f>
        <v/>
      </c>
      <c r="AK314" s="188">
        <f t="shared" ca="1" si="46"/>
        <v>0</v>
      </c>
      <c r="AL314" s="189">
        <f t="shared" ca="1" si="47"/>
        <v>0</v>
      </c>
    </row>
    <row r="315" spans="1:38" ht="15.75" x14ac:dyDescent="0.25">
      <c r="A315" s="138"/>
      <c r="B315" s="160"/>
      <c r="C315" s="160"/>
      <c r="D315" s="161"/>
      <c r="E315" s="142">
        <f t="shared" si="48"/>
        <v>1</v>
      </c>
      <c r="F315" s="162">
        <f t="shared" si="54"/>
        <v>0</v>
      </c>
      <c r="G315" s="161"/>
      <c r="H315" s="179"/>
      <c r="I315" s="143"/>
      <c r="J315" s="143"/>
      <c r="K315" s="185" t="e">
        <f>VLOOKUP('Damage Pickup'!$H315&amp;'Damage Pickup'!$I315,Code!$I$2:$M$51,4,0)</f>
        <v>#N/A</v>
      </c>
      <c r="L315" s="183"/>
      <c r="M315" s="163"/>
      <c r="N315" s="144"/>
      <c r="O315" s="145">
        <f t="shared" si="52"/>
        <v>0</v>
      </c>
      <c r="P315" s="144">
        <v>0</v>
      </c>
      <c r="Q315" s="164">
        <f t="shared" si="53"/>
        <v>0</v>
      </c>
      <c r="R315" s="146"/>
      <c r="S315" s="147"/>
      <c r="T315" s="147"/>
      <c r="U315" s="157"/>
      <c r="V315" s="165"/>
      <c r="W315" s="166"/>
      <c r="X315" s="166"/>
      <c r="Y315" s="166"/>
      <c r="Z315" s="167" t="str">
        <f t="shared" si="49"/>
        <v/>
      </c>
      <c r="AA315" s="150">
        <f t="shared" si="51"/>
        <v>0</v>
      </c>
      <c r="AB315" s="167" t="str">
        <f t="shared" si="50"/>
        <v/>
      </c>
      <c r="AG315" s="188" t="str">
        <f ca="1">IF(AB315="","",MIN(OFFSET(B315,0,0):OFFSET(B315,AB315-1,0)))</f>
        <v/>
      </c>
      <c r="AH315" s="188" t="str">
        <f ca="1">IF(AB315="","",MIN(OFFSET(C315,0,0):OFFSET(C315,AB315-1,0)))</f>
        <v/>
      </c>
      <c r="AI315" s="188" t="str">
        <f ca="1">IF(AB315="","",MAX(OFFSET(B315,0,0):OFFSET(B315,AB315-1,0)))</f>
        <v/>
      </c>
      <c r="AJ315" s="188" t="str">
        <f ca="1">IF(AB315="","",MAX(OFFSET(C315,0,0):OFFSET(C315,AB315-1,0)))</f>
        <v/>
      </c>
      <c r="AK315" s="188">
        <f t="shared" ca="1" si="46"/>
        <v>0</v>
      </c>
      <c r="AL315" s="189">
        <f t="shared" ca="1" si="47"/>
        <v>0</v>
      </c>
    </row>
    <row r="316" spans="1:38" ht="15.75" x14ac:dyDescent="0.25">
      <c r="A316" s="138"/>
      <c r="B316" s="160"/>
      <c r="C316" s="160"/>
      <c r="D316" s="161"/>
      <c r="E316" s="142">
        <f t="shared" si="48"/>
        <v>1</v>
      </c>
      <c r="F316" s="162">
        <f t="shared" si="54"/>
        <v>0</v>
      </c>
      <c r="G316" s="161"/>
      <c r="H316" s="179"/>
      <c r="I316" s="143"/>
      <c r="J316" s="143"/>
      <c r="K316" s="185" t="e">
        <f>VLOOKUP('Damage Pickup'!$H316&amp;'Damage Pickup'!$I316,Code!$I$2:$M$51,4,0)</f>
        <v>#N/A</v>
      </c>
      <c r="L316" s="183"/>
      <c r="M316" s="163"/>
      <c r="N316" s="144"/>
      <c r="O316" s="145">
        <f t="shared" si="52"/>
        <v>0</v>
      </c>
      <c r="P316" s="144">
        <v>0</v>
      </c>
      <c r="Q316" s="164">
        <f t="shared" si="53"/>
        <v>0</v>
      </c>
      <c r="R316" s="146"/>
      <c r="S316" s="147"/>
      <c r="T316" s="147"/>
      <c r="U316" s="157"/>
      <c r="V316" s="165"/>
      <c r="W316" s="166"/>
      <c r="X316" s="166"/>
      <c r="Y316" s="166"/>
      <c r="Z316" s="167" t="str">
        <f t="shared" si="49"/>
        <v/>
      </c>
      <c r="AA316" s="150">
        <f t="shared" si="51"/>
        <v>0</v>
      </c>
      <c r="AB316" s="167" t="str">
        <f t="shared" si="50"/>
        <v/>
      </c>
      <c r="AG316" s="188" t="str">
        <f ca="1">IF(AB316="","",MIN(OFFSET(B316,0,0):OFFSET(B316,AB316-1,0)))</f>
        <v/>
      </c>
      <c r="AH316" s="188" t="str">
        <f ca="1">IF(AB316="","",MIN(OFFSET(C316,0,0):OFFSET(C316,AB316-1,0)))</f>
        <v/>
      </c>
      <c r="AI316" s="188" t="str">
        <f ca="1">IF(AB316="","",MAX(OFFSET(B316,0,0):OFFSET(B316,AB316-1,0)))</f>
        <v/>
      </c>
      <c r="AJ316" s="188" t="str">
        <f ca="1">IF(AB316="","",MAX(OFFSET(C316,0,0):OFFSET(C316,AB316-1,0)))</f>
        <v/>
      </c>
      <c r="AK316" s="188">
        <f t="shared" ca="1" si="46"/>
        <v>0</v>
      </c>
      <c r="AL316" s="189">
        <f t="shared" ca="1" si="47"/>
        <v>0</v>
      </c>
    </row>
    <row r="317" spans="1:38" ht="15.75" x14ac:dyDescent="0.25">
      <c r="A317" s="138"/>
      <c r="B317" s="160"/>
      <c r="C317" s="160"/>
      <c r="D317" s="161"/>
      <c r="E317" s="142">
        <f t="shared" si="48"/>
        <v>1</v>
      </c>
      <c r="F317" s="162">
        <f t="shared" si="54"/>
        <v>0</v>
      </c>
      <c r="G317" s="161"/>
      <c r="H317" s="179"/>
      <c r="I317" s="143"/>
      <c r="J317" s="143"/>
      <c r="K317" s="185" t="e">
        <f>VLOOKUP('Damage Pickup'!$H317&amp;'Damage Pickup'!$I317,Code!$I$2:$M$51,4,0)</f>
        <v>#N/A</v>
      </c>
      <c r="L317" s="183"/>
      <c r="M317" s="163"/>
      <c r="N317" s="144"/>
      <c r="O317" s="145">
        <f t="shared" si="52"/>
        <v>0</v>
      </c>
      <c r="P317" s="144">
        <v>0</v>
      </c>
      <c r="Q317" s="164">
        <f t="shared" si="53"/>
        <v>0</v>
      </c>
      <c r="R317" s="146"/>
      <c r="S317" s="147"/>
      <c r="T317" s="147"/>
      <c r="U317" s="157"/>
      <c r="V317" s="165"/>
      <c r="W317" s="166"/>
      <c r="X317" s="166"/>
      <c r="Y317" s="166"/>
      <c r="Z317" s="167" t="str">
        <f t="shared" si="49"/>
        <v/>
      </c>
      <c r="AA317" s="150">
        <f t="shared" si="51"/>
        <v>0</v>
      </c>
      <c r="AB317" s="167" t="str">
        <f t="shared" si="50"/>
        <v/>
      </c>
      <c r="AG317" s="188" t="str">
        <f ca="1">IF(AB317="","",MIN(OFFSET(B317,0,0):OFFSET(B317,AB317-1,0)))</f>
        <v/>
      </c>
      <c r="AH317" s="188" t="str">
        <f ca="1">IF(AB317="","",MIN(OFFSET(C317,0,0):OFFSET(C317,AB317-1,0)))</f>
        <v/>
      </c>
      <c r="AI317" s="188" t="str">
        <f ca="1">IF(AB317="","",MAX(OFFSET(B317,0,0):OFFSET(B317,AB317-1,0)))</f>
        <v/>
      </c>
      <c r="AJ317" s="188" t="str">
        <f ca="1">IF(AB317="","",MAX(OFFSET(C317,0,0):OFFSET(C317,AB317-1,0)))</f>
        <v/>
      </c>
      <c r="AK317" s="188">
        <f t="shared" ref="AK317:AK380" ca="1" si="55">MIN(AG317:AJ317)</f>
        <v>0</v>
      </c>
      <c r="AL317" s="189">
        <f t="shared" ref="AL317:AL380" ca="1" si="56">MAX(AG317:AJ317)</f>
        <v>0</v>
      </c>
    </row>
    <row r="318" spans="1:38" ht="15.75" x14ac:dyDescent="0.25">
      <c r="A318" s="138"/>
      <c r="B318" s="160"/>
      <c r="C318" s="160"/>
      <c r="D318" s="161"/>
      <c r="E318" s="142">
        <f t="shared" si="48"/>
        <v>1</v>
      </c>
      <c r="F318" s="162">
        <f t="shared" si="54"/>
        <v>0</v>
      </c>
      <c r="G318" s="161"/>
      <c r="H318" s="179"/>
      <c r="I318" s="143"/>
      <c r="J318" s="143"/>
      <c r="K318" s="185" t="e">
        <f>VLOOKUP('Damage Pickup'!$H318&amp;'Damage Pickup'!$I318,Code!$I$2:$M$51,4,0)</f>
        <v>#N/A</v>
      </c>
      <c r="L318" s="183"/>
      <c r="M318" s="163"/>
      <c r="N318" s="144"/>
      <c r="O318" s="145">
        <f t="shared" si="52"/>
        <v>0</v>
      </c>
      <c r="P318" s="144">
        <v>0</v>
      </c>
      <c r="Q318" s="164">
        <f t="shared" si="53"/>
        <v>0</v>
      </c>
      <c r="R318" s="146"/>
      <c r="S318" s="147"/>
      <c r="T318" s="147"/>
      <c r="U318" s="157"/>
      <c r="V318" s="165"/>
      <c r="W318" s="166"/>
      <c r="X318" s="166"/>
      <c r="Y318" s="166"/>
      <c r="Z318" s="167" t="str">
        <f t="shared" si="49"/>
        <v/>
      </c>
      <c r="AA318" s="150">
        <f t="shared" si="51"/>
        <v>0</v>
      </c>
      <c r="AB318" s="167" t="str">
        <f t="shared" si="50"/>
        <v/>
      </c>
      <c r="AG318" s="188" t="str">
        <f ca="1">IF(AB318="","",MIN(OFFSET(B318,0,0):OFFSET(B318,AB318-1,0)))</f>
        <v/>
      </c>
      <c r="AH318" s="188" t="str">
        <f ca="1">IF(AB318="","",MIN(OFFSET(C318,0,0):OFFSET(C318,AB318-1,0)))</f>
        <v/>
      </c>
      <c r="AI318" s="188" t="str">
        <f ca="1">IF(AB318="","",MAX(OFFSET(B318,0,0):OFFSET(B318,AB318-1,0)))</f>
        <v/>
      </c>
      <c r="AJ318" s="188" t="str">
        <f ca="1">IF(AB318="","",MAX(OFFSET(C318,0,0):OFFSET(C318,AB318-1,0)))</f>
        <v/>
      </c>
      <c r="AK318" s="188">
        <f t="shared" ca="1" si="55"/>
        <v>0</v>
      </c>
      <c r="AL318" s="189">
        <f t="shared" ca="1" si="56"/>
        <v>0</v>
      </c>
    </row>
    <row r="319" spans="1:38" ht="15.75" x14ac:dyDescent="0.25">
      <c r="A319" s="138"/>
      <c r="B319" s="160"/>
      <c r="C319" s="160"/>
      <c r="D319" s="161"/>
      <c r="E319" s="142">
        <f t="shared" si="48"/>
        <v>1</v>
      </c>
      <c r="F319" s="162">
        <f t="shared" si="54"/>
        <v>0</v>
      </c>
      <c r="G319" s="161"/>
      <c r="H319" s="179"/>
      <c r="I319" s="143"/>
      <c r="J319" s="143"/>
      <c r="K319" s="185" t="e">
        <f>VLOOKUP('Damage Pickup'!$H319&amp;'Damage Pickup'!$I319,Code!$I$2:$M$51,4,0)</f>
        <v>#N/A</v>
      </c>
      <c r="L319" s="183"/>
      <c r="M319" s="163"/>
      <c r="N319" s="144"/>
      <c r="O319" s="145">
        <f t="shared" si="52"/>
        <v>0</v>
      </c>
      <c r="P319" s="144">
        <v>0</v>
      </c>
      <c r="Q319" s="164">
        <f t="shared" si="53"/>
        <v>0</v>
      </c>
      <c r="R319" s="146"/>
      <c r="S319" s="147"/>
      <c r="T319" s="147"/>
      <c r="U319" s="157"/>
      <c r="V319" s="165"/>
      <c r="W319" s="166"/>
      <c r="X319" s="166"/>
      <c r="Y319" s="166"/>
      <c r="Z319" s="167" t="str">
        <f t="shared" si="49"/>
        <v/>
      </c>
      <c r="AA319" s="150">
        <f t="shared" si="51"/>
        <v>0</v>
      </c>
      <c r="AB319" s="167" t="str">
        <f t="shared" si="50"/>
        <v/>
      </c>
      <c r="AG319" s="188" t="str">
        <f ca="1">IF(AB319="","",MIN(OFFSET(B319,0,0):OFFSET(B319,AB319-1,0)))</f>
        <v/>
      </c>
      <c r="AH319" s="188" t="str">
        <f ca="1">IF(AB319="","",MIN(OFFSET(C319,0,0):OFFSET(C319,AB319-1,0)))</f>
        <v/>
      </c>
      <c r="AI319" s="188" t="str">
        <f ca="1">IF(AB319="","",MAX(OFFSET(B319,0,0):OFFSET(B319,AB319-1,0)))</f>
        <v/>
      </c>
      <c r="AJ319" s="188" t="str">
        <f ca="1">IF(AB319="","",MAX(OFFSET(C319,0,0):OFFSET(C319,AB319-1,0)))</f>
        <v/>
      </c>
      <c r="AK319" s="188">
        <f t="shared" ca="1" si="55"/>
        <v>0</v>
      </c>
      <c r="AL319" s="189">
        <f t="shared" ca="1" si="56"/>
        <v>0</v>
      </c>
    </row>
    <row r="320" spans="1:38" ht="15.75" x14ac:dyDescent="0.25">
      <c r="A320" s="138"/>
      <c r="B320" s="160"/>
      <c r="C320" s="160"/>
      <c r="D320" s="161"/>
      <c r="E320" s="142">
        <f t="shared" si="48"/>
        <v>1</v>
      </c>
      <c r="F320" s="162">
        <f t="shared" si="54"/>
        <v>0</v>
      </c>
      <c r="G320" s="161"/>
      <c r="H320" s="179"/>
      <c r="I320" s="143"/>
      <c r="J320" s="143"/>
      <c r="K320" s="185" t="e">
        <f>VLOOKUP('Damage Pickup'!$H320&amp;'Damage Pickup'!$I320,Code!$I$2:$M$51,4,0)</f>
        <v>#N/A</v>
      </c>
      <c r="L320" s="183"/>
      <c r="M320" s="163"/>
      <c r="N320" s="144"/>
      <c r="O320" s="145">
        <f t="shared" si="52"/>
        <v>0</v>
      </c>
      <c r="P320" s="144">
        <v>0</v>
      </c>
      <c r="Q320" s="164">
        <f t="shared" si="53"/>
        <v>0</v>
      </c>
      <c r="R320" s="146"/>
      <c r="S320" s="147"/>
      <c r="T320" s="147"/>
      <c r="U320" s="157"/>
      <c r="V320" s="165"/>
      <c r="W320" s="166"/>
      <c r="X320" s="166"/>
      <c r="Y320" s="166"/>
      <c r="Z320" s="167" t="str">
        <f t="shared" si="49"/>
        <v/>
      </c>
      <c r="AA320" s="150">
        <f t="shared" si="51"/>
        <v>0</v>
      </c>
      <c r="AB320" s="167" t="str">
        <f t="shared" si="50"/>
        <v/>
      </c>
      <c r="AG320" s="188" t="str">
        <f ca="1">IF(AB320="","",MIN(OFFSET(B320,0,0):OFFSET(B320,AB320-1,0)))</f>
        <v/>
      </c>
      <c r="AH320" s="188" t="str">
        <f ca="1">IF(AB320="","",MIN(OFFSET(C320,0,0):OFFSET(C320,AB320-1,0)))</f>
        <v/>
      </c>
      <c r="AI320" s="188" t="str">
        <f ca="1">IF(AB320="","",MAX(OFFSET(B320,0,0):OFFSET(B320,AB320-1,0)))</f>
        <v/>
      </c>
      <c r="AJ320" s="188" t="str">
        <f ca="1">IF(AB320="","",MAX(OFFSET(C320,0,0):OFFSET(C320,AB320-1,0)))</f>
        <v/>
      </c>
      <c r="AK320" s="188">
        <f t="shared" ca="1" si="55"/>
        <v>0</v>
      </c>
      <c r="AL320" s="189">
        <f t="shared" ca="1" si="56"/>
        <v>0</v>
      </c>
    </row>
    <row r="321" spans="1:38" ht="15.75" x14ac:dyDescent="0.25">
      <c r="A321" s="138"/>
      <c r="B321" s="160"/>
      <c r="C321" s="160"/>
      <c r="D321" s="161"/>
      <c r="E321" s="142">
        <f t="shared" si="48"/>
        <v>1</v>
      </c>
      <c r="F321" s="162">
        <f t="shared" si="54"/>
        <v>0</v>
      </c>
      <c r="G321" s="161"/>
      <c r="H321" s="179"/>
      <c r="I321" s="143"/>
      <c r="J321" s="143"/>
      <c r="K321" s="185" t="e">
        <f>VLOOKUP('Damage Pickup'!$H321&amp;'Damage Pickup'!$I321,Code!$I$2:$M$51,4,0)</f>
        <v>#N/A</v>
      </c>
      <c r="L321" s="183"/>
      <c r="M321" s="163"/>
      <c r="N321" s="144"/>
      <c r="O321" s="145">
        <f t="shared" si="52"/>
        <v>0</v>
      </c>
      <c r="P321" s="144">
        <v>0</v>
      </c>
      <c r="Q321" s="164">
        <f t="shared" si="53"/>
        <v>0</v>
      </c>
      <c r="R321" s="146"/>
      <c r="S321" s="147"/>
      <c r="T321" s="147"/>
      <c r="U321" s="157"/>
      <c r="V321" s="165"/>
      <c r="W321" s="166"/>
      <c r="X321" s="166"/>
      <c r="Y321" s="166"/>
      <c r="Z321" s="167" t="str">
        <f t="shared" si="49"/>
        <v/>
      </c>
      <c r="AA321" s="150">
        <f t="shared" si="51"/>
        <v>0</v>
      </c>
      <c r="AB321" s="167" t="str">
        <f t="shared" si="50"/>
        <v/>
      </c>
      <c r="AG321" s="188" t="str">
        <f ca="1">IF(AB321="","",MIN(OFFSET(B321,0,0):OFFSET(B321,AB321-1,0)))</f>
        <v/>
      </c>
      <c r="AH321" s="188" t="str">
        <f ca="1">IF(AB321="","",MIN(OFFSET(C321,0,0):OFFSET(C321,AB321-1,0)))</f>
        <v/>
      </c>
      <c r="AI321" s="188" t="str">
        <f ca="1">IF(AB321="","",MAX(OFFSET(B321,0,0):OFFSET(B321,AB321-1,0)))</f>
        <v/>
      </c>
      <c r="AJ321" s="188" t="str">
        <f ca="1">IF(AB321="","",MAX(OFFSET(C321,0,0):OFFSET(C321,AB321-1,0)))</f>
        <v/>
      </c>
      <c r="AK321" s="188">
        <f t="shared" ca="1" si="55"/>
        <v>0</v>
      </c>
      <c r="AL321" s="189">
        <f t="shared" ca="1" si="56"/>
        <v>0</v>
      </c>
    </row>
    <row r="322" spans="1:38" ht="15.75" x14ac:dyDescent="0.25">
      <c r="A322" s="138"/>
      <c r="B322" s="160"/>
      <c r="C322" s="160"/>
      <c r="D322" s="161"/>
      <c r="E322" s="142">
        <f t="shared" ref="E322:E385" si="57">IF(OR(ABS(C322-B322)*1000=0,C322=0),1,ABS(C322-B322)*1000)</f>
        <v>1</v>
      </c>
      <c r="F322" s="162">
        <f t="shared" si="54"/>
        <v>0</v>
      </c>
      <c r="G322" s="161"/>
      <c r="H322" s="179"/>
      <c r="I322" s="143"/>
      <c r="J322" s="143"/>
      <c r="K322" s="185" t="e">
        <f>VLOOKUP('Damage Pickup'!$H322&amp;'Damage Pickup'!$I322,Code!$I$2:$M$51,4,0)</f>
        <v>#N/A</v>
      </c>
      <c r="L322" s="183"/>
      <c r="M322" s="163"/>
      <c r="N322" s="144"/>
      <c r="O322" s="145">
        <f t="shared" si="52"/>
        <v>0</v>
      </c>
      <c r="P322" s="144">
        <v>0</v>
      </c>
      <c r="Q322" s="164">
        <f t="shared" si="53"/>
        <v>0</v>
      </c>
      <c r="R322" s="146"/>
      <c r="S322" s="147"/>
      <c r="T322" s="147"/>
      <c r="U322" s="157"/>
      <c r="V322" s="165"/>
      <c r="W322" s="166"/>
      <c r="X322" s="166"/>
      <c r="Y322" s="166"/>
      <c r="Z322" s="167" t="str">
        <f t="shared" si="49"/>
        <v/>
      </c>
      <c r="AA322" s="150">
        <f t="shared" si="51"/>
        <v>0</v>
      </c>
      <c r="AB322" s="167" t="str">
        <f t="shared" si="50"/>
        <v/>
      </c>
      <c r="AG322" s="188" t="str">
        <f ca="1">IF(AB322="","",MIN(OFFSET(B322,0,0):OFFSET(B322,AB322-1,0)))</f>
        <v/>
      </c>
      <c r="AH322" s="188" t="str">
        <f ca="1">IF(AB322="","",MIN(OFFSET(C322,0,0):OFFSET(C322,AB322-1,0)))</f>
        <v/>
      </c>
      <c r="AI322" s="188" t="str">
        <f ca="1">IF(AB322="","",MAX(OFFSET(B322,0,0):OFFSET(B322,AB322-1,0)))</f>
        <v/>
      </c>
      <c r="AJ322" s="188" t="str">
        <f ca="1">IF(AB322="","",MAX(OFFSET(C322,0,0):OFFSET(C322,AB322-1,0)))</f>
        <v/>
      </c>
      <c r="AK322" s="188">
        <f t="shared" ca="1" si="55"/>
        <v>0</v>
      </c>
      <c r="AL322" s="189">
        <f t="shared" ca="1" si="56"/>
        <v>0</v>
      </c>
    </row>
    <row r="323" spans="1:38" ht="15.75" x14ac:dyDescent="0.25">
      <c r="A323" s="138"/>
      <c r="B323" s="160"/>
      <c r="C323" s="160"/>
      <c r="D323" s="161"/>
      <c r="E323" s="142">
        <f t="shared" si="57"/>
        <v>1</v>
      </c>
      <c r="F323" s="162">
        <f t="shared" si="54"/>
        <v>0</v>
      </c>
      <c r="G323" s="161"/>
      <c r="H323" s="179"/>
      <c r="I323" s="143"/>
      <c r="J323" s="143"/>
      <c r="K323" s="185" t="e">
        <f>VLOOKUP('Damage Pickup'!$H323&amp;'Damage Pickup'!$I323,Code!$I$2:$M$51,4,0)</f>
        <v>#N/A</v>
      </c>
      <c r="L323" s="183"/>
      <c r="M323" s="163"/>
      <c r="N323" s="144"/>
      <c r="O323" s="145">
        <f t="shared" si="52"/>
        <v>0</v>
      </c>
      <c r="P323" s="144">
        <v>0</v>
      </c>
      <c r="Q323" s="164">
        <f t="shared" si="53"/>
        <v>0</v>
      </c>
      <c r="R323" s="146"/>
      <c r="S323" s="147"/>
      <c r="T323" s="147"/>
      <c r="U323" s="157"/>
      <c r="V323" s="165"/>
      <c r="W323" s="166"/>
      <c r="X323" s="166"/>
      <c r="Y323" s="166"/>
      <c r="Z323" s="167" t="str">
        <f t="shared" ref="Z323:Z386" si="58">IF(A323="","",ROW()-ROW($Z$2))</f>
        <v/>
      </c>
      <c r="AA323" s="150">
        <f t="shared" si="51"/>
        <v>0</v>
      </c>
      <c r="AB323" s="167" t="str">
        <f t="shared" ref="AB323:AB386" si="59">IF(Z323="","",COUNTIF($AA:$AA,Z323))</f>
        <v/>
      </c>
      <c r="AG323" s="188" t="str">
        <f ca="1">IF(AB323="","",MIN(OFFSET(B323,0,0):OFFSET(B323,AB323-1,0)))</f>
        <v/>
      </c>
      <c r="AH323" s="188" t="str">
        <f ca="1">IF(AB323="","",MIN(OFFSET(C323,0,0):OFFSET(C323,AB323-1,0)))</f>
        <v/>
      </c>
      <c r="AI323" s="188" t="str">
        <f ca="1">IF(AB323="","",MAX(OFFSET(B323,0,0):OFFSET(B323,AB323-1,0)))</f>
        <v/>
      </c>
      <c r="AJ323" s="188" t="str">
        <f ca="1">IF(AB323="","",MAX(OFFSET(C323,0,0):OFFSET(C323,AB323-1,0)))</f>
        <v/>
      </c>
      <c r="AK323" s="188">
        <f t="shared" ca="1" si="55"/>
        <v>0</v>
      </c>
      <c r="AL323" s="189">
        <f t="shared" ca="1" si="56"/>
        <v>0</v>
      </c>
    </row>
    <row r="324" spans="1:38" ht="15.75" x14ac:dyDescent="0.25">
      <c r="A324" s="138"/>
      <c r="B324" s="160"/>
      <c r="C324" s="160"/>
      <c r="D324" s="161"/>
      <c r="E324" s="142">
        <f t="shared" si="57"/>
        <v>1</v>
      </c>
      <c r="F324" s="162">
        <f t="shared" si="54"/>
        <v>0</v>
      </c>
      <c r="G324" s="161"/>
      <c r="H324" s="179"/>
      <c r="I324" s="143"/>
      <c r="J324" s="143"/>
      <c r="K324" s="185" t="e">
        <f>VLOOKUP('Damage Pickup'!$H324&amp;'Damage Pickup'!$I324,Code!$I$2:$M$51,4,0)</f>
        <v>#N/A</v>
      </c>
      <c r="L324" s="183"/>
      <c r="M324" s="163"/>
      <c r="N324" s="144"/>
      <c r="O324" s="145">
        <f t="shared" si="52"/>
        <v>0</v>
      </c>
      <c r="P324" s="144">
        <v>0</v>
      </c>
      <c r="Q324" s="164">
        <f t="shared" si="53"/>
        <v>0</v>
      </c>
      <c r="R324" s="146"/>
      <c r="S324" s="147"/>
      <c r="T324" s="147"/>
      <c r="U324" s="157"/>
      <c r="V324" s="165"/>
      <c r="W324" s="166"/>
      <c r="X324" s="166"/>
      <c r="Y324" s="166"/>
      <c r="Z324" s="167" t="str">
        <f t="shared" si="58"/>
        <v/>
      </c>
      <c r="AA324" s="150">
        <f t="shared" si="51"/>
        <v>0</v>
      </c>
      <c r="AB324" s="167" t="str">
        <f t="shared" si="59"/>
        <v/>
      </c>
      <c r="AG324" s="188" t="str">
        <f ca="1">IF(AB324="","",MIN(OFFSET(B324,0,0):OFFSET(B324,AB324-1,0)))</f>
        <v/>
      </c>
      <c r="AH324" s="188" t="str">
        <f ca="1">IF(AB324="","",MIN(OFFSET(C324,0,0):OFFSET(C324,AB324-1,0)))</f>
        <v/>
      </c>
      <c r="AI324" s="188" t="str">
        <f ca="1">IF(AB324="","",MAX(OFFSET(B324,0,0):OFFSET(B324,AB324-1,0)))</f>
        <v/>
      </c>
      <c r="AJ324" s="188" t="str">
        <f ca="1">IF(AB324="","",MAX(OFFSET(C324,0,0):OFFSET(C324,AB324-1,0)))</f>
        <v/>
      </c>
      <c r="AK324" s="188">
        <f t="shared" ca="1" si="55"/>
        <v>0</v>
      </c>
      <c r="AL324" s="189">
        <f t="shared" ca="1" si="56"/>
        <v>0</v>
      </c>
    </row>
    <row r="325" spans="1:38" ht="15.75" x14ac:dyDescent="0.25">
      <c r="A325" s="138"/>
      <c r="B325" s="160"/>
      <c r="C325" s="160"/>
      <c r="D325" s="161"/>
      <c r="E325" s="142">
        <f t="shared" si="57"/>
        <v>1</v>
      </c>
      <c r="F325" s="162">
        <f t="shared" si="54"/>
        <v>0</v>
      </c>
      <c r="G325" s="161"/>
      <c r="H325" s="179"/>
      <c r="I325" s="143"/>
      <c r="J325" s="143"/>
      <c r="K325" s="185" t="e">
        <f>VLOOKUP('Damage Pickup'!$H325&amp;'Damage Pickup'!$I325,Code!$I$2:$M$51,4,0)</f>
        <v>#N/A</v>
      </c>
      <c r="L325" s="183"/>
      <c r="M325" s="163"/>
      <c r="N325" s="144"/>
      <c r="O325" s="145">
        <f t="shared" si="52"/>
        <v>0</v>
      </c>
      <c r="P325" s="144">
        <v>0</v>
      </c>
      <c r="Q325" s="164">
        <f t="shared" si="53"/>
        <v>0</v>
      </c>
      <c r="R325" s="146"/>
      <c r="S325" s="147"/>
      <c r="T325" s="147"/>
      <c r="U325" s="157"/>
      <c r="V325" s="165"/>
      <c r="W325" s="166"/>
      <c r="X325" s="166"/>
      <c r="Y325" s="166"/>
      <c r="Z325" s="167" t="str">
        <f t="shared" si="58"/>
        <v/>
      </c>
      <c r="AA325" s="150">
        <f t="shared" si="51"/>
        <v>0</v>
      </c>
      <c r="AB325" s="167" t="str">
        <f t="shared" si="59"/>
        <v/>
      </c>
      <c r="AG325" s="188" t="str">
        <f ca="1">IF(AB325="","",MIN(OFFSET(B325,0,0):OFFSET(B325,AB325-1,0)))</f>
        <v/>
      </c>
      <c r="AH325" s="188" t="str">
        <f ca="1">IF(AB325="","",MIN(OFFSET(C325,0,0):OFFSET(C325,AB325-1,0)))</f>
        <v/>
      </c>
      <c r="AI325" s="188" t="str">
        <f ca="1">IF(AB325="","",MAX(OFFSET(B325,0,0):OFFSET(B325,AB325-1,0)))</f>
        <v/>
      </c>
      <c r="AJ325" s="188" t="str">
        <f ca="1">IF(AB325="","",MAX(OFFSET(C325,0,0):OFFSET(C325,AB325-1,0)))</f>
        <v/>
      </c>
      <c r="AK325" s="188">
        <f t="shared" ca="1" si="55"/>
        <v>0</v>
      </c>
      <c r="AL325" s="189">
        <f t="shared" ca="1" si="56"/>
        <v>0</v>
      </c>
    </row>
    <row r="326" spans="1:38" ht="15.75" x14ac:dyDescent="0.25">
      <c r="A326" s="138"/>
      <c r="B326" s="160"/>
      <c r="C326" s="160"/>
      <c r="D326" s="161"/>
      <c r="E326" s="142">
        <f t="shared" si="57"/>
        <v>1</v>
      </c>
      <c r="F326" s="162">
        <f t="shared" si="54"/>
        <v>0</v>
      </c>
      <c r="G326" s="161"/>
      <c r="H326" s="179"/>
      <c r="I326" s="143"/>
      <c r="J326" s="143"/>
      <c r="K326" s="185" t="e">
        <f>VLOOKUP('Damage Pickup'!$H326&amp;'Damage Pickup'!$I326,Code!$I$2:$M$51,4,0)</f>
        <v>#N/A</v>
      </c>
      <c r="L326" s="183"/>
      <c r="M326" s="163"/>
      <c r="N326" s="144"/>
      <c r="O326" s="145">
        <f t="shared" si="52"/>
        <v>0</v>
      </c>
      <c r="P326" s="144">
        <v>0</v>
      </c>
      <c r="Q326" s="164">
        <f t="shared" si="53"/>
        <v>0</v>
      </c>
      <c r="R326" s="146"/>
      <c r="S326" s="147"/>
      <c r="T326" s="147"/>
      <c r="U326" s="157"/>
      <c r="V326" s="165"/>
      <c r="W326" s="166"/>
      <c r="X326" s="166"/>
      <c r="Y326" s="166"/>
      <c r="Z326" s="167" t="str">
        <f t="shared" si="58"/>
        <v/>
      </c>
      <c r="AA326" s="150">
        <f t="shared" si="51"/>
        <v>0</v>
      </c>
      <c r="AB326" s="167" t="str">
        <f t="shared" si="59"/>
        <v/>
      </c>
      <c r="AG326" s="188" t="str">
        <f ca="1">IF(AB326="","",MIN(OFFSET(B326,0,0):OFFSET(B326,AB326-1,0)))</f>
        <v/>
      </c>
      <c r="AH326" s="188" t="str">
        <f ca="1">IF(AB326="","",MIN(OFFSET(C326,0,0):OFFSET(C326,AB326-1,0)))</f>
        <v/>
      </c>
      <c r="AI326" s="188" t="str">
        <f ca="1">IF(AB326="","",MAX(OFFSET(B326,0,0):OFFSET(B326,AB326-1,0)))</f>
        <v/>
      </c>
      <c r="AJ326" s="188" t="str">
        <f ca="1">IF(AB326="","",MAX(OFFSET(C326,0,0):OFFSET(C326,AB326-1,0)))</f>
        <v/>
      </c>
      <c r="AK326" s="188">
        <f t="shared" ca="1" si="55"/>
        <v>0</v>
      </c>
      <c r="AL326" s="189">
        <f t="shared" ca="1" si="56"/>
        <v>0</v>
      </c>
    </row>
    <row r="327" spans="1:38" ht="15.75" x14ac:dyDescent="0.25">
      <c r="A327" s="138"/>
      <c r="B327" s="160"/>
      <c r="C327" s="160"/>
      <c r="D327" s="161"/>
      <c r="E327" s="142">
        <f t="shared" si="57"/>
        <v>1</v>
      </c>
      <c r="F327" s="162">
        <f t="shared" si="54"/>
        <v>0</v>
      </c>
      <c r="G327" s="161"/>
      <c r="H327" s="179"/>
      <c r="I327" s="143"/>
      <c r="J327" s="143"/>
      <c r="K327" s="185" t="e">
        <f>VLOOKUP('Damage Pickup'!$H327&amp;'Damage Pickup'!$I327,Code!$I$2:$M$51,4,0)</f>
        <v>#N/A</v>
      </c>
      <c r="L327" s="183"/>
      <c r="M327" s="163"/>
      <c r="N327" s="144"/>
      <c r="O327" s="145">
        <f t="shared" si="52"/>
        <v>0</v>
      </c>
      <c r="P327" s="144">
        <v>0</v>
      </c>
      <c r="Q327" s="164">
        <f t="shared" si="53"/>
        <v>0</v>
      </c>
      <c r="R327" s="146"/>
      <c r="S327" s="147"/>
      <c r="T327" s="147"/>
      <c r="U327" s="157"/>
      <c r="V327" s="165"/>
      <c r="W327" s="166"/>
      <c r="X327" s="166"/>
      <c r="Y327" s="166"/>
      <c r="Z327" s="167" t="str">
        <f t="shared" si="58"/>
        <v/>
      </c>
      <c r="AA327" s="150">
        <f t="shared" si="51"/>
        <v>0</v>
      </c>
      <c r="AB327" s="167" t="str">
        <f t="shared" si="59"/>
        <v/>
      </c>
      <c r="AG327" s="188" t="str">
        <f ca="1">IF(AB327="","",MIN(OFFSET(B327,0,0):OFFSET(B327,AB327-1,0)))</f>
        <v/>
      </c>
      <c r="AH327" s="188" t="str">
        <f ca="1">IF(AB327="","",MIN(OFFSET(C327,0,0):OFFSET(C327,AB327-1,0)))</f>
        <v/>
      </c>
      <c r="AI327" s="188" t="str">
        <f ca="1">IF(AB327="","",MAX(OFFSET(B327,0,0):OFFSET(B327,AB327-1,0)))</f>
        <v/>
      </c>
      <c r="AJ327" s="188" t="str">
        <f ca="1">IF(AB327="","",MAX(OFFSET(C327,0,0):OFFSET(C327,AB327-1,0)))</f>
        <v/>
      </c>
      <c r="AK327" s="188">
        <f t="shared" ca="1" si="55"/>
        <v>0</v>
      </c>
      <c r="AL327" s="189">
        <f t="shared" ca="1" si="56"/>
        <v>0</v>
      </c>
    </row>
    <row r="328" spans="1:38" ht="15.75" x14ac:dyDescent="0.25">
      <c r="A328" s="138"/>
      <c r="B328" s="160"/>
      <c r="C328" s="160"/>
      <c r="D328" s="161"/>
      <c r="E328" s="142">
        <f t="shared" si="57"/>
        <v>1</v>
      </c>
      <c r="F328" s="162">
        <f t="shared" si="54"/>
        <v>0</v>
      </c>
      <c r="G328" s="161"/>
      <c r="H328" s="179"/>
      <c r="I328" s="143"/>
      <c r="J328" s="143"/>
      <c r="K328" s="185" t="e">
        <f>VLOOKUP('Damage Pickup'!$H328&amp;'Damage Pickup'!$I328,Code!$I$2:$M$51,4,0)</f>
        <v>#N/A</v>
      </c>
      <c r="L328" s="183"/>
      <c r="M328" s="163"/>
      <c r="N328" s="144"/>
      <c r="O328" s="145">
        <f t="shared" si="52"/>
        <v>0</v>
      </c>
      <c r="P328" s="144">
        <v>0</v>
      </c>
      <c r="Q328" s="164">
        <f t="shared" si="53"/>
        <v>0</v>
      </c>
      <c r="R328" s="146"/>
      <c r="S328" s="147"/>
      <c r="T328" s="147"/>
      <c r="U328" s="157"/>
      <c r="V328" s="165"/>
      <c r="W328" s="166"/>
      <c r="X328" s="166"/>
      <c r="Y328" s="166"/>
      <c r="Z328" s="167" t="str">
        <f t="shared" si="58"/>
        <v/>
      </c>
      <c r="AA328" s="150">
        <f t="shared" si="51"/>
        <v>0</v>
      </c>
      <c r="AB328" s="167" t="str">
        <f t="shared" si="59"/>
        <v/>
      </c>
      <c r="AG328" s="188" t="str">
        <f ca="1">IF(AB328="","",MIN(OFFSET(B328,0,0):OFFSET(B328,AB328-1,0)))</f>
        <v/>
      </c>
      <c r="AH328" s="188" t="str">
        <f ca="1">IF(AB328="","",MIN(OFFSET(C328,0,0):OFFSET(C328,AB328-1,0)))</f>
        <v/>
      </c>
      <c r="AI328" s="188" t="str">
        <f ca="1">IF(AB328="","",MAX(OFFSET(B328,0,0):OFFSET(B328,AB328-1,0)))</f>
        <v/>
      </c>
      <c r="AJ328" s="188" t="str">
        <f ca="1">IF(AB328="","",MAX(OFFSET(C328,0,0):OFFSET(C328,AB328-1,0)))</f>
        <v/>
      </c>
      <c r="AK328" s="188">
        <f t="shared" ca="1" si="55"/>
        <v>0</v>
      </c>
      <c r="AL328" s="189">
        <f t="shared" ca="1" si="56"/>
        <v>0</v>
      </c>
    </row>
    <row r="329" spans="1:38" ht="15.75" x14ac:dyDescent="0.25">
      <c r="A329" s="138"/>
      <c r="B329" s="160"/>
      <c r="C329" s="160"/>
      <c r="D329" s="161"/>
      <c r="E329" s="142">
        <f t="shared" si="57"/>
        <v>1</v>
      </c>
      <c r="F329" s="162">
        <f t="shared" si="54"/>
        <v>0</v>
      </c>
      <c r="G329" s="161"/>
      <c r="H329" s="179"/>
      <c r="I329" s="143"/>
      <c r="J329" s="143"/>
      <c r="K329" s="185" t="e">
        <f>VLOOKUP('Damage Pickup'!$H329&amp;'Damage Pickup'!$I329,Code!$I$2:$M$51,4,0)</f>
        <v>#N/A</v>
      </c>
      <c r="L329" s="183"/>
      <c r="M329" s="163"/>
      <c r="N329" s="144"/>
      <c r="O329" s="145">
        <f t="shared" si="52"/>
        <v>0</v>
      </c>
      <c r="P329" s="144">
        <v>0</v>
      </c>
      <c r="Q329" s="164">
        <f t="shared" si="53"/>
        <v>0</v>
      </c>
      <c r="R329" s="146"/>
      <c r="S329" s="147"/>
      <c r="T329" s="147"/>
      <c r="U329" s="157"/>
      <c r="V329" s="165"/>
      <c r="W329" s="166"/>
      <c r="X329" s="166"/>
      <c r="Y329" s="166"/>
      <c r="Z329" s="167" t="str">
        <f t="shared" si="58"/>
        <v/>
      </c>
      <c r="AA329" s="150">
        <f t="shared" ref="AA329:AA392" si="60">IF(B329="",0,IF(Z329="",AA328,Z329))</f>
        <v>0</v>
      </c>
      <c r="AB329" s="167" t="str">
        <f t="shared" si="59"/>
        <v/>
      </c>
      <c r="AG329" s="188" t="str">
        <f ca="1">IF(AB329="","",MIN(OFFSET(B329,0,0):OFFSET(B329,AB329-1,0)))</f>
        <v/>
      </c>
      <c r="AH329" s="188" t="str">
        <f ca="1">IF(AB329="","",MIN(OFFSET(C329,0,0):OFFSET(C329,AB329-1,0)))</f>
        <v/>
      </c>
      <c r="AI329" s="188" t="str">
        <f ca="1">IF(AB329="","",MAX(OFFSET(B329,0,0):OFFSET(B329,AB329-1,0)))</f>
        <v/>
      </c>
      <c r="AJ329" s="188" t="str">
        <f ca="1">IF(AB329="","",MAX(OFFSET(C329,0,0):OFFSET(C329,AB329-1,0)))</f>
        <v/>
      </c>
      <c r="AK329" s="188">
        <f t="shared" ca="1" si="55"/>
        <v>0</v>
      </c>
      <c r="AL329" s="189">
        <f t="shared" ca="1" si="56"/>
        <v>0</v>
      </c>
    </row>
    <row r="330" spans="1:38" ht="15.75" x14ac:dyDescent="0.25">
      <c r="A330" s="138"/>
      <c r="B330" s="160"/>
      <c r="C330" s="160"/>
      <c r="D330" s="161"/>
      <c r="E330" s="142">
        <f t="shared" si="57"/>
        <v>1</v>
      </c>
      <c r="F330" s="162">
        <f t="shared" si="54"/>
        <v>0</v>
      </c>
      <c r="G330" s="161"/>
      <c r="H330" s="179"/>
      <c r="I330" s="143"/>
      <c r="J330" s="143"/>
      <c r="K330" s="185" t="e">
        <f>VLOOKUP('Damage Pickup'!$H330&amp;'Damage Pickup'!$I330,Code!$I$2:$M$51,4,0)</f>
        <v>#N/A</v>
      </c>
      <c r="L330" s="183"/>
      <c r="M330" s="163"/>
      <c r="N330" s="144"/>
      <c r="O330" s="145">
        <f t="shared" si="52"/>
        <v>0</v>
      </c>
      <c r="P330" s="144">
        <v>0</v>
      </c>
      <c r="Q330" s="164">
        <f t="shared" si="53"/>
        <v>0</v>
      </c>
      <c r="R330" s="146"/>
      <c r="S330" s="147"/>
      <c r="T330" s="147"/>
      <c r="U330" s="157"/>
      <c r="V330" s="165"/>
      <c r="W330" s="166"/>
      <c r="X330" s="166"/>
      <c r="Y330" s="166"/>
      <c r="Z330" s="167" t="str">
        <f t="shared" si="58"/>
        <v/>
      </c>
      <c r="AA330" s="150">
        <f t="shared" si="60"/>
        <v>0</v>
      </c>
      <c r="AB330" s="167" t="str">
        <f t="shared" si="59"/>
        <v/>
      </c>
      <c r="AG330" s="188" t="str">
        <f ca="1">IF(AB330="","",MIN(OFFSET(B330,0,0):OFFSET(B330,AB330-1,0)))</f>
        <v/>
      </c>
      <c r="AH330" s="188" t="str">
        <f ca="1">IF(AB330="","",MIN(OFFSET(C330,0,0):OFFSET(C330,AB330-1,0)))</f>
        <v/>
      </c>
      <c r="AI330" s="188" t="str">
        <f ca="1">IF(AB330="","",MAX(OFFSET(B330,0,0):OFFSET(B330,AB330-1,0)))</f>
        <v/>
      </c>
      <c r="AJ330" s="188" t="str">
        <f ca="1">IF(AB330="","",MAX(OFFSET(C330,0,0):OFFSET(C330,AB330-1,0)))</f>
        <v/>
      </c>
      <c r="AK330" s="188">
        <f t="shared" ca="1" si="55"/>
        <v>0</v>
      </c>
      <c r="AL330" s="189">
        <f t="shared" ca="1" si="56"/>
        <v>0</v>
      </c>
    </row>
    <row r="331" spans="1:38" ht="15.75" x14ac:dyDescent="0.25">
      <c r="A331" s="138"/>
      <c r="B331" s="160"/>
      <c r="C331" s="160"/>
      <c r="D331" s="161"/>
      <c r="E331" s="142">
        <f t="shared" si="57"/>
        <v>1</v>
      </c>
      <c r="F331" s="162">
        <f t="shared" si="54"/>
        <v>0</v>
      </c>
      <c r="G331" s="161"/>
      <c r="H331" s="179"/>
      <c r="I331" s="143"/>
      <c r="J331" s="143"/>
      <c r="K331" s="185" t="e">
        <f>VLOOKUP('Damage Pickup'!$H331&amp;'Damage Pickup'!$I331,Code!$I$2:$M$51,4,0)</f>
        <v>#N/A</v>
      </c>
      <c r="L331" s="183"/>
      <c r="M331" s="163"/>
      <c r="N331" s="144"/>
      <c r="O331" s="145">
        <f t="shared" si="52"/>
        <v>0</v>
      </c>
      <c r="P331" s="144">
        <v>0</v>
      </c>
      <c r="Q331" s="164">
        <f t="shared" si="53"/>
        <v>0</v>
      </c>
      <c r="R331" s="146"/>
      <c r="S331" s="147"/>
      <c r="T331" s="147"/>
      <c r="U331" s="157"/>
      <c r="V331" s="165"/>
      <c r="W331" s="166"/>
      <c r="X331" s="166"/>
      <c r="Y331" s="166"/>
      <c r="Z331" s="167" t="str">
        <f t="shared" si="58"/>
        <v/>
      </c>
      <c r="AA331" s="150">
        <f t="shared" si="60"/>
        <v>0</v>
      </c>
      <c r="AB331" s="167" t="str">
        <f t="shared" si="59"/>
        <v/>
      </c>
      <c r="AG331" s="188" t="str">
        <f ca="1">IF(AB331="","",MIN(OFFSET(B331,0,0):OFFSET(B331,AB331-1,0)))</f>
        <v/>
      </c>
      <c r="AH331" s="188" t="str">
        <f ca="1">IF(AB331="","",MIN(OFFSET(C331,0,0):OFFSET(C331,AB331-1,0)))</f>
        <v/>
      </c>
      <c r="AI331" s="188" t="str">
        <f ca="1">IF(AB331="","",MAX(OFFSET(B331,0,0):OFFSET(B331,AB331-1,0)))</f>
        <v/>
      </c>
      <c r="AJ331" s="188" t="str">
        <f ca="1">IF(AB331="","",MAX(OFFSET(C331,0,0):OFFSET(C331,AB331-1,0)))</f>
        <v/>
      </c>
      <c r="AK331" s="188">
        <f t="shared" ca="1" si="55"/>
        <v>0</v>
      </c>
      <c r="AL331" s="189">
        <f t="shared" ca="1" si="56"/>
        <v>0</v>
      </c>
    </row>
    <row r="332" spans="1:38" ht="15.75" x14ac:dyDescent="0.25">
      <c r="A332" s="138"/>
      <c r="B332" s="160"/>
      <c r="C332" s="160"/>
      <c r="D332" s="161"/>
      <c r="E332" s="142">
        <f t="shared" si="57"/>
        <v>1</v>
      </c>
      <c r="F332" s="162">
        <f t="shared" si="54"/>
        <v>0</v>
      </c>
      <c r="G332" s="161"/>
      <c r="H332" s="179"/>
      <c r="I332" s="143"/>
      <c r="J332" s="143"/>
      <c r="K332" s="185" t="e">
        <f>VLOOKUP('Damage Pickup'!$H332&amp;'Damage Pickup'!$I332,Code!$I$2:$M$51,4,0)</f>
        <v>#N/A</v>
      </c>
      <c r="L332" s="183"/>
      <c r="M332" s="163"/>
      <c r="N332" s="144"/>
      <c r="O332" s="145">
        <f t="shared" si="52"/>
        <v>0</v>
      </c>
      <c r="P332" s="144">
        <v>0</v>
      </c>
      <c r="Q332" s="164">
        <f t="shared" si="53"/>
        <v>0</v>
      </c>
      <c r="R332" s="146"/>
      <c r="S332" s="147"/>
      <c r="T332" s="147"/>
      <c r="U332" s="157"/>
      <c r="V332" s="165"/>
      <c r="W332" s="166"/>
      <c r="X332" s="166"/>
      <c r="Y332" s="166"/>
      <c r="Z332" s="167" t="str">
        <f t="shared" si="58"/>
        <v/>
      </c>
      <c r="AA332" s="150">
        <f t="shared" si="60"/>
        <v>0</v>
      </c>
      <c r="AB332" s="167" t="str">
        <f t="shared" si="59"/>
        <v/>
      </c>
      <c r="AG332" s="188" t="str">
        <f ca="1">IF(AB332="","",MIN(OFFSET(B332,0,0):OFFSET(B332,AB332-1,0)))</f>
        <v/>
      </c>
      <c r="AH332" s="188" t="str">
        <f ca="1">IF(AB332="","",MIN(OFFSET(C332,0,0):OFFSET(C332,AB332-1,0)))</f>
        <v/>
      </c>
      <c r="AI332" s="188" t="str">
        <f ca="1">IF(AB332="","",MAX(OFFSET(B332,0,0):OFFSET(B332,AB332-1,0)))</f>
        <v/>
      </c>
      <c r="AJ332" s="188" t="str">
        <f ca="1">IF(AB332="","",MAX(OFFSET(C332,0,0):OFFSET(C332,AB332-1,0)))</f>
        <v/>
      </c>
      <c r="AK332" s="188">
        <f t="shared" ca="1" si="55"/>
        <v>0</v>
      </c>
      <c r="AL332" s="189">
        <f t="shared" ca="1" si="56"/>
        <v>0</v>
      </c>
    </row>
    <row r="333" spans="1:38" ht="15.75" x14ac:dyDescent="0.25">
      <c r="A333" s="138"/>
      <c r="B333" s="160"/>
      <c r="C333" s="160"/>
      <c r="D333" s="161"/>
      <c r="E333" s="142">
        <f t="shared" si="57"/>
        <v>1</v>
      </c>
      <c r="F333" s="162">
        <f t="shared" si="54"/>
        <v>0</v>
      </c>
      <c r="G333" s="161"/>
      <c r="H333" s="179"/>
      <c r="I333" s="143"/>
      <c r="J333" s="143"/>
      <c r="K333" s="185" t="e">
        <f>VLOOKUP('Damage Pickup'!$H333&amp;'Damage Pickup'!$I333,Code!$I$2:$M$51,4,0)</f>
        <v>#N/A</v>
      </c>
      <c r="L333" s="183"/>
      <c r="M333" s="163"/>
      <c r="N333" s="144"/>
      <c r="O333" s="145">
        <f t="shared" si="52"/>
        <v>0</v>
      </c>
      <c r="P333" s="144">
        <v>0</v>
      </c>
      <c r="Q333" s="164">
        <f t="shared" si="53"/>
        <v>0</v>
      </c>
      <c r="R333" s="146"/>
      <c r="S333" s="147"/>
      <c r="T333" s="147"/>
      <c r="U333" s="157"/>
      <c r="V333" s="165"/>
      <c r="W333" s="166"/>
      <c r="X333" s="166"/>
      <c r="Y333" s="166"/>
      <c r="Z333" s="167" t="str">
        <f t="shared" si="58"/>
        <v/>
      </c>
      <c r="AA333" s="150">
        <f t="shared" si="60"/>
        <v>0</v>
      </c>
      <c r="AB333" s="167" t="str">
        <f t="shared" si="59"/>
        <v/>
      </c>
      <c r="AG333" s="188" t="str">
        <f ca="1">IF(AB333="","",MIN(OFFSET(B333,0,0):OFFSET(B333,AB333-1,0)))</f>
        <v/>
      </c>
      <c r="AH333" s="188" t="str">
        <f ca="1">IF(AB333="","",MIN(OFFSET(C333,0,0):OFFSET(C333,AB333-1,0)))</f>
        <v/>
      </c>
      <c r="AI333" s="188" t="str">
        <f ca="1">IF(AB333="","",MAX(OFFSET(B333,0,0):OFFSET(B333,AB333-1,0)))</f>
        <v/>
      </c>
      <c r="AJ333" s="188" t="str">
        <f ca="1">IF(AB333="","",MAX(OFFSET(C333,0,0):OFFSET(C333,AB333-1,0)))</f>
        <v/>
      </c>
      <c r="AK333" s="188">
        <f t="shared" ca="1" si="55"/>
        <v>0</v>
      </c>
      <c r="AL333" s="189">
        <f t="shared" ca="1" si="56"/>
        <v>0</v>
      </c>
    </row>
    <row r="334" spans="1:38" ht="15.75" x14ac:dyDescent="0.25">
      <c r="A334" s="138"/>
      <c r="B334" s="160"/>
      <c r="C334" s="160"/>
      <c r="D334" s="161"/>
      <c r="E334" s="142">
        <f t="shared" si="57"/>
        <v>1</v>
      </c>
      <c r="F334" s="162">
        <f t="shared" si="54"/>
        <v>0</v>
      </c>
      <c r="G334" s="161"/>
      <c r="H334" s="179"/>
      <c r="I334" s="143"/>
      <c r="J334" s="143"/>
      <c r="K334" s="185" t="e">
        <f>VLOOKUP('Damage Pickup'!$H334&amp;'Damage Pickup'!$I334,Code!$I$2:$M$51,4,0)</f>
        <v>#N/A</v>
      </c>
      <c r="L334" s="183"/>
      <c r="M334" s="163"/>
      <c r="N334" s="144"/>
      <c r="O334" s="145">
        <f t="shared" ref="O334:O397" si="61">SUMIF($AA:$AA,Z334,$N:$N)</f>
        <v>0</v>
      </c>
      <c r="P334" s="144">
        <v>0</v>
      </c>
      <c r="Q334" s="164">
        <f t="shared" si="53"/>
        <v>0</v>
      </c>
      <c r="R334" s="146"/>
      <c r="S334" s="147"/>
      <c r="T334" s="147"/>
      <c r="U334" s="157"/>
      <c r="V334" s="165"/>
      <c r="W334" s="166"/>
      <c r="X334" s="166"/>
      <c r="Y334" s="166"/>
      <c r="Z334" s="167" t="str">
        <f t="shared" si="58"/>
        <v/>
      </c>
      <c r="AA334" s="150">
        <f t="shared" si="60"/>
        <v>0</v>
      </c>
      <c r="AB334" s="167" t="str">
        <f t="shared" si="59"/>
        <v/>
      </c>
      <c r="AG334" s="188" t="str">
        <f ca="1">IF(AB334="","",MIN(OFFSET(B334,0,0):OFFSET(B334,AB334-1,0)))</f>
        <v/>
      </c>
      <c r="AH334" s="188" t="str">
        <f ca="1">IF(AB334="","",MIN(OFFSET(C334,0,0):OFFSET(C334,AB334-1,0)))</f>
        <v/>
      </c>
      <c r="AI334" s="188" t="str">
        <f ca="1">IF(AB334="","",MAX(OFFSET(B334,0,0):OFFSET(B334,AB334-1,0)))</f>
        <v/>
      </c>
      <c r="AJ334" s="188" t="str">
        <f ca="1">IF(AB334="","",MAX(OFFSET(C334,0,0):OFFSET(C334,AB334-1,0)))</f>
        <v/>
      </c>
      <c r="AK334" s="188">
        <f t="shared" ca="1" si="55"/>
        <v>0</v>
      </c>
      <c r="AL334" s="189">
        <f t="shared" ca="1" si="56"/>
        <v>0</v>
      </c>
    </row>
    <row r="335" spans="1:38" ht="15.75" x14ac:dyDescent="0.25">
      <c r="A335" s="138"/>
      <c r="B335" s="160"/>
      <c r="C335" s="160"/>
      <c r="D335" s="161"/>
      <c r="E335" s="142">
        <f t="shared" si="57"/>
        <v>1</v>
      </c>
      <c r="F335" s="162">
        <f t="shared" si="54"/>
        <v>0</v>
      </c>
      <c r="G335" s="161"/>
      <c r="H335" s="179"/>
      <c r="I335" s="143"/>
      <c r="J335" s="143"/>
      <c r="K335" s="185" t="e">
        <f>VLOOKUP('Damage Pickup'!$H335&amp;'Damage Pickup'!$I335,Code!$I$2:$M$51,4,0)</f>
        <v>#N/A</v>
      </c>
      <c r="L335" s="183"/>
      <c r="M335" s="163"/>
      <c r="N335" s="144"/>
      <c r="O335" s="145">
        <f t="shared" si="61"/>
        <v>0</v>
      </c>
      <c r="P335" s="144">
        <v>0</v>
      </c>
      <c r="Q335" s="164">
        <f t="shared" si="53"/>
        <v>0</v>
      </c>
      <c r="R335" s="146"/>
      <c r="S335" s="147"/>
      <c r="T335" s="147"/>
      <c r="U335" s="157"/>
      <c r="V335" s="165"/>
      <c r="W335" s="166"/>
      <c r="X335" s="166"/>
      <c r="Y335" s="166"/>
      <c r="Z335" s="167" t="str">
        <f t="shared" si="58"/>
        <v/>
      </c>
      <c r="AA335" s="150">
        <f t="shared" si="60"/>
        <v>0</v>
      </c>
      <c r="AB335" s="167" t="str">
        <f t="shared" si="59"/>
        <v/>
      </c>
      <c r="AG335" s="188" t="str">
        <f ca="1">IF(AB335="","",MIN(OFFSET(B335,0,0):OFFSET(B335,AB335-1,0)))</f>
        <v/>
      </c>
      <c r="AH335" s="188" t="str">
        <f ca="1">IF(AB335="","",MIN(OFFSET(C335,0,0):OFFSET(C335,AB335-1,0)))</f>
        <v/>
      </c>
      <c r="AI335" s="188" t="str">
        <f ca="1">IF(AB335="","",MAX(OFFSET(B335,0,0):OFFSET(B335,AB335-1,0)))</f>
        <v/>
      </c>
      <c r="AJ335" s="188" t="str">
        <f ca="1">IF(AB335="","",MAX(OFFSET(C335,0,0):OFFSET(C335,AB335-1,0)))</f>
        <v/>
      </c>
      <c r="AK335" s="188">
        <f t="shared" ca="1" si="55"/>
        <v>0</v>
      </c>
      <c r="AL335" s="189">
        <f t="shared" ca="1" si="56"/>
        <v>0</v>
      </c>
    </row>
    <row r="336" spans="1:38" ht="15.75" x14ac:dyDescent="0.25">
      <c r="A336" s="138"/>
      <c r="B336" s="160"/>
      <c r="C336" s="160"/>
      <c r="D336" s="161"/>
      <c r="E336" s="142">
        <f t="shared" si="57"/>
        <v>1</v>
      </c>
      <c r="F336" s="162">
        <f t="shared" si="54"/>
        <v>0</v>
      </c>
      <c r="G336" s="161"/>
      <c r="H336" s="179"/>
      <c r="I336" s="143"/>
      <c r="J336" s="143"/>
      <c r="K336" s="185" t="e">
        <f>VLOOKUP('Damage Pickup'!$H336&amp;'Damage Pickup'!$I336,Code!$I$2:$M$51,4,0)</f>
        <v>#N/A</v>
      </c>
      <c r="L336" s="183"/>
      <c r="M336" s="163"/>
      <c r="N336" s="144"/>
      <c r="O336" s="145">
        <f t="shared" si="61"/>
        <v>0</v>
      </c>
      <c r="P336" s="144">
        <v>0</v>
      </c>
      <c r="Q336" s="164">
        <f t="shared" ref="Q336:Q399" si="62">SUMIF($AA:$AA,Z336,$P:$P)</f>
        <v>0</v>
      </c>
      <c r="R336" s="146"/>
      <c r="S336" s="147"/>
      <c r="T336" s="147"/>
      <c r="U336" s="157"/>
      <c r="V336" s="165"/>
      <c r="W336" s="166"/>
      <c r="X336" s="166"/>
      <c r="Y336" s="166"/>
      <c r="Z336" s="167" t="str">
        <f t="shared" si="58"/>
        <v/>
      </c>
      <c r="AA336" s="150">
        <f t="shared" si="60"/>
        <v>0</v>
      </c>
      <c r="AB336" s="167" t="str">
        <f t="shared" si="59"/>
        <v/>
      </c>
      <c r="AG336" s="188" t="str">
        <f ca="1">IF(AB336="","",MIN(OFFSET(B336,0,0):OFFSET(B336,AB336-1,0)))</f>
        <v/>
      </c>
      <c r="AH336" s="188" t="str">
        <f ca="1">IF(AB336="","",MIN(OFFSET(C336,0,0):OFFSET(C336,AB336-1,0)))</f>
        <v/>
      </c>
      <c r="AI336" s="188" t="str">
        <f ca="1">IF(AB336="","",MAX(OFFSET(B336,0,0):OFFSET(B336,AB336-1,0)))</f>
        <v/>
      </c>
      <c r="AJ336" s="188" t="str">
        <f ca="1">IF(AB336="","",MAX(OFFSET(C336,0,0):OFFSET(C336,AB336-1,0)))</f>
        <v/>
      </c>
      <c r="AK336" s="188">
        <f t="shared" ca="1" si="55"/>
        <v>0</v>
      </c>
      <c r="AL336" s="189">
        <f t="shared" ca="1" si="56"/>
        <v>0</v>
      </c>
    </row>
    <row r="337" spans="1:38" ht="15.75" x14ac:dyDescent="0.25">
      <c r="A337" s="138"/>
      <c r="B337" s="160"/>
      <c r="C337" s="160"/>
      <c r="D337" s="161"/>
      <c r="E337" s="142">
        <f t="shared" si="57"/>
        <v>1</v>
      </c>
      <c r="F337" s="162">
        <f t="shared" si="54"/>
        <v>0</v>
      </c>
      <c r="G337" s="161"/>
      <c r="H337" s="179"/>
      <c r="I337" s="143"/>
      <c r="J337" s="143"/>
      <c r="K337" s="185" t="e">
        <f>VLOOKUP('Damage Pickup'!$H337&amp;'Damage Pickup'!$I337,Code!$I$2:$M$51,4,0)</f>
        <v>#N/A</v>
      </c>
      <c r="L337" s="183"/>
      <c r="M337" s="163"/>
      <c r="N337" s="144"/>
      <c r="O337" s="145">
        <f t="shared" si="61"/>
        <v>0</v>
      </c>
      <c r="P337" s="144">
        <v>0</v>
      </c>
      <c r="Q337" s="164">
        <f t="shared" si="62"/>
        <v>0</v>
      </c>
      <c r="R337" s="146"/>
      <c r="S337" s="147"/>
      <c r="T337" s="147"/>
      <c r="U337" s="157"/>
      <c r="V337" s="165"/>
      <c r="W337" s="166"/>
      <c r="X337" s="166"/>
      <c r="Y337" s="166"/>
      <c r="Z337" s="167" t="str">
        <f t="shared" si="58"/>
        <v/>
      </c>
      <c r="AA337" s="150">
        <f t="shared" si="60"/>
        <v>0</v>
      </c>
      <c r="AB337" s="167" t="str">
        <f t="shared" si="59"/>
        <v/>
      </c>
      <c r="AG337" s="188" t="str">
        <f ca="1">IF(AB337="","",MIN(OFFSET(B337,0,0):OFFSET(B337,AB337-1,0)))</f>
        <v/>
      </c>
      <c r="AH337" s="188" t="str">
        <f ca="1">IF(AB337="","",MIN(OFFSET(C337,0,0):OFFSET(C337,AB337-1,0)))</f>
        <v/>
      </c>
      <c r="AI337" s="188" t="str">
        <f ca="1">IF(AB337="","",MAX(OFFSET(B337,0,0):OFFSET(B337,AB337-1,0)))</f>
        <v/>
      </c>
      <c r="AJ337" s="188" t="str">
        <f ca="1">IF(AB337="","",MAX(OFFSET(C337,0,0):OFFSET(C337,AB337-1,0)))</f>
        <v/>
      </c>
      <c r="AK337" s="188">
        <f t="shared" ca="1" si="55"/>
        <v>0</v>
      </c>
      <c r="AL337" s="189">
        <f t="shared" ca="1" si="56"/>
        <v>0</v>
      </c>
    </row>
    <row r="338" spans="1:38" ht="15.75" x14ac:dyDescent="0.25">
      <c r="A338" s="138"/>
      <c r="B338" s="160"/>
      <c r="C338" s="160"/>
      <c r="D338" s="161"/>
      <c r="E338" s="142">
        <f t="shared" si="57"/>
        <v>1</v>
      </c>
      <c r="F338" s="162">
        <f t="shared" si="54"/>
        <v>0</v>
      </c>
      <c r="G338" s="161"/>
      <c r="H338" s="179"/>
      <c r="I338" s="143"/>
      <c r="J338" s="143"/>
      <c r="K338" s="185" t="e">
        <f>VLOOKUP('Damage Pickup'!$H338&amp;'Damage Pickup'!$I338,Code!$I$2:$M$51,4,0)</f>
        <v>#N/A</v>
      </c>
      <c r="L338" s="183"/>
      <c r="M338" s="163"/>
      <c r="N338" s="144"/>
      <c r="O338" s="145">
        <f t="shared" si="61"/>
        <v>0</v>
      </c>
      <c r="P338" s="144">
        <v>0</v>
      </c>
      <c r="Q338" s="164">
        <f t="shared" si="62"/>
        <v>0</v>
      </c>
      <c r="R338" s="146"/>
      <c r="S338" s="147"/>
      <c r="T338" s="147"/>
      <c r="U338" s="157"/>
      <c r="V338" s="165"/>
      <c r="W338" s="166"/>
      <c r="X338" s="166"/>
      <c r="Y338" s="166"/>
      <c r="Z338" s="167" t="str">
        <f t="shared" si="58"/>
        <v/>
      </c>
      <c r="AA338" s="150">
        <f t="shared" si="60"/>
        <v>0</v>
      </c>
      <c r="AB338" s="167" t="str">
        <f t="shared" si="59"/>
        <v/>
      </c>
      <c r="AG338" s="188" t="str">
        <f ca="1">IF(AB338="","",MIN(OFFSET(B338,0,0):OFFSET(B338,AB338-1,0)))</f>
        <v/>
      </c>
      <c r="AH338" s="188" t="str">
        <f ca="1">IF(AB338="","",MIN(OFFSET(C338,0,0):OFFSET(C338,AB338-1,0)))</f>
        <v/>
      </c>
      <c r="AI338" s="188" t="str">
        <f ca="1">IF(AB338="","",MAX(OFFSET(B338,0,0):OFFSET(B338,AB338-1,0)))</f>
        <v/>
      </c>
      <c r="AJ338" s="188" t="str">
        <f ca="1">IF(AB338="","",MAX(OFFSET(C338,0,0):OFFSET(C338,AB338-1,0)))</f>
        <v/>
      </c>
      <c r="AK338" s="188">
        <f t="shared" ca="1" si="55"/>
        <v>0</v>
      </c>
      <c r="AL338" s="189">
        <f t="shared" ca="1" si="56"/>
        <v>0</v>
      </c>
    </row>
    <row r="339" spans="1:38" ht="15.75" x14ac:dyDescent="0.25">
      <c r="A339" s="138"/>
      <c r="B339" s="160"/>
      <c r="C339" s="160"/>
      <c r="D339" s="161"/>
      <c r="E339" s="142">
        <f t="shared" si="57"/>
        <v>1</v>
      </c>
      <c r="F339" s="162">
        <f t="shared" si="54"/>
        <v>0</v>
      </c>
      <c r="G339" s="161"/>
      <c r="H339" s="179"/>
      <c r="I339" s="143"/>
      <c r="J339" s="143"/>
      <c r="K339" s="185" t="e">
        <f>VLOOKUP('Damage Pickup'!$H339&amp;'Damage Pickup'!$I339,Code!$I$2:$M$51,4,0)</f>
        <v>#N/A</v>
      </c>
      <c r="L339" s="183"/>
      <c r="M339" s="163"/>
      <c r="N339" s="144"/>
      <c r="O339" s="145">
        <f t="shared" si="61"/>
        <v>0</v>
      </c>
      <c r="P339" s="144">
        <v>0</v>
      </c>
      <c r="Q339" s="164">
        <f t="shared" si="62"/>
        <v>0</v>
      </c>
      <c r="R339" s="146"/>
      <c r="S339" s="147"/>
      <c r="T339" s="147"/>
      <c r="U339" s="157"/>
      <c r="V339" s="165"/>
      <c r="W339" s="166"/>
      <c r="X339" s="166"/>
      <c r="Y339" s="166"/>
      <c r="Z339" s="167" t="str">
        <f t="shared" si="58"/>
        <v/>
      </c>
      <c r="AA339" s="150">
        <f t="shared" si="60"/>
        <v>0</v>
      </c>
      <c r="AB339" s="167" t="str">
        <f t="shared" si="59"/>
        <v/>
      </c>
      <c r="AG339" s="188" t="str">
        <f ca="1">IF(AB339="","",MIN(OFFSET(B339,0,0):OFFSET(B339,AB339-1,0)))</f>
        <v/>
      </c>
      <c r="AH339" s="188" t="str">
        <f ca="1">IF(AB339="","",MIN(OFFSET(C339,0,0):OFFSET(C339,AB339-1,0)))</f>
        <v/>
      </c>
      <c r="AI339" s="188" t="str">
        <f ca="1">IF(AB339="","",MAX(OFFSET(B339,0,0):OFFSET(B339,AB339-1,0)))</f>
        <v/>
      </c>
      <c r="AJ339" s="188" t="str">
        <f ca="1">IF(AB339="","",MAX(OFFSET(C339,0,0):OFFSET(C339,AB339-1,0)))</f>
        <v/>
      </c>
      <c r="AK339" s="188">
        <f t="shared" ca="1" si="55"/>
        <v>0</v>
      </c>
      <c r="AL339" s="189">
        <f t="shared" ca="1" si="56"/>
        <v>0</v>
      </c>
    </row>
    <row r="340" spans="1:38" ht="15.75" x14ac:dyDescent="0.25">
      <c r="A340" s="138"/>
      <c r="B340" s="160"/>
      <c r="C340" s="160"/>
      <c r="D340" s="161"/>
      <c r="E340" s="142">
        <f t="shared" si="57"/>
        <v>1</v>
      </c>
      <c r="F340" s="162">
        <f t="shared" si="54"/>
        <v>0</v>
      </c>
      <c r="G340" s="161"/>
      <c r="H340" s="179"/>
      <c r="I340" s="143"/>
      <c r="J340" s="143"/>
      <c r="K340" s="185" t="e">
        <f>VLOOKUP('Damage Pickup'!$H340&amp;'Damage Pickup'!$I340,Code!$I$2:$M$51,4,0)</f>
        <v>#N/A</v>
      </c>
      <c r="L340" s="183"/>
      <c r="M340" s="163"/>
      <c r="N340" s="144"/>
      <c r="O340" s="145">
        <f t="shared" si="61"/>
        <v>0</v>
      </c>
      <c r="P340" s="144">
        <v>0</v>
      </c>
      <c r="Q340" s="164">
        <f t="shared" si="62"/>
        <v>0</v>
      </c>
      <c r="R340" s="146"/>
      <c r="S340" s="147"/>
      <c r="T340" s="147"/>
      <c r="U340" s="157"/>
      <c r="V340" s="165"/>
      <c r="W340" s="166"/>
      <c r="X340" s="166"/>
      <c r="Y340" s="166"/>
      <c r="Z340" s="167" t="str">
        <f t="shared" si="58"/>
        <v/>
      </c>
      <c r="AA340" s="150">
        <f t="shared" si="60"/>
        <v>0</v>
      </c>
      <c r="AB340" s="167" t="str">
        <f t="shared" si="59"/>
        <v/>
      </c>
      <c r="AG340" s="188" t="str">
        <f ca="1">IF(AB340="","",MIN(OFFSET(B340,0,0):OFFSET(B340,AB340-1,0)))</f>
        <v/>
      </c>
      <c r="AH340" s="188" t="str">
        <f ca="1">IF(AB340="","",MIN(OFFSET(C340,0,0):OFFSET(C340,AB340-1,0)))</f>
        <v/>
      </c>
      <c r="AI340" s="188" t="str">
        <f ca="1">IF(AB340="","",MAX(OFFSET(B340,0,0):OFFSET(B340,AB340-1,0)))</f>
        <v/>
      </c>
      <c r="AJ340" s="188" t="str">
        <f ca="1">IF(AB340="","",MAX(OFFSET(C340,0,0):OFFSET(C340,AB340-1,0)))</f>
        <v/>
      </c>
      <c r="AK340" s="188">
        <f t="shared" ca="1" si="55"/>
        <v>0</v>
      </c>
      <c r="AL340" s="189">
        <f t="shared" ca="1" si="56"/>
        <v>0</v>
      </c>
    </row>
    <row r="341" spans="1:38" ht="15.75" x14ac:dyDescent="0.25">
      <c r="A341" s="138"/>
      <c r="B341" s="160"/>
      <c r="C341" s="160"/>
      <c r="D341" s="161"/>
      <c r="E341" s="142">
        <f t="shared" si="57"/>
        <v>1</v>
      </c>
      <c r="F341" s="162">
        <f t="shared" si="54"/>
        <v>0</v>
      </c>
      <c r="G341" s="161"/>
      <c r="H341" s="179"/>
      <c r="I341" s="143"/>
      <c r="J341" s="143"/>
      <c r="K341" s="185" t="e">
        <f>VLOOKUP('Damage Pickup'!$H341&amp;'Damage Pickup'!$I341,Code!$I$2:$M$51,4,0)</f>
        <v>#N/A</v>
      </c>
      <c r="L341" s="183"/>
      <c r="M341" s="163"/>
      <c r="N341" s="144"/>
      <c r="O341" s="145">
        <f t="shared" si="61"/>
        <v>0</v>
      </c>
      <c r="P341" s="144">
        <v>0</v>
      </c>
      <c r="Q341" s="164">
        <f t="shared" si="62"/>
        <v>0</v>
      </c>
      <c r="R341" s="146"/>
      <c r="S341" s="147"/>
      <c r="T341" s="147"/>
      <c r="U341" s="157"/>
      <c r="V341" s="165"/>
      <c r="W341" s="166"/>
      <c r="X341" s="166"/>
      <c r="Y341" s="166"/>
      <c r="Z341" s="167" t="str">
        <f t="shared" si="58"/>
        <v/>
      </c>
      <c r="AA341" s="150">
        <f t="shared" si="60"/>
        <v>0</v>
      </c>
      <c r="AB341" s="167" t="str">
        <f t="shared" si="59"/>
        <v/>
      </c>
      <c r="AG341" s="188" t="str">
        <f ca="1">IF(AB341="","",MIN(OFFSET(B341,0,0):OFFSET(B341,AB341-1,0)))</f>
        <v/>
      </c>
      <c r="AH341" s="188" t="str">
        <f ca="1">IF(AB341="","",MIN(OFFSET(C341,0,0):OFFSET(C341,AB341-1,0)))</f>
        <v/>
      </c>
      <c r="AI341" s="188" t="str">
        <f ca="1">IF(AB341="","",MAX(OFFSET(B341,0,0):OFFSET(B341,AB341-1,0)))</f>
        <v/>
      </c>
      <c r="AJ341" s="188" t="str">
        <f ca="1">IF(AB341="","",MAX(OFFSET(C341,0,0):OFFSET(C341,AB341-1,0)))</f>
        <v/>
      </c>
      <c r="AK341" s="188">
        <f t="shared" ca="1" si="55"/>
        <v>0</v>
      </c>
      <c r="AL341" s="189">
        <f t="shared" ca="1" si="56"/>
        <v>0</v>
      </c>
    </row>
    <row r="342" spans="1:38" ht="15.75" x14ac:dyDescent="0.25">
      <c r="A342" s="138"/>
      <c r="B342" s="160"/>
      <c r="C342" s="160"/>
      <c r="D342" s="161"/>
      <c r="E342" s="142">
        <f t="shared" si="57"/>
        <v>1</v>
      </c>
      <c r="F342" s="162">
        <f t="shared" si="54"/>
        <v>0</v>
      </c>
      <c r="G342" s="161"/>
      <c r="H342" s="179"/>
      <c r="I342" s="143"/>
      <c r="J342" s="143"/>
      <c r="K342" s="185" t="e">
        <f>VLOOKUP('Damage Pickup'!$H342&amp;'Damage Pickup'!$I342,Code!$I$2:$M$51,4,0)</f>
        <v>#N/A</v>
      </c>
      <c r="L342" s="183"/>
      <c r="M342" s="163"/>
      <c r="N342" s="144"/>
      <c r="O342" s="145">
        <f t="shared" si="61"/>
        <v>0</v>
      </c>
      <c r="P342" s="144">
        <v>0</v>
      </c>
      <c r="Q342" s="164">
        <f t="shared" si="62"/>
        <v>0</v>
      </c>
      <c r="R342" s="146"/>
      <c r="S342" s="147"/>
      <c r="T342" s="147"/>
      <c r="U342" s="157"/>
      <c r="V342" s="165"/>
      <c r="W342" s="166"/>
      <c r="X342" s="166"/>
      <c r="Y342" s="166"/>
      <c r="Z342" s="167" t="str">
        <f t="shared" si="58"/>
        <v/>
      </c>
      <c r="AA342" s="150">
        <f t="shared" si="60"/>
        <v>0</v>
      </c>
      <c r="AB342" s="167" t="str">
        <f t="shared" si="59"/>
        <v/>
      </c>
      <c r="AG342" s="188" t="str">
        <f ca="1">IF(AB342="","",MIN(OFFSET(B342,0,0):OFFSET(B342,AB342-1,0)))</f>
        <v/>
      </c>
      <c r="AH342" s="188" t="str">
        <f ca="1">IF(AB342="","",MIN(OFFSET(C342,0,0):OFFSET(C342,AB342-1,0)))</f>
        <v/>
      </c>
      <c r="AI342" s="188" t="str">
        <f ca="1">IF(AB342="","",MAX(OFFSET(B342,0,0):OFFSET(B342,AB342-1,0)))</f>
        <v/>
      </c>
      <c r="AJ342" s="188" t="str">
        <f ca="1">IF(AB342="","",MAX(OFFSET(C342,0,0):OFFSET(C342,AB342-1,0)))</f>
        <v/>
      </c>
      <c r="AK342" s="188">
        <f t="shared" ca="1" si="55"/>
        <v>0</v>
      </c>
      <c r="AL342" s="189">
        <f t="shared" ca="1" si="56"/>
        <v>0</v>
      </c>
    </row>
    <row r="343" spans="1:38" ht="15.75" x14ac:dyDescent="0.25">
      <c r="A343" s="138"/>
      <c r="B343" s="160"/>
      <c r="C343" s="160"/>
      <c r="D343" s="161"/>
      <c r="E343" s="142">
        <f t="shared" si="57"/>
        <v>1</v>
      </c>
      <c r="F343" s="162">
        <f t="shared" si="54"/>
        <v>0</v>
      </c>
      <c r="G343" s="161"/>
      <c r="H343" s="179"/>
      <c r="I343" s="143"/>
      <c r="J343" s="143"/>
      <c r="K343" s="185" t="e">
        <f>VLOOKUP('Damage Pickup'!$H343&amp;'Damage Pickup'!$I343,Code!$I$2:$M$51,4,0)</f>
        <v>#N/A</v>
      </c>
      <c r="L343" s="183"/>
      <c r="M343" s="163"/>
      <c r="N343" s="144"/>
      <c r="O343" s="145">
        <f t="shared" si="61"/>
        <v>0</v>
      </c>
      <c r="P343" s="144">
        <v>0</v>
      </c>
      <c r="Q343" s="164">
        <f t="shared" si="62"/>
        <v>0</v>
      </c>
      <c r="R343" s="146"/>
      <c r="S343" s="147"/>
      <c r="T343" s="147"/>
      <c r="U343" s="157"/>
      <c r="V343" s="165"/>
      <c r="W343" s="166"/>
      <c r="X343" s="166"/>
      <c r="Y343" s="166"/>
      <c r="Z343" s="167" t="str">
        <f t="shared" si="58"/>
        <v/>
      </c>
      <c r="AA343" s="150">
        <f t="shared" si="60"/>
        <v>0</v>
      </c>
      <c r="AB343" s="167" t="str">
        <f t="shared" si="59"/>
        <v/>
      </c>
      <c r="AG343" s="188" t="str">
        <f ca="1">IF(AB343="","",MIN(OFFSET(B343,0,0):OFFSET(B343,AB343-1,0)))</f>
        <v/>
      </c>
      <c r="AH343" s="188" t="str">
        <f ca="1">IF(AB343="","",MIN(OFFSET(C343,0,0):OFFSET(C343,AB343-1,0)))</f>
        <v/>
      </c>
      <c r="AI343" s="188" t="str">
        <f ca="1">IF(AB343="","",MAX(OFFSET(B343,0,0):OFFSET(B343,AB343-1,0)))</f>
        <v/>
      </c>
      <c r="AJ343" s="188" t="str">
        <f ca="1">IF(AB343="","",MAX(OFFSET(C343,0,0):OFFSET(C343,AB343-1,0)))</f>
        <v/>
      </c>
      <c r="AK343" s="188">
        <f t="shared" ca="1" si="55"/>
        <v>0</v>
      </c>
      <c r="AL343" s="189">
        <f t="shared" ca="1" si="56"/>
        <v>0</v>
      </c>
    </row>
    <row r="344" spans="1:38" ht="15.75" x14ac:dyDescent="0.25">
      <c r="A344" s="138"/>
      <c r="B344" s="160"/>
      <c r="C344" s="160"/>
      <c r="D344" s="161"/>
      <c r="E344" s="142">
        <f t="shared" si="57"/>
        <v>1</v>
      </c>
      <c r="F344" s="162">
        <f t="shared" si="54"/>
        <v>0</v>
      </c>
      <c r="G344" s="161"/>
      <c r="H344" s="179"/>
      <c r="I344" s="143"/>
      <c r="J344" s="143"/>
      <c r="K344" s="185" t="e">
        <f>VLOOKUP('Damage Pickup'!$H344&amp;'Damage Pickup'!$I344,Code!$I$2:$M$51,4,0)</f>
        <v>#N/A</v>
      </c>
      <c r="L344" s="183"/>
      <c r="M344" s="163"/>
      <c r="N344" s="144"/>
      <c r="O344" s="145">
        <f t="shared" si="61"/>
        <v>0</v>
      </c>
      <c r="P344" s="144">
        <v>0</v>
      </c>
      <c r="Q344" s="164">
        <f t="shared" si="62"/>
        <v>0</v>
      </c>
      <c r="R344" s="146"/>
      <c r="S344" s="147"/>
      <c r="T344" s="147"/>
      <c r="U344" s="157"/>
      <c r="V344" s="165"/>
      <c r="W344" s="166"/>
      <c r="X344" s="166"/>
      <c r="Y344" s="166"/>
      <c r="Z344" s="167" t="str">
        <f t="shared" si="58"/>
        <v/>
      </c>
      <c r="AA344" s="150">
        <f t="shared" si="60"/>
        <v>0</v>
      </c>
      <c r="AB344" s="167" t="str">
        <f t="shared" si="59"/>
        <v/>
      </c>
      <c r="AG344" s="188" t="str">
        <f ca="1">IF(AB344="","",MIN(OFFSET(B344,0,0):OFFSET(B344,AB344-1,0)))</f>
        <v/>
      </c>
      <c r="AH344" s="188" t="str">
        <f ca="1">IF(AB344="","",MIN(OFFSET(C344,0,0):OFFSET(C344,AB344-1,0)))</f>
        <v/>
      </c>
      <c r="AI344" s="188" t="str">
        <f ca="1">IF(AB344="","",MAX(OFFSET(B344,0,0):OFFSET(B344,AB344-1,0)))</f>
        <v/>
      </c>
      <c r="AJ344" s="188" t="str">
        <f ca="1">IF(AB344="","",MAX(OFFSET(C344,0,0):OFFSET(C344,AB344-1,0)))</f>
        <v/>
      </c>
      <c r="AK344" s="188">
        <f t="shared" ca="1" si="55"/>
        <v>0</v>
      </c>
      <c r="AL344" s="189">
        <f t="shared" ca="1" si="56"/>
        <v>0</v>
      </c>
    </row>
    <row r="345" spans="1:38" ht="15.75" x14ac:dyDescent="0.25">
      <c r="A345" s="138"/>
      <c r="B345" s="160"/>
      <c r="C345" s="160"/>
      <c r="D345" s="161"/>
      <c r="E345" s="142">
        <f t="shared" si="57"/>
        <v>1</v>
      </c>
      <c r="F345" s="162">
        <f t="shared" si="54"/>
        <v>0</v>
      </c>
      <c r="G345" s="161"/>
      <c r="H345" s="179"/>
      <c r="I345" s="143"/>
      <c r="J345" s="143"/>
      <c r="K345" s="185" t="e">
        <f>VLOOKUP('Damage Pickup'!$H345&amp;'Damage Pickup'!$I345,Code!$I$2:$M$51,4,0)</f>
        <v>#N/A</v>
      </c>
      <c r="L345" s="183"/>
      <c r="M345" s="163"/>
      <c r="N345" s="144"/>
      <c r="O345" s="145">
        <f t="shared" si="61"/>
        <v>0</v>
      </c>
      <c r="P345" s="144">
        <v>0</v>
      </c>
      <c r="Q345" s="164">
        <f t="shared" si="62"/>
        <v>0</v>
      </c>
      <c r="R345" s="146"/>
      <c r="S345" s="147"/>
      <c r="T345" s="147"/>
      <c r="U345" s="157"/>
      <c r="V345" s="165"/>
      <c r="W345" s="166"/>
      <c r="X345" s="166"/>
      <c r="Y345" s="166"/>
      <c r="Z345" s="167" t="str">
        <f t="shared" si="58"/>
        <v/>
      </c>
      <c r="AA345" s="150">
        <f t="shared" si="60"/>
        <v>0</v>
      </c>
      <c r="AB345" s="167" t="str">
        <f t="shared" si="59"/>
        <v/>
      </c>
      <c r="AG345" s="188" t="str">
        <f ca="1">IF(AB345="","",MIN(OFFSET(B345,0,0):OFFSET(B345,AB345-1,0)))</f>
        <v/>
      </c>
      <c r="AH345" s="188" t="str">
        <f ca="1">IF(AB345="","",MIN(OFFSET(C345,0,0):OFFSET(C345,AB345-1,0)))</f>
        <v/>
      </c>
      <c r="AI345" s="188" t="str">
        <f ca="1">IF(AB345="","",MAX(OFFSET(B345,0,0):OFFSET(B345,AB345-1,0)))</f>
        <v/>
      </c>
      <c r="AJ345" s="188" t="str">
        <f ca="1">IF(AB345="","",MAX(OFFSET(C345,0,0):OFFSET(C345,AB345-1,0)))</f>
        <v/>
      </c>
      <c r="AK345" s="188">
        <f t="shared" ca="1" si="55"/>
        <v>0</v>
      </c>
      <c r="AL345" s="189">
        <f t="shared" ca="1" si="56"/>
        <v>0</v>
      </c>
    </row>
    <row r="346" spans="1:38" ht="15.75" x14ac:dyDescent="0.25">
      <c r="A346" s="138"/>
      <c r="B346" s="160"/>
      <c r="C346" s="160"/>
      <c r="D346" s="161"/>
      <c r="E346" s="142">
        <f t="shared" si="57"/>
        <v>1</v>
      </c>
      <c r="F346" s="162">
        <f t="shared" si="54"/>
        <v>0</v>
      </c>
      <c r="G346" s="161"/>
      <c r="H346" s="179"/>
      <c r="I346" s="143"/>
      <c r="J346" s="143"/>
      <c r="K346" s="185" t="e">
        <f>VLOOKUP('Damage Pickup'!$H346&amp;'Damage Pickup'!$I346,Code!$I$2:$M$51,4,0)</f>
        <v>#N/A</v>
      </c>
      <c r="L346" s="183"/>
      <c r="M346" s="163"/>
      <c r="N346" s="144"/>
      <c r="O346" s="145">
        <f t="shared" si="61"/>
        <v>0</v>
      </c>
      <c r="P346" s="144">
        <v>0</v>
      </c>
      <c r="Q346" s="164">
        <f t="shared" si="62"/>
        <v>0</v>
      </c>
      <c r="R346" s="146"/>
      <c r="S346" s="147"/>
      <c r="T346" s="147"/>
      <c r="U346" s="157"/>
      <c r="V346" s="165"/>
      <c r="W346" s="166"/>
      <c r="X346" s="166"/>
      <c r="Y346" s="166"/>
      <c r="Z346" s="167" t="str">
        <f t="shared" si="58"/>
        <v/>
      </c>
      <c r="AA346" s="150">
        <f t="shared" si="60"/>
        <v>0</v>
      </c>
      <c r="AB346" s="167" t="str">
        <f t="shared" si="59"/>
        <v/>
      </c>
      <c r="AG346" s="188" t="str">
        <f ca="1">IF(AB346="","",MIN(OFFSET(B346,0,0):OFFSET(B346,AB346-1,0)))</f>
        <v/>
      </c>
      <c r="AH346" s="188" t="str">
        <f ca="1">IF(AB346="","",MIN(OFFSET(C346,0,0):OFFSET(C346,AB346-1,0)))</f>
        <v/>
      </c>
      <c r="AI346" s="188" t="str">
        <f ca="1">IF(AB346="","",MAX(OFFSET(B346,0,0):OFFSET(B346,AB346-1,0)))</f>
        <v/>
      </c>
      <c r="AJ346" s="188" t="str">
        <f ca="1">IF(AB346="","",MAX(OFFSET(C346,0,0):OFFSET(C346,AB346-1,0)))</f>
        <v/>
      </c>
      <c r="AK346" s="188">
        <f t="shared" ca="1" si="55"/>
        <v>0</v>
      </c>
      <c r="AL346" s="189">
        <f t="shared" ca="1" si="56"/>
        <v>0</v>
      </c>
    </row>
    <row r="347" spans="1:38" ht="15.75" x14ac:dyDescent="0.25">
      <c r="A347" s="138"/>
      <c r="B347" s="160"/>
      <c r="C347" s="160"/>
      <c r="D347" s="161"/>
      <c r="E347" s="142">
        <f t="shared" si="57"/>
        <v>1</v>
      </c>
      <c r="F347" s="162">
        <f t="shared" si="54"/>
        <v>0</v>
      </c>
      <c r="G347" s="161"/>
      <c r="H347" s="179"/>
      <c r="I347" s="143"/>
      <c r="J347" s="143"/>
      <c r="K347" s="185" t="e">
        <f>VLOOKUP('Damage Pickup'!$H347&amp;'Damage Pickup'!$I347,Code!$I$2:$M$51,4,0)</f>
        <v>#N/A</v>
      </c>
      <c r="L347" s="183"/>
      <c r="M347" s="163"/>
      <c r="N347" s="144"/>
      <c r="O347" s="145">
        <f t="shared" si="61"/>
        <v>0</v>
      </c>
      <c r="P347" s="144">
        <v>0</v>
      </c>
      <c r="Q347" s="164">
        <f t="shared" si="62"/>
        <v>0</v>
      </c>
      <c r="R347" s="146"/>
      <c r="S347" s="147"/>
      <c r="T347" s="147"/>
      <c r="U347" s="157"/>
      <c r="V347" s="165"/>
      <c r="W347" s="166"/>
      <c r="X347" s="166"/>
      <c r="Y347" s="166"/>
      <c r="Z347" s="167" t="str">
        <f t="shared" si="58"/>
        <v/>
      </c>
      <c r="AA347" s="150">
        <f t="shared" si="60"/>
        <v>0</v>
      </c>
      <c r="AB347" s="167" t="str">
        <f t="shared" si="59"/>
        <v/>
      </c>
      <c r="AG347" s="188" t="str">
        <f ca="1">IF(AB347="","",MIN(OFFSET(B347,0,0):OFFSET(B347,AB347-1,0)))</f>
        <v/>
      </c>
      <c r="AH347" s="188" t="str">
        <f ca="1">IF(AB347="","",MIN(OFFSET(C347,0,0):OFFSET(C347,AB347-1,0)))</f>
        <v/>
      </c>
      <c r="AI347" s="188" t="str">
        <f ca="1">IF(AB347="","",MAX(OFFSET(B347,0,0):OFFSET(B347,AB347-1,0)))</f>
        <v/>
      </c>
      <c r="AJ347" s="188" t="str">
        <f ca="1">IF(AB347="","",MAX(OFFSET(C347,0,0):OFFSET(C347,AB347-1,0)))</f>
        <v/>
      </c>
      <c r="AK347" s="188">
        <f t="shared" ca="1" si="55"/>
        <v>0</v>
      </c>
      <c r="AL347" s="189">
        <f t="shared" ca="1" si="56"/>
        <v>0</v>
      </c>
    </row>
    <row r="348" spans="1:38" ht="15.75" x14ac:dyDescent="0.25">
      <c r="A348" s="138"/>
      <c r="B348" s="160"/>
      <c r="C348" s="160"/>
      <c r="D348" s="161"/>
      <c r="E348" s="142">
        <f t="shared" si="57"/>
        <v>1</v>
      </c>
      <c r="F348" s="162">
        <f t="shared" si="54"/>
        <v>0</v>
      </c>
      <c r="G348" s="161"/>
      <c r="H348" s="179"/>
      <c r="I348" s="143"/>
      <c r="J348" s="143"/>
      <c r="K348" s="185" t="e">
        <f>VLOOKUP('Damage Pickup'!$H348&amp;'Damage Pickup'!$I348,Code!$I$2:$M$51,4,0)</f>
        <v>#N/A</v>
      </c>
      <c r="L348" s="183"/>
      <c r="M348" s="163"/>
      <c r="N348" s="144"/>
      <c r="O348" s="145">
        <f t="shared" si="61"/>
        <v>0</v>
      </c>
      <c r="P348" s="144">
        <v>0</v>
      </c>
      <c r="Q348" s="164">
        <f t="shared" si="62"/>
        <v>0</v>
      </c>
      <c r="R348" s="146"/>
      <c r="S348" s="147"/>
      <c r="T348" s="147"/>
      <c r="U348" s="157"/>
      <c r="V348" s="165"/>
      <c r="W348" s="166"/>
      <c r="X348" s="166"/>
      <c r="Y348" s="166"/>
      <c r="Z348" s="167" t="str">
        <f t="shared" si="58"/>
        <v/>
      </c>
      <c r="AA348" s="150">
        <f t="shared" si="60"/>
        <v>0</v>
      </c>
      <c r="AB348" s="167" t="str">
        <f t="shared" si="59"/>
        <v/>
      </c>
      <c r="AG348" s="188" t="str">
        <f ca="1">IF(AB348="","",MIN(OFFSET(B348,0,0):OFFSET(B348,AB348-1,0)))</f>
        <v/>
      </c>
      <c r="AH348" s="188" t="str">
        <f ca="1">IF(AB348="","",MIN(OFFSET(C348,0,0):OFFSET(C348,AB348-1,0)))</f>
        <v/>
      </c>
      <c r="AI348" s="188" t="str">
        <f ca="1">IF(AB348="","",MAX(OFFSET(B348,0,0):OFFSET(B348,AB348-1,0)))</f>
        <v/>
      </c>
      <c r="AJ348" s="188" t="str">
        <f ca="1">IF(AB348="","",MAX(OFFSET(C348,0,0):OFFSET(C348,AB348-1,0)))</f>
        <v/>
      </c>
      <c r="AK348" s="188">
        <f t="shared" ca="1" si="55"/>
        <v>0</v>
      </c>
      <c r="AL348" s="189">
        <f t="shared" ca="1" si="56"/>
        <v>0</v>
      </c>
    </row>
    <row r="349" spans="1:38" ht="15.75" x14ac:dyDescent="0.25">
      <c r="A349" s="138"/>
      <c r="B349" s="160"/>
      <c r="C349" s="160"/>
      <c r="D349" s="161"/>
      <c r="E349" s="142">
        <f t="shared" si="57"/>
        <v>1</v>
      </c>
      <c r="F349" s="162">
        <f t="shared" ref="F349:F412" si="63">D349*E349</f>
        <v>0</v>
      </c>
      <c r="G349" s="161"/>
      <c r="H349" s="179"/>
      <c r="I349" s="143"/>
      <c r="J349" s="143"/>
      <c r="K349" s="185" t="e">
        <f>VLOOKUP('Damage Pickup'!$H349&amp;'Damage Pickup'!$I349,Code!$I$2:$M$51,4,0)</f>
        <v>#N/A</v>
      </c>
      <c r="L349" s="183"/>
      <c r="M349" s="163"/>
      <c r="N349" s="144"/>
      <c r="O349" s="145">
        <f t="shared" si="61"/>
        <v>0</v>
      </c>
      <c r="P349" s="144">
        <v>0</v>
      </c>
      <c r="Q349" s="164">
        <f t="shared" si="62"/>
        <v>0</v>
      </c>
      <c r="R349" s="146"/>
      <c r="S349" s="147"/>
      <c r="T349" s="147"/>
      <c r="U349" s="157"/>
      <c r="V349" s="165"/>
      <c r="W349" s="166"/>
      <c r="X349" s="166"/>
      <c r="Y349" s="166"/>
      <c r="Z349" s="167" t="str">
        <f t="shared" si="58"/>
        <v/>
      </c>
      <c r="AA349" s="150">
        <f t="shared" si="60"/>
        <v>0</v>
      </c>
      <c r="AB349" s="167" t="str">
        <f t="shared" si="59"/>
        <v/>
      </c>
      <c r="AG349" s="188" t="str">
        <f ca="1">IF(AB349="","",MIN(OFFSET(B349,0,0):OFFSET(B349,AB349-1,0)))</f>
        <v/>
      </c>
      <c r="AH349" s="188" t="str">
        <f ca="1">IF(AB349="","",MIN(OFFSET(C349,0,0):OFFSET(C349,AB349-1,0)))</f>
        <v/>
      </c>
      <c r="AI349" s="188" t="str">
        <f ca="1">IF(AB349="","",MAX(OFFSET(B349,0,0):OFFSET(B349,AB349-1,0)))</f>
        <v/>
      </c>
      <c r="AJ349" s="188" t="str">
        <f ca="1">IF(AB349="","",MAX(OFFSET(C349,0,0):OFFSET(C349,AB349-1,0)))</f>
        <v/>
      </c>
      <c r="AK349" s="188">
        <f t="shared" ca="1" si="55"/>
        <v>0</v>
      </c>
      <c r="AL349" s="189">
        <f t="shared" ca="1" si="56"/>
        <v>0</v>
      </c>
    </row>
    <row r="350" spans="1:38" ht="15.75" x14ac:dyDescent="0.25">
      <c r="A350" s="138"/>
      <c r="B350" s="160"/>
      <c r="C350" s="160"/>
      <c r="D350" s="161"/>
      <c r="E350" s="142">
        <f t="shared" si="57"/>
        <v>1</v>
      </c>
      <c r="F350" s="162">
        <f t="shared" si="63"/>
        <v>0</v>
      </c>
      <c r="G350" s="161"/>
      <c r="H350" s="179"/>
      <c r="I350" s="143"/>
      <c r="J350" s="143"/>
      <c r="K350" s="185" t="e">
        <f>VLOOKUP('Damage Pickup'!$H350&amp;'Damage Pickup'!$I350,Code!$I$2:$M$51,4,0)</f>
        <v>#N/A</v>
      </c>
      <c r="L350" s="183"/>
      <c r="M350" s="163"/>
      <c r="N350" s="144"/>
      <c r="O350" s="145">
        <f t="shared" si="61"/>
        <v>0</v>
      </c>
      <c r="P350" s="144">
        <v>0</v>
      </c>
      <c r="Q350" s="164">
        <f t="shared" si="62"/>
        <v>0</v>
      </c>
      <c r="R350" s="146"/>
      <c r="S350" s="147"/>
      <c r="T350" s="147"/>
      <c r="U350" s="157"/>
      <c r="V350" s="165"/>
      <c r="W350" s="166"/>
      <c r="X350" s="166"/>
      <c r="Y350" s="166"/>
      <c r="Z350" s="167" t="str">
        <f t="shared" si="58"/>
        <v/>
      </c>
      <c r="AA350" s="150">
        <f t="shared" si="60"/>
        <v>0</v>
      </c>
      <c r="AB350" s="167" t="str">
        <f t="shared" si="59"/>
        <v/>
      </c>
      <c r="AG350" s="188" t="str">
        <f ca="1">IF(AB350="","",MIN(OFFSET(B350,0,0):OFFSET(B350,AB350-1,0)))</f>
        <v/>
      </c>
      <c r="AH350" s="188" t="str">
        <f ca="1">IF(AB350="","",MIN(OFFSET(C350,0,0):OFFSET(C350,AB350-1,0)))</f>
        <v/>
      </c>
      <c r="AI350" s="188" t="str">
        <f ca="1">IF(AB350="","",MAX(OFFSET(B350,0,0):OFFSET(B350,AB350-1,0)))</f>
        <v/>
      </c>
      <c r="AJ350" s="188" t="str">
        <f ca="1">IF(AB350="","",MAX(OFFSET(C350,0,0):OFFSET(C350,AB350-1,0)))</f>
        <v/>
      </c>
      <c r="AK350" s="188">
        <f t="shared" ca="1" si="55"/>
        <v>0</v>
      </c>
      <c r="AL350" s="189">
        <f t="shared" ca="1" si="56"/>
        <v>0</v>
      </c>
    </row>
    <row r="351" spans="1:38" ht="15.75" x14ac:dyDescent="0.25">
      <c r="A351" s="138"/>
      <c r="B351" s="160"/>
      <c r="C351" s="160"/>
      <c r="D351" s="161"/>
      <c r="E351" s="142">
        <f t="shared" si="57"/>
        <v>1</v>
      </c>
      <c r="F351" s="162">
        <f t="shared" si="63"/>
        <v>0</v>
      </c>
      <c r="G351" s="161"/>
      <c r="H351" s="179"/>
      <c r="I351" s="143"/>
      <c r="J351" s="143"/>
      <c r="K351" s="185" t="e">
        <f>VLOOKUP('Damage Pickup'!$H351&amp;'Damage Pickup'!$I351,Code!$I$2:$M$51,4,0)</f>
        <v>#N/A</v>
      </c>
      <c r="L351" s="183"/>
      <c r="M351" s="163"/>
      <c r="N351" s="144"/>
      <c r="O351" s="145">
        <f t="shared" si="61"/>
        <v>0</v>
      </c>
      <c r="P351" s="144">
        <v>0</v>
      </c>
      <c r="Q351" s="164">
        <f t="shared" si="62"/>
        <v>0</v>
      </c>
      <c r="R351" s="146"/>
      <c r="S351" s="147"/>
      <c r="T351" s="147"/>
      <c r="U351" s="157"/>
      <c r="V351" s="165"/>
      <c r="W351" s="166"/>
      <c r="X351" s="166"/>
      <c r="Y351" s="166"/>
      <c r="Z351" s="167" t="str">
        <f t="shared" si="58"/>
        <v/>
      </c>
      <c r="AA351" s="150">
        <f t="shared" si="60"/>
        <v>0</v>
      </c>
      <c r="AB351" s="167" t="str">
        <f t="shared" si="59"/>
        <v/>
      </c>
      <c r="AG351" s="188" t="str">
        <f ca="1">IF(AB351="","",MIN(OFFSET(B351,0,0):OFFSET(B351,AB351-1,0)))</f>
        <v/>
      </c>
      <c r="AH351" s="188" t="str">
        <f ca="1">IF(AB351="","",MIN(OFFSET(C351,0,0):OFFSET(C351,AB351-1,0)))</f>
        <v/>
      </c>
      <c r="AI351" s="188" t="str">
        <f ca="1">IF(AB351="","",MAX(OFFSET(B351,0,0):OFFSET(B351,AB351-1,0)))</f>
        <v/>
      </c>
      <c r="AJ351" s="188" t="str">
        <f ca="1">IF(AB351="","",MAX(OFFSET(C351,0,0):OFFSET(C351,AB351-1,0)))</f>
        <v/>
      </c>
      <c r="AK351" s="188">
        <f t="shared" ca="1" si="55"/>
        <v>0</v>
      </c>
      <c r="AL351" s="189">
        <f t="shared" ca="1" si="56"/>
        <v>0</v>
      </c>
    </row>
    <row r="352" spans="1:38" ht="15.75" x14ac:dyDescent="0.25">
      <c r="A352" s="138"/>
      <c r="B352" s="160"/>
      <c r="C352" s="160"/>
      <c r="D352" s="161"/>
      <c r="E352" s="142">
        <f t="shared" si="57"/>
        <v>1</v>
      </c>
      <c r="F352" s="162">
        <f t="shared" si="63"/>
        <v>0</v>
      </c>
      <c r="G352" s="161"/>
      <c r="H352" s="179"/>
      <c r="I352" s="143"/>
      <c r="J352" s="143"/>
      <c r="K352" s="185" t="e">
        <f>VLOOKUP('Damage Pickup'!$H352&amp;'Damage Pickup'!$I352,Code!$I$2:$M$51,4,0)</f>
        <v>#N/A</v>
      </c>
      <c r="L352" s="183"/>
      <c r="M352" s="163"/>
      <c r="N352" s="144"/>
      <c r="O352" s="145">
        <f t="shared" si="61"/>
        <v>0</v>
      </c>
      <c r="P352" s="144">
        <v>0</v>
      </c>
      <c r="Q352" s="164">
        <f t="shared" si="62"/>
        <v>0</v>
      </c>
      <c r="R352" s="146"/>
      <c r="S352" s="147"/>
      <c r="T352" s="147"/>
      <c r="U352" s="157"/>
      <c r="V352" s="165"/>
      <c r="W352" s="166"/>
      <c r="X352" s="166"/>
      <c r="Y352" s="166"/>
      <c r="Z352" s="167" t="str">
        <f t="shared" si="58"/>
        <v/>
      </c>
      <c r="AA352" s="150">
        <f t="shared" si="60"/>
        <v>0</v>
      </c>
      <c r="AB352" s="167" t="str">
        <f t="shared" si="59"/>
        <v/>
      </c>
      <c r="AG352" s="188" t="str">
        <f ca="1">IF(AB352="","",MIN(OFFSET(B352,0,0):OFFSET(B352,AB352-1,0)))</f>
        <v/>
      </c>
      <c r="AH352" s="188" t="str">
        <f ca="1">IF(AB352="","",MIN(OFFSET(C352,0,0):OFFSET(C352,AB352-1,0)))</f>
        <v/>
      </c>
      <c r="AI352" s="188" t="str">
        <f ca="1">IF(AB352="","",MAX(OFFSET(B352,0,0):OFFSET(B352,AB352-1,0)))</f>
        <v/>
      </c>
      <c r="AJ352" s="188" t="str">
        <f ca="1">IF(AB352="","",MAX(OFFSET(C352,0,0):OFFSET(C352,AB352-1,0)))</f>
        <v/>
      </c>
      <c r="AK352" s="188">
        <f t="shared" ca="1" si="55"/>
        <v>0</v>
      </c>
      <c r="AL352" s="189">
        <f t="shared" ca="1" si="56"/>
        <v>0</v>
      </c>
    </row>
    <row r="353" spans="1:38" ht="15.75" x14ac:dyDescent="0.25">
      <c r="A353" s="138"/>
      <c r="B353" s="160"/>
      <c r="C353" s="160"/>
      <c r="D353" s="161"/>
      <c r="E353" s="142">
        <f t="shared" si="57"/>
        <v>1</v>
      </c>
      <c r="F353" s="162">
        <f t="shared" si="63"/>
        <v>0</v>
      </c>
      <c r="G353" s="161"/>
      <c r="H353" s="179"/>
      <c r="I353" s="143"/>
      <c r="J353" s="143"/>
      <c r="K353" s="185" t="e">
        <f>VLOOKUP('Damage Pickup'!$H353&amp;'Damage Pickup'!$I353,Code!$I$2:$M$51,4,0)</f>
        <v>#N/A</v>
      </c>
      <c r="L353" s="183"/>
      <c r="M353" s="163"/>
      <c r="N353" s="144"/>
      <c r="O353" s="145">
        <f t="shared" si="61"/>
        <v>0</v>
      </c>
      <c r="P353" s="144">
        <v>0</v>
      </c>
      <c r="Q353" s="164">
        <f t="shared" si="62"/>
        <v>0</v>
      </c>
      <c r="R353" s="146"/>
      <c r="S353" s="147"/>
      <c r="T353" s="147"/>
      <c r="U353" s="157"/>
      <c r="V353" s="165"/>
      <c r="W353" s="166"/>
      <c r="X353" s="166"/>
      <c r="Y353" s="166"/>
      <c r="Z353" s="167" t="str">
        <f t="shared" si="58"/>
        <v/>
      </c>
      <c r="AA353" s="150">
        <f t="shared" si="60"/>
        <v>0</v>
      </c>
      <c r="AB353" s="167" t="str">
        <f t="shared" si="59"/>
        <v/>
      </c>
      <c r="AG353" s="188" t="str">
        <f ca="1">IF(AB353="","",MIN(OFFSET(B353,0,0):OFFSET(B353,AB353-1,0)))</f>
        <v/>
      </c>
      <c r="AH353" s="188" t="str">
        <f ca="1">IF(AB353="","",MIN(OFFSET(C353,0,0):OFFSET(C353,AB353-1,0)))</f>
        <v/>
      </c>
      <c r="AI353" s="188" t="str">
        <f ca="1">IF(AB353="","",MAX(OFFSET(B353,0,0):OFFSET(B353,AB353-1,0)))</f>
        <v/>
      </c>
      <c r="AJ353" s="188" t="str">
        <f ca="1">IF(AB353="","",MAX(OFFSET(C353,0,0):OFFSET(C353,AB353-1,0)))</f>
        <v/>
      </c>
      <c r="AK353" s="188">
        <f t="shared" ca="1" si="55"/>
        <v>0</v>
      </c>
      <c r="AL353" s="189">
        <f t="shared" ca="1" si="56"/>
        <v>0</v>
      </c>
    </row>
    <row r="354" spans="1:38" ht="15.75" x14ac:dyDescent="0.25">
      <c r="A354" s="138"/>
      <c r="B354" s="160"/>
      <c r="C354" s="160"/>
      <c r="D354" s="161"/>
      <c r="E354" s="142">
        <f t="shared" si="57"/>
        <v>1</v>
      </c>
      <c r="F354" s="162">
        <f t="shared" si="63"/>
        <v>0</v>
      </c>
      <c r="G354" s="161"/>
      <c r="H354" s="179"/>
      <c r="I354" s="143"/>
      <c r="J354" s="143"/>
      <c r="K354" s="185" t="e">
        <f>VLOOKUP('Damage Pickup'!$H354&amp;'Damage Pickup'!$I354,Code!$I$2:$M$51,4,0)</f>
        <v>#N/A</v>
      </c>
      <c r="L354" s="183"/>
      <c r="M354" s="163"/>
      <c r="N354" s="144"/>
      <c r="O354" s="145">
        <f t="shared" si="61"/>
        <v>0</v>
      </c>
      <c r="P354" s="144">
        <v>0</v>
      </c>
      <c r="Q354" s="164">
        <f t="shared" si="62"/>
        <v>0</v>
      </c>
      <c r="R354" s="146"/>
      <c r="S354" s="147"/>
      <c r="T354" s="147"/>
      <c r="U354" s="157"/>
      <c r="V354" s="165"/>
      <c r="W354" s="166"/>
      <c r="X354" s="166"/>
      <c r="Y354" s="166"/>
      <c r="Z354" s="167" t="str">
        <f t="shared" si="58"/>
        <v/>
      </c>
      <c r="AA354" s="150">
        <f t="shared" si="60"/>
        <v>0</v>
      </c>
      <c r="AB354" s="167" t="str">
        <f t="shared" si="59"/>
        <v/>
      </c>
      <c r="AG354" s="188" t="str">
        <f ca="1">IF(AB354="","",MIN(OFFSET(B354,0,0):OFFSET(B354,AB354-1,0)))</f>
        <v/>
      </c>
      <c r="AH354" s="188" t="str">
        <f ca="1">IF(AB354="","",MIN(OFFSET(C354,0,0):OFFSET(C354,AB354-1,0)))</f>
        <v/>
      </c>
      <c r="AI354" s="188" t="str">
        <f ca="1">IF(AB354="","",MAX(OFFSET(B354,0,0):OFFSET(B354,AB354-1,0)))</f>
        <v/>
      </c>
      <c r="AJ354" s="188" t="str">
        <f ca="1">IF(AB354="","",MAX(OFFSET(C354,0,0):OFFSET(C354,AB354-1,0)))</f>
        <v/>
      </c>
      <c r="AK354" s="188">
        <f t="shared" ca="1" si="55"/>
        <v>0</v>
      </c>
      <c r="AL354" s="189">
        <f t="shared" ca="1" si="56"/>
        <v>0</v>
      </c>
    </row>
    <row r="355" spans="1:38" ht="15.75" x14ac:dyDescent="0.25">
      <c r="A355" s="138"/>
      <c r="B355" s="160"/>
      <c r="C355" s="160"/>
      <c r="D355" s="161"/>
      <c r="E355" s="142">
        <f t="shared" si="57"/>
        <v>1</v>
      </c>
      <c r="F355" s="162">
        <f t="shared" si="63"/>
        <v>0</v>
      </c>
      <c r="G355" s="161"/>
      <c r="H355" s="179"/>
      <c r="I355" s="143"/>
      <c r="J355" s="143"/>
      <c r="K355" s="185" t="e">
        <f>VLOOKUP('Damage Pickup'!$H355&amp;'Damage Pickup'!$I355,Code!$I$2:$M$51,4,0)</f>
        <v>#N/A</v>
      </c>
      <c r="L355" s="183"/>
      <c r="M355" s="163"/>
      <c r="N355" s="144"/>
      <c r="O355" s="145">
        <f t="shared" si="61"/>
        <v>0</v>
      </c>
      <c r="P355" s="144">
        <v>0</v>
      </c>
      <c r="Q355" s="164">
        <f t="shared" si="62"/>
        <v>0</v>
      </c>
      <c r="R355" s="146"/>
      <c r="S355" s="147"/>
      <c r="T355" s="147"/>
      <c r="U355" s="157"/>
      <c r="V355" s="165"/>
      <c r="W355" s="166"/>
      <c r="X355" s="166"/>
      <c r="Y355" s="166"/>
      <c r="Z355" s="167" t="str">
        <f t="shared" si="58"/>
        <v/>
      </c>
      <c r="AA355" s="150">
        <f t="shared" si="60"/>
        <v>0</v>
      </c>
      <c r="AB355" s="167" t="str">
        <f t="shared" si="59"/>
        <v/>
      </c>
      <c r="AG355" s="188" t="str">
        <f ca="1">IF(AB355="","",MIN(OFFSET(B355,0,0):OFFSET(B355,AB355-1,0)))</f>
        <v/>
      </c>
      <c r="AH355" s="188" t="str">
        <f ca="1">IF(AB355="","",MIN(OFFSET(C355,0,0):OFFSET(C355,AB355-1,0)))</f>
        <v/>
      </c>
      <c r="AI355" s="188" t="str">
        <f ca="1">IF(AB355="","",MAX(OFFSET(B355,0,0):OFFSET(B355,AB355-1,0)))</f>
        <v/>
      </c>
      <c r="AJ355" s="188" t="str">
        <f ca="1">IF(AB355="","",MAX(OFFSET(C355,0,0):OFFSET(C355,AB355-1,0)))</f>
        <v/>
      </c>
      <c r="AK355" s="188">
        <f t="shared" ca="1" si="55"/>
        <v>0</v>
      </c>
      <c r="AL355" s="189">
        <f t="shared" ca="1" si="56"/>
        <v>0</v>
      </c>
    </row>
    <row r="356" spans="1:38" ht="15.75" x14ac:dyDescent="0.25">
      <c r="A356" s="138"/>
      <c r="B356" s="160"/>
      <c r="C356" s="160"/>
      <c r="D356" s="161"/>
      <c r="E356" s="142">
        <f t="shared" si="57"/>
        <v>1</v>
      </c>
      <c r="F356" s="162">
        <f t="shared" si="63"/>
        <v>0</v>
      </c>
      <c r="G356" s="161"/>
      <c r="H356" s="179"/>
      <c r="I356" s="143"/>
      <c r="J356" s="143"/>
      <c r="K356" s="185" t="e">
        <f>VLOOKUP('Damage Pickup'!$H356&amp;'Damage Pickup'!$I356,Code!$I$2:$M$51,4,0)</f>
        <v>#N/A</v>
      </c>
      <c r="L356" s="183"/>
      <c r="M356" s="163"/>
      <c r="N356" s="144"/>
      <c r="O356" s="145">
        <f t="shared" si="61"/>
        <v>0</v>
      </c>
      <c r="P356" s="144">
        <v>0</v>
      </c>
      <c r="Q356" s="164">
        <f t="shared" si="62"/>
        <v>0</v>
      </c>
      <c r="R356" s="146"/>
      <c r="S356" s="147"/>
      <c r="T356" s="147"/>
      <c r="U356" s="157"/>
      <c r="V356" s="165"/>
      <c r="W356" s="166"/>
      <c r="X356" s="166"/>
      <c r="Y356" s="166"/>
      <c r="Z356" s="167" t="str">
        <f t="shared" si="58"/>
        <v/>
      </c>
      <c r="AA356" s="150">
        <f t="shared" si="60"/>
        <v>0</v>
      </c>
      <c r="AB356" s="167" t="str">
        <f t="shared" si="59"/>
        <v/>
      </c>
      <c r="AG356" s="188" t="str">
        <f ca="1">IF(AB356="","",MIN(OFFSET(B356,0,0):OFFSET(B356,AB356-1,0)))</f>
        <v/>
      </c>
      <c r="AH356" s="188" t="str">
        <f ca="1">IF(AB356="","",MIN(OFFSET(C356,0,0):OFFSET(C356,AB356-1,0)))</f>
        <v/>
      </c>
      <c r="AI356" s="188" t="str">
        <f ca="1">IF(AB356="","",MAX(OFFSET(B356,0,0):OFFSET(B356,AB356-1,0)))</f>
        <v/>
      </c>
      <c r="AJ356" s="188" t="str">
        <f ca="1">IF(AB356="","",MAX(OFFSET(C356,0,0):OFFSET(C356,AB356-1,0)))</f>
        <v/>
      </c>
      <c r="AK356" s="188">
        <f t="shared" ca="1" si="55"/>
        <v>0</v>
      </c>
      <c r="AL356" s="189">
        <f t="shared" ca="1" si="56"/>
        <v>0</v>
      </c>
    </row>
    <row r="357" spans="1:38" ht="15.75" x14ac:dyDescent="0.25">
      <c r="A357" s="138"/>
      <c r="B357" s="160"/>
      <c r="C357" s="160"/>
      <c r="D357" s="161"/>
      <c r="E357" s="142">
        <f t="shared" si="57"/>
        <v>1</v>
      </c>
      <c r="F357" s="162">
        <f t="shared" si="63"/>
        <v>0</v>
      </c>
      <c r="G357" s="161"/>
      <c r="H357" s="179"/>
      <c r="I357" s="143"/>
      <c r="J357" s="143"/>
      <c r="K357" s="185" t="e">
        <f>VLOOKUP('Damage Pickup'!$H357&amp;'Damage Pickup'!$I357,Code!$I$2:$M$51,4,0)</f>
        <v>#N/A</v>
      </c>
      <c r="L357" s="183"/>
      <c r="M357" s="163"/>
      <c r="N357" s="144"/>
      <c r="O357" s="145">
        <f t="shared" si="61"/>
        <v>0</v>
      </c>
      <c r="P357" s="144">
        <v>0</v>
      </c>
      <c r="Q357" s="164">
        <f t="shared" si="62"/>
        <v>0</v>
      </c>
      <c r="R357" s="146"/>
      <c r="S357" s="147"/>
      <c r="T357" s="147"/>
      <c r="U357" s="157"/>
      <c r="V357" s="165"/>
      <c r="W357" s="166"/>
      <c r="X357" s="166"/>
      <c r="Y357" s="166"/>
      <c r="Z357" s="167" t="str">
        <f t="shared" si="58"/>
        <v/>
      </c>
      <c r="AA357" s="150">
        <f t="shared" si="60"/>
        <v>0</v>
      </c>
      <c r="AB357" s="167" t="str">
        <f t="shared" si="59"/>
        <v/>
      </c>
      <c r="AG357" s="188" t="str">
        <f ca="1">IF(AB357="","",MIN(OFFSET(B357,0,0):OFFSET(B357,AB357-1,0)))</f>
        <v/>
      </c>
      <c r="AH357" s="188" t="str">
        <f ca="1">IF(AB357="","",MIN(OFFSET(C357,0,0):OFFSET(C357,AB357-1,0)))</f>
        <v/>
      </c>
      <c r="AI357" s="188" t="str">
        <f ca="1">IF(AB357="","",MAX(OFFSET(B357,0,0):OFFSET(B357,AB357-1,0)))</f>
        <v/>
      </c>
      <c r="AJ357" s="188" t="str">
        <f ca="1">IF(AB357="","",MAX(OFFSET(C357,0,0):OFFSET(C357,AB357-1,0)))</f>
        <v/>
      </c>
      <c r="AK357" s="188">
        <f t="shared" ca="1" si="55"/>
        <v>0</v>
      </c>
      <c r="AL357" s="189">
        <f t="shared" ca="1" si="56"/>
        <v>0</v>
      </c>
    </row>
    <row r="358" spans="1:38" ht="15.75" x14ac:dyDescent="0.25">
      <c r="A358" s="138"/>
      <c r="B358" s="160"/>
      <c r="C358" s="160"/>
      <c r="D358" s="161"/>
      <c r="E358" s="142">
        <f t="shared" si="57"/>
        <v>1</v>
      </c>
      <c r="F358" s="162">
        <f t="shared" si="63"/>
        <v>0</v>
      </c>
      <c r="G358" s="161"/>
      <c r="H358" s="179"/>
      <c r="I358" s="143"/>
      <c r="J358" s="143"/>
      <c r="K358" s="185" t="e">
        <f>VLOOKUP('Damage Pickup'!$H358&amp;'Damage Pickup'!$I358,Code!$I$2:$M$51,4,0)</f>
        <v>#N/A</v>
      </c>
      <c r="L358" s="183"/>
      <c r="M358" s="163"/>
      <c r="N358" s="144"/>
      <c r="O358" s="145">
        <f t="shared" si="61"/>
        <v>0</v>
      </c>
      <c r="P358" s="144">
        <v>0</v>
      </c>
      <c r="Q358" s="164">
        <f t="shared" si="62"/>
        <v>0</v>
      </c>
      <c r="R358" s="146"/>
      <c r="S358" s="147"/>
      <c r="T358" s="147"/>
      <c r="U358" s="157"/>
      <c r="V358" s="165"/>
      <c r="W358" s="166"/>
      <c r="X358" s="166"/>
      <c r="Y358" s="166"/>
      <c r="Z358" s="167" t="str">
        <f t="shared" si="58"/>
        <v/>
      </c>
      <c r="AA358" s="150">
        <f t="shared" si="60"/>
        <v>0</v>
      </c>
      <c r="AB358" s="167" t="str">
        <f t="shared" si="59"/>
        <v/>
      </c>
      <c r="AG358" s="188" t="str">
        <f ca="1">IF(AB358="","",MIN(OFFSET(B358,0,0):OFFSET(B358,AB358-1,0)))</f>
        <v/>
      </c>
      <c r="AH358" s="188" t="str">
        <f ca="1">IF(AB358="","",MIN(OFFSET(C358,0,0):OFFSET(C358,AB358-1,0)))</f>
        <v/>
      </c>
      <c r="AI358" s="188" t="str">
        <f ca="1">IF(AB358="","",MAX(OFFSET(B358,0,0):OFFSET(B358,AB358-1,0)))</f>
        <v/>
      </c>
      <c r="AJ358" s="188" t="str">
        <f ca="1">IF(AB358="","",MAX(OFFSET(C358,0,0):OFFSET(C358,AB358-1,0)))</f>
        <v/>
      </c>
      <c r="AK358" s="188">
        <f t="shared" ca="1" si="55"/>
        <v>0</v>
      </c>
      <c r="AL358" s="189">
        <f t="shared" ca="1" si="56"/>
        <v>0</v>
      </c>
    </row>
    <row r="359" spans="1:38" ht="15.75" x14ac:dyDescent="0.25">
      <c r="A359" s="138"/>
      <c r="B359" s="160"/>
      <c r="C359" s="160"/>
      <c r="D359" s="161"/>
      <c r="E359" s="142">
        <f t="shared" si="57"/>
        <v>1</v>
      </c>
      <c r="F359" s="162">
        <f t="shared" si="63"/>
        <v>0</v>
      </c>
      <c r="G359" s="161"/>
      <c r="H359" s="179"/>
      <c r="I359" s="143"/>
      <c r="J359" s="143"/>
      <c r="K359" s="185" t="e">
        <f>VLOOKUP('Damage Pickup'!$H359&amp;'Damage Pickup'!$I359,Code!$I$2:$M$51,4,0)</f>
        <v>#N/A</v>
      </c>
      <c r="L359" s="183"/>
      <c r="M359" s="163"/>
      <c r="N359" s="144"/>
      <c r="O359" s="145">
        <f t="shared" si="61"/>
        <v>0</v>
      </c>
      <c r="P359" s="144">
        <v>0</v>
      </c>
      <c r="Q359" s="164">
        <f t="shared" si="62"/>
        <v>0</v>
      </c>
      <c r="R359" s="146"/>
      <c r="S359" s="147"/>
      <c r="T359" s="147"/>
      <c r="U359" s="157"/>
      <c r="V359" s="165"/>
      <c r="W359" s="166"/>
      <c r="X359" s="166"/>
      <c r="Y359" s="166"/>
      <c r="Z359" s="167" t="str">
        <f t="shared" si="58"/>
        <v/>
      </c>
      <c r="AA359" s="150">
        <f t="shared" si="60"/>
        <v>0</v>
      </c>
      <c r="AB359" s="167" t="str">
        <f t="shared" si="59"/>
        <v/>
      </c>
      <c r="AG359" s="188" t="str">
        <f ca="1">IF(AB359="","",MIN(OFFSET(B359,0,0):OFFSET(B359,AB359-1,0)))</f>
        <v/>
      </c>
      <c r="AH359" s="188" t="str">
        <f ca="1">IF(AB359="","",MIN(OFFSET(C359,0,0):OFFSET(C359,AB359-1,0)))</f>
        <v/>
      </c>
      <c r="AI359" s="188" t="str">
        <f ca="1">IF(AB359="","",MAX(OFFSET(B359,0,0):OFFSET(B359,AB359-1,0)))</f>
        <v/>
      </c>
      <c r="AJ359" s="188" t="str">
        <f ca="1">IF(AB359="","",MAX(OFFSET(C359,0,0):OFFSET(C359,AB359-1,0)))</f>
        <v/>
      </c>
      <c r="AK359" s="188">
        <f t="shared" ca="1" si="55"/>
        <v>0</v>
      </c>
      <c r="AL359" s="189">
        <f t="shared" ca="1" si="56"/>
        <v>0</v>
      </c>
    </row>
    <row r="360" spans="1:38" ht="15.75" x14ac:dyDescent="0.25">
      <c r="A360" s="138"/>
      <c r="B360" s="160"/>
      <c r="C360" s="160"/>
      <c r="D360" s="161"/>
      <c r="E360" s="142">
        <f t="shared" si="57"/>
        <v>1</v>
      </c>
      <c r="F360" s="162">
        <f t="shared" si="63"/>
        <v>0</v>
      </c>
      <c r="G360" s="161"/>
      <c r="H360" s="179"/>
      <c r="I360" s="143"/>
      <c r="J360" s="143"/>
      <c r="K360" s="185" t="e">
        <f>VLOOKUP('Damage Pickup'!$H360&amp;'Damage Pickup'!$I360,Code!$I$2:$M$51,4,0)</f>
        <v>#N/A</v>
      </c>
      <c r="L360" s="183"/>
      <c r="M360" s="163"/>
      <c r="N360" s="144"/>
      <c r="O360" s="145">
        <f t="shared" si="61"/>
        <v>0</v>
      </c>
      <c r="P360" s="144">
        <v>0</v>
      </c>
      <c r="Q360" s="164">
        <f t="shared" si="62"/>
        <v>0</v>
      </c>
      <c r="R360" s="146"/>
      <c r="S360" s="147"/>
      <c r="T360" s="147"/>
      <c r="U360" s="157"/>
      <c r="V360" s="165"/>
      <c r="W360" s="166"/>
      <c r="X360" s="166"/>
      <c r="Y360" s="166"/>
      <c r="Z360" s="167" t="str">
        <f t="shared" si="58"/>
        <v/>
      </c>
      <c r="AA360" s="150">
        <f t="shared" si="60"/>
        <v>0</v>
      </c>
      <c r="AB360" s="167" t="str">
        <f t="shared" si="59"/>
        <v/>
      </c>
      <c r="AG360" s="188" t="str">
        <f ca="1">IF(AB360="","",MIN(OFFSET(B360,0,0):OFFSET(B360,AB360-1,0)))</f>
        <v/>
      </c>
      <c r="AH360" s="188" t="str">
        <f ca="1">IF(AB360="","",MIN(OFFSET(C360,0,0):OFFSET(C360,AB360-1,0)))</f>
        <v/>
      </c>
      <c r="AI360" s="188" t="str">
        <f ca="1">IF(AB360="","",MAX(OFFSET(B360,0,0):OFFSET(B360,AB360-1,0)))</f>
        <v/>
      </c>
      <c r="AJ360" s="188" t="str">
        <f ca="1">IF(AB360="","",MAX(OFFSET(C360,0,0):OFFSET(C360,AB360-1,0)))</f>
        <v/>
      </c>
      <c r="AK360" s="188">
        <f t="shared" ca="1" si="55"/>
        <v>0</v>
      </c>
      <c r="AL360" s="189">
        <f t="shared" ca="1" si="56"/>
        <v>0</v>
      </c>
    </row>
    <row r="361" spans="1:38" ht="15.75" x14ac:dyDescent="0.25">
      <c r="A361" s="138"/>
      <c r="B361" s="160"/>
      <c r="C361" s="160"/>
      <c r="D361" s="161"/>
      <c r="E361" s="142">
        <f t="shared" si="57"/>
        <v>1</v>
      </c>
      <c r="F361" s="162">
        <f t="shared" si="63"/>
        <v>0</v>
      </c>
      <c r="G361" s="161"/>
      <c r="H361" s="179"/>
      <c r="I361" s="143"/>
      <c r="J361" s="143"/>
      <c r="K361" s="185" t="e">
        <f>VLOOKUP('Damage Pickup'!$H361&amp;'Damage Pickup'!$I361,Code!$I$2:$M$51,4,0)</f>
        <v>#N/A</v>
      </c>
      <c r="L361" s="183"/>
      <c r="M361" s="163"/>
      <c r="N361" s="144"/>
      <c r="O361" s="145">
        <f t="shared" si="61"/>
        <v>0</v>
      </c>
      <c r="P361" s="144">
        <v>0</v>
      </c>
      <c r="Q361" s="164">
        <f t="shared" si="62"/>
        <v>0</v>
      </c>
      <c r="R361" s="146"/>
      <c r="S361" s="147"/>
      <c r="T361" s="147"/>
      <c r="U361" s="157"/>
      <c r="V361" s="165"/>
      <c r="W361" s="166"/>
      <c r="X361" s="166"/>
      <c r="Y361" s="166"/>
      <c r="Z361" s="167" t="str">
        <f t="shared" si="58"/>
        <v/>
      </c>
      <c r="AA361" s="150">
        <f t="shared" si="60"/>
        <v>0</v>
      </c>
      <c r="AB361" s="167" t="str">
        <f t="shared" si="59"/>
        <v/>
      </c>
      <c r="AG361" s="188" t="str">
        <f ca="1">IF(AB361="","",MIN(OFFSET(B361,0,0):OFFSET(B361,AB361-1,0)))</f>
        <v/>
      </c>
      <c r="AH361" s="188" t="str">
        <f ca="1">IF(AB361="","",MIN(OFFSET(C361,0,0):OFFSET(C361,AB361-1,0)))</f>
        <v/>
      </c>
      <c r="AI361" s="188" t="str">
        <f ca="1">IF(AB361="","",MAX(OFFSET(B361,0,0):OFFSET(B361,AB361-1,0)))</f>
        <v/>
      </c>
      <c r="AJ361" s="188" t="str">
        <f ca="1">IF(AB361="","",MAX(OFFSET(C361,0,0):OFFSET(C361,AB361-1,0)))</f>
        <v/>
      </c>
      <c r="AK361" s="188">
        <f t="shared" ca="1" si="55"/>
        <v>0</v>
      </c>
      <c r="AL361" s="189">
        <f t="shared" ca="1" si="56"/>
        <v>0</v>
      </c>
    </row>
    <row r="362" spans="1:38" ht="15.75" x14ac:dyDescent="0.25">
      <c r="A362" s="138"/>
      <c r="B362" s="160"/>
      <c r="C362" s="160"/>
      <c r="D362" s="161"/>
      <c r="E362" s="142">
        <f t="shared" si="57"/>
        <v>1</v>
      </c>
      <c r="F362" s="162">
        <f t="shared" si="63"/>
        <v>0</v>
      </c>
      <c r="G362" s="161"/>
      <c r="H362" s="179"/>
      <c r="I362" s="143"/>
      <c r="J362" s="143"/>
      <c r="K362" s="185" t="e">
        <f>VLOOKUP('Damage Pickup'!$H362&amp;'Damage Pickup'!$I362,Code!$I$2:$M$51,4,0)</f>
        <v>#N/A</v>
      </c>
      <c r="L362" s="183"/>
      <c r="M362" s="163"/>
      <c r="N362" s="144"/>
      <c r="O362" s="145">
        <f t="shared" si="61"/>
        <v>0</v>
      </c>
      <c r="P362" s="144">
        <v>0</v>
      </c>
      <c r="Q362" s="164">
        <f t="shared" si="62"/>
        <v>0</v>
      </c>
      <c r="R362" s="146"/>
      <c r="S362" s="147"/>
      <c r="T362" s="147"/>
      <c r="U362" s="157"/>
      <c r="V362" s="165"/>
      <c r="W362" s="166"/>
      <c r="X362" s="166"/>
      <c r="Y362" s="166"/>
      <c r="Z362" s="167" t="str">
        <f t="shared" si="58"/>
        <v/>
      </c>
      <c r="AA362" s="150">
        <f t="shared" si="60"/>
        <v>0</v>
      </c>
      <c r="AB362" s="167" t="str">
        <f t="shared" si="59"/>
        <v/>
      </c>
      <c r="AG362" s="188" t="str">
        <f ca="1">IF(AB362="","",MIN(OFFSET(B362,0,0):OFFSET(B362,AB362-1,0)))</f>
        <v/>
      </c>
      <c r="AH362" s="188" t="str">
        <f ca="1">IF(AB362="","",MIN(OFFSET(C362,0,0):OFFSET(C362,AB362-1,0)))</f>
        <v/>
      </c>
      <c r="AI362" s="188" t="str">
        <f ca="1">IF(AB362="","",MAX(OFFSET(B362,0,0):OFFSET(B362,AB362-1,0)))</f>
        <v/>
      </c>
      <c r="AJ362" s="188" t="str">
        <f ca="1">IF(AB362="","",MAX(OFFSET(C362,0,0):OFFSET(C362,AB362-1,0)))</f>
        <v/>
      </c>
      <c r="AK362" s="188">
        <f t="shared" ca="1" si="55"/>
        <v>0</v>
      </c>
      <c r="AL362" s="189">
        <f t="shared" ca="1" si="56"/>
        <v>0</v>
      </c>
    </row>
    <row r="363" spans="1:38" ht="15.75" x14ac:dyDescent="0.25">
      <c r="A363" s="138"/>
      <c r="B363" s="160"/>
      <c r="C363" s="160"/>
      <c r="D363" s="161"/>
      <c r="E363" s="142">
        <f t="shared" si="57"/>
        <v>1</v>
      </c>
      <c r="F363" s="162">
        <f t="shared" si="63"/>
        <v>0</v>
      </c>
      <c r="G363" s="161"/>
      <c r="H363" s="179"/>
      <c r="I363" s="143"/>
      <c r="J363" s="143"/>
      <c r="K363" s="185" t="e">
        <f>VLOOKUP('Damage Pickup'!$H363&amp;'Damage Pickup'!$I363,Code!$I$2:$M$51,4,0)</f>
        <v>#N/A</v>
      </c>
      <c r="L363" s="183"/>
      <c r="M363" s="163"/>
      <c r="N363" s="144"/>
      <c r="O363" s="145">
        <f t="shared" si="61"/>
        <v>0</v>
      </c>
      <c r="P363" s="144">
        <v>0</v>
      </c>
      <c r="Q363" s="164">
        <f t="shared" si="62"/>
        <v>0</v>
      </c>
      <c r="R363" s="146"/>
      <c r="S363" s="147"/>
      <c r="T363" s="147"/>
      <c r="U363" s="157"/>
      <c r="V363" s="165"/>
      <c r="W363" s="166"/>
      <c r="X363" s="166"/>
      <c r="Y363" s="166"/>
      <c r="Z363" s="167" t="str">
        <f t="shared" si="58"/>
        <v/>
      </c>
      <c r="AA363" s="150">
        <f t="shared" si="60"/>
        <v>0</v>
      </c>
      <c r="AB363" s="167" t="str">
        <f t="shared" si="59"/>
        <v/>
      </c>
      <c r="AG363" s="188" t="str">
        <f ca="1">IF(AB363="","",MIN(OFFSET(B363,0,0):OFFSET(B363,AB363-1,0)))</f>
        <v/>
      </c>
      <c r="AH363" s="188" t="str">
        <f ca="1">IF(AB363="","",MIN(OFFSET(C363,0,0):OFFSET(C363,AB363-1,0)))</f>
        <v/>
      </c>
      <c r="AI363" s="188" t="str">
        <f ca="1">IF(AB363="","",MAX(OFFSET(B363,0,0):OFFSET(B363,AB363-1,0)))</f>
        <v/>
      </c>
      <c r="AJ363" s="188" t="str">
        <f ca="1">IF(AB363="","",MAX(OFFSET(C363,0,0):OFFSET(C363,AB363-1,0)))</f>
        <v/>
      </c>
      <c r="AK363" s="188">
        <f t="shared" ca="1" si="55"/>
        <v>0</v>
      </c>
      <c r="AL363" s="189">
        <f t="shared" ca="1" si="56"/>
        <v>0</v>
      </c>
    </row>
    <row r="364" spans="1:38" ht="15.75" x14ac:dyDescent="0.25">
      <c r="A364" s="138"/>
      <c r="B364" s="160"/>
      <c r="C364" s="160"/>
      <c r="D364" s="161"/>
      <c r="E364" s="142">
        <f t="shared" si="57"/>
        <v>1</v>
      </c>
      <c r="F364" s="162">
        <f t="shared" si="63"/>
        <v>0</v>
      </c>
      <c r="G364" s="161"/>
      <c r="H364" s="179"/>
      <c r="I364" s="143"/>
      <c r="J364" s="143"/>
      <c r="K364" s="185" t="e">
        <f>VLOOKUP('Damage Pickup'!$H364&amp;'Damage Pickup'!$I364,Code!$I$2:$M$51,4,0)</f>
        <v>#N/A</v>
      </c>
      <c r="L364" s="183"/>
      <c r="M364" s="163"/>
      <c r="N364" s="144"/>
      <c r="O364" s="145">
        <f t="shared" si="61"/>
        <v>0</v>
      </c>
      <c r="P364" s="144">
        <v>0</v>
      </c>
      <c r="Q364" s="164">
        <f t="shared" si="62"/>
        <v>0</v>
      </c>
      <c r="R364" s="146"/>
      <c r="S364" s="147"/>
      <c r="T364" s="147"/>
      <c r="U364" s="157"/>
      <c r="V364" s="165"/>
      <c r="W364" s="166"/>
      <c r="X364" s="166"/>
      <c r="Y364" s="166"/>
      <c r="Z364" s="167" t="str">
        <f t="shared" si="58"/>
        <v/>
      </c>
      <c r="AA364" s="150">
        <f t="shared" si="60"/>
        <v>0</v>
      </c>
      <c r="AB364" s="167" t="str">
        <f t="shared" si="59"/>
        <v/>
      </c>
      <c r="AG364" s="188" t="str">
        <f ca="1">IF(AB364="","",MIN(OFFSET(B364,0,0):OFFSET(B364,AB364-1,0)))</f>
        <v/>
      </c>
      <c r="AH364" s="188" t="str">
        <f ca="1">IF(AB364="","",MIN(OFFSET(C364,0,0):OFFSET(C364,AB364-1,0)))</f>
        <v/>
      </c>
      <c r="AI364" s="188" t="str">
        <f ca="1">IF(AB364="","",MAX(OFFSET(B364,0,0):OFFSET(B364,AB364-1,0)))</f>
        <v/>
      </c>
      <c r="AJ364" s="188" t="str">
        <f ca="1">IF(AB364="","",MAX(OFFSET(C364,0,0):OFFSET(C364,AB364-1,0)))</f>
        <v/>
      </c>
      <c r="AK364" s="188">
        <f t="shared" ca="1" si="55"/>
        <v>0</v>
      </c>
      <c r="AL364" s="189">
        <f t="shared" ca="1" si="56"/>
        <v>0</v>
      </c>
    </row>
    <row r="365" spans="1:38" ht="15.75" x14ac:dyDescent="0.25">
      <c r="A365" s="138"/>
      <c r="B365" s="160"/>
      <c r="C365" s="160"/>
      <c r="D365" s="161"/>
      <c r="E365" s="142">
        <f t="shared" si="57"/>
        <v>1</v>
      </c>
      <c r="F365" s="162">
        <f t="shared" si="63"/>
        <v>0</v>
      </c>
      <c r="G365" s="161"/>
      <c r="H365" s="179"/>
      <c r="I365" s="143"/>
      <c r="J365" s="143"/>
      <c r="K365" s="185" t="e">
        <f>VLOOKUP('Damage Pickup'!$H365&amp;'Damage Pickup'!$I365,Code!$I$2:$M$51,4,0)</f>
        <v>#N/A</v>
      </c>
      <c r="L365" s="183"/>
      <c r="M365" s="163"/>
      <c r="N365" s="144"/>
      <c r="O365" s="145">
        <f t="shared" si="61"/>
        <v>0</v>
      </c>
      <c r="P365" s="144">
        <v>0</v>
      </c>
      <c r="Q365" s="164">
        <f t="shared" si="62"/>
        <v>0</v>
      </c>
      <c r="R365" s="146"/>
      <c r="S365" s="147"/>
      <c r="T365" s="147"/>
      <c r="U365" s="157"/>
      <c r="V365" s="165"/>
      <c r="W365" s="166"/>
      <c r="X365" s="166"/>
      <c r="Y365" s="166"/>
      <c r="Z365" s="167" t="str">
        <f t="shared" si="58"/>
        <v/>
      </c>
      <c r="AA365" s="150">
        <f t="shared" si="60"/>
        <v>0</v>
      </c>
      <c r="AB365" s="167" t="str">
        <f t="shared" si="59"/>
        <v/>
      </c>
      <c r="AG365" s="188" t="str">
        <f ca="1">IF(AB365="","",MIN(OFFSET(B365,0,0):OFFSET(B365,AB365-1,0)))</f>
        <v/>
      </c>
      <c r="AH365" s="188" t="str">
        <f ca="1">IF(AB365="","",MIN(OFFSET(C365,0,0):OFFSET(C365,AB365-1,0)))</f>
        <v/>
      </c>
      <c r="AI365" s="188" t="str">
        <f ca="1">IF(AB365="","",MAX(OFFSET(B365,0,0):OFFSET(B365,AB365-1,0)))</f>
        <v/>
      </c>
      <c r="AJ365" s="188" t="str">
        <f ca="1">IF(AB365="","",MAX(OFFSET(C365,0,0):OFFSET(C365,AB365-1,0)))</f>
        <v/>
      </c>
      <c r="AK365" s="188">
        <f t="shared" ca="1" si="55"/>
        <v>0</v>
      </c>
      <c r="AL365" s="189">
        <f t="shared" ca="1" si="56"/>
        <v>0</v>
      </c>
    </row>
    <row r="366" spans="1:38" ht="15.75" x14ac:dyDescent="0.25">
      <c r="A366" s="138"/>
      <c r="B366" s="160"/>
      <c r="C366" s="160"/>
      <c r="D366" s="161"/>
      <c r="E366" s="142">
        <f t="shared" si="57"/>
        <v>1</v>
      </c>
      <c r="F366" s="162">
        <f t="shared" si="63"/>
        <v>0</v>
      </c>
      <c r="G366" s="161"/>
      <c r="H366" s="179"/>
      <c r="I366" s="143"/>
      <c r="J366" s="143"/>
      <c r="K366" s="185" t="e">
        <f>VLOOKUP('Damage Pickup'!$H366&amp;'Damage Pickup'!$I366,Code!$I$2:$M$51,4,0)</f>
        <v>#N/A</v>
      </c>
      <c r="L366" s="183"/>
      <c r="M366" s="163"/>
      <c r="N366" s="144"/>
      <c r="O366" s="145">
        <f t="shared" si="61"/>
        <v>0</v>
      </c>
      <c r="P366" s="144">
        <v>0</v>
      </c>
      <c r="Q366" s="164">
        <f t="shared" si="62"/>
        <v>0</v>
      </c>
      <c r="R366" s="146"/>
      <c r="S366" s="147"/>
      <c r="T366" s="147"/>
      <c r="U366" s="157"/>
      <c r="V366" s="165"/>
      <c r="W366" s="166"/>
      <c r="X366" s="166"/>
      <c r="Y366" s="166"/>
      <c r="Z366" s="167" t="str">
        <f t="shared" si="58"/>
        <v/>
      </c>
      <c r="AA366" s="150">
        <f t="shared" si="60"/>
        <v>0</v>
      </c>
      <c r="AB366" s="167" t="str">
        <f t="shared" si="59"/>
        <v/>
      </c>
      <c r="AG366" s="188" t="str">
        <f ca="1">IF(AB366="","",MIN(OFFSET(B366,0,0):OFFSET(B366,AB366-1,0)))</f>
        <v/>
      </c>
      <c r="AH366" s="188" t="str">
        <f ca="1">IF(AB366="","",MIN(OFFSET(C366,0,0):OFFSET(C366,AB366-1,0)))</f>
        <v/>
      </c>
      <c r="AI366" s="188" t="str">
        <f ca="1">IF(AB366="","",MAX(OFFSET(B366,0,0):OFFSET(B366,AB366-1,0)))</f>
        <v/>
      </c>
      <c r="AJ366" s="188" t="str">
        <f ca="1">IF(AB366="","",MAX(OFFSET(C366,0,0):OFFSET(C366,AB366-1,0)))</f>
        <v/>
      </c>
      <c r="AK366" s="188">
        <f t="shared" ca="1" si="55"/>
        <v>0</v>
      </c>
      <c r="AL366" s="189">
        <f t="shared" ca="1" si="56"/>
        <v>0</v>
      </c>
    </row>
    <row r="367" spans="1:38" ht="15.75" x14ac:dyDescent="0.25">
      <c r="A367" s="138"/>
      <c r="B367" s="160"/>
      <c r="C367" s="160"/>
      <c r="D367" s="161"/>
      <c r="E367" s="142">
        <f t="shared" si="57"/>
        <v>1</v>
      </c>
      <c r="F367" s="162">
        <f t="shared" si="63"/>
        <v>0</v>
      </c>
      <c r="G367" s="161"/>
      <c r="H367" s="179"/>
      <c r="I367" s="143"/>
      <c r="J367" s="143"/>
      <c r="K367" s="185" t="e">
        <f>VLOOKUP('Damage Pickup'!$H367&amp;'Damage Pickup'!$I367,Code!$I$2:$M$51,4,0)</f>
        <v>#N/A</v>
      </c>
      <c r="L367" s="183"/>
      <c r="M367" s="163"/>
      <c r="N367" s="144"/>
      <c r="O367" s="145">
        <f t="shared" si="61"/>
        <v>0</v>
      </c>
      <c r="P367" s="144">
        <v>0</v>
      </c>
      <c r="Q367" s="164">
        <f t="shared" si="62"/>
        <v>0</v>
      </c>
      <c r="R367" s="146"/>
      <c r="S367" s="147"/>
      <c r="T367" s="147"/>
      <c r="U367" s="157"/>
      <c r="V367" s="165"/>
      <c r="W367" s="166"/>
      <c r="X367" s="166"/>
      <c r="Y367" s="166"/>
      <c r="Z367" s="167" t="str">
        <f t="shared" si="58"/>
        <v/>
      </c>
      <c r="AA367" s="150">
        <f t="shared" si="60"/>
        <v>0</v>
      </c>
      <c r="AB367" s="167" t="str">
        <f t="shared" si="59"/>
        <v/>
      </c>
      <c r="AG367" s="188" t="str">
        <f ca="1">IF(AB367="","",MIN(OFFSET(B367,0,0):OFFSET(B367,AB367-1,0)))</f>
        <v/>
      </c>
      <c r="AH367" s="188" t="str">
        <f ca="1">IF(AB367="","",MIN(OFFSET(C367,0,0):OFFSET(C367,AB367-1,0)))</f>
        <v/>
      </c>
      <c r="AI367" s="188" t="str">
        <f ca="1">IF(AB367="","",MAX(OFFSET(B367,0,0):OFFSET(B367,AB367-1,0)))</f>
        <v/>
      </c>
      <c r="AJ367" s="188" t="str">
        <f ca="1">IF(AB367="","",MAX(OFFSET(C367,0,0):OFFSET(C367,AB367-1,0)))</f>
        <v/>
      </c>
      <c r="AK367" s="188">
        <f t="shared" ca="1" si="55"/>
        <v>0</v>
      </c>
      <c r="AL367" s="189">
        <f t="shared" ca="1" si="56"/>
        <v>0</v>
      </c>
    </row>
    <row r="368" spans="1:38" ht="15.75" x14ac:dyDescent="0.25">
      <c r="A368" s="138"/>
      <c r="B368" s="160"/>
      <c r="C368" s="160"/>
      <c r="D368" s="161"/>
      <c r="E368" s="142">
        <f t="shared" si="57"/>
        <v>1</v>
      </c>
      <c r="F368" s="162">
        <f t="shared" si="63"/>
        <v>0</v>
      </c>
      <c r="G368" s="161"/>
      <c r="H368" s="179"/>
      <c r="I368" s="143"/>
      <c r="J368" s="143"/>
      <c r="K368" s="185" t="e">
        <f>VLOOKUP('Damage Pickup'!$H368&amp;'Damage Pickup'!$I368,Code!$I$2:$M$51,4,0)</f>
        <v>#N/A</v>
      </c>
      <c r="L368" s="183"/>
      <c r="M368" s="163"/>
      <c r="N368" s="144"/>
      <c r="O368" s="145">
        <f t="shared" si="61"/>
        <v>0</v>
      </c>
      <c r="P368" s="144">
        <v>0</v>
      </c>
      <c r="Q368" s="164">
        <f t="shared" si="62"/>
        <v>0</v>
      </c>
      <c r="R368" s="146"/>
      <c r="S368" s="147"/>
      <c r="T368" s="147"/>
      <c r="U368" s="157"/>
      <c r="V368" s="165"/>
      <c r="W368" s="166"/>
      <c r="X368" s="166"/>
      <c r="Y368" s="166"/>
      <c r="Z368" s="167" t="str">
        <f t="shared" si="58"/>
        <v/>
      </c>
      <c r="AA368" s="150">
        <f t="shared" si="60"/>
        <v>0</v>
      </c>
      <c r="AB368" s="167" t="str">
        <f t="shared" si="59"/>
        <v/>
      </c>
      <c r="AG368" s="188" t="str">
        <f ca="1">IF(AB368="","",MIN(OFFSET(B368,0,0):OFFSET(B368,AB368-1,0)))</f>
        <v/>
      </c>
      <c r="AH368" s="188" t="str">
        <f ca="1">IF(AB368="","",MIN(OFFSET(C368,0,0):OFFSET(C368,AB368-1,0)))</f>
        <v/>
      </c>
      <c r="AI368" s="188" t="str">
        <f ca="1">IF(AB368="","",MAX(OFFSET(B368,0,0):OFFSET(B368,AB368-1,0)))</f>
        <v/>
      </c>
      <c r="AJ368" s="188" t="str">
        <f ca="1">IF(AB368="","",MAX(OFFSET(C368,0,0):OFFSET(C368,AB368-1,0)))</f>
        <v/>
      </c>
      <c r="AK368" s="188">
        <f t="shared" ca="1" si="55"/>
        <v>0</v>
      </c>
      <c r="AL368" s="189">
        <f t="shared" ca="1" si="56"/>
        <v>0</v>
      </c>
    </row>
    <row r="369" spans="1:38" ht="15.75" x14ac:dyDescent="0.25">
      <c r="A369" s="138"/>
      <c r="B369" s="160"/>
      <c r="C369" s="160"/>
      <c r="D369" s="161"/>
      <c r="E369" s="142">
        <f t="shared" si="57"/>
        <v>1</v>
      </c>
      <c r="F369" s="162">
        <f t="shared" si="63"/>
        <v>0</v>
      </c>
      <c r="G369" s="161"/>
      <c r="H369" s="179"/>
      <c r="I369" s="143"/>
      <c r="J369" s="143"/>
      <c r="K369" s="185" t="e">
        <f>VLOOKUP('Damage Pickup'!$H369&amp;'Damage Pickup'!$I369,Code!$I$2:$M$51,4,0)</f>
        <v>#N/A</v>
      </c>
      <c r="L369" s="183"/>
      <c r="M369" s="163"/>
      <c r="N369" s="144"/>
      <c r="O369" s="145">
        <f t="shared" si="61"/>
        <v>0</v>
      </c>
      <c r="P369" s="144">
        <v>0</v>
      </c>
      <c r="Q369" s="164">
        <f t="shared" si="62"/>
        <v>0</v>
      </c>
      <c r="R369" s="146"/>
      <c r="S369" s="147"/>
      <c r="T369" s="147"/>
      <c r="U369" s="157"/>
      <c r="V369" s="165"/>
      <c r="W369" s="166"/>
      <c r="X369" s="166"/>
      <c r="Y369" s="166"/>
      <c r="Z369" s="167" t="str">
        <f t="shared" si="58"/>
        <v/>
      </c>
      <c r="AA369" s="150">
        <f t="shared" si="60"/>
        <v>0</v>
      </c>
      <c r="AB369" s="167" t="str">
        <f t="shared" si="59"/>
        <v/>
      </c>
      <c r="AG369" s="188" t="str">
        <f ca="1">IF(AB369="","",MIN(OFFSET(B369,0,0):OFFSET(B369,AB369-1,0)))</f>
        <v/>
      </c>
      <c r="AH369" s="188" t="str">
        <f ca="1">IF(AB369="","",MIN(OFFSET(C369,0,0):OFFSET(C369,AB369-1,0)))</f>
        <v/>
      </c>
      <c r="AI369" s="188" t="str">
        <f ca="1">IF(AB369="","",MAX(OFFSET(B369,0,0):OFFSET(B369,AB369-1,0)))</f>
        <v/>
      </c>
      <c r="AJ369" s="188" t="str">
        <f ca="1">IF(AB369="","",MAX(OFFSET(C369,0,0):OFFSET(C369,AB369-1,0)))</f>
        <v/>
      </c>
      <c r="AK369" s="188">
        <f t="shared" ca="1" si="55"/>
        <v>0</v>
      </c>
      <c r="AL369" s="189">
        <f t="shared" ca="1" si="56"/>
        <v>0</v>
      </c>
    </row>
    <row r="370" spans="1:38" ht="15.75" x14ac:dyDescent="0.25">
      <c r="A370" s="138"/>
      <c r="B370" s="160"/>
      <c r="C370" s="160"/>
      <c r="D370" s="161"/>
      <c r="E370" s="142">
        <f t="shared" si="57"/>
        <v>1</v>
      </c>
      <c r="F370" s="162">
        <f t="shared" si="63"/>
        <v>0</v>
      </c>
      <c r="G370" s="161"/>
      <c r="H370" s="179"/>
      <c r="I370" s="143"/>
      <c r="J370" s="143"/>
      <c r="K370" s="185" t="e">
        <f>VLOOKUP('Damage Pickup'!$H370&amp;'Damage Pickup'!$I370,Code!$I$2:$M$51,4,0)</f>
        <v>#N/A</v>
      </c>
      <c r="L370" s="183"/>
      <c r="M370" s="163"/>
      <c r="N370" s="144"/>
      <c r="O370" s="145">
        <f t="shared" si="61"/>
        <v>0</v>
      </c>
      <c r="P370" s="144">
        <v>0</v>
      </c>
      <c r="Q370" s="164">
        <f t="shared" si="62"/>
        <v>0</v>
      </c>
      <c r="R370" s="146"/>
      <c r="S370" s="147"/>
      <c r="T370" s="147"/>
      <c r="U370" s="157"/>
      <c r="V370" s="165"/>
      <c r="W370" s="166"/>
      <c r="X370" s="166"/>
      <c r="Y370" s="166"/>
      <c r="Z370" s="167" t="str">
        <f t="shared" si="58"/>
        <v/>
      </c>
      <c r="AA370" s="150">
        <f t="shared" si="60"/>
        <v>0</v>
      </c>
      <c r="AB370" s="167" t="str">
        <f t="shared" si="59"/>
        <v/>
      </c>
      <c r="AG370" s="188" t="str">
        <f ca="1">IF(AB370="","",MIN(OFFSET(B370,0,0):OFFSET(B370,AB370-1,0)))</f>
        <v/>
      </c>
      <c r="AH370" s="188" t="str">
        <f ca="1">IF(AB370="","",MIN(OFFSET(C370,0,0):OFFSET(C370,AB370-1,0)))</f>
        <v/>
      </c>
      <c r="AI370" s="188" t="str">
        <f ca="1">IF(AB370="","",MAX(OFFSET(B370,0,0):OFFSET(B370,AB370-1,0)))</f>
        <v/>
      </c>
      <c r="AJ370" s="188" t="str">
        <f ca="1">IF(AB370="","",MAX(OFFSET(C370,0,0):OFFSET(C370,AB370-1,0)))</f>
        <v/>
      </c>
      <c r="AK370" s="188">
        <f t="shared" ca="1" si="55"/>
        <v>0</v>
      </c>
      <c r="AL370" s="189">
        <f t="shared" ca="1" si="56"/>
        <v>0</v>
      </c>
    </row>
    <row r="371" spans="1:38" ht="15.75" x14ac:dyDescent="0.25">
      <c r="A371" s="138"/>
      <c r="B371" s="160"/>
      <c r="C371" s="160"/>
      <c r="D371" s="161"/>
      <c r="E371" s="142">
        <f t="shared" si="57"/>
        <v>1</v>
      </c>
      <c r="F371" s="162">
        <f t="shared" si="63"/>
        <v>0</v>
      </c>
      <c r="G371" s="161"/>
      <c r="H371" s="179"/>
      <c r="I371" s="143"/>
      <c r="J371" s="143"/>
      <c r="K371" s="185" t="e">
        <f>VLOOKUP('Damage Pickup'!$H371&amp;'Damage Pickup'!$I371,Code!$I$2:$M$51,4,0)</f>
        <v>#N/A</v>
      </c>
      <c r="L371" s="183"/>
      <c r="M371" s="163"/>
      <c r="N371" s="144"/>
      <c r="O371" s="145">
        <f t="shared" si="61"/>
        <v>0</v>
      </c>
      <c r="P371" s="144">
        <v>0</v>
      </c>
      <c r="Q371" s="164">
        <f t="shared" si="62"/>
        <v>0</v>
      </c>
      <c r="R371" s="146"/>
      <c r="S371" s="147"/>
      <c r="T371" s="147"/>
      <c r="U371" s="157"/>
      <c r="V371" s="165"/>
      <c r="W371" s="166"/>
      <c r="X371" s="166"/>
      <c r="Y371" s="166"/>
      <c r="Z371" s="167" t="str">
        <f t="shared" si="58"/>
        <v/>
      </c>
      <c r="AA371" s="150">
        <f t="shared" si="60"/>
        <v>0</v>
      </c>
      <c r="AB371" s="167" t="str">
        <f t="shared" si="59"/>
        <v/>
      </c>
      <c r="AG371" s="188" t="str">
        <f ca="1">IF(AB371="","",MIN(OFFSET(B371,0,0):OFFSET(B371,AB371-1,0)))</f>
        <v/>
      </c>
      <c r="AH371" s="188" t="str">
        <f ca="1">IF(AB371="","",MIN(OFFSET(C371,0,0):OFFSET(C371,AB371-1,0)))</f>
        <v/>
      </c>
      <c r="AI371" s="188" t="str">
        <f ca="1">IF(AB371="","",MAX(OFFSET(B371,0,0):OFFSET(B371,AB371-1,0)))</f>
        <v/>
      </c>
      <c r="AJ371" s="188" t="str">
        <f ca="1">IF(AB371="","",MAX(OFFSET(C371,0,0):OFFSET(C371,AB371-1,0)))</f>
        <v/>
      </c>
      <c r="AK371" s="188">
        <f t="shared" ca="1" si="55"/>
        <v>0</v>
      </c>
      <c r="AL371" s="189">
        <f t="shared" ca="1" si="56"/>
        <v>0</v>
      </c>
    </row>
    <row r="372" spans="1:38" ht="15.75" x14ac:dyDescent="0.25">
      <c r="A372" s="138"/>
      <c r="B372" s="160"/>
      <c r="C372" s="160"/>
      <c r="D372" s="161"/>
      <c r="E372" s="142">
        <f t="shared" si="57"/>
        <v>1</v>
      </c>
      <c r="F372" s="162">
        <f t="shared" si="63"/>
        <v>0</v>
      </c>
      <c r="G372" s="161"/>
      <c r="H372" s="179"/>
      <c r="I372" s="143"/>
      <c r="J372" s="143"/>
      <c r="K372" s="185" t="e">
        <f>VLOOKUP('Damage Pickup'!$H372&amp;'Damage Pickup'!$I372,Code!$I$2:$M$51,4,0)</f>
        <v>#N/A</v>
      </c>
      <c r="L372" s="183"/>
      <c r="M372" s="163"/>
      <c r="N372" s="144"/>
      <c r="O372" s="145">
        <f t="shared" si="61"/>
        <v>0</v>
      </c>
      <c r="P372" s="144">
        <v>0</v>
      </c>
      <c r="Q372" s="164">
        <f t="shared" si="62"/>
        <v>0</v>
      </c>
      <c r="R372" s="146"/>
      <c r="S372" s="147"/>
      <c r="T372" s="147"/>
      <c r="U372" s="157"/>
      <c r="V372" s="165"/>
      <c r="W372" s="166"/>
      <c r="X372" s="166"/>
      <c r="Y372" s="166"/>
      <c r="Z372" s="167" t="str">
        <f t="shared" si="58"/>
        <v/>
      </c>
      <c r="AA372" s="150">
        <f t="shared" si="60"/>
        <v>0</v>
      </c>
      <c r="AB372" s="167" t="str">
        <f t="shared" si="59"/>
        <v/>
      </c>
      <c r="AG372" s="188" t="str">
        <f ca="1">IF(AB372="","",MIN(OFFSET(B372,0,0):OFFSET(B372,AB372-1,0)))</f>
        <v/>
      </c>
      <c r="AH372" s="188" t="str">
        <f ca="1">IF(AB372="","",MIN(OFFSET(C372,0,0):OFFSET(C372,AB372-1,0)))</f>
        <v/>
      </c>
      <c r="AI372" s="188" t="str">
        <f ca="1">IF(AB372="","",MAX(OFFSET(B372,0,0):OFFSET(B372,AB372-1,0)))</f>
        <v/>
      </c>
      <c r="AJ372" s="188" t="str">
        <f ca="1">IF(AB372="","",MAX(OFFSET(C372,0,0):OFFSET(C372,AB372-1,0)))</f>
        <v/>
      </c>
      <c r="AK372" s="188">
        <f t="shared" ca="1" si="55"/>
        <v>0</v>
      </c>
      <c r="AL372" s="189">
        <f t="shared" ca="1" si="56"/>
        <v>0</v>
      </c>
    </row>
    <row r="373" spans="1:38" ht="15.75" x14ac:dyDescent="0.25">
      <c r="A373" s="138"/>
      <c r="B373" s="160"/>
      <c r="C373" s="160"/>
      <c r="D373" s="161"/>
      <c r="E373" s="142">
        <f t="shared" si="57"/>
        <v>1</v>
      </c>
      <c r="F373" s="162">
        <f t="shared" si="63"/>
        <v>0</v>
      </c>
      <c r="G373" s="161"/>
      <c r="H373" s="179"/>
      <c r="I373" s="143"/>
      <c r="J373" s="143"/>
      <c r="K373" s="185" t="e">
        <f>VLOOKUP('Damage Pickup'!$H373&amp;'Damage Pickup'!$I373,Code!$I$2:$M$51,4,0)</f>
        <v>#N/A</v>
      </c>
      <c r="L373" s="183"/>
      <c r="M373" s="163"/>
      <c r="N373" s="144"/>
      <c r="O373" s="145">
        <f t="shared" si="61"/>
        <v>0</v>
      </c>
      <c r="P373" s="144">
        <v>0</v>
      </c>
      <c r="Q373" s="164">
        <f t="shared" si="62"/>
        <v>0</v>
      </c>
      <c r="R373" s="146"/>
      <c r="S373" s="147"/>
      <c r="T373" s="147"/>
      <c r="U373" s="157"/>
      <c r="V373" s="165"/>
      <c r="W373" s="166"/>
      <c r="X373" s="166"/>
      <c r="Y373" s="166"/>
      <c r="Z373" s="167" t="str">
        <f t="shared" si="58"/>
        <v/>
      </c>
      <c r="AA373" s="150">
        <f t="shared" si="60"/>
        <v>0</v>
      </c>
      <c r="AB373" s="167" t="str">
        <f t="shared" si="59"/>
        <v/>
      </c>
      <c r="AG373" s="188" t="str">
        <f ca="1">IF(AB373="","",MIN(OFFSET(B373,0,0):OFFSET(B373,AB373-1,0)))</f>
        <v/>
      </c>
      <c r="AH373" s="188" t="str">
        <f ca="1">IF(AB373="","",MIN(OFFSET(C373,0,0):OFFSET(C373,AB373-1,0)))</f>
        <v/>
      </c>
      <c r="AI373" s="188" t="str">
        <f ca="1">IF(AB373="","",MAX(OFFSET(B373,0,0):OFFSET(B373,AB373-1,0)))</f>
        <v/>
      </c>
      <c r="AJ373" s="188" t="str">
        <f ca="1">IF(AB373="","",MAX(OFFSET(C373,0,0):OFFSET(C373,AB373-1,0)))</f>
        <v/>
      </c>
      <c r="AK373" s="188">
        <f t="shared" ca="1" si="55"/>
        <v>0</v>
      </c>
      <c r="AL373" s="189">
        <f t="shared" ca="1" si="56"/>
        <v>0</v>
      </c>
    </row>
    <row r="374" spans="1:38" ht="15.75" x14ac:dyDescent="0.25">
      <c r="A374" s="138"/>
      <c r="B374" s="160"/>
      <c r="C374" s="160"/>
      <c r="D374" s="161"/>
      <c r="E374" s="142">
        <f t="shared" si="57"/>
        <v>1</v>
      </c>
      <c r="F374" s="162">
        <f t="shared" si="63"/>
        <v>0</v>
      </c>
      <c r="G374" s="161"/>
      <c r="H374" s="179"/>
      <c r="I374" s="143"/>
      <c r="J374" s="143"/>
      <c r="K374" s="185" t="e">
        <f>VLOOKUP('Damage Pickup'!$H374&amp;'Damage Pickup'!$I374,Code!$I$2:$M$51,4,0)</f>
        <v>#N/A</v>
      </c>
      <c r="L374" s="183"/>
      <c r="M374" s="163"/>
      <c r="N374" s="144"/>
      <c r="O374" s="145">
        <f t="shared" si="61"/>
        <v>0</v>
      </c>
      <c r="P374" s="144">
        <v>0</v>
      </c>
      <c r="Q374" s="164">
        <f t="shared" si="62"/>
        <v>0</v>
      </c>
      <c r="R374" s="146"/>
      <c r="S374" s="147"/>
      <c r="T374" s="147"/>
      <c r="U374" s="157"/>
      <c r="V374" s="165"/>
      <c r="W374" s="166"/>
      <c r="X374" s="166"/>
      <c r="Y374" s="166"/>
      <c r="Z374" s="167" t="str">
        <f t="shared" si="58"/>
        <v/>
      </c>
      <c r="AA374" s="150">
        <f t="shared" si="60"/>
        <v>0</v>
      </c>
      <c r="AB374" s="167" t="str">
        <f t="shared" si="59"/>
        <v/>
      </c>
      <c r="AG374" s="188" t="str">
        <f ca="1">IF(AB374="","",MIN(OFFSET(B374,0,0):OFFSET(B374,AB374-1,0)))</f>
        <v/>
      </c>
      <c r="AH374" s="188" t="str">
        <f ca="1">IF(AB374="","",MIN(OFFSET(C374,0,0):OFFSET(C374,AB374-1,0)))</f>
        <v/>
      </c>
      <c r="AI374" s="188" t="str">
        <f ca="1">IF(AB374="","",MAX(OFFSET(B374,0,0):OFFSET(B374,AB374-1,0)))</f>
        <v/>
      </c>
      <c r="AJ374" s="188" t="str">
        <f ca="1">IF(AB374="","",MAX(OFFSET(C374,0,0):OFFSET(C374,AB374-1,0)))</f>
        <v/>
      </c>
      <c r="AK374" s="188">
        <f t="shared" ca="1" si="55"/>
        <v>0</v>
      </c>
      <c r="AL374" s="189">
        <f t="shared" ca="1" si="56"/>
        <v>0</v>
      </c>
    </row>
    <row r="375" spans="1:38" ht="15.75" x14ac:dyDescent="0.25">
      <c r="A375" s="138"/>
      <c r="B375" s="160"/>
      <c r="C375" s="160"/>
      <c r="D375" s="161"/>
      <c r="E375" s="142">
        <f t="shared" si="57"/>
        <v>1</v>
      </c>
      <c r="F375" s="162">
        <f t="shared" si="63"/>
        <v>0</v>
      </c>
      <c r="G375" s="161"/>
      <c r="H375" s="179"/>
      <c r="I375" s="143"/>
      <c r="J375" s="143"/>
      <c r="K375" s="185" t="e">
        <f>VLOOKUP('Damage Pickup'!$H375&amp;'Damage Pickup'!$I375,Code!$I$2:$M$51,4,0)</f>
        <v>#N/A</v>
      </c>
      <c r="L375" s="183"/>
      <c r="M375" s="163"/>
      <c r="N375" s="144"/>
      <c r="O375" s="145">
        <f t="shared" si="61"/>
        <v>0</v>
      </c>
      <c r="P375" s="144">
        <v>0</v>
      </c>
      <c r="Q375" s="164">
        <f t="shared" si="62"/>
        <v>0</v>
      </c>
      <c r="R375" s="146"/>
      <c r="S375" s="147"/>
      <c r="T375" s="147"/>
      <c r="U375" s="157"/>
      <c r="V375" s="165"/>
      <c r="W375" s="166"/>
      <c r="X375" s="166"/>
      <c r="Y375" s="166"/>
      <c r="Z375" s="167" t="str">
        <f t="shared" si="58"/>
        <v/>
      </c>
      <c r="AA375" s="150">
        <f t="shared" si="60"/>
        <v>0</v>
      </c>
      <c r="AB375" s="167" t="str">
        <f t="shared" si="59"/>
        <v/>
      </c>
      <c r="AG375" s="188" t="str">
        <f ca="1">IF(AB375="","",MIN(OFFSET(B375,0,0):OFFSET(B375,AB375-1,0)))</f>
        <v/>
      </c>
      <c r="AH375" s="188" t="str">
        <f ca="1">IF(AB375="","",MIN(OFFSET(C375,0,0):OFFSET(C375,AB375-1,0)))</f>
        <v/>
      </c>
      <c r="AI375" s="188" t="str">
        <f ca="1">IF(AB375="","",MAX(OFFSET(B375,0,0):OFFSET(B375,AB375-1,0)))</f>
        <v/>
      </c>
      <c r="AJ375" s="188" t="str">
        <f ca="1">IF(AB375="","",MAX(OFFSET(C375,0,0):OFFSET(C375,AB375-1,0)))</f>
        <v/>
      </c>
      <c r="AK375" s="188">
        <f t="shared" ca="1" si="55"/>
        <v>0</v>
      </c>
      <c r="AL375" s="189">
        <f t="shared" ca="1" si="56"/>
        <v>0</v>
      </c>
    </row>
    <row r="376" spans="1:38" ht="15.75" x14ac:dyDescent="0.25">
      <c r="A376" s="138"/>
      <c r="B376" s="160"/>
      <c r="C376" s="160"/>
      <c r="D376" s="161"/>
      <c r="E376" s="142">
        <f t="shared" si="57"/>
        <v>1</v>
      </c>
      <c r="F376" s="162">
        <f t="shared" si="63"/>
        <v>0</v>
      </c>
      <c r="G376" s="161"/>
      <c r="H376" s="179"/>
      <c r="I376" s="143"/>
      <c r="J376" s="143"/>
      <c r="K376" s="185" t="e">
        <f>VLOOKUP('Damage Pickup'!$H376&amp;'Damage Pickup'!$I376,Code!$I$2:$M$51,4,0)</f>
        <v>#N/A</v>
      </c>
      <c r="L376" s="183"/>
      <c r="M376" s="163"/>
      <c r="N376" s="144"/>
      <c r="O376" s="145">
        <f t="shared" si="61"/>
        <v>0</v>
      </c>
      <c r="P376" s="144">
        <v>0</v>
      </c>
      <c r="Q376" s="164">
        <f t="shared" si="62"/>
        <v>0</v>
      </c>
      <c r="R376" s="146"/>
      <c r="S376" s="147"/>
      <c r="T376" s="147"/>
      <c r="U376" s="157"/>
      <c r="V376" s="165"/>
      <c r="W376" s="166"/>
      <c r="X376" s="166"/>
      <c r="Y376" s="166"/>
      <c r="Z376" s="167" t="str">
        <f t="shared" si="58"/>
        <v/>
      </c>
      <c r="AA376" s="150">
        <f t="shared" si="60"/>
        <v>0</v>
      </c>
      <c r="AB376" s="167" t="str">
        <f t="shared" si="59"/>
        <v/>
      </c>
      <c r="AG376" s="188" t="str">
        <f ca="1">IF(AB376="","",MIN(OFFSET(B376,0,0):OFFSET(B376,AB376-1,0)))</f>
        <v/>
      </c>
      <c r="AH376" s="188" t="str">
        <f ca="1">IF(AB376="","",MIN(OFFSET(C376,0,0):OFFSET(C376,AB376-1,0)))</f>
        <v/>
      </c>
      <c r="AI376" s="188" t="str">
        <f ca="1">IF(AB376="","",MAX(OFFSET(B376,0,0):OFFSET(B376,AB376-1,0)))</f>
        <v/>
      </c>
      <c r="AJ376" s="188" t="str">
        <f ca="1">IF(AB376="","",MAX(OFFSET(C376,0,0):OFFSET(C376,AB376-1,0)))</f>
        <v/>
      </c>
      <c r="AK376" s="188">
        <f t="shared" ca="1" si="55"/>
        <v>0</v>
      </c>
      <c r="AL376" s="189">
        <f t="shared" ca="1" si="56"/>
        <v>0</v>
      </c>
    </row>
    <row r="377" spans="1:38" ht="15.75" x14ac:dyDescent="0.25">
      <c r="A377" s="138"/>
      <c r="B377" s="160"/>
      <c r="C377" s="160"/>
      <c r="D377" s="161"/>
      <c r="E377" s="142">
        <f t="shared" si="57"/>
        <v>1</v>
      </c>
      <c r="F377" s="162">
        <f t="shared" si="63"/>
        <v>0</v>
      </c>
      <c r="G377" s="161"/>
      <c r="H377" s="179"/>
      <c r="I377" s="143"/>
      <c r="J377" s="143"/>
      <c r="K377" s="185" t="e">
        <f>VLOOKUP('Damage Pickup'!$H377&amp;'Damage Pickup'!$I377,Code!$I$2:$M$51,4,0)</f>
        <v>#N/A</v>
      </c>
      <c r="L377" s="183"/>
      <c r="M377" s="163"/>
      <c r="N377" s="144"/>
      <c r="O377" s="145">
        <f t="shared" si="61"/>
        <v>0</v>
      </c>
      <c r="P377" s="144">
        <v>0</v>
      </c>
      <c r="Q377" s="164">
        <f t="shared" si="62"/>
        <v>0</v>
      </c>
      <c r="R377" s="146"/>
      <c r="S377" s="147"/>
      <c r="T377" s="147"/>
      <c r="U377" s="157"/>
      <c r="V377" s="165"/>
      <c r="W377" s="166"/>
      <c r="X377" s="166"/>
      <c r="Y377" s="166"/>
      <c r="Z377" s="167" t="str">
        <f t="shared" si="58"/>
        <v/>
      </c>
      <c r="AA377" s="150">
        <f t="shared" si="60"/>
        <v>0</v>
      </c>
      <c r="AB377" s="167" t="str">
        <f t="shared" si="59"/>
        <v/>
      </c>
      <c r="AG377" s="188" t="str">
        <f ca="1">IF(AB377="","",MIN(OFFSET(B377,0,0):OFFSET(B377,AB377-1,0)))</f>
        <v/>
      </c>
      <c r="AH377" s="188" t="str">
        <f ca="1">IF(AB377="","",MIN(OFFSET(C377,0,0):OFFSET(C377,AB377-1,0)))</f>
        <v/>
      </c>
      <c r="AI377" s="188" t="str">
        <f ca="1">IF(AB377="","",MAX(OFFSET(B377,0,0):OFFSET(B377,AB377-1,0)))</f>
        <v/>
      </c>
      <c r="AJ377" s="188" t="str">
        <f ca="1">IF(AB377="","",MAX(OFFSET(C377,0,0):OFFSET(C377,AB377-1,0)))</f>
        <v/>
      </c>
      <c r="AK377" s="188">
        <f t="shared" ca="1" si="55"/>
        <v>0</v>
      </c>
      <c r="AL377" s="189">
        <f t="shared" ca="1" si="56"/>
        <v>0</v>
      </c>
    </row>
    <row r="378" spans="1:38" ht="15.75" x14ac:dyDescent="0.25">
      <c r="A378" s="138"/>
      <c r="B378" s="160"/>
      <c r="C378" s="160"/>
      <c r="D378" s="161"/>
      <c r="E378" s="142">
        <f t="shared" si="57"/>
        <v>1</v>
      </c>
      <c r="F378" s="162">
        <f t="shared" si="63"/>
        <v>0</v>
      </c>
      <c r="G378" s="161"/>
      <c r="H378" s="179"/>
      <c r="I378" s="143"/>
      <c r="J378" s="143"/>
      <c r="K378" s="185" t="e">
        <f>VLOOKUP('Damage Pickup'!$H378&amp;'Damage Pickup'!$I378,Code!$I$2:$M$51,4,0)</f>
        <v>#N/A</v>
      </c>
      <c r="L378" s="183"/>
      <c r="M378" s="163"/>
      <c r="N378" s="144"/>
      <c r="O378" s="145">
        <f t="shared" si="61"/>
        <v>0</v>
      </c>
      <c r="P378" s="144">
        <v>0</v>
      </c>
      <c r="Q378" s="164">
        <f t="shared" si="62"/>
        <v>0</v>
      </c>
      <c r="R378" s="146"/>
      <c r="S378" s="147"/>
      <c r="T378" s="147"/>
      <c r="U378" s="157"/>
      <c r="V378" s="165"/>
      <c r="W378" s="166"/>
      <c r="X378" s="166"/>
      <c r="Y378" s="166"/>
      <c r="Z378" s="167" t="str">
        <f t="shared" si="58"/>
        <v/>
      </c>
      <c r="AA378" s="150">
        <f t="shared" si="60"/>
        <v>0</v>
      </c>
      <c r="AB378" s="167" t="str">
        <f t="shared" si="59"/>
        <v/>
      </c>
      <c r="AG378" s="188" t="str">
        <f ca="1">IF(AB378="","",MIN(OFFSET(B378,0,0):OFFSET(B378,AB378-1,0)))</f>
        <v/>
      </c>
      <c r="AH378" s="188" t="str">
        <f ca="1">IF(AB378="","",MIN(OFFSET(C378,0,0):OFFSET(C378,AB378-1,0)))</f>
        <v/>
      </c>
      <c r="AI378" s="188" t="str">
        <f ca="1">IF(AB378="","",MAX(OFFSET(B378,0,0):OFFSET(B378,AB378-1,0)))</f>
        <v/>
      </c>
      <c r="AJ378" s="188" t="str">
        <f ca="1">IF(AB378="","",MAX(OFFSET(C378,0,0):OFFSET(C378,AB378-1,0)))</f>
        <v/>
      </c>
      <c r="AK378" s="188">
        <f t="shared" ca="1" si="55"/>
        <v>0</v>
      </c>
      <c r="AL378" s="189">
        <f t="shared" ca="1" si="56"/>
        <v>0</v>
      </c>
    </row>
    <row r="379" spans="1:38" ht="15.75" x14ac:dyDescent="0.25">
      <c r="A379" s="138"/>
      <c r="B379" s="160"/>
      <c r="C379" s="160"/>
      <c r="D379" s="161"/>
      <c r="E379" s="142">
        <f t="shared" si="57"/>
        <v>1</v>
      </c>
      <c r="F379" s="162">
        <f t="shared" si="63"/>
        <v>0</v>
      </c>
      <c r="G379" s="161"/>
      <c r="H379" s="179"/>
      <c r="I379" s="143"/>
      <c r="J379" s="143"/>
      <c r="K379" s="185" t="e">
        <f>VLOOKUP('Damage Pickup'!$H379&amp;'Damage Pickup'!$I379,Code!$I$2:$M$51,4,0)</f>
        <v>#N/A</v>
      </c>
      <c r="L379" s="183"/>
      <c r="M379" s="163"/>
      <c r="N379" s="144"/>
      <c r="O379" s="145">
        <f t="shared" si="61"/>
        <v>0</v>
      </c>
      <c r="P379" s="144">
        <v>0</v>
      </c>
      <c r="Q379" s="164">
        <f t="shared" si="62"/>
        <v>0</v>
      </c>
      <c r="R379" s="146"/>
      <c r="S379" s="147"/>
      <c r="T379" s="147"/>
      <c r="U379" s="157"/>
      <c r="V379" s="165"/>
      <c r="W379" s="166"/>
      <c r="X379" s="166"/>
      <c r="Y379" s="166"/>
      <c r="Z379" s="167" t="str">
        <f t="shared" si="58"/>
        <v/>
      </c>
      <c r="AA379" s="150">
        <f t="shared" si="60"/>
        <v>0</v>
      </c>
      <c r="AB379" s="167" t="str">
        <f t="shared" si="59"/>
        <v/>
      </c>
      <c r="AG379" s="188" t="str">
        <f ca="1">IF(AB379="","",MIN(OFFSET(B379,0,0):OFFSET(B379,AB379-1,0)))</f>
        <v/>
      </c>
      <c r="AH379" s="188" t="str">
        <f ca="1">IF(AB379="","",MIN(OFFSET(C379,0,0):OFFSET(C379,AB379-1,0)))</f>
        <v/>
      </c>
      <c r="AI379" s="188" t="str">
        <f ca="1">IF(AB379="","",MAX(OFFSET(B379,0,0):OFFSET(B379,AB379-1,0)))</f>
        <v/>
      </c>
      <c r="AJ379" s="188" t="str">
        <f ca="1">IF(AB379="","",MAX(OFFSET(C379,0,0):OFFSET(C379,AB379-1,0)))</f>
        <v/>
      </c>
      <c r="AK379" s="188">
        <f t="shared" ca="1" si="55"/>
        <v>0</v>
      </c>
      <c r="AL379" s="189">
        <f t="shared" ca="1" si="56"/>
        <v>0</v>
      </c>
    </row>
    <row r="380" spans="1:38" ht="15.75" x14ac:dyDescent="0.25">
      <c r="A380" s="138"/>
      <c r="B380" s="160"/>
      <c r="C380" s="160"/>
      <c r="D380" s="161"/>
      <c r="E380" s="142">
        <f t="shared" si="57"/>
        <v>1</v>
      </c>
      <c r="F380" s="162">
        <f t="shared" si="63"/>
        <v>0</v>
      </c>
      <c r="G380" s="161"/>
      <c r="H380" s="179"/>
      <c r="I380" s="143"/>
      <c r="J380" s="143"/>
      <c r="K380" s="185" t="e">
        <f>VLOOKUP('Damage Pickup'!$H380&amp;'Damage Pickup'!$I380,Code!$I$2:$M$51,4,0)</f>
        <v>#N/A</v>
      </c>
      <c r="L380" s="183"/>
      <c r="M380" s="163"/>
      <c r="N380" s="144"/>
      <c r="O380" s="145">
        <f t="shared" si="61"/>
        <v>0</v>
      </c>
      <c r="P380" s="144">
        <v>0</v>
      </c>
      <c r="Q380" s="164">
        <f t="shared" si="62"/>
        <v>0</v>
      </c>
      <c r="R380" s="146"/>
      <c r="S380" s="147"/>
      <c r="T380" s="147"/>
      <c r="U380" s="157"/>
      <c r="V380" s="165"/>
      <c r="W380" s="166"/>
      <c r="X380" s="166"/>
      <c r="Y380" s="166"/>
      <c r="Z380" s="167" t="str">
        <f t="shared" si="58"/>
        <v/>
      </c>
      <c r="AA380" s="150">
        <f t="shared" si="60"/>
        <v>0</v>
      </c>
      <c r="AB380" s="167" t="str">
        <f t="shared" si="59"/>
        <v/>
      </c>
      <c r="AG380" s="188" t="str">
        <f ca="1">IF(AB380="","",MIN(OFFSET(B380,0,0):OFFSET(B380,AB380-1,0)))</f>
        <v/>
      </c>
      <c r="AH380" s="188" t="str">
        <f ca="1">IF(AB380="","",MIN(OFFSET(C380,0,0):OFFSET(C380,AB380-1,0)))</f>
        <v/>
      </c>
      <c r="AI380" s="188" t="str">
        <f ca="1">IF(AB380="","",MAX(OFFSET(B380,0,0):OFFSET(B380,AB380-1,0)))</f>
        <v/>
      </c>
      <c r="AJ380" s="188" t="str">
        <f ca="1">IF(AB380="","",MAX(OFFSET(C380,0,0):OFFSET(C380,AB380-1,0)))</f>
        <v/>
      </c>
      <c r="AK380" s="188">
        <f t="shared" ca="1" si="55"/>
        <v>0</v>
      </c>
      <c r="AL380" s="189">
        <f t="shared" ca="1" si="56"/>
        <v>0</v>
      </c>
    </row>
    <row r="381" spans="1:38" ht="15.75" x14ac:dyDescent="0.25">
      <c r="A381" s="138"/>
      <c r="B381" s="160"/>
      <c r="C381" s="160"/>
      <c r="D381" s="161"/>
      <c r="E381" s="142">
        <f t="shared" si="57"/>
        <v>1</v>
      </c>
      <c r="F381" s="162">
        <f t="shared" si="63"/>
        <v>0</v>
      </c>
      <c r="G381" s="161"/>
      <c r="H381" s="179"/>
      <c r="I381" s="143"/>
      <c r="J381" s="143"/>
      <c r="K381" s="185" t="e">
        <f>VLOOKUP('Damage Pickup'!$H381&amp;'Damage Pickup'!$I381,Code!$I$2:$M$51,4,0)</f>
        <v>#N/A</v>
      </c>
      <c r="L381" s="183"/>
      <c r="M381" s="163"/>
      <c r="N381" s="144"/>
      <c r="O381" s="145">
        <f t="shared" si="61"/>
        <v>0</v>
      </c>
      <c r="P381" s="144">
        <v>0</v>
      </c>
      <c r="Q381" s="164">
        <f t="shared" si="62"/>
        <v>0</v>
      </c>
      <c r="R381" s="146"/>
      <c r="S381" s="147"/>
      <c r="T381" s="147"/>
      <c r="U381" s="157"/>
      <c r="V381" s="165"/>
      <c r="W381" s="166"/>
      <c r="X381" s="166"/>
      <c r="Y381" s="166"/>
      <c r="Z381" s="167" t="str">
        <f t="shared" si="58"/>
        <v/>
      </c>
      <c r="AA381" s="150">
        <f t="shared" si="60"/>
        <v>0</v>
      </c>
      <c r="AB381" s="167" t="str">
        <f t="shared" si="59"/>
        <v/>
      </c>
      <c r="AG381" s="188" t="str">
        <f ca="1">IF(AB381="","",MIN(OFFSET(B381,0,0):OFFSET(B381,AB381-1,0)))</f>
        <v/>
      </c>
      <c r="AH381" s="188" t="str">
        <f ca="1">IF(AB381="","",MIN(OFFSET(C381,0,0):OFFSET(C381,AB381-1,0)))</f>
        <v/>
      </c>
      <c r="AI381" s="188" t="str">
        <f ca="1">IF(AB381="","",MAX(OFFSET(B381,0,0):OFFSET(B381,AB381-1,0)))</f>
        <v/>
      </c>
      <c r="AJ381" s="188" t="str">
        <f ca="1">IF(AB381="","",MAX(OFFSET(C381,0,0):OFFSET(C381,AB381-1,0)))</f>
        <v/>
      </c>
      <c r="AK381" s="188">
        <f t="shared" ref="AK381:AK444" ca="1" si="64">MIN(AG381:AJ381)</f>
        <v>0</v>
      </c>
      <c r="AL381" s="189">
        <f t="shared" ref="AL381:AL444" ca="1" si="65">MAX(AG381:AJ381)</f>
        <v>0</v>
      </c>
    </row>
    <row r="382" spans="1:38" ht="15.75" x14ac:dyDescent="0.25">
      <c r="A382" s="138"/>
      <c r="B382" s="160"/>
      <c r="C382" s="160"/>
      <c r="D382" s="161"/>
      <c r="E382" s="142">
        <f t="shared" si="57"/>
        <v>1</v>
      </c>
      <c r="F382" s="162">
        <f t="shared" si="63"/>
        <v>0</v>
      </c>
      <c r="G382" s="161"/>
      <c r="H382" s="179"/>
      <c r="I382" s="143"/>
      <c r="J382" s="143"/>
      <c r="K382" s="185" t="e">
        <f>VLOOKUP('Damage Pickup'!$H382&amp;'Damage Pickup'!$I382,Code!$I$2:$M$51,4,0)</f>
        <v>#N/A</v>
      </c>
      <c r="L382" s="183"/>
      <c r="M382" s="163"/>
      <c r="N382" s="144"/>
      <c r="O382" s="145">
        <f t="shared" si="61"/>
        <v>0</v>
      </c>
      <c r="P382" s="144">
        <v>0</v>
      </c>
      <c r="Q382" s="164">
        <f t="shared" si="62"/>
        <v>0</v>
      </c>
      <c r="R382" s="146"/>
      <c r="S382" s="147"/>
      <c r="T382" s="147"/>
      <c r="U382" s="157"/>
      <c r="V382" s="165"/>
      <c r="W382" s="166"/>
      <c r="X382" s="166"/>
      <c r="Y382" s="166"/>
      <c r="Z382" s="167" t="str">
        <f t="shared" si="58"/>
        <v/>
      </c>
      <c r="AA382" s="150">
        <f t="shared" si="60"/>
        <v>0</v>
      </c>
      <c r="AB382" s="167" t="str">
        <f t="shared" si="59"/>
        <v/>
      </c>
      <c r="AG382" s="188" t="str">
        <f ca="1">IF(AB382="","",MIN(OFFSET(B382,0,0):OFFSET(B382,AB382-1,0)))</f>
        <v/>
      </c>
      <c r="AH382" s="188" t="str">
        <f ca="1">IF(AB382="","",MIN(OFFSET(C382,0,0):OFFSET(C382,AB382-1,0)))</f>
        <v/>
      </c>
      <c r="AI382" s="188" t="str">
        <f ca="1">IF(AB382="","",MAX(OFFSET(B382,0,0):OFFSET(B382,AB382-1,0)))</f>
        <v/>
      </c>
      <c r="AJ382" s="188" t="str">
        <f ca="1">IF(AB382="","",MAX(OFFSET(C382,0,0):OFFSET(C382,AB382-1,0)))</f>
        <v/>
      </c>
      <c r="AK382" s="188">
        <f t="shared" ca="1" si="64"/>
        <v>0</v>
      </c>
      <c r="AL382" s="189">
        <f t="shared" ca="1" si="65"/>
        <v>0</v>
      </c>
    </row>
    <row r="383" spans="1:38" ht="15.75" x14ac:dyDescent="0.25">
      <c r="A383" s="138"/>
      <c r="B383" s="160"/>
      <c r="C383" s="160"/>
      <c r="D383" s="161"/>
      <c r="E383" s="142">
        <f t="shared" si="57"/>
        <v>1</v>
      </c>
      <c r="F383" s="162">
        <f t="shared" si="63"/>
        <v>0</v>
      </c>
      <c r="G383" s="161"/>
      <c r="H383" s="179"/>
      <c r="I383" s="143"/>
      <c r="J383" s="143"/>
      <c r="K383" s="185" t="e">
        <f>VLOOKUP('Damage Pickup'!$H383&amp;'Damage Pickup'!$I383,Code!$I$2:$M$51,4,0)</f>
        <v>#N/A</v>
      </c>
      <c r="L383" s="183"/>
      <c r="M383" s="163"/>
      <c r="N383" s="144"/>
      <c r="O383" s="145">
        <f t="shared" si="61"/>
        <v>0</v>
      </c>
      <c r="P383" s="144">
        <v>0</v>
      </c>
      <c r="Q383" s="164">
        <f t="shared" si="62"/>
        <v>0</v>
      </c>
      <c r="R383" s="146"/>
      <c r="S383" s="147"/>
      <c r="T383" s="147"/>
      <c r="U383" s="157"/>
      <c r="V383" s="165"/>
      <c r="W383" s="166"/>
      <c r="X383" s="166"/>
      <c r="Y383" s="166"/>
      <c r="Z383" s="167" t="str">
        <f t="shared" si="58"/>
        <v/>
      </c>
      <c r="AA383" s="150">
        <f t="shared" si="60"/>
        <v>0</v>
      </c>
      <c r="AB383" s="167" t="str">
        <f t="shared" si="59"/>
        <v/>
      </c>
      <c r="AG383" s="188" t="str">
        <f ca="1">IF(AB383="","",MIN(OFFSET(B383,0,0):OFFSET(B383,AB383-1,0)))</f>
        <v/>
      </c>
      <c r="AH383" s="188" t="str">
        <f ca="1">IF(AB383="","",MIN(OFFSET(C383,0,0):OFFSET(C383,AB383-1,0)))</f>
        <v/>
      </c>
      <c r="AI383" s="188" t="str">
        <f ca="1">IF(AB383="","",MAX(OFFSET(B383,0,0):OFFSET(B383,AB383-1,0)))</f>
        <v/>
      </c>
      <c r="AJ383" s="188" t="str">
        <f ca="1">IF(AB383="","",MAX(OFFSET(C383,0,0):OFFSET(C383,AB383-1,0)))</f>
        <v/>
      </c>
      <c r="AK383" s="188">
        <f t="shared" ca="1" si="64"/>
        <v>0</v>
      </c>
      <c r="AL383" s="189">
        <f t="shared" ca="1" si="65"/>
        <v>0</v>
      </c>
    </row>
    <row r="384" spans="1:38" ht="15.75" x14ac:dyDescent="0.25">
      <c r="A384" s="138"/>
      <c r="B384" s="160"/>
      <c r="C384" s="160"/>
      <c r="D384" s="161"/>
      <c r="E384" s="142">
        <f t="shared" si="57"/>
        <v>1</v>
      </c>
      <c r="F384" s="162">
        <f t="shared" si="63"/>
        <v>0</v>
      </c>
      <c r="G384" s="161"/>
      <c r="H384" s="179"/>
      <c r="I384" s="143"/>
      <c r="J384" s="143"/>
      <c r="K384" s="185" t="e">
        <f>VLOOKUP('Damage Pickup'!$H384&amp;'Damage Pickup'!$I384,Code!$I$2:$M$51,4,0)</f>
        <v>#N/A</v>
      </c>
      <c r="L384" s="183"/>
      <c r="M384" s="163"/>
      <c r="N384" s="144"/>
      <c r="O384" s="145">
        <f t="shared" si="61"/>
        <v>0</v>
      </c>
      <c r="P384" s="144">
        <v>0</v>
      </c>
      <c r="Q384" s="164">
        <f t="shared" si="62"/>
        <v>0</v>
      </c>
      <c r="R384" s="146"/>
      <c r="S384" s="147"/>
      <c r="T384" s="147"/>
      <c r="U384" s="157"/>
      <c r="V384" s="165"/>
      <c r="W384" s="166"/>
      <c r="X384" s="166"/>
      <c r="Y384" s="166"/>
      <c r="Z384" s="167" t="str">
        <f t="shared" si="58"/>
        <v/>
      </c>
      <c r="AA384" s="150">
        <f t="shared" si="60"/>
        <v>0</v>
      </c>
      <c r="AB384" s="167" t="str">
        <f t="shared" si="59"/>
        <v/>
      </c>
      <c r="AG384" s="188" t="str">
        <f ca="1">IF(AB384="","",MIN(OFFSET(B384,0,0):OFFSET(B384,AB384-1,0)))</f>
        <v/>
      </c>
      <c r="AH384" s="188" t="str">
        <f ca="1">IF(AB384="","",MIN(OFFSET(C384,0,0):OFFSET(C384,AB384-1,0)))</f>
        <v/>
      </c>
      <c r="AI384" s="188" t="str">
        <f ca="1">IF(AB384="","",MAX(OFFSET(B384,0,0):OFFSET(B384,AB384-1,0)))</f>
        <v/>
      </c>
      <c r="AJ384" s="188" t="str">
        <f ca="1">IF(AB384="","",MAX(OFFSET(C384,0,0):OFFSET(C384,AB384-1,0)))</f>
        <v/>
      </c>
      <c r="AK384" s="188">
        <f t="shared" ca="1" si="64"/>
        <v>0</v>
      </c>
      <c r="AL384" s="189">
        <f t="shared" ca="1" si="65"/>
        <v>0</v>
      </c>
    </row>
    <row r="385" spans="1:38" ht="15.75" x14ac:dyDescent="0.25">
      <c r="A385" s="138"/>
      <c r="B385" s="160"/>
      <c r="C385" s="160"/>
      <c r="D385" s="161"/>
      <c r="E385" s="142">
        <f t="shared" si="57"/>
        <v>1</v>
      </c>
      <c r="F385" s="162">
        <f t="shared" si="63"/>
        <v>0</v>
      </c>
      <c r="G385" s="161"/>
      <c r="H385" s="179"/>
      <c r="I385" s="143"/>
      <c r="J385" s="143"/>
      <c r="K385" s="185" t="e">
        <f>VLOOKUP('Damage Pickup'!$H385&amp;'Damage Pickup'!$I385,Code!$I$2:$M$51,4,0)</f>
        <v>#N/A</v>
      </c>
      <c r="L385" s="183"/>
      <c r="M385" s="163"/>
      <c r="N385" s="144"/>
      <c r="O385" s="145">
        <f t="shared" si="61"/>
        <v>0</v>
      </c>
      <c r="P385" s="144">
        <v>0</v>
      </c>
      <c r="Q385" s="164">
        <f t="shared" si="62"/>
        <v>0</v>
      </c>
      <c r="R385" s="146"/>
      <c r="S385" s="147"/>
      <c r="T385" s="147"/>
      <c r="U385" s="157"/>
      <c r="V385" s="165"/>
      <c r="W385" s="166"/>
      <c r="X385" s="166"/>
      <c r="Y385" s="166"/>
      <c r="Z385" s="167" t="str">
        <f t="shared" si="58"/>
        <v/>
      </c>
      <c r="AA385" s="150">
        <f t="shared" si="60"/>
        <v>0</v>
      </c>
      <c r="AB385" s="167" t="str">
        <f t="shared" si="59"/>
        <v/>
      </c>
      <c r="AG385" s="188" t="str">
        <f ca="1">IF(AB385="","",MIN(OFFSET(B385,0,0):OFFSET(B385,AB385-1,0)))</f>
        <v/>
      </c>
      <c r="AH385" s="188" t="str">
        <f ca="1">IF(AB385="","",MIN(OFFSET(C385,0,0):OFFSET(C385,AB385-1,0)))</f>
        <v/>
      </c>
      <c r="AI385" s="188" t="str">
        <f ca="1">IF(AB385="","",MAX(OFFSET(B385,0,0):OFFSET(B385,AB385-1,0)))</f>
        <v/>
      </c>
      <c r="AJ385" s="188" t="str">
        <f ca="1">IF(AB385="","",MAX(OFFSET(C385,0,0):OFFSET(C385,AB385-1,0)))</f>
        <v/>
      </c>
      <c r="AK385" s="188">
        <f t="shared" ca="1" si="64"/>
        <v>0</v>
      </c>
      <c r="AL385" s="189">
        <f t="shared" ca="1" si="65"/>
        <v>0</v>
      </c>
    </row>
    <row r="386" spans="1:38" ht="15.75" x14ac:dyDescent="0.25">
      <c r="A386" s="138"/>
      <c r="B386" s="160"/>
      <c r="C386" s="160"/>
      <c r="D386" s="161"/>
      <c r="E386" s="142">
        <f t="shared" ref="E386:E449" si="66">IF(OR(ABS(C386-B386)*1000=0,C386=0),1,ABS(C386-B386)*1000)</f>
        <v>1</v>
      </c>
      <c r="F386" s="162">
        <f t="shared" si="63"/>
        <v>0</v>
      </c>
      <c r="G386" s="161"/>
      <c r="H386" s="179"/>
      <c r="I386" s="143"/>
      <c r="J386" s="143"/>
      <c r="K386" s="185" t="e">
        <f>VLOOKUP('Damage Pickup'!$H386&amp;'Damage Pickup'!$I386,Code!$I$2:$M$51,4,0)</f>
        <v>#N/A</v>
      </c>
      <c r="L386" s="183"/>
      <c r="M386" s="163"/>
      <c r="N386" s="144"/>
      <c r="O386" s="145">
        <f t="shared" si="61"/>
        <v>0</v>
      </c>
      <c r="P386" s="144">
        <v>0</v>
      </c>
      <c r="Q386" s="164">
        <f t="shared" si="62"/>
        <v>0</v>
      </c>
      <c r="R386" s="146"/>
      <c r="S386" s="147"/>
      <c r="T386" s="147"/>
      <c r="U386" s="157"/>
      <c r="V386" s="165"/>
      <c r="W386" s="166"/>
      <c r="X386" s="166"/>
      <c r="Y386" s="166"/>
      <c r="Z386" s="167" t="str">
        <f t="shared" si="58"/>
        <v/>
      </c>
      <c r="AA386" s="150">
        <f t="shared" si="60"/>
        <v>0</v>
      </c>
      <c r="AB386" s="167" t="str">
        <f t="shared" si="59"/>
        <v/>
      </c>
      <c r="AG386" s="188" t="str">
        <f ca="1">IF(AB386="","",MIN(OFFSET(B386,0,0):OFFSET(B386,AB386-1,0)))</f>
        <v/>
      </c>
      <c r="AH386" s="188" t="str">
        <f ca="1">IF(AB386="","",MIN(OFFSET(C386,0,0):OFFSET(C386,AB386-1,0)))</f>
        <v/>
      </c>
      <c r="AI386" s="188" t="str">
        <f ca="1">IF(AB386="","",MAX(OFFSET(B386,0,0):OFFSET(B386,AB386-1,0)))</f>
        <v/>
      </c>
      <c r="AJ386" s="188" t="str">
        <f ca="1">IF(AB386="","",MAX(OFFSET(C386,0,0):OFFSET(C386,AB386-1,0)))</f>
        <v/>
      </c>
      <c r="AK386" s="188">
        <f t="shared" ca="1" si="64"/>
        <v>0</v>
      </c>
      <c r="AL386" s="189">
        <f t="shared" ca="1" si="65"/>
        <v>0</v>
      </c>
    </row>
    <row r="387" spans="1:38" ht="15.75" x14ac:dyDescent="0.25">
      <c r="A387" s="138"/>
      <c r="B387" s="160"/>
      <c r="C387" s="160"/>
      <c r="D387" s="161"/>
      <c r="E387" s="142">
        <f t="shared" si="66"/>
        <v>1</v>
      </c>
      <c r="F387" s="162">
        <f t="shared" si="63"/>
        <v>0</v>
      </c>
      <c r="G387" s="161"/>
      <c r="H387" s="179"/>
      <c r="I387" s="143"/>
      <c r="J387" s="143"/>
      <c r="K387" s="185" t="e">
        <f>VLOOKUP('Damage Pickup'!$H387&amp;'Damage Pickup'!$I387,Code!$I$2:$M$51,4,0)</f>
        <v>#N/A</v>
      </c>
      <c r="L387" s="183"/>
      <c r="M387" s="163"/>
      <c r="N387" s="144"/>
      <c r="O387" s="145">
        <f t="shared" si="61"/>
        <v>0</v>
      </c>
      <c r="P387" s="144">
        <v>0</v>
      </c>
      <c r="Q387" s="164">
        <f t="shared" si="62"/>
        <v>0</v>
      </c>
      <c r="R387" s="146"/>
      <c r="S387" s="147"/>
      <c r="T387" s="147"/>
      <c r="U387" s="157"/>
      <c r="V387" s="165"/>
      <c r="W387" s="166"/>
      <c r="X387" s="166"/>
      <c r="Y387" s="166"/>
      <c r="Z387" s="167" t="str">
        <f t="shared" ref="Z387:Z450" si="67">IF(A387="","",ROW()-ROW($Z$2))</f>
        <v/>
      </c>
      <c r="AA387" s="150">
        <f t="shared" si="60"/>
        <v>0</v>
      </c>
      <c r="AB387" s="167" t="str">
        <f t="shared" ref="AB387:AB450" si="68">IF(Z387="","",COUNTIF($AA:$AA,Z387))</f>
        <v/>
      </c>
      <c r="AG387" s="188" t="str">
        <f ca="1">IF(AB387="","",MIN(OFFSET(B387,0,0):OFFSET(B387,AB387-1,0)))</f>
        <v/>
      </c>
      <c r="AH387" s="188" t="str">
        <f ca="1">IF(AB387="","",MIN(OFFSET(C387,0,0):OFFSET(C387,AB387-1,0)))</f>
        <v/>
      </c>
      <c r="AI387" s="188" t="str">
        <f ca="1">IF(AB387="","",MAX(OFFSET(B387,0,0):OFFSET(B387,AB387-1,0)))</f>
        <v/>
      </c>
      <c r="AJ387" s="188" t="str">
        <f ca="1">IF(AB387="","",MAX(OFFSET(C387,0,0):OFFSET(C387,AB387-1,0)))</f>
        <v/>
      </c>
      <c r="AK387" s="188">
        <f t="shared" ca="1" si="64"/>
        <v>0</v>
      </c>
      <c r="AL387" s="189">
        <f t="shared" ca="1" si="65"/>
        <v>0</v>
      </c>
    </row>
    <row r="388" spans="1:38" ht="15.75" x14ac:dyDescent="0.25">
      <c r="A388" s="138"/>
      <c r="B388" s="160"/>
      <c r="C388" s="160"/>
      <c r="D388" s="161"/>
      <c r="E388" s="142">
        <f t="shared" si="66"/>
        <v>1</v>
      </c>
      <c r="F388" s="162">
        <f t="shared" si="63"/>
        <v>0</v>
      </c>
      <c r="G388" s="161"/>
      <c r="H388" s="179"/>
      <c r="I388" s="143"/>
      <c r="J388" s="143"/>
      <c r="K388" s="185" t="e">
        <f>VLOOKUP('Damage Pickup'!$H388&amp;'Damage Pickup'!$I388,Code!$I$2:$M$51,4,0)</f>
        <v>#N/A</v>
      </c>
      <c r="L388" s="183"/>
      <c r="M388" s="163"/>
      <c r="N388" s="144"/>
      <c r="O388" s="145">
        <f t="shared" si="61"/>
        <v>0</v>
      </c>
      <c r="P388" s="144">
        <v>0</v>
      </c>
      <c r="Q388" s="164">
        <f t="shared" si="62"/>
        <v>0</v>
      </c>
      <c r="R388" s="146"/>
      <c r="S388" s="147"/>
      <c r="T388" s="147"/>
      <c r="U388" s="157"/>
      <c r="V388" s="165"/>
      <c r="W388" s="166"/>
      <c r="X388" s="166"/>
      <c r="Y388" s="166"/>
      <c r="Z388" s="167" t="str">
        <f t="shared" si="67"/>
        <v/>
      </c>
      <c r="AA388" s="150">
        <f t="shared" si="60"/>
        <v>0</v>
      </c>
      <c r="AB388" s="167" t="str">
        <f t="shared" si="68"/>
        <v/>
      </c>
      <c r="AG388" s="188" t="str">
        <f ca="1">IF(AB388="","",MIN(OFFSET(B388,0,0):OFFSET(B388,AB388-1,0)))</f>
        <v/>
      </c>
      <c r="AH388" s="188" t="str">
        <f ca="1">IF(AB388="","",MIN(OFFSET(C388,0,0):OFFSET(C388,AB388-1,0)))</f>
        <v/>
      </c>
      <c r="AI388" s="188" t="str">
        <f ca="1">IF(AB388="","",MAX(OFFSET(B388,0,0):OFFSET(B388,AB388-1,0)))</f>
        <v/>
      </c>
      <c r="AJ388" s="188" t="str">
        <f ca="1">IF(AB388="","",MAX(OFFSET(C388,0,0):OFFSET(C388,AB388-1,0)))</f>
        <v/>
      </c>
      <c r="AK388" s="188">
        <f t="shared" ca="1" si="64"/>
        <v>0</v>
      </c>
      <c r="AL388" s="189">
        <f t="shared" ca="1" si="65"/>
        <v>0</v>
      </c>
    </row>
    <row r="389" spans="1:38" ht="15.75" x14ac:dyDescent="0.25">
      <c r="A389" s="138"/>
      <c r="B389" s="160"/>
      <c r="C389" s="160"/>
      <c r="D389" s="161"/>
      <c r="E389" s="142">
        <f t="shared" si="66"/>
        <v>1</v>
      </c>
      <c r="F389" s="162">
        <f t="shared" si="63"/>
        <v>0</v>
      </c>
      <c r="G389" s="161"/>
      <c r="H389" s="179"/>
      <c r="I389" s="143"/>
      <c r="J389" s="143"/>
      <c r="K389" s="185" t="e">
        <f>VLOOKUP('Damage Pickup'!$H389&amp;'Damage Pickup'!$I389,Code!$I$2:$M$51,4,0)</f>
        <v>#N/A</v>
      </c>
      <c r="L389" s="183"/>
      <c r="M389" s="163"/>
      <c r="N389" s="144"/>
      <c r="O389" s="145">
        <f t="shared" si="61"/>
        <v>0</v>
      </c>
      <c r="P389" s="144">
        <v>0</v>
      </c>
      <c r="Q389" s="164">
        <f t="shared" si="62"/>
        <v>0</v>
      </c>
      <c r="R389" s="146"/>
      <c r="S389" s="147"/>
      <c r="T389" s="147"/>
      <c r="U389" s="157"/>
      <c r="V389" s="165"/>
      <c r="W389" s="166"/>
      <c r="X389" s="166"/>
      <c r="Y389" s="166"/>
      <c r="Z389" s="167" t="str">
        <f t="shared" si="67"/>
        <v/>
      </c>
      <c r="AA389" s="150">
        <f t="shared" si="60"/>
        <v>0</v>
      </c>
      <c r="AB389" s="167" t="str">
        <f t="shared" si="68"/>
        <v/>
      </c>
      <c r="AG389" s="188" t="str">
        <f ca="1">IF(AB389="","",MIN(OFFSET(B389,0,0):OFFSET(B389,AB389-1,0)))</f>
        <v/>
      </c>
      <c r="AH389" s="188" t="str">
        <f ca="1">IF(AB389="","",MIN(OFFSET(C389,0,0):OFFSET(C389,AB389-1,0)))</f>
        <v/>
      </c>
      <c r="AI389" s="188" t="str">
        <f ca="1">IF(AB389="","",MAX(OFFSET(B389,0,0):OFFSET(B389,AB389-1,0)))</f>
        <v/>
      </c>
      <c r="AJ389" s="188" t="str">
        <f ca="1">IF(AB389="","",MAX(OFFSET(C389,0,0):OFFSET(C389,AB389-1,0)))</f>
        <v/>
      </c>
      <c r="AK389" s="188">
        <f t="shared" ca="1" si="64"/>
        <v>0</v>
      </c>
      <c r="AL389" s="189">
        <f t="shared" ca="1" si="65"/>
        <v>0</v>
      </c>
    </row>
    <row r="390" spans="1:38" ht="15.75" x14ac:dyDescent="0.25">
      <c r="A390" s="138"/>
      <c r="B390" s="160"/>
      <c r="C390" s="160"/>
      <c r="D390" s="161"/>
      <c r="E390" s="142">
        <f t="shared" si="66"/>
        <v>1</v>
      </c>
      <c r="F390" s="162">
        <f t="shared" si="63"/>
        <v>0</v>
      </c>
      <c r="G390" s="161"/>
      <c r="H390" s="179"/>
      <c r="I390" s="143"/>
      <c r="J390" s="143"/>
      <c r="K390" s="185" t="e">
        <f>VLOOKUP('Damage Pickup'!$H390&amp;'Damage Pickup'!$I390,Code!$I$2:$M$51,4,0)</f>
        <v>#N/A</v>
      </c>
      <c r="L390" s="183"/>
      <c r="M390" s="163"/>
      <c r="N390" s="144"/>
      <c r="O390" s="145">
        <f t="shared" si="61"/>
        <v>0</v>
      </c>
      <c r="P390" s="144">
        <v>0</v>
      </c>
      <c r="Q390" s="164">
        <f t="shared" si="62"/>
        <v>0</v>
      </c>
      <c r="R390" s="146"/>
      <c r="S390" s="147"/>
      <c r="T390" s="147"/>
      <c r="U390" s="157"/>
      <c r="V390" s="165"/>
      <c r="W390" s="166"/>
      <c r="X390" s="166"/>
      <c r="Y390" s="166"/>
      <c r="Z390" s="167" t="str">
        <f t="shared" si="67"/>
        <v/>
      </c>
      <c r="AA390" s="150">
        <f t="shared" si="60"/>
        <v>0</v>
      </c>
      <c r="AB390" s="167" t="str">
        <f t="shared" si="68"/>
        <v/>
      </c>
      <c r="AG390" s="188" t="str">
        <f ca="1">IF(AB390="","",MIN(OFFSET(B390,0,0):OFFSET(B390,AB390-1,0)))</f>
        <v/>
      </c>
      <c r="AH390" s="188" t="str">
        <f ca="1">IF(AB390="","",MIN(OFFSET(C390,0,0):OFFSET(C390,AB390-1,0)))</f>
        <v/>
      </c>
      <c r="AI390" s="188" t="str">
        <f ca="1">IF(AB390="","",MAX(OFFSET(B390,0,0):OFFSET(B390,AB390-1,0)))</f>
        <v/>
      </c>
      <c r="AJ390" s="188" t="str">
        <f ca="1">IF(AB390="","",MAX(OFFSET(C390,0,0):OFFSET(C390,AB390-1,0)))</f>
        <v/>
      </c>
      <c r="AK390" s="188">
        <f t="shared" ca="1" si="64"/>
        <v>0</v>
      </c>
      <c r="AL390" s="189">
        <f t="shared" ca="1" si="65"/>
        <v>0</v>
      </c>
    </row>
    <row r="391" spans="1:38" ht="15.75" x14ac:dyDescent="0.25">
      <c r="A391" s="138"/>
      <c r="B391" s="160"/>
      <c r="C391" s="160"/>
      <c r="D391" s="161"/>
      <c r="E391" s="142">
        <f t="shared" si="66"/>
        <v>1</v>
      </c>
      <c r="F391" s="162">
        <f t="shared" si="63"/>
        <v>0</v>
      </c>
      <c r="G391" s="161"/>
      <c r="H391" s="179"/>
      <c r="I391" s="143"/>
      <c r="J391" s="143"/>
      <c r="K391" s="185" t="e">
        <f>VLOOKUP('Damage Pickup'!$H391&amp;'Damage Pickup'!$I391,Code!$I$2:$M$51,4,0)</f>
        <v>#N/A</v>
      </c>
      <c r="L391" s="183"/>
      <c r="M391" s="163"/>
      <c r="N391" s="144"/>
      <c r="O391" s="145">
        <f t="shared" si="61"/>
        <v>0</v>
      </c>
      <c r="P391" s="144">
        <v>0</v>
      </c>
      <c r="Q391" s="164">
        <f t="shared" si="62"/>
        <v>0</v>
      </c>
      <c r="R391" s="146"/>
      <c r="S391" s="147"/>
      <c r="T391" s="147"/>
      <c r="U391" s="157"/>
      <c r="V391" s="165"/>
      <c r="W391" s="166"/>
      <c r="X391" s="166"/>
      <c r="Y391" s="166"/>
      <c r="Z391" s="167" t="str">
        <f t="shared" si="67"/>
        <v/>
      </c>
      <c r="AA391" s="150">
        <f t="shared" si="60"/>
        <v>0</v>
      </c>
      <c r="AB391" s="167" t="str">
        <f t="shared" si="68"/>
        <v/>
      </c>
      <c r="AG391" s="188" t="str">
        <f ca="1">IF(AB391="","",MIN(OFFSET(B391,0,0):OFFSET(B391,AB391-1,0)))</f>
        <v/>
      </c>
      <c r="AH391" s="188" t="str">
        <f ca="1">IF(AB391="","",MIN(OFFSET(C391,0,0):OFFSET(C391,AB391-1,0)))</f>
        <v/>
      </c>
      <c r="AI391" s="188" t="str">
        <f ca="1">IF(AB391="","",MAX(OFFSET(B391,0,0):OFFSET(B391,AB391-1,0)))</f>
        <v/>
      </c>
      <c r="AJ391" s="188" t="str">
        <f ca="1">IF(AB391="","",MAX(OFFSET(C391,0,0):OFFSET(C391,AB391-1,0)))</f>
        <v/>
      </c>
      <c r="AK391" s="188">
        <f t="shared" ca="1" si="64"/>
        <v>0</v>
      </c>
      <c r="AL391" s="189">
        <f t="shared" ca="1" si="65"/>
        <v>0</v>
      </c>
    </row>
    <row r="392" spans="1:38" ht="15.75" x14ac:dyDescent="0.25">
      <c r="A392" s="138"/>
      <c r="B392" s="160"/>
      <c r="C392" s="160"/>
      <c r="D392" s="161"/>
      <c r="E392" s="142">
        <f t="shared" si="66"/>
        <v>1</v>
      </c>
      <c r="F392" s="162">
        <f t="shared" si="63"/>
        <v>0</v>
      </c>
      <c r="G392" s="161"/>
      <c r="H392" s="179"/>
      <c r="I392" s="143"/>
      <c r="J392" s="143"/>
      <c r="K392" s="185" t="e">
        <f>VLOOKUP('Damage Pickup'!$H392&amp;'Damage Pickup'!$I392,Code!$I$2:$M$51,4,0)</f>
        <v>#N/A</v>
      </c>
      <c r="L392" s="183"/>
      <c r="M392" s="163"/>
      <c r="N392" s="144"/>
      <c r="O392" s="145">
        <f t="shared" si="61"/>
        <v>0</v>
      </c>
      <c r="P392" s="144">
        <v>0</v>
      </c>
      <c r="Q392" s="164">
        <f t="shared" si="62"/>
        <v>0</v>
      </c>
      <c r="R392" s="146"/>
      <c r="S392" s="147"/>
      <c r="T392" s="147"/>
      <c r="U392" s="157"/>
      <c r="V392" s="165"/>
      <c r="W392" s="166"/>
      <c r="X392" s="166"/>
      <c r="Y392" s="166"/>
      <c r="Z392" s="167" t="str">
        <f t="shared" si="67"/>
        <v/>
      </c>
      <c r="AA392" s="150">
        <f t="shared" si="60"/>
        <v>0</v>
      </c>
      <c r="AB392" s="167" t="str">
        <f t="shared" si="68"/>
        <v/>
      </c>
      <c r="AG392" s="188" t="str">
        <f ca="1">IF(AB392="","",MIN(OFFSET(B392,0,0):OFFSET(B392,AB392-1,0)))</f>
        <v/>
      </c>
      <c r="AH392" s="188" t="str">
        <f ca="1">IF(AB392="","",MIN(OFFSET(C392,0,0):OFFSET(C392,AB392-1,0)))</f>
        <v/>
      </c>
      <c r="AI392" s="188" t="str">
        <f ca="1">IF(AB392="","",MAX(OFFSET(B392,0,0):OFFSET(B392,AB392-1,0)))</f>
        <v/>
      </c>
      <c r="AJ392" s="188" t="str">
        <f ca="1">IF(AB392="","",MAX(OFFSET(C392,0,0):OFFSET(C392,AB392-1,0)))</f>
        <v/>
      </c>
      <c r="AK392" s="188">
        <f t="shared" ca="1" si="64"/>
        <v>0</v>
      </c>
      <c r="AL392" s="189">
        <f t="shared" ca="1" si="65"/>
        <v>0</v>
      </c>
    </row>
    <row r="393" spans="1:38" ht="15.75" x14ac:dyDescent="0.25">
      <c r="A393" s="138"/>
      <c r="B393" s="160"/>
      <c r="C393" s="160"/>
      <c r="D393" s="161"/>
      <c r="E393" s="142">
        <f t="shared" si="66"/>
        <v>1</v>
      </c>
      <c r="F393" s="162">
        <f t="shared" si="63"/>
        <v>0</v>
      </c>
      <c r="G393" s="161"/>
      <c r="H393" s="179"/>
      <c r="I393" s="143"/>
      <c r="J393" s="143"/>
      <c r="K393" s="185" t="e">
        <f>VLOOKUP('Damage Pickup'!$H393&amp;'Damage Pickup'!$I393,Code!$I$2:$M$51,4,0)</f>
        <v>#N/A</v>
      </c>
      <c r="L393" s="183"/>
      <c r="M393" s="163"/>
      <c r="N393" s="144"/>
      <c r="O393" s="145">
        <f t="shared" si="61"/>
        <v>0</v>
      </c>
      <c r="P393" s="144">
        <v>0</v>
      </c>
      <c r="Q393" s="164">
        <f t="shared" si="62"/>
        <v>0</v>
      </c>
      <c r="R393" s="146"/>
      <c r="S393" s="147"/>
      <c r="T393" s="147"/>
      <c r="U393" s="157"/>
      <c r="V393" s="165"/>
      <c r="W393" s="166"/>
      <c r="X393" s="166"/>
      <c r="Y393" s="166"/>
      <c r="Z393" s="167" t="str">
        <f t="shared" si="67"/>
        <v/>
      </c>
      <c r="AA393" s="150">
        <f t="shared" ref="AA393:AA456" si="69">IF(B393="",0,IF(Z393="",AA392,Z393))</f>
        <v>0</v>
      </c>
      <c r="AB393" s="167" t="str">
        <f t="shared" si="68"/>
        <v/>
      </c>
      <c r="AG393" s="188" t="str">
        <f ca="1">IF(AB393="","",MIN(OFFSET(B393,0,0):OFFSET(B393,AB393-1,0)))</f>
        <v/>
      </c>
      <c r="AH393" s="188" t="str">
        <f ca="1">IF(AB393="","",MIN(OFFSET(C393,0,0):OFFSET(C393,AB393-1,0)))</f>
        <v/>
      </c>
      <c r="AI393" s="188" t="str">
        <f ca="1">IF(AB393="","",MAX(OFFSET(B393,0,0):OFFSET(B393,AB393-1,0)))</f>
        <v/>
      </c>
      <c r="AJ393" s="188" t="str">
        <f ca="1">IF(AB393="","",MAX(OFFSET(C393,0,0):OFFSET(C393,AB393-1,0)))</f>
        <v/>
      </c>
      <c r="AK393" s="188">
        <f t="shared" ca="1" si="64"/>
        <v>0</v>
      </c>
      <c r="AL393" s="189">
        <f t="shared" ca="1" si="65"/>
        <v>0</v>
      </c>
    </row>
    <row r="394" spans="1:38" ht="15.75" x14ac:dyDescent="0.25">
      <c r="A394" s="138"/>
      <c r="B394" s="160"/>
      <c r="C394" s="160"/>
      <c r="D394" s="161"/>
      <c r="E394" s="142">
        <f t="shared" si="66"/>
        <v>1</v>
      </c>
      <c r="F394" s="162">
        <f t="shared" si="63"/>
        <v>0</v>
      </c>
      <c r="G394" s="161"/>
      <c r="H394" s="179"/>
      <c r="I394" s="143"/>
      <c r="J394" s="143"/>
      <c r="K394" s="185" t="e">
        <f>VLOOKUP('Damage Pickup'!$H394&amp;'Damage Pickup'!$I394,Code!$I$2:$M$51,4,0)</f>
        <v>#N/A</v>
      </c>
      <c r="L394" s="183"/>
      <c r="M394" s="163"/>
      <c r="N394" s="144"/>
      <c r="O394" s="145">
        <f t="shared" si="61"/>
        <v>0</v>
      </c>
      <c r="P394" s="144">
        <v>0</v>
      </c>
      <c r="Q394" s="164">
        <f t="shared" si="62"/>
        <v>0</v>
      </c>
      <c r="R394" s="146"/>
      <c r="S394" s="147"/>
      <c r="T394" s="147"/>
      <c r="U394" s="157"/>
      <c r="V394" s="165"/>
      <c r="W394" s="166"/>
      <c r="X394" s="166"/>
      <c r="Y394" s="166"/>
      <c r="Z394" s="167" t="str">
        <f t="shared" si="67"/>
        <v/>
      </c>
      <c r="AA394" s="150">
        <f t="shared" si="69"/>
        <v>0</v>
      </c>
      <c r="AB394" s="167" t="str">
        <f t="shared" si="68"/>
        <v/>
      </c>
      <c r="AG394" s="188" t="str">
        <f ca="1">IF(AB394="","",MIN(OFFSET(B394,0,0):OFFSET(B394,AB394-1,0)))</f>
        <v/>
      </c>
      <c r="AH394" s="188" t="str">
        <f ca="1">IF(AB394="","",MIN(OFFSET(C394,0,0):OFFSET(C394,AB394-1,0)))</f>
        <v/>
      </c>
      <c r="AI394" s="188" t="str">
        <f ca="1">IF(AB394="","",MAX(OFFSET(B394,0,0):OFFSET(B394,AB394-1,0)))</f>
        <v/>
      </c>
      <c r="AJ394" s="188" t="str">
        <f ca="1">IF(AB394="","",MAX(OFFSET(C394,0,0):OFFSET(C394,AB394-1,0)))</f>
        <v/>
      </c>
      <c r="AK394" s="188">
        <f t="shared" ca="1" si="64"/>
        <v>0</v>
      </c>
      <c r="AL394" s="189">
        <f t="shared" ca="1" si="65"/>
        <v>0</v>
      </c>
    </row>
    <row r="395" spans="1:38" ht="15.75" x14ac:dyDescent="0.25">
      <c r="A395" s="138"/>
      <c r="B395" s="160"/>
      <c r="C395" s="160"/>
      <c r="D395" s="161"/>
      <c r="E395" s="142">
        <f t="shared" si="66"/>
        <v>1</v>
      </c>
      <c r="F395" s="162">
        <f t="shared" si="63"/>
        <v>0</v>
      </c>
      <c r="G395" s="161"/>
      <c r="H395" s="179"/>
      <c r="I395" s="143"/>
      <c r="J395" s="143"/>
      <c r="K395" s="185" t="e">
        <f>VLOOKUP('Damage Pickup'!$H395&amp;'Damage Pickup'!$I395,Code!$I$2:$M$51,4,0)</f>
        <v>#N/A</v>
      </c>
      <c r="L395" s="183"/>
      <c r="M395" s="163"/>
      <c r="N395" s="144"/>
      <c r="O395" s="145">
        <f t="shared" si="61"/>
        <v>0</v>
      </c>
      <c r="P395" s="144">
        <v>0</v>
      </c>
      <c r="Q395" s="164">
        <f t="shared" si="62"/>
        <v>0</v>
      </c>
      <c r="R395" s="146"/>
      <c r="S395" s="147"/>
      <c r="T395" s="147"/>
      <c r="U395" s="157"/>
      <c r="V395" s="165"/>
      <c r="W395" s="166"/>
      <c r="X395" s="166"/>
      <c r="Y395" s="166"/>
      <c r="Z395" s="167" t="str">
        <f t="shared" si="67"/>
        <v/>
      </c>
      <c r="AA395" s="150">
        <f t="shared" si="69"/>
        <v>0</v>
      </c>
      <c r="AB395" s="167" t="str">
        <f t="shared" si="68"/>
        <v/>
      </c>
      <c r="AG395" s="188" t="str">
        <f ca="1">IF(AB395="","",MIN(OFFSET(B395,0,0):OFFSET(B395,AB395-1,0)))</f>
        <v/>
      </c>
      <c r="AH395" s="188" t="str">
        <f ca="1">IF(AB395="","",MIN(OFFSET(C395,0,0):OFFSET(C395,AB395-1,0)))</f>
        <v/>
      </c>
      <c r="AI395" s="188" t="str">
        <f ca="1">IF(AB395="","",MAX(OFFSET(B395,0,0):OFFSET(B395,AB395-1,0)))</f>
        <v/>
      </c>
      <c r="AJ395" s="188" t="str">
        <f ca="1">IF(AB395="","",MAX(OFFSET(C395,0,0):OFFSET(C395,AB395-1,0)))</f>
        <v/>
      </c>
      <c r="AK395" s="188">
        <f t="shared" ca="1" si="64"/>
        <v>0</v>
      </c>
      <c r="AL395" s="189">
        <f t="shared" ca="1" si="65"/>
        <v>0</v>
      </c>
    </row>
    <row r="396" spans="1:38" ht="15.75" x14ac:dyDescent="0.25">
      <c r="A396" s="138"/>
      <c r="B396" s="160"/>
      <c r="C396" s="160"/>
      <c r="D396" s="161"/>
      <c r="E396" s="142">
        <f t="shared" si="66"/>
        <v>1</v>
      </c>
      <c r="F396" s="162">
        <f t="shared" si="63"/>
        <v>0</v>
      </c>
      <c r="G396" s="161"/>
      <c r="H396" s="179"/>
      <c r="I396" s="143"/>
      <c r="J396" s="143"/>
      <c r="K396" s="185" t="e">
        <f>VLOOKUP('Damage Pickup'!$H396&amp;'Damage Pickup'!$I396,Code!$I$2:$M$51,4,0)</f>
        <v>#N/A</v>
      </c>
      <c r="L396" s="183"/>
      <c r="M396" s="163"/>
      <c r="N396" s="144"/>
      <c r="O396" s="145">
        <f t="shared" si="61"/>
        <v>0</v>
      </c>
      <c r="P396" s="144">
        <v>0</v>
      </c>
      <c r="Q396" s="164">
        <f t="shared" si="62"/>
        <v>0</v>
      </c>
      <c r="R396" s="146"/>
      <c r="S396" s="147"/>
      <c r="T396" s="147"/>
      <c r="U396" s="157"/>
      <c r="V396" s="165"/>
      <c r="W396" s="166"/>
      <c r="X396" s="166"/>
      <c r="Y396" s="166"/>
      <c r="Z396" s="167" t="str">
        <f t="shared" si="67"/>
        <v/>
      </c>
      <c r="AA396" s="150">
        <f t="shared" si="69"/>
        <v>0</v>
      </c>
      <c r="AB396" s="167" t="str">
        <f t="shared" si="68"/>
        <v/>
      </c>
      <c r="AG396" s="188" t="str">
        <f ca="1">IF(AB396="","",MIN(OFFSET(B396,0,0):OFFSET(B396,AB396-1,0)))</f>
        <v/>
      </c>
      <c r="AH396" s="188" t="str">
        <f ca="1">IF(AB396="","",MIN(OFFSET(C396,0,0):OFFSET(C396,AB396-1,0)))</f>
        <v/>
      </c>
      <c r="AI396" s="188" t="str">
        <f ca="1">IF(AB396="","",MAX(OFFSET(B396,0,0):OFFSET(B396,AB396-1,0)))</f>
        <v/>
      </c>
      <c r="AJ396" s="188" t="str">
        <f ca="1">IF(AB396="","",MAX(OFFSET(C396,0,0):OFFSET(C396,AB396-1,0)))</f>
        <v/>
      </c>
      <c r="AK396" s="188">
        <f t="shared" ca="1" si="64"/>
        <v>0</v>
      </c>
      <c r="AL396" s="189">
        <f t="shared" ca="1" si="65"/>
        <v>0</v>
      </c>
    </row>
    <row r="397" spans="1:38" ht="15.75" x14ac:dyDescent="0.25">
      <c r="A397" s="138"/>
      <c r="B397" s="160"/>
      <c r="C397" s="160"/>
      <c r="D397" s="161"/>
      <c r="E397" s="142">
        <f t="shared" si="66"/>
        <v>1</v>
      </c>
      <c r="F397" s="162">
        <f t="shared" si="63"/>
        <v>0</v>
      </c>
      <c r="G397" s="161"/>
      <c r="H397" s="179"/>
      <c r="I397" s="143"/>
      <c r="J397" s="143"/>
      <c r="K397" s="185" t="e">
        <f>VLOOKUP('Damage Pickup'!$H397&amp;'Damage Pickup'!$I397,Code!$I$2:$M$51,4,0)</f>
        <v>#N/A</v>
      </c>
      <c r="L397" s="183"/>
      <c r="M397" s="163"/>
      <c r="N397" s="144"/>
      <c r="O397" s="145">
        <f t="shared" si="61"/>
        <v>0</v>
      </c>
      <c r="P397" s="144">
        <v>0</v>
      </c>
      <c r="Q397" s="164">
        <f t="shared" si="62"/>
        <v>0</v>
      </c>
      <c r="R397" s="146"/>
      <c r="S397" s="147"/>
      <c r="T397" s="147"/>
      <c r="U397" s="157"/>
      <c r="V397" s="165"/>
      <c r="W397" s="166"/>
      <c r="X397" s="166"/>
      <c r="Y397" s="166"/>
      <c r="Z397" s="167" t="str">
        <f t="shared" si="67"/>
        <v/>
      </c>
      <c r="AA397" s="150">
        <f t="shared" si="69"/>
        <v>0</v>
      </c>
      <c r="AB397" s="167" t="str">
        <f t="shared" si="68"/>
        <v/>
      </c>
      <c r="AG397" s="188" t="str">
        <f ca="1">IF(AB397="","",MIN(OFFSET(B397,0,0):OFFSET(B397,AB397-1,0)))</f>
        <v/>
      </c>
      <c r="AH397" s="188" t="str">
        <f ca="1">IF(AB397="","",MIN(OFFSET(C397,0,0):OFFSET(C397,AB397-1,0)))</f>
        <v/>
      </c>
      <c r="AI397" s="188" t="str">
        <f ca="1">IF(AB397="","",MAX(OFFSET(B397,0,0):OFFSET(B397,AB397-1,0)))</f>
        <v/>
      </c>
      <c r="AJ397" s="188" t="str">
        <f ca="1">IF(AB397="","",MAX(OFFSET(C397,0,0):OFFSET(C397,AB397-1,0)))</f>
        <v/>
      </c>
      <c r="AK397" s="188">
        <f t="shared" ca="1" si="64"/>
        <v>0</v>
      </c>
      <c r="AL397" s="189">
        <f t="shared" ca="1" si="65"/>
        <v>0</v>
      </c>
    </row>
    <row r="398" spans="1:38" ht="15.75" x14ac:dyDescent="0.25">
      <c r="A398" s="138"/>
      <c r="B398" s="160"/>
      <c r="C398" s="160"/>
      <c r="D398" s="161"/>
      <c r="E398" s="142">
        <f t="shared" si="66"/>
        <v>1</v>
      </c>
      <c r="F398" s="162">
        <f t="shared" si="63"/>
        <v>0</v>
      </c>
      <c r="G398" s="161"/>
      <c r="H398" s="179"/>
      <c r="I398" s="143"/>
      <c r="J398" s="143"/>
      <c r="K398" s="185" t="e">
        <f>VLOOKUP('Damage Pickup'!$H398&amp;'Damage Pickup'!$I398,Code!$I$2:$M$51,4,0)</f>
        <v>#N/A</v>
      </c>
      <c r="L398" s="183"/>
      <c r="M398" s="163"/>
      <c r="N398" s="144"/>
      <c r="O398" s="145">
        <f t="shared" ref="O398:O461" si="70">SUMIF($AA:$AA,Z398,$N:$N)</f>
        <v>0</v>
      </c>
      <c r="P398" s="144">
        <v>0</v>
      </c>
      <c r="Q398" s="164">
        <f t="shared" si="62"/>
        <v>0</v>
      </c>
      <c r="R398" s="146"/>
      <c r="S398" s="147"/>
      <c r="T398" s="147"/>
      <c r="U398" s="157"/>
      <c r="V398" s="165"/>
      <c r="W398" s="166"/>
      <c r="X398" s="166"/>
      <c r="Y398" s="166"/>
      <c r="Z398" s="167" t="str">
        <f t="shared" si="67"/>
        <v/>
      </c>
      <c r="AA398" s="150">
        <f t="shared" si="69"/>
        <v>0</v>
      </c>
      <c r="AB398" s="167" t="str">
        <f t="shared" si="68"/>
        <v/>
      </c>
      <c r="AG398" s="188" t="str">
        <f ca="1">IF(AB398="","",MIN(OFFSET(B398,0,0):OFFSET(B398,AB398-1,0)))</f>
        <v/>
      </c>
      <c r="AH398" s="188" t="str">
        <f ca="1">IF(AB398="","",MIN(OFFSET(C398,0,0):OFFSET(C398,AB398-1,0)))</f>
        <v/>
      </c>
      <c r="AI398" s="188" t="str">
        <f ca="1">IF(AB398="","",MAX(OFFSET(B398,0,0):OFFSET(B398,AB398-1,0)))</f>
        <v/>
      </c>
      <c r="AJ398" s="188" t="str">
        <f ca="1">IF(AB398="","",MAX(OFFSET(C398,0,0):OFFSET(C398,AB398-1,0)))</f>
        <v/>
      </c>
      <c r="AK398" s="188">
        <f t="shared" ca="1" si="64"/>
        <v>0</v>
      </c>
      <c r="AL398" s="189">
        <f t="shared" ca="1" si="65"/>
        <v>0</v>
      </c>
    </row>
    <row r="399" spans="1:38" ht="15.75" x14ac:dyDescent="0.25">
      <c r="A399" s="138"/>
      <c r="B399" s="160"/>
      <c r="C399" s="160"/>
      <c r="D399" s="161"/>
      <c r="E399" s="142">
        <f t="shared" si="66"/>
        <v>1</v>
      </c>
      <c r="F399" s="162">
        <f t="shared" si="63"/>
        <v>0</v>
      </c>
      <c r="G399" s="161"/>
      <c r="H399" s="179"/>
      <c r="I399" s="143"/>
      <c r="J399" s="143"/>
      <c r="K399" s="185" t="e">
        <f>VLOOKUP('Damage Pickup'!$H399&amp;'Damage Pickup'!$I399,Code!$I$2:$M$51,4,0)</f>
        <v>#N/A</v>
      </c>
      <c r="L399" s="183"/>
      <c r="M399" s="163"/>
      <c r="N399" s="144"/>
      <c r="O399" s="145">
        <f t="shared" si="70"/>
        <v>0</v>
      </c>
      <c r="P399" s="144">
        <v>0</v>
      </c>
      <c r="Q399" s="164">
        <f t="shared" si="62"/>
        <v>0</v>
      </c>
      <c r="R399" s="146"/>
      <c r="S399" s="147"/>
      <c r="T399" s="147"/>
      <c r="U399" s="157"/>
      <c r="V399" s="165"/>
      <c r="W399" s="166"/>
      <c r="X399" s="166"/>
      <c r="Y399" s="166"/>
      <c r="Z399" s="167" t="str">
        <f t="shared" si="67"/>
        <v/>
      </c>
      <c r="AA399" s="150">
        <f t="shared" si="69"/>
        <v>0</v>
      </c>
      <c r="AB399" s="167" t="str">
        <f t="shared" si="68"/>
        <v/>
      </c>
      <c r="AG399" s="188" t="str">
        <f ca="1">IF(AB399="","",MIN(OFFSET(B399,0,0):OFFSET(B399,AB399-1,0)))</f>
        <v/>
      </c>
      <c r="AH399" s="188" t="str">
        <f ca="1">IF(AB399="","",MIN(OFFSET(C399,0,0):OFFSET(C399,AB399-1,0)))</f>
        <v/>
      </c>
      <c r="AI399" s="188" t="str">
        <f ca="1">IF(AB399="","",MAX(OFFSET(B399,0,0):OFFSET(B399,AB399-1,0)))</f>
        <v/>
      </c>
      <c r="AJ399" s="188" t="str">
        <f ca="1">IF(AB399="","",MAX(OFFSET(C399,0,0):OFFSET(C399,AB399-1,0)))</f>
        <v/>
      </c>
      <c r="AK399" s="188">
        <f t="shared" ca="1" si="64"/>
        <v>0</v>
      </c>
      <c r="AL399" s="189">
        <f t="shared" ca="1" si="65"/>
        <v>0</v>
      </c>
    </row>
    <row r="400" spans="1:38" ht="15.75" x14ac:dyDescent="0.25">
      <c r="A400" s="138"/>
      <c r="B400" s="160"/>
      <c r="C400" s="160"/>
      <c r="D400" s="161"/>
      <c r="E400" s="142">
        <f t="shared" si="66"/>
        <v>1</v>
      </c>
      <c r="F400" s="162">
        <f t="shared" si="63"/>
        <v>0</v>
      </c>
      <c r="G400" s="161"/>
      <c r="H400" s="179"/>
      <c r="I400" s="143"/>
      <c r="J400" s="143"/>
      <c r="K400" s="185" t="e">
        <f>VLOOKUP('Damage Pickup'!$H400&amp;'Damage Pickup'!$I400,Code!$I$2:$M$51,4,0)</f>
        <v>#N/A</v>
      </c>
      <c r="L400" s="183"/>
      <c r="M400" s="163"/>
      <c r="N400" s="144"/>
      <c r="O400" s="145">
        <f t="shared" si="70"/>
        <v>0</v>
      </c>
      <c r="P400" s="144">
        <v>0</v>
      </c>
      <c r="Q400" s="164">
        <f t="shared" ref="Q400:Q463" si="71">SUMIF($AA:$AA,Z400,$P:$P)</f>
        <v>0</v>
      </c>
      <c r="R400" s="146"/>
      <c r="S400" s="147"/>
      <c r="T400" s="147"/>
      <c r="U400" s="157"/>
      <c r="V400" s="165"/>
      <c r="W400" s="166"/>
      <c r="X400" s="166"/>
      <c r="Y400" s="166"/>
      <c r="Z400" s="167" t="str">
        <f t="shared" si="67"/>
        <v/>
      </c>
      <c r="AA400" s="150">
        <f t="shared" si="69"/>
        <v>0</v>
      </c>
      <c r="AB400" s="167" t="str">
        <f t="shared" si="68"/>
        <v/>
      </c>
      <c r="AG400" s="188" t="str">
        <f ca="1">IF(AB400="","",MIN(OFFSET(B400,0,0):OFFSET(B400,AB400-1,0)))</f>
        <v/>
      </c>
      <c r="AH400" s="188" t="str">
        <f ca="1">IF(AB400="","",MIN(OFFSET(C400,0,0):OFFSET(C400,AB400-1,0)))</f>
        <v/>
      </c>
      <c r="AI400" s="188" t="str">
        <f ca="1">IF(AB400="","",MAX(OFFSET(B400,0,0):OFFSET(B400,AB400-1,0)))</f>
        <v/>
      </c>
      <c r="AJ400" s="188" t="str">
        <f ca="1">IF(AB400="","",MAX(OFFSET(C400,0,0):OFFSET(C400,AB400-1,0)))</f>
        <v/>
      </c>
      <c r="AK400" s="188">
        <f t="shared" ca="1" si="64"/>
        <v>0</v>
      </c>
      <c r="AL400" s="189">
        <f t="shared" ca="1" si="65"/>
        <v>0</v>
      </c>
    </row>
    <row r="401" spans="1:38" ht="15.75" x14ac:dyDescent="0.25">
      <c r="A401" s="138"/>
      <c r="B401" s="160"/>
      <c r="C401" s="160"/>
      <c r="D401" s="161"/>
      <c r="E401" s="142">
        <f t="shared" si="66"/>
        <v>1</v>
      </c>
      <c r="F401" s="162">
        <f t="shared" si="63"/>
        <v>0</v>
      </c>
      <c r="G401" s="161"/>
      <c r="H401" s="179"/>
      <c r="I401" s="143"/>
      <c r="J401" s="143"/>
      <c r="K401" s="185" t="e">
        <f>VLOOKUP('Damage Pickup'!$H401&amp;'Damage Pickup'!$I401,Code!$I$2:$M$51,4,0)</f>
        <v>#N/A</v>
      </c>
      <c r="L401" s="183"/>
      <c r="M401" s="163"/>
      <c r="N401" s="144"/>
      <c r="O401" s="145">
        <f t="shared" si="70"/>
        <v>0</v>
      </c>
      <c r="P401" s="144">
        <v>0</v>
      </c>
      <c r="Q401" s="164">
        <f t="shared" si="71"/>
        <v>0</v>
      </c>
      <c r="R401" s="146"/>
      <c r="S401" s="147"/>
      <c r="T401" s="147"/>
      <c r="U401" s="157"/>
      <c r="V401" s="165"/>
      <c r="W401" s="166"/>
      <c r="X401" s="166"/>
      <c r="Y401" s="166"/>
      <c r="Z401" s="167" t="str">
        <f t="shared" si="67"/>
        <v/>
      </c>
      <c r="AA401" s="150">
        <f t="shared" si="69"/>
        <v>0</v>
      </c>
      <c r="AB401" s="167" t="str">
        <f t="shared" si="68"/>
        <v/>
      </c>
      <c r="AG401" s="188" t="str">
        <f ca="1">IF(AB401="","",MIN(OFFSET(B401,0,0):OFFSET(B401,AB401-1,0)))</f>
        <v/>
      </c>
      <c r="AH401" s="188" t="str">
        <f ca="1">IF(AB401="","",MIN(OFFSET(C401,0,0):OFFSET(C401,AB401-1,0)))</f>
        <v/>
      </c>
      <c r="AI401" s="188" t="str">
        <f ca="1">IF(AB401="","",MAX(OFFSET(B401,0,0):OFFSET(B401,AB401-1,0)))</f>
        <v/>
      </c>
      <c r="AJ401" s="188" t="str">
        <f ca="1">IF(AB401="","",MAX(OFFSET(C401,0,0):OFFSET(C401,AB401-1,0)))</f>
        <v/>
      </c>
      <c r="AK401" s="188">
        <f t="shared" ca="1" si="64"/>
        <v>0</v>
      </c>
      <c r="AL401" s="189">
        <f t="shared" ca="1" si="65"/>
        <v>0</v>
      </c>
    </row>
    <row r="402" spans="1:38" ht="15.75" x14ac:dyDescent="0.25">
      <c r="A402" s="138"/>
      <c r="B402" s="160"/>
      <c r="C402" s="160"/>
      <c r="D402" s="161"/>
      <c r="E402" s="142">
        <f t="shared" si="66"/>
        <v>1</v>
      </c>
      <c r="F402" s="162">
        <f t="shared" si="63"/>
        <v>0</v>
      </c>
      <c r="G402" s="161"/>
      <c r="H402" s="179"/>
      <c r="I402" s="143"/>
      <c r="J402" s="143"/>
      <c r="K402" s="185" t="e">
        <f>VLOOKUP('Damage Pickup'!$H402&amp;'Damage Pickup'!$I402,Code!$I$2:$M$51,4,0)</f>
        <v>#N/A</v>
      </c>
      <c r="L402" s="183"/>
      <c r="M402" s="163"/>
      <c r="N402" s="144"/>
      <c r="O402" s="145">
        <f t="shared" si="70"/>
        <v>0</v>
      </c>
      <c r="P402" s="144">
        <v>0</v>
      </c>
      <c r="Q402" s="164">
        <f t="shared" si="71"/>
        <v>0</v>
      </c>
      <c r="R402" s="146"/>
      <c r="S402" s="147"/>
      <c r="T402" s="147"/>
      <c r="U402" s="157"/>
      <c r="V402" s="165"/>
      <c r="W402" s="166"/>
      <c r="X402" s="166"/>
      <c r="Y402" s="166"/>
      <c r="Z402" s="167" t="str">
        <f t="shared" si="67"/>
        <v/>
      </c>
      <c r="AA402" s="150">
        <f t="shared" si="69"/>
        <v>0</v>
      </c>
      <c r="AB402" s="167" t="str">
        <f t="shared" si="68"/>
        <v/>
      </c>
      <c r="AG402" s="188" t="str">
        <f ca="1">IF(AB402="","",MIN(OFFSET(B402,0,0):OFFSET(B402,AB402-1,0)))</f>
        <v/>
      </c>
      <c r="AH402" s="188" t="str">
        <f ca="1">IF(AB402="","",MIN(OFFSET(C402,0,0):OFFSET(C402,AB402-1,0)))</f>
        <v/>
      </c>
      <c r="AI402" s="188" t="str">
        <f ca="1">IF(AB402="","",MAX(OFFSET(B402,0,0):OFFSET(B402,AB402-1,0)))</f>
        <v/>
      </c>
      <c r="AJ402" s="188" t="str">
        <f ca="1">IF(AB402="","",MAX(OFFSET(C402,0,0):OFFSET(C402,AB402-1,0)))</f>
        <v/>
      </c>
      <c r="AK402" s="188">
        <f t="shared" ca="1" si="64"/>
        <v>0</v>
      </c>
      <c r="AL402" s="189">
        <f t="shared" ca="1" si="65"/>
        <v>0</v>
      </c>
    </row>
    <row r="403" spans="1:38" ht="15.75" x14ac:dyDescent="0.25">
      <c r="A403" s="138"/>
      <c r="B403" s="160"/>
      <c r="C403" s="160"/>
      <c r="D403" s="161"/>
      <c r="E403" s="142">
        <f t="shared" si="66"/>
        <v>1</v>
      </c>
      <c r="F403" s="162">
        <f t="shared" si="63"/>
        <v>0</v>
      </c>
      <c r="G403" s="161"/>
      <c r="H403" s="179"/>
      <c r="I403" s="143"/>
      <c r="J403" s="143"/>
      <c r="K403" s="185" t="e">
        <f>VLOOKUP('Damage Pickup'!$H403&amp;'Damage Pickup'!$I403,Code!$I$2:$M$51,4,0)</f>
        <v>#N/A</v>
      </c>
      <c r="L403" s="183"/>
      <c r="M403" s="163"/>
      <c r="N403" s="144"/>
      <c r="O403" s="145">
        <f t="shared" si="70"/>
        <v>0</v>
      </c>
      <c r="P403" s="144">
        <v>0</v>
      </c>
      <c r="Q403" s="164">
        <f t="shared" si="71"/>
        <v>0</v>
      </c>
      <c r="R403" s="146"/>
      <c r="S403" s="147"/>
      <c r="T403" s="147"/>
      <c r="U403" s="157"/>
      <c r="V403" s="165"/>
      <c r="W403" s="166"/>
      <c r="X403" s="166"/>
      <c r="Y403" s="166"/>
      <c r="Z403" s="167" t="str">
        <f t="shared" si="67"/>
        <v/>
      </c>
      <c r="AA403" s="150">
        <f t="shared" si="69"/>
        <v>0</v>
      </c>
      <c r="AB403" s="167" t="str">
        <f t="shared" si="68"/>
        <v/>
      </c>
      <c r="AG403" s="188" t="str">
        <f ca="1">IF(AB403="","",MIN(OFFSET(B403,0,0):OFFSET(B403,AB403-1,0)))</f>
        <v/>
      </c>
      <c r="AH403" s="188" t="str">
        <f ca="1">IF(AB403="","",MIN(OFFSET(C403,0,0):OFFSET(C403,AB403-1,0)))</f>
        <v/>
      </c>
      <c r="AI403" s="188" t="str">
        <f ca="1">IF(AB403="","",MAX(OFFSET(B403,0,0):OFFSET(B403,AB403-1,0)))</f>
        <v/>
      </c>
      <c r="AJ403" s="188" t="str">
        <f ca="1">IF(AB403="","",MAX(OFFSET(C403,0,0):OFFSET(C403,AB403-1,0)))</f>
        <v/>
      </c>
      <c r="AK403" s="188">
        <f t="shared" ca="1" si="64"/>
        <v>0</v>
      </c>
      <c r="AL403" s="189">
        <f t="shared" ca="1" si="65"/>
        <v>0</v>
      </c>
    </row>
    <row r="404" spans="1:38" ht="15.75" x14ac:dyDescent="0.25">
      <c r="A404" s="138"/>
      <c r="B404" s="160"/>
      <c r="C404" s="160"/>
      <c r="D404" s="161"/>
      <c r="E404" s="142">
        <f t="shared" si="66"/>
        <v>1</v>
      </c>
      <c r="F404" s="162">
        <f t="shared" si="63"/>
        <v>0</v>
      </c>
      <c r="G404" s="161"/>
      <c r="H404" s="179"/>
      <c r="I404" s="143"/>
      <c r="J404" s="143"/>
      <c r="K404" s="185" t="e">
        <f>VLOOKUP('Damage Pickup'!$H404&amp;'Damage Pickup'!$I404,Code!$I$2:$M$51,4,0)</f>
        <v>#N/A</v>
      </c>
      <c r="L404" s="183"/>
      <c r="M404" s="163"/>
      <c r="N404" s="144"/>
      <c r="O404" s="145">
        <f t="shared" si="70"/>
        <v>0</v>
      </c>
      <c r="P404" s="144">
        <v>0</v>
      </c>
      <c r="Q404" s="164">
        <f t="shared" si="71"/>
        <v>0</v>
      </c>
      <c r="R404" s="146"/>
      <c r="S404" s="147"/>
      <c r="T404" s="147"/>
      <c r="U404" s="157"/>
      <c r="V404" s="165"/>
      <c r="W404" s="166"/>
      <c r="X404" s="166"/>
      <c r="Y404" s="166"/>
      <c r="Z404" s="167" t="str">
        <f t="shared" si="67"/>
        <v/>
      </c>
      <c r="AA404" s="150">
        <f t="shared" si="69"/>
        <v>0</v>
      </c>
      <c r="AB404" s="167" t="str">
        <f t="shared" si="68"/>
        <v/>
      </c>
      <c r="AG404" s="188" t="str">
        <f ca="1">IF(AB404="","",MIN(OFFSET(B404,0,0):OFFSET(B404,AB404-1,0)))</f>
        <v/>
      </c>
      <c r="AH404" s="188" t="str">
        <f ca="1">IF(AB404="","",MIN(OFFSET(C404,0,0):OFFSET(C404,AB404-1,0)))</f>
        <v/>
      </c>
      <c r="AI404" s="188" t="str">
        <f ca="1">IF(AB404="","",MAX(OFFSET(B404,0,0):OFFSET(B404,AB404-1,0)))</f>
        <v/>
      </c>
      <c r="AJ404" s="188" t="str">
        <f ca="1">IF(AB404="","",MAX(OFFSET(C404,0,0):OFFSET(C404,AB404-1,0)))</f>
        <v/>
      </c>
      <c r="AK404" s="188">
        <f t="shared" ca="1" si="64"/>
        <v>0</v>
      </c>
      <c r="AL404" s="189">
        <f t="shared" ca="1" si="65"/>
        <v>0</v>
      </c>
    </row>
    <row r="405" spans="1:38" ht="15.75" x14ac:dyDescent="0.25">
      <c r="A405" s="138"/>
      <c r="B405" s="160"/>
      <c r="C405" s="160"/>
      <c r="D405" s="161"/>
      <c r="E405" s="142">
        <f t="shared" si="66"/>
        <v>1</v>
      </c>
      <c r="F405" s="162">
        <f t="shared" si="63"/>
        <v>0</v>
      </c>
      <c r="G405" s="161"/>
      <c r="H405" s="179"/>
      <c r="I405" s="143"/>
      <c r="J405" s="143"/>
      <c r="K405" s="185" t="e">
        <f>VLOOKUP('Damage Pickup'!$H405&amp;'Damage Pickup'!$I405,Code!$I$2:$M$51,4,0)</f>
        <v>#N/A</v>
      </c>
      <c r="L405" s="183"/>
      <c r="M405" s="163"/>
      <c r="N405" s="144"/>
      <c r="O405" s="145">
        <f t="shared" si="70"/>
        <v>0</v>
      </c>
      <c r="P405" s="144">
        <v>0</v>
      </c>
      <c r="Q405" s="164">
        <f t="shared" si="71"/>
        <v>0</v>
      </c>
      <c r="R405" s="146"/>
      <c r="S405" s="147"/>
      <c r="T405" s="147"/>
      <c r="U405" s="157"/>
      <c r="V405" s="165"/>
      <c r="W405" s="166"/>
      <c r="X405" s="166"/>
      <c r="Y405" s="166"/>
      <c r="Z405" s="167" t="str">
        <f t="shared" si="67"/>
        <v/>
      </c>
      <c r="AA405" s="150">
        <f t="shared" si="69"/>
        <v>0</v>
      </c>
      <c r="AB405" s="167" t="str">
        <f t="shared" si="68"/>
        <v/>
      </c>
      <c r="AG405" s="188" t="str">
        <f ca="1">IF(AB405="","",MIN(OFFSET(B405,0,0):OFFSET(B405,AB405-1,0)))</f>
        <v/>
      </c>
      <c r="AH405" s="188" t="str">
        <f ca="1">IF(AB405="","",MIN(OFFSET(C405,0,0):OFFSET(C405,AB405-1,0)))</f>
        <v/>
      </c>
      <c r="AI405" s="188" t="str">
        <f ca="1">IF(AB405="","",MAX(OFFSET(B405,0,0):OFFSET(B405,AB405-1,0)))</f>
        <v/>
      </c>
      <c r="AJ405" s="188" t="str">
        <f ca="1">IF(AB405="","",MAX(OFFSET(C405,0,0):OFFSET(C405,AB405-1,0)))</f>
        <v/>
      </c>
      <c r="AK405" s="188">
        <f t="shared" ca="1" si="64"/>
        <v>0</v>
      </c>
      <c r="AL405" s="189">
        <f t="shared" ca="1" si="65"/>
        <v>0</v>
      </c>
    </row>
    <row r="406" spans="1:38" ht="15.75" x14ac:dyDescent="0.25">
      <c r="A406" s="138"/>
      <c r="B406" s="160"/>
      <c r="C406" s="160"/>
      <c r="D406" s="161"/>
      <c r="E406" s="142">
        <f t="shared" si="66"/>
        <v>1</v>
      </c>
      <c r="F406" s="162">
        <f t="shared" si="63"/>
        <v>0</v>
      </c>
      <c r="G406" s="161"/>
      <c r="H406" s="179"/>
      <c r="I406" s="143"/>
      <c r="J406" s="143"/>
      <c r="K406" s="185" t="e">
        <f>VLOOKUP('Damage Pickup'!$H406&amp;'Damage Pickup'!$I406,Code!$I$2:$M$51,4,0)</f>
        <v>#N/A</v>
      </c>
      <c r="L406" s="183"/>
      <c r="M406" s="163"/>
      <c r="N406" s="144"/>
      <c r="O406" s="145">
        <f t="shared" si="70"/>
        <v>0</v>
      </c>
      <c r="P406" s="144">
        <v>0</v>
      </c>
      <c r="Q406" s="164">
        <f t="shared" si="71"/>
        <v>0</v>
      </c>
      <c r="R406" s="146"/>
      <c r="S406" s="147"/>
      <c r="T406" s="147"/>
      <c r="U406" s="157"/>
      <c r="V406" s="165"/>
      <c r="W406" s="166"/>
      <c r="X406" s="166"/>
      <c r="Y406" s="166"/>
      <c r="Z406" s="167" t="str">
        <f t="shared" si="67"/>
        <v/>
      </c>
      <c r="AA406" s="150">
        <f t="shared" si="69"/>
        <v>0</v>
      </c>
      <c r="AB406" s="167" t="str">
        <f t="shared" si="68"/>
        <v/>
      </c>
      <c r="AG406" s="188" t="str">
        <f ca="1">IF(AB406="","",MIN(OFFSET(B406,0,0):OFFSET(B406,AB406-1,0)))</f>
        <v/>
      </c>
      <c r="AH406" s="188" t="str">
        <f ca="1">IF(AB406="","",MIN(OFFSET(C406,0,0):OFFSET(C406,AB406-1,0)))</f>
        <v/>
      </c>
      <c r="AI406" s="188" t="str">
        <f ca="1">IF(AB406="","",MAX(OFFSET(B406,0,0):OFFSET(B406,AB406-1,0)))</f>
        <v/>
      </c>
      <c r="AJ406" s="188" t="str">
        <f ca="1">IF(AB406="","",MAX(OFFSET(C406,0,0):OFFSET(C406,AB406-1,0)))</f>
        <v/>
      </c>
      <c r="AK406" s="188">
        <f t="shared" ca="1" si="64"/>
        <v>0</v>
      </c>
      <c r="AL406" s="189">
        <f t="shared" ca="1" si="65"/>
        <v>0</v>
      </c>
    </row>
    <row r="407" spans="1:38" ht="15.75" x14ac:dyDescent="0.25">
      <c r="A407" s="138"/>
      <c r="B407" s="160"/>
      <c r="C407" s="160"/>
      <c r="D407" s="161"/>
      <c r="E407" s="142">
        <f t="shared" si="66"/>
        <v>1</v>
      </c>
      <c r="F407" s="162">
        <f t="shared" si="63"/>
        <v>0</v>
      </c>
      <c r="G407" s="161"/>
      <c r="H407" s="179"/>
      <c r="I407" s="143"/>
      <c r="J407" s="143"/>
      <c r="K407" s="185" t="e">
        <f>VLOOKUP('Damage Pickup'!$H407&amp;'Damage Pickup'!$I407,Code!$I$2:$M$51,4,0)</f>
        <v>#N/A</v>
      </c>
      <c r="L407" s="183"/>
      <c r="M407" s="163"/>
      <c r="N407" s="144"/>
      <c r="O407" s="145">
        <f t="shared" si="70"/>
        <v>0</v>
      </c>
      <c r="P407" s="144">
        <v>0</v>
      </c>
      <c r="Q407" s="164">
        <f t="shared" si="71"/>
        <v>0</v>
      </c>
      <c r="R407" s="146"/>
      <c r="S407" s="147"/>
      <c r="T407" s="147"/>
      <c r="U407" s="157"/>
      <c r="V407" s="165"/>
      <c r="W407" s="166"/>
      <c r="X407" s="166"/>
      <c r="Y407" s="166"/>
      <c r="Z407" s="167" t="str">
        <f t="shared" si="67"/>
        <v/>
      </c>
      <c r="AA407" s="150">
        <f t="shared" si="69"/>
        <v>0</v>
      </c>
      <c r="AB407" s="167" t="str">
        <f t="shared" si="68"/>
        <v/>
      </c>
      <c r="AG407" s="188" t="str">
        <f ca="1">IF(AB407="","",MIN(OFFSET(B407,0,0):OFFSET(B407,AB407-1,0)))</f>
        <v/>
      </c>
      <c r="AH407" s="188" t="str">
        <f ca="1">IF(AB407="","",MIN(OFFSET(C407,0,0):OFFSET(C407,AB407-1,0)))</f>
        <v/>
      </c>
      <c r="AI407" s="188" t="str">
        <f ca="1">IF(AB407="","",MAX(OFFSET(B407,0,0):OFFSET(B407,AB407-1,0)))</f>
        <v/>
      </c>
      <c r="AJ407" s="188" t="str">
        <f ca="1">IF(AB407="","",MAX(OFFSET(C407,0,0):OFFSET(C407,AB407-1,0)))</f>
        <v/>
      </c>
      <c r="AK407" s="188">
        <f t="shared" ca="1" si="64"/>
        <v>0</v>
      </c>
      <c r="AL407" s="189">
        <f t="shared" ca="1" si="65"/>
        <v>0</v>
      </c>
    </row>
    <row r="408" spans="1:38" ht="15.75" x14ac:dyDescent="0.25">
      <c r="A408" s="138"/>
      <c r="B408" s="160"/>
      <c r="C408" s="160"/>
      <c r="D408" s="161"/>
      <c r="E408" s="142">
        <f t="shared" si="66"/>
        <v>1</v>
      </c>
      <c r="F408" s="162">
        <f t="shared" si="63"/>
        <v>0</v>
      </c>
      <c r="G408" s="161"/>
      <c r="H408" s="179"/>
      <c r="I408" s="143"/>
      <c r="J408" s="143"/>
      <c r="K408" s="185" t="e">
        <f>VLOOKUP('Damage Pickup'!$H408&amp;'Damage Pickup'!$I408,Code!$I$2:$M$51,4,0)</f>
        <v>#N/A</v>
      </c>
      <c r="L408" s="183"/>
      <c r="M408" s="163"/>
      <c r="N408" s="144"/>
      <c r="O408" s="145">
        <f t="shared" si="70"/>
        <v>0</v>
      </c>
      <c r="P408" s="144">
        <v>0</v>
      </c>
      <c r="Q408" s="164">
        <f t="shared" si="71"/>
        <v>0</v>
      </c>
      <c r="R408" s="146"/>
      <c r="S408" s="147"/>
      <c r="T408" s="147"/>
      <c r="U408" s="157"/>
      <c r="V408" s="165"/>
      <c r="W408" s="166"/>
      <c r="X408" s="166"/>
      <c r="Y408" s="166"/>
      <c r="Z408" s="167" t="str">
        <f t="shared" si="67"/>
        <v/>
      </c>
      <c r="AA408" s="150">
        <f t="shared" si="69"/>
        <v>0</v>
      </c>
      <c r="AB408" s="167" t="str">
        <f t="shared" si="68"/>
        <v/>
      </c>
      <c r="AG408" s="188" t="str">
        <f ca="1">IF(AB408="","",MIN(OFFSET(B408,0,0):OFFSET(B408,AB408-1,0)))</f>
        <v/>
      </c>
      <c r="AH408" s="188" t="str">
        <f ca="1">IF(AB408="","",MIN(OFFSET(C408,0,0):OFFSET(C408,AB408-1,0)))</f>
        <v/>
      </c>
      <c r="AI408" s="188" t="str">
        <f ca="1">IF(AB408="","",MAX(OFFSET(B408,0,0):OFFSET(B408,AB408-1,0)))</f>
        <v/>
      </c>
      <c r="AJ408" s="188" t="str">
        <f ca="1">IF(AB408="","",MAX(OFFSET(C408,0,0):OFFSET(C408,AB408-1,0)))</f>
        <v/>
      </c>
      <c r="AK408" s="188">
        <f t="shared" ca="1" si="64"/>
        <v>0</v>
      </c>
      <c r="AL408" s="189">
        <f t="shared" ca="1" si="65"/>
        <v>0</v>
      </c>
    </row>
    <row r="409" spans="1:38" ht="15.75" x14ac:dyDescent="0.25">
      <c r="A409" s="138"/>
      <c r="B409" s="160"/>
      <c r="C409" s="160"/>
      <c r="D409" s="161"/>
      <c r="E409" s="142">
        <f t="shared" si="66"/>
        <v>1</v>
      </c>
      <c r="F409" s="162">
        <f t="shared" si="63"/>
        <v>0</v>
      </c>
      <c r="G409" s="161"/>
      <c r="H409" s="179"/>
      <c r="I409" s="143"/>
      <c r="J409" s="143"/>
      <c r="K409" s="185" t="e">
        <f>VLOOKUP('Damage Pickup'!$H409&amp;'Damage Pickup'!$I409,Code!$I$2:$M$51,4,0)</f>
        <v>#N/A</v>
      </c>
      <c r="L409" s="183"/>
      <c r="M409" s="163"/>
      <c r="N409" s="144"/>
      <c r="O409" s="145">
        <f t="shared" si="70"/>
        <v>0</v>
      </c>
      <c r="P409" s="144">
        <v>0</v>
      </c>
      <c r="Q409" s="164">
        <f t="shared" si="71"/>
        <v>0</v>
      </c>
      <c r="R409" s="146"/>
      <c r="S409" s="147"/>
      <c r="T409" s="147"/>
      <c r="U409" s="157"/>
      <c r="V409" s="165"/>
      <c r="W409" s="166"/>
      <c r="X409" s="166"/>
      <c r="Y409" s="166"/>
      <c r="Z409" s="167" t="str">
        <f t="shared" si="67"/>
        <v/>
      </c>
      <c r="AA409" s="150">
        <f t="shared" si="69"/>
        <v>0</v>
      </c>
      <c r="AB409" s="167" t="str">
        <f t="shared" si="68"/>
        <v/>
      </c>
      <c r="AG409" s="188" t="str">
        <f ca="1">IF(AB409="","",MIN(OFFSET(B409,0,0):OFFSET(B409,AB409-1,0)))</f>
        <v/>
      </c>
      <c r="AH409" s="188" t="str">
        <f ca="1">IF(AB409="","",MIN(OFFSET(C409,0,0):OFFSET(C409,AB409-1,0)))</f>
        <v/>
      </c>
      <c r="AI409" s="188" t="str">
        <f ca="1">IF(AB409="","",MAX(OFFSET(B409,0,0):OFFSET(B409,AB409-1,0)))</f>
        <v/>
      </c>
      <c r="AJ409" s="188" t="str">
        <f ca="1">IF(AB409="","",MAX(OFFSET(C409,0,0):OFFSET(C409,AB409-1,0)))</f>
        <v/>
      </c>
      <c r="AK409" s="188">
        <f t="shared" ca="1" si="64"/>
        <v>0</v>
      </c>
      <c r="AL409" s="189">
        <f t="shared" ca="1" si="65"/>
        <v>0</v>
      </c>
    </row>
    <row r="410" spans="1:38" ht="15.75" x14ac:dyDescent="0.25">
      <c r="A410" s="138"/>
      <c r="B410" s="160"/>
      <c r="C410" s="160"/>
      <c r="D410" s="161"/>
      <c r="E410" s="142">
        <f t="shared" si="66"/>
        <v>1</v>
      </c>
      <c r="F410" s="162">
        <f t="shared" si="63"/>
        <v>0</v>
      </c>
      <c r="G410" s="161"/>
      <c r="H410" s="179"/>
      <c r="I410" s="143"/>
      <c r="J410" s="143"/>
      <c r="K410" s="185" t="e">
        <f>VLOOKUP('Damage Pickup'!$H410&amp;'Damage Pickup'!$I410,Code!$I$2:$M$51,4,0)</f>
        <v>#N/A</v>
      </c>
      <c r="L410" s="183"/>
      <c r="M410" s="163"/>
      <c r="N410" s="144"/>
      <c r="O410" s="145">
        <f t="shared" si="70"/>
        <v>0</v>
      </c>
      <c r="P410" s="144">
        <v>0</v>
      </c>
      <c r="Q410" s="164">
        <f t="shared" si="71"/>
        <v>0</v>
      </c>
      <c r="R410" s="146"/>
      <c r="S410" s="147"/>
      <c r="T410" s="147"/>
      <c r="U410" s="157"/>
      <c r="V410" s="165"/>
      <c r="W410" s="166"/>
      <c r="X410" s="166"/>
      <c r="Y410" s="166"/>
      <c r="Z410" s="167" t="str">
        <f t="shared" si="67"/>
        <v/>
      </c>
      <c r="AA410" s="150">
        <f t="shared" si="69"/>
        <v>0</v>
      </c>
      <c r="AB410" s="167" t="str">
        <f t="shared" si="68"/>
        <v/>
      </c>
      <c r="AG410" s="188" t="str">
        <f ca="1">IF(AB410="","",MIN(OFFSET(B410,0,0):OFFSET(B410,AB410-1,0)))</f>
        <v/>
      </c>
      <c r="AH410" s="188" t="str">
        <f ca="1">IF(AB410="","",MIN(OFFSET(C410,0,0):OFFSET(C410,AB410-1,0)))</f>
        <v/>
      </c>
      <c r="AI410" s="188" t="str">
        <f ca="1">IF(AB410="","",MAX(OFFSET(B410,0,0):OFFSET(B410,AB410-1,0)))</f>
        <v/>
      </c>
      <c r="AJ410" s="188" t="str">
        <f ca="1">IF(AB410="","",MAX(OFFSET(C410,0,0):OFFSET(C410,AB410-1,0)))</f>
        <v/>
      </c>
      <c r="AK410" s="188">
        <f t="shared" ca="1" si="64"/>
        <v>0</v>
      </c>
      <c r="AL410" s="189">
        <f t="shared" ca="1" si="65"/>
        <v>0</v>
      </c>
    </row>
    <row r="411" spans="1:38" ht="15.75" x14ac:dyDescent="0.25">
      <c r="A411" s="138"/>
      <c r="B411" s="160"/>
      <c r="C411" s="160"/>
      <c r="D411" s="161"/>
      <c r="E411" s="142">
        <f t="shared" si="66"/>
        <v>1</v>
      </c>
      <c r="F411" s="162">
        <f t="shared" si="63"/>
        <v>0</v>
      </c>
      <c r="G411" s="161"/>
      <c r="H411" s="179"/>
      <c r="I411" s="143"/>
      <c r="J411" s="143"/>
      <c r="K411" s="185" t="e">
        <f>VLOOKUP('Damage Pickup'!$H411&amp;'Damage Pickup'!$I411,Code!$I$2:$M$51,4,0)</f>
        <v>#N/A</v>
      </c>
      <c r="L411" s="183"/>
      <c r="M411" s="163"/>
      <c r="N411" s="144"/>
      <c r="O411" s="145">
        <f t="shared" si="70"/>
        <v>0</v>
      </c>
      <c r="P411" s="144">
        <v>0</v>
      </c>
      <c r="Q411" s="164">
        <f t="shared" si="71"/>
        <v>0</v>
      </c>
      <c r="R411" s="146"/>
      <c r="S411" s="147"/>
      <c r="T411" s="147"/>
      <c r="U411" s="157"/>
      <c r="V411" s="165"/>
      <c r="W411" s="166"/>
      <c r="X411" s="166"/>
      <c r="Y411" s="166"/>
      <c r="Z411" s="167" t="str">
        <f t="shared" si="67"/>
        <v/>
      </c>
      <c r="AA411" s="150">
        <f t="shared" si="69"/>
        <v>0</v>
      </c>
      <c r="AB411" s="167" t="str">
        <f t="shared" si="68"/>
        <v/>
      </c>
      <c r="AG411" s="188" t="str">
        <f ca="1">IF(AB411="","",MIN(OFFSET(B411,0,0):OFFSET(B411,AB411-1,0)))</f>
        <v/>
      </c>
      <c r="AH411" s="188" t="str">
        <f ca="1">IF(AB411="","",MIN(OFFSET(C411,0,0):OFFSET(C411,AB411-1,0)))</f>
        <v/>
      </c>
      <c r="AI411" s="188" t="str">
        <f ca="1">IF(AB411="","",MAX(OFFSET(B411,0,0):OFFSET(B411,AB411-1,0)))</f>
        <v/>
      </c>
      <c r="AJ411" s="188" t="str">
        <f ca="1">IF(AB411="","",MAX(OFFSET(C411,0,0):OFFSET(C411,AB411-1,0)))</f>
        <v/>
      </c>
      <c r="AK411" s="188">
        <f t="shared" ca="1" si="64"/>
        <v>0</v>
      </c>
      <c r="AL411" s="189">
        <f t="shared" ca="1" si="65"/>
        <v>0</v>
      </c>
    </row>
    <row r="412" spans="1:38" ht="15.75" x14ac:dyDescent="0.25">
      <c r="A412" s="138"/>
      <c r="B412" s="160"/>
      <c r="C412" s="160"/>
      <c r="D412" s="161"/>
      <c r="E412" s="142">
        <f t="shared" si="66"/>
        <v>1</v>
      </c>
      <c r="F412" s="162">
        <f t="shared" si="63"/>
        <v>0</v>
      </c>
      <c r="G412" s="161"/>
      <c r="H412" s="179"/>
      <c r="I412" s="143"/>
      <c r="J412" s="143"/>
      <c r="K412" s="185" t="e">
        <f>VLOOKUP('Damage Pickup'!$H412&amp;'Damage Pickup'!$I412,Code!$I$2:$M$51,4,0)</f>
        <v>#N/A</v>
      </c>
      <c r="L412" s="183"/>
      <c r="M412" s="163"/>
      <c r="N412" s="144"/>
      <c r="O412" s="145">
        <f t="shared" si="70"/>
        <v>0</v>
      </c>
      <c r="P412" s="144">
        <v>0</v>
      </c>
      <c r="Q412" s="164">
        <f t="shared" si="71"/>
        <v>0</v>
      </c>
      <c r="R412" s="146"/>
      <c r="S412" s="147"/>
      <c r="T412" s="147"/>
      <c r="U412" s="157"/>
      <c r="V412" s="165"/>
      <c r="W412" s="166"/>
      <c r="X412" s="166"/>
      <c r="Y412" s="166"/>
      <c r="Z412" s="167" t="str">
        <f t="shared" si="67"/>
        <v/>
      </c>
      <c r="AA412" s="150">
        <f t="shared" si="69"/>
        <v>0</v>
      </c>
      <c r="AB412" s="167" t="str">
        <f t="shared" si="68"/>
        <v/>
      </c>
      <c r="AG412" s="188" t="str">
        <f ca="1">IF(AB412="","",MIN(OFFSET(B412,0,0):OFFSET(B412,AB412-1,0)))</f>
        <v/>
      </c>
      <c r="AH412" s="188" t="str">
        <f ca="1">IF(AB412="","",MIN(OFFSET(C412,0,0):OFFSET(C412,AB412-1,0)))</f>
        <v/>
      </c>
      <c r="AI412" s="188" t="str">
        <f ca="1">IF(AB412="","",MAX(OFFSET(B412,0,0):OFFSET(B412,AB412-1,0)))</f>
        <v/>
      </c>
      <c r="AJ412" s="188" t="str">
        <f ca="1">IF(AB412="","",MAX(OFFSET(C412,0,0):OFFSET(C412,AB412-1,0)))</f>
        <v/>
      </c>
      <c r="AK412" s="188">
        <f t="shared" ca="1" si="64"/>
        <v>0</v>
      </c>
      <c r="AL412" s="189">
        <f t="shared" ca="1" si="65"/>
        <v>0</v>
      </c>
    </row>
    <row r="413" spans="1:38" ht="15.75" x14ac:dyDescent="0.25">
      <c r="A413" s="138"/>
      <c r="B413" s="160"/>
      <c r="C413" s="160"/>
      <c r="D413" s="161"/>
      <c r="E413" s="142">
        <f t="shared" si="66"/>
        <v>1</v>
      </c>
      <c r="F413" s="162">
        <f t="shared" ref="F413:F476" si="72">D413*E413</f>
        <v>0</v>
      </c>
      <c r="G413" s="161"/>
      <c r="H413" s="179"/>
      <c r="I413" s="143"/>
      <c r="J413" s="143"/>
      <c r="K413" s="185" t="e">
        <f>VLOOKUP('Damage Pickup'!$H413&amp;'Damage Pickup'!$I413,Code!$I$2:$M$51,4,0)</f>
        <v>#N/A</v>
      </c>
      <c r="L413" s="183"/>
      <c r="M413" s="163"/>
      <c r="N413" s="144"/>
      <c r="O413" s="145">
        <f t="shared" si="70"/>
        <v>0</v>
      </c>
      <c r="P413" s="144">
        <v>0</v>
      </c>
      <c r="Q413" s="164">
        <f t="shared" si="71"/>
        <v>0</v>
      </c>
      <c r="R413" s="146"/>
      <c r="S413" s="147"/>
      <c r="T413" s="147"/>
      <c r="U413" s="157"/>
      <c r="V413" s="165"/>
      <c r="W413" s="166"/>
      <c r="X413" s="166"/>
      <c r="Y413" s="166"/>
      <c r="Z413" s="167" t="str">
        <f t="shared" si="67"/>
        <v/>
      </c>
      <c r="AA413" s="150">
        <f t="shared" si="69"/>
        <v>0</v>
      </c>
      <c r="AB413" s="167" t="str">
        <f t="shared" si="68"/>
        <v/>
      </c>
      <c r="AG413" s="188" t="str">
        <f ca="1">IF(AB413="","",MIN(OFFSET(B413,0,0):OFFSET(B413,AB413-1,0)))</f>
        <v/>
      </c>
      <c r="AH413" s="188" t="str">
        <f ca="1">IF(AB413="","",MIN(OFFSET(C413,0,0):OFFSET(C413,AB413-1,0)))</f>
        <v/>
      </c>
      <c r="AI413" s="188" t="str">
        <f ca="1">IF(AB413="","",MAX(OFFSET(B413,0,0):OFFSET(B413,AB413-1,0)))</f>
        <v/>
      </c>
      <c r="AJ413" s="188" t="str">
        <f ca="1">IF(AB413="","",MAX(OFFSET(C413,0,0):OFFSET(C413,AB413-1,0)))</f>
        <v/>
      </c>
      <c r="AK413" s="188">
        <f t="shared" ca="1" si="64"/>
        <v>0</v>
      </c>
      <c r="AL413" s="189">
        <f t="shared" ca="1" si="65"/>
        <v>0</v>
      </c>
    </row>
    <row r="414" spans="1:38" ht="15.75" x14ac:dyDescent="0.25">
      <c r="A414" s="138"/>
      <c r="B414" s="160"/>
      <c r="C414" s="160"/>
      <c r="D414" s="161"/>
      <c r="E414" s="142">
        <f t="shared" si="66"/>
        <v>1</v>
      </c>
      <c r="F414" s="162">
        <f t="shared" si="72"/>
        <v>0</v>
      </c>
      <c r="G414" s="161"/>
      <c r="H414" s="179"/>
      <c r="I414" s="143"/>
      <c r="J414" s="143"/>
      <c r="K414" s="185" t="e">
        <f>VLOOKUP('Damage Pickup'!$H414&amp;'Damage Pickup'!$I414,Code!$I$2:$M$51,4,0)</f>
        <v>#N/A</v>
      </c>
      <c r="L414" s="183"/>
      <c r="M414" s="163"/>
      <c r="N414" s="144"/>
      <c r="O414" s="145">
        <f t="shared" si="70"/>
        <v>0</v>
      </c>
      <c r="P414" s="144">
        <v>0</v>
      </c>
      <c r="Q414" s="164">
        <f t="shared" si="71"/>
        <v>0</v>
      </c>
      <c r="R414" s="146"/>
      <c r="S414" s="147"/>
      <c r="T414" s="147"/>
      <c r="U414" s="157"/>
      <c r="V414" s="165"/>
      <c r="W414" s="166"/>
      <c r="X414" s="166"/>
      <c r="Y414" s="166"/>
      <c r="Z414" s="167" t="str">
        <f t="shared" si="67"/>
        <v/>
      </c>
      <c r="AA414" s="150">
        <f t="shared" si="69"/>
        <v>0</v>
      </c>
      <c r="AB414" s="167" t="str">
        <f t="shared" si="68"/>
        <v/>
      </c>
      <c r="AG414" s="188" t="str">
        <f ca="1">IF(AB414="","",MIN(OFFSET(B414,0,0):OFFSET(B414,AB414-1,0)))</f>
        <v/>
      </c>
      <c r="AH414" s="188" t="str">
        <f ca="1">IF(AB414="","",MIN(OFFSET(C414,0,0):OFFSET(C414,AB414-1,0)))</f>
        <v/>
      </c>
      <c r="AI414" s="188" t="str">
        <f ca="1">IF(AB414="","",MAX(OFFSET(B414,0,0):OFFSET(B414,AB414-1,0)))</f>
        <v/>
      </c>
      <c r="AJ414" s="188" t="str">
        <f ca="1">IF(AB414="","",MAX(OFFSET(C414,0,0):OFFSET(C414,AB414-1,0)))</f>
        <v/>
      </c>
      <c r="AK414" s="188">
        <f t="shared" ca="1" si="64"/>
        <v>0</v>
      </c>
      <c r="AL414" s="189">
        <f t="shared" ca="1" si="65"/>
        <v>0</v>
      </c>
    </row>
    <row r="415" spans="1:38" ht="15.75" x14ac:dyDescent="0.25">
      <c r="A415" s="138"/>
      <c r="B415" s="160"/>
      <c r="C415" s="160"/>
      <c r="D415" s="161"/>
      <c r="E415" s="142">
        <f t="shared" si="66"/>
        <v>1</v>
      </c>
      <c r="F415" s="162">
        <f t="shared" si="72"/>
        <v>0</v>
      </c>
      <c r="G415" s="161"/>
      <c r="H415" s="179"/>
      <c r="I415" s="143"/>
      <c r="J415" s="143"/>
      <c r="K415" s="185" t="e">
        <f>VLOOKUP('Damage Pickup'!$H415&amp;'Damage Pickup'!$I415,Code!$I$2:$M$51,4,0)</f>
        <v>#N/A</v>
      </c>
      <c r="L415" s="183"/>
      <c r="M415" s="163"/>
      <c r="N415" s="144"/>
      <c r="O415" s="145">
        <f t="shared" si="70"/>
        <v>0</v>
      </c>
      <c r="P415" s="144">
        <v>0</v>
      </c>
      <c r="Q415" s="164">
        <f t="shared" si="71"/>
        <v>0</v>
      </c>
      <c r="R415" s="146"/>
      <c r="S415" s="147"/>
      <c r="T415" s="147"/>
      <c r="U415" s="157"/>
      <c r="V415" s="165"/>
      <c r="W415" s="166"/>
      <c r="X415" s="166"/>
      <c r="Y415" s="166"/>
      <c r="Z415" s="167" t="str">
        <f t="shared" si="67"/>
        <v/>
      </c>
      <c r="AA415" s="150">
        <f t="shared" si="69"/>
        <v>0</v>
      </c>
      <c r="AB415" s="167" t="str">
        <f t="shared" si="68"/>
        <v/>
      </c>
      <c r="AG415" s="188" t="str">
        <f ca="1">IF(AB415="","",MIN(OFFSET(B415,0,0):OFFSET(B415,AB415-1,0)))</f>
        <v/>
      </c>
      <c r="AH415" s="188" t="str">
        <f ca="1">IF(AB415="","",MIN(OFFSET(C415,0,0):OFFSET(C415,AB415-1,0)))</f>
        <v/>
      </c>
      <c r="AI415" s="188" t="str">
        <f ca="1">IF(AB415="","",MAX(OFFSET(B415,0,0):OFFSET(B415,AB415-1,0)))</f>
        <v/>
      </c>
      <c r="AJ415" s="188" t="str">
        <f ca="1">IF(AB415="","",MAX(OFFSET(C415,0,0):OFFSET(C415,AB415-1,0)))</f>
        <v/>
      </c>
      <c r="AK415" s="188">
        <f t="shared" ca="1" si="64"/>
        <v>0</v>
      </c>
      <c r="AL415" s="189">
        <f t="shared" ca="1" si="65"/>
        <v>0</v>
      </c>
    </row>
    <row r="416" spans="1:38" ht="15.75" x14ac:dyDescent="0.25">
      <c r="A416" s="138"/>
      <c r="B416" s="160"/>
      <c r="C416" s="160"/>
      <c r="D416" s="161"/>
      <c r="E416" s="142">
        <f t="shared" si="66"/>
        <v>1</v>
      </c>
      <c r="F416" s="162">
        <f t="shared" si="72"/>
        <v>0</v>
      </c>
      <c r="G416" s="161"/>
      <c r="H416" s="179"/>
      <c r="I416" s="143"/>
      <c r="J416" s="143"/>
      <c r="K416" s="185" t="e">
        <f>VLOOKUP('Damage Pickup'!$H416&amp;'Damage Pickup'!$I416,Code!$I$2:$M$51,4,0)</f>
        <v>#N/A</v>
      </c>
      <c r="L416" s="183"/>
      <c r="M416" s="163"/>
      <c r="N416" s="144"/>
      <c r="O416" s="145">
        <f t="shared" si="70"/>
        <v>0</v>
      </c>
      <c r="P416" s="144">
        <v>0</v>
      </c>
      <c r="Q416" s="164">
        <f t="shared" si="71"/>
        <v>0</v>
      </c>
      <c r="R416" s="146"/>
      <c r="S416" s="147"/>
      <c r="T416" s="147"/>
      <c r="U416" s="157"/>
      <c r="V416" s="165"/>
      <c r="W416" s="166"/>
      <c r="X416" s="166"/>
      <c r="Y416" s="166"/>
      <c r="Z416" s="167" t="str">
        <f t="shared" si="67"/>
        <v/>
      </c>
      <c r="AA416" s="150">
        <f t="shared" si="69"/>
        <v>0</v>
      </c>
      <c r="AB416" s="167" t="str">
        <f t="shared" si="68"/>
        <v/>
      </c>
      <c r="AG416" s="188" t="str">
        <f ca="1">IF(AB416="","",MIN(OFFSET(B416,0,0):OFFSET(B416,AB416-1,0)))</f>
        <v/>
      </c>
      <c r="AH416" s="188" t="str">
        <f ca="1">IF(AB416="","",MIN(OFFSET(C416,0,0):OFFSET(C416,AB416-1,0)))</f>
        <v/>
      </c>
      <c r="AI416" s="188" t="str">
        <f ca="1">IF(AB416="","",MAX(OFFSET(B416,0,0):OFFSET(B416,AB416-1,0)))</f>
        <v/>
      </c>
      <c r="AJ416" s="188" t="str">
        <f ca="1">IF(AB416="","",MAX(OFFSET(C416,0,0):OFFSET(C416,AB416-1,0)))</f>
        <v/>
      </c>
      <c r="AK416" s="188">
        <f t="shared" ca="1" si="64"/>
        <v>0</v>
      </c>
      <c r="AL416" s="189">
        <f t="shared" ca="1" si="65"/>
        <v>0</v>
      </c>
    </row>
    <row r="417" spans="1:38" ht="15.75" x14ac:dyDescent="0.25">
      <c r="A417" s="138"/>
      <c r="B417" s="160"/>
      <c r="C417" s="160"/>
      <c r="D417" s="161"/>
      <c r="E417" s="142">
        <f t="shared" si="66"/>
        <v>1</v>
      </c>
      <c r="F417" s="162">
        <f t="shared" si="72"/>
        <v>0</v>
      </c>
      <c r="G417" s="161"/>
      <c r="H417" s="179"/>
      <c r="I417" s="143"/>
      <c r="J417" s="143"/>
      <c r="K417" s="185" t="e">
        <f>VLOOKUP('Damage Pickup'!$H417&amp;'Damage Pickup'!$I417,Code!$I$2:$M$51,4,0)</f>
        <v>#N/A</v>
      </c>
      <c r="L417" s="183"/>
      <c r="M417" s="163"/>
      <c r="N417" s="144"/>
      <c r="O417" s="145">
        <f t="shared" si="70"/>
        <v>0</v>
      </c>
      <c r="P417" s="144">
        <v>0</v>
      </c>
      <c r="Q417" s="164">
        <f t="shared" si="71"/>
        <v>0</v>
      </c>
      <c r="R417" s="146"/>
      <c r="S417" s="147"/>
      <c r="T417" s="147"/>
      <c r="U417" s="157"/>
      <c r="V417" s="165"/>
      <c r="W417" s="166"/>
      <c r="X417" s="166"/>
      <c r="Y417" s="166"/>
      <c r="Z417" s="167" t="str">
        <f t="shared" si="67"/>
        <v/>
      </c>
      <c r="AA417" s="150">
        <f t="shared" si="69"/>
        <v>0</v>
      </c>
      <c r="AB417" s="167" t="str">
        <f t="shared" si="68"/>
        <v/>
      </c>
      <c r="AG417" s="188" t="str">
        <f ca="1">IF(AB417="","",MIN(OFFSET(B417,0,0):OFFSET(B417,AB417-1,0)))</f>
        <v/>
      </c>
      <c r="AH417" s="188" t="str">
        <f ca="1">IF(AB417="","",MIN(OFFSET(C417,0,0):OFFSET(C417,AB417-1,0)))</f>
        <v/>
      </c>
      <c r="AI417" s="188" t="str">
        <f ca="1">IF(AB417="","",MAX(OFFSET(B417,0,0):OFFSET(B417,AB417-1,0)))</f>
        <v/>
      </c>
      <c r="AJ417" s="188" t="str">
        <f ca="1">IF(AB417="","",MAX(OFFSET(C417,0,0):OFFSET(C417,AB417-1,0)))</f>
        <v/>
      </c>
      <c r="AK417" s="188">
        <f t="shared" ca="1" si="64"/>
        <v>0</v>
      </c>
      <c r="AL417" s="189">
        <f t="shared" ca="1" si="65"/>
        <v>0</v>
      </c>
    </row>
    <row r="418" spans="1:38" ht="15.75" x14ac:dyDescent="0.25">
      <c r="A418" s="138"/>
      <c r="B418" s="160"/>
      <c r="C418" s="160"/>
      <c r="D418" s="161"/>
      <c r="E418" s="142">
        <f t="shared" si="66"/>
        <v>1</v>
      </c>
      <c r="F418" s="162">
        <f t="shared" si="72"/>
        <v>0</v>
      </c>
      <c r="G418" s="161"/>
      <c r="H418" s="179"/>
      <c r="I418" s="143"/>
      <c r="J418" s="143"/>
      <c r="K418" s="185" t="e">
        <f>VLOOKUP('Damage Pickup'!$H418&amp;'Damage Pickup'!$I418,Code!$I$2:$M$51,4,0)</f>
        <v>#N/A</v>
      </c>
      <c r="L418" s="183"/>
      <c r="M418" s="163"/>
      <c r="N418" s="144"/>
      <c r="O418" s="145">
        <f t="shared" si="70"/>
        <v>0</v>
      </c>
      <c r="P418" s="144">
        <v>0</v>
      </c>
      <c r="Q418" s="164">
        <f t="shared" si="71"/>
        <v>0</v>
      </c>
      <c r="R418" s="146"/>
      <c r="S418" s="147"/>
      <c r="T418" s="147"/>
      <c r="U418" s="157"/>
      <c r="V418" s="165"/>
      <c r="W418" s="166"/>
      <c r="X418" s="166"/>
      <c r="Y418" s="166"/>
      <c r="Z418" s="167" t="str">
        <f t="shared" si="67"/>
        <v/>
      </c>
      <c r="AA418" s="150">
        <f t="shared" si="69"/>
        <v>0</v>
      </c>
      <c r="AB418" s="167" t="str">
        <f t="shared" si="68"/>
        <v/>
      </c>
      <c r="AG418" s="188" t="str">
        <f ca="1">IF(AB418="","",MIN(OFFSET(B418,0,0):OFFSET(B418,AB418-1,0)))</f>
        <v/>
      </c>
      <c r="AH418" s="188" t="str">
        <f ca="1">IF(AB418="","",MIN(OFFSET(C418,0,0):OFFSET(C418,AB418-1,0)))</f>
        <v/>
      </c>
      <c r="AI418" s="188" t="str">
        <f ca="1">IF(AB418="","",MAX(OFFSET(B418,0,0):OFFSET(B418,AB418-1,0)))</f>
        <v/>
      </c>
      <c r="AJ418" s="188" t="str">
        <f ca="1">IF(AB418="","",MAX(OFFSET(C418,0,0):OFFSET(C418,AB418-1,0)))</f>
        <v/>
      </c>
      <c r="AK418" s="188">
        <f t="shared" ca="1" si="64"/>
        <v>0</v>
      </c>
      <c r="AL418" s="189">
        <f t="shared" ca="1" si="65"/>
        <v>0</v>
      </c>
    </row>
    <row r="419" spans="1:38" ht="15.75" x14ac:dyDescent="0.25">
      <c r="A419" s="138"/>
      <c r="B419" s="160"/>
      <c r="C419" s="160"/>
      <c r="D419" s="161"/>
      <c r="E419" s="142">
        <f t="shared" si="66"/>
        <v>1</v>
      </c>
      <c r="F419" s="162">
        <f t="shared" si="72"/>
        <v>0</v>
      </c>
      <c r="G419" s="161"/>
      <c r="H419" s="179"/>
      <c r="I419" s="143"/>
      <c r="J419" s="143"/>
      <c r="K419" s="185" t="e">
        <f>VLOOKUP('Damage Pickup'!$H419&amp;'Damage Pickup'!$I419,Code!$I$2:$M$51,4,0)</f>
        <v>#N/A</v>
      </c>
      <c r="L419" s="183"/>
      <c r="M419" s="163"/>
      <c r="N419" s="144"/>
      <c r="O419" s="145">
        <f t="shared" si="70"/>
        <v>0</v>
      </c>
      <c r="P419" s="144">
        <v>0</v>
      </c>
      <c r="Q419" s="164">
        <f t="shared" si="71"/>
        <v>0</v>
      </c>
      <c r="R419" s="146"/>
      <c r="S419" s="147"/>
      <c r="T419" s="147"/>
      <c r="U419" s="157"/>
      <c r="V419" s="165"/>
      <c r="W419" s="166"/>
      <c r="X419" s="166"/>
      <c r="Y419" s="166"/>
      <c r="Z419" s="167" t="str">
        <f t="shared" si="67"/>
        <v/>
      </c>
      <c r="AA419" s="150">
        <f t="shared" si="69"/>
        <v>0</v>
      </c>
      <c r="AB419" s="167" t="str">
        <f t="shared" si="68"/>
        <v/>
      </c>
      <c r="AG419" s="188" t="str">
        <f ca="1">IF(AB419="","",MIN(OFFSET(B419,0,0):OFFSET(B419,AB419-1,0)))</f>
        <v/>
      </c>
      <c r="AH419" s="188" t="str">
        <f ca="1">IF(AB419="","",MIN(OFFSET(C419,0,0):OFFSET(C419,AB419-1,0)))</f>
        <v/>
      </c>
      <c r="AI419" s="188" t="str">
        <f ca="1">IF(AB419="","",MAX(OFFSET(B419,0,0):OFFSET(B419,AB419-1,0)))</f>
        <v/>
      </c>
      <c r="AJ419" s="188" t="str">
        <f ca="1">IF(AB419="","",MAX(OFFSET(C419,0,0):OFFSET(C419,AB419-1,0)))</f>
        <v/>
      </c>
      <c r="AK419" s="188">
        <f t="shared" ca="1" si="64"/>
        <v>0</v>
      </c>
      <c r="AL419" s="189">
        <f t="shared" ca="1" si="65"/>
        <v>0</v>
      </c>
    </row>
    <row r="420" spans="1:38" ht="15.75" x14ac:dyDescent="0.25">
      <c r="A420" s="138"/>
      <c r="B420" s="160"/>
      <c r="C420" s="160"/>
      <c r="D420" s="161"/>
      <c r="E420" s="142">
        <f t="shared" si="66"/>
        <v>1</v>
      </c>
      <c r="F420" s="162">
        <f t="shared" si="72"/>
        <v>0</v>
      </c>
      <c r="G420" s="161"/>
      <c r="H420" s="179"/>
      <c r="I420" s="143"/>
      <c r="J420" s="143"/>
      <c r="K420" s="185" t="e">
        <f>VLOOKUP('Damage Pickup'!$H420&amp;'Damage Pickup'!$I420,Code!$I$2:$M$51,4,0)</f>
        <v>#N/A</v>
      </c>
      <c r="L420" s="183"/>
      <c r="M420" s="163"/>
      <c r="N420" s="144"/>
      <c r="O420" s="145">
        <f t="shared" si="70"/>
        <v>0</v>
      </c>
      <c r="P420" s="144">
        <v>0</v>
      </c>
      <c r="Q420" s="164">
        <f t="shared" si="71"/>
        <v>0</v>
      </c>
      <c r="R420" s="146"/>
      <c r="S420" s="147"/>
      <c r="T420" s="147"/>
      <c r="U420" s="157"/>
      <c r="V420" s="165"/>
      <c r="W420" s="166"/>
      <c r="X420" s="166"/>
      <c r="Y420" s="166"/>
      <c r="Z420" s="167" t="str">
        <f t="shared" si="67"/>
        <v/>
      </c>
      <c r="AA420" s="150">
        <f t="shared" si="69"/>
        <v>0</v>
      </c>
      <c r="AB420" s="167" t="str">
        <f t="shared" si="68"/>
        <v/>
      </c>
      <c r="AG420" s="188" t="str">
        <f ca="1">IF(AB420="","",MIN(OFFSET(B420,0,0):OFFSET(B420,AB420-1,0)))</f>
        <v/>
      </c>
      <c r="AH420" s="188" t="str">
        <f ca="1">IF(AB420="","",MIN(OFFSET(C420,0,0):OFFSET(C420,AB420-1,0)))</f>
        <v/>
      </c>
      <c r="AI420" s="188" t="str">
        <f ca="1">IF(AB420="","",MAX(OFFSET(B420,0,0):OFFSET(B420,AB420-1,0)))</f>
        <v/>
      </c>
      <c r="AJ420" s="188" t="str">
        <f ca="1">IF(AB420="","",MAX(OFFSET(C420,0,0):OFFSET(C420,AB420-1,0)))</f>
        <v/>
      </c>
      <c r="AK420" s="188">
        <f t="shared" ca="1" si="64"/>
        <v>0</v>
      </c>
      <c r="AL420" s="189">
        <f t="shared" ca="1" si="65"/>
        <v>0</v>
      </c>
    </row>
    <row r="421" spans="1:38" ht="15.75" x14ac:dyDescent="0.25">
      <c r="A421" s="138"/>
      <c r="B421" s="160"/>
      <c r="C421" s="160"/>
      <c r="D421" s="161"/>
      <c r="E421" s="142">
        <f t="shared" si="66"/>
        <v>1</v>
      </c>
      <c r="F421" s="162">
        <f t="shared" si="72"/>
        <v>0</v>
      </c>
      <c r="G421" s="161"/>
      <c r="H421" s="179"/>
      <c r="I421" s="143"/>
      <c r="J421" s="143"/>
      <c r="K421" s="185" t="e">
        <f>VLOOKUP('Damage Pickup'!$H421&amp;'Damage Pickup'!$I421,Code!$I$2:$M$51,4,0)</f>
        <v>#N/A</v>
      </c>
      <c r="L421" s="183"/>
      <c r="M421" s="163"/>
      <c r="N421" s="144"/>
      <c r="O421" s="145">
        <f t="shared" si="70"/>
        <v>0</v>
      </c>
      <c r="P421" s="144">
        <v>0</v>
      </c>
      <c r="Q421" s="164">
        <f t="shared" si="71"/>
        <v>0</v>
      </c>
      <c r="R421" s="146"/>
      <c r="S421" s="147"/>
      <c r="T421" s="147"/>
      <c r="U421" s="157"/>
      <c r="V421" s="165"/>
      <c r="W421" s="166"/>
      <c r="X421" s="166"/>
      <c r="Y421" s="166"/>
      <c r="Z421" s="167" t="str">
        <f t="shared" si="67"/>
        <v/>
      </c>
      <c r="AA421" s="150">
        <f t="shared" si="69"/>
        <v>0</v>
      </c>
      <c r="AB421" s="167" t="str">
        <f t="shared" si="68"/>
        <v/>
      </c>
      <c r="AG421" s="188" t="str">
        <f ca="1">IF(AB421="","",MIN(OFFSET(B421,0,0):OFFSET(B421,AB421-1,0)))</f>
        <v/>
      </c>
      <c r="AH421" s="188" t="str">
        <f ca="1">IF(AB421="","",MIN(OFFSET(C421,0,0):OFFSET(C421,AB421-1,0)))</f>
        <v/>
      </c>
      <c r="AI421" s="188" t="str">
        <f ca="1">IF(AB421="","",MAX(OFFSET(B421,0,0):OFFSET(B421,AB421-1,0)))</f>
        <v/>
      </c>
      <c r="AJ421" s="188" t="str">
        <f ca="1">IF(AB421="","",MAX(OFFSET(C421,0,0):OFFSET(C421,AB421-1,0)))</f>
        <v/>
      </c>
      <c r="AK421" s="188">
        <f t="shared" ca="1" si="64"/>
        <v>0</v>
      </c>
      <c r="AL421" s="189">
        <f t="shared" ca="1" si="65"/>
        <v>0</v>
      </c>
    </row>
    <row r="422" spans="1:38" ht="15.75" x14ac:dyDescent="0.25">
      <c r="A422" s="138"/>
      <c r="B422" s="160"/>
      <c r="C422" s="160"/>
      <c r="D422" s="161"/>
      <c r="E422" s="142">
        <f t="shared" si="66"/>
        <v>1</v>
      </c>
      <c r="F422" s="162">
        <f t="shared" si="72"/>
        <v>0</v>
      </c>
      <c r="G422" s="161"/>
      <c r="H422" s="179"/>
      <c r="I422" s="143"/>
      <c r="J422" s="143"/>
      <c r="K422" s="185" t="e">
        <f>VLOOKUP('Damage Pickup'!$H422&amp;'Damage Pickup'!$I422,Code!$I$2:$M$51,4,0)</f>
        <v>#N/A</v>
      </c>
      <c r="L422" s="183"/>
      <c r="M422" s="163"/>
      <c r="N422" s="144"/>
      <c r="O422" s="145">
        <f t="shared" si="70"/>
        <v>0</v>
      </c>
      <c r="P422" s="144">
        <v>0</v>
      </c>
      <c r="Q422" s="164">
        <f t="shared" si="71"/>
        <v>0</v>
      </c>
      <c r="R422" s="146"/>
      <c r="S422" s="147"/>
      <c r="T422" s="147"/>
      <c r="U422" s="157"/>
      <c r="V422" s="165"/>
      <c r="W422" s="166"/>
      <c r="X422" s="166"/>
      <c r="Y422" s="166"/>
      <c r="Z422" s="167" t="str">
        <f t="shared" si="67"/>
        <v/>
      </c>
      <c r="AA422" s="150">
        <f t="shared" si="69"/>
        <v>0</v>
      </c>
      <c r="AB422" s="167" t="str">
        <f t="shared" si="68"/>
        <v/>
      </c>
      <c r="AG422" s="188" t="str">
        <f ca="1">IF(AB422="","",MIN(OFFSET(B422,0,0):OFFSET(B422,AB422-1,0)))</f>
        <v/>
      </c>
      <c r="AH422" s="188" t="str">
        <f ca="1">IF(AB422="","",MIN(OFFSET(C422,0,0):OFFSET(C422,AB422-1,0)))</f>
        <v/>
      </c>
      <c r="AI422" s="188" t="str">
        <f ca="1">IF(AB422="","",MAX(OFFSET(B422,0,0):OFFSET(B422,AB422-1,0)))</f>
        <v/>
      </c>
      <c r="AJ422" s="188" t="str">
        <f ca="1">IF(AB422="","",MAX(OFFSET(C422,0,0):OFFSET(C422,AB422-1,0)))</f>
        <v/>
      </c>
      <c r="AK422" s="188">
        <f t="shared" ca="1" si="64"/>
        <v>0</v>
      </c>
      <c r="AL422" s="189">
        <f t="shared" ca="1" si="65"/>
        <v>0</v>
      </c>
    </row>
    <row r="423" spans="1:38" ht="15.75" x14ac:dyDescent="0.25">
      <c r="A423" s="138"/>
      <c r="B423" s="160"/>
      <c r="C423" s="160"/>
      <c r="D423" s="161"/>
      <c r="E423" s="142">
        <f t="shared" si="66"/>
        <v>1</v>
      </c>
      <c r="F423" s="162">
        <f t="shared" si="72"/>
        <v>0</v>
      </c>
      <c r="G423" s="161"/>
      <c r="H423" s="179"/>
      <c r="I423" s="143"/>
      <c r="J423" s="143"/>
      <c r="K423" s="185" t="e">
        <f>VLOOKUP('Damage Pickup'!$H423&amp;'Damage Pickup'!$I423,Code!$I$2:$M$51,4,0)</f>
        <v>#N/A</v>
      </c>
      <c r="L423" s="183"/>
      <c r="M423" s="163"/>
      <c r="N423" s="144"/>
      <c r="O423" s="145">
        <f t="shared" si="70"/>
        <v>0</v>
      </c>
      <c r="P423" s="144">
        <v>0</v>
      </c>
      <c r="Q423" s="164">
        <f t="shared" si="71"/>
        <v>0</v>
      </c>
      <c r="R423" s="146"/>
      <c r="S423" s="147"/>
      <c r="T423" s="147"/>
      <c r="U423" s="157"/>
      <c r="V423" s="165"/>
      <c r="W423" s="166"/>
      <c r="X423" s="166"/>
      <c r="Y423" s="166"/>
      <c r="Z423" s="167" t="str">
        <f t="shared" si="67"/>
        <v/>
      </c>
      <c r="AA423" s="150">
        <f t="shared" si="69"/>
        <v>0</v>
      </c>
      <c r="AB423" s="167" t="str">
        <f t="shared" si="68"/>
        <v/>
      </c>
      <c r="AG423" s="188" t="str">
        <f ca="1">IF(AB423="","",MIN(OFFSET(B423,0,0):OFFSET(B423,AB423-1,0)))</f>
        <v/>
      </c>
      <c r="AH423" s="188" t="str">
        <f ca="1">IF(AB423="","",MIN(OFFSET(C423,0,0):OFFSET(C423,AB423-1,0)))</f>
        <v/>
      </c>
      <c r="AI423" s="188" t="str">
        <f ca="1">IF(AB423="","",MAX(OFFSET(B423,0,0):OFFSET(B423,AB423-1,0)))</f>
        <v/>
      </c>
      <c r="AJ423" s="188" t="str">
        <f ca="1">IF(AB423="","",MAX(OFFSET(C423,0,0):OFFSET(C423,AB423-1,0)))</f>
        <v/>
      </c>
      <c r="AK423" s="188">
        <f t="shared" ca="1" si="64"/>
        <v>0</v>
      </c>
      <c r="AL423" s="189">
        <f t="shared" ca="1" si="65"/>
        <v>0</v>
      </c>
    </row>
    <row r="424" spans="1:38" ht="15.75" x14ac:dyDescent="0.25">
      <c r="A424" s="138"/>
      <c r="B424" s="160"/>
      <c r="C424" s="160"/>
      <c r="D424" s="161"/>
      <c r="E424" s="142">
        <f t="shared" si="66"/>
        <v>1</v>
      </c>
      <c r="F424" s="162">
        <f t="shared" si="72"/>
        <v>0</v>
      </c>
      <c r="G424" s="161"/>
      <c r="H424" s="179"/>
      <c r="I424" s="143"/>
      <c r="J424" s="143"/>
      <c r="K424" s="185" t="e">
        <f>VLOOKUP('Damage Pickup'!$H424&amp;'Damage Pickup'!$I424,Code!$I$2:$M$51,4,0)</f>
        <v>#N/A</v>
      </c>
      <c r="L424" s="183"/>
      <c r="M424" s="163"/>
      <c r="N424" s="144"/>
      <c r="O424" s="145">
        <f t="shared" si="70"/>
        <v>0</v>
      </c>
      <c r="P424" s="144">
        <v>0</v>
      </c>
      <c r="Q424" s="164">
        <f t="shared" si="71"/>
        <v>0</v>
      </c>
      <c r="R424" s="146"/>
      <c r="S424" s="147"/>
      <c r="T424" s="147"/>
      <c r="U424" s="157"/>
      <c r="V424" s="165"/>
      <c r="W424" s="166"/>
      <c r="X424" s="166"/>
      <c r="Y424" s="166"/>
      <c r="Z424" s="167" t="str">
        <f t="shared" si="67"/>
        <v/>
      </c>
      <c r="AA424" s="150">
        <f t="shared" si="69"/>
        <v>0</v>
      </c>
      <c r="AB424" s="167" t="str">
        <f t="shared" si="68"/>
        <v/>
      </c>
      <c r="AG424" s="188" t="str">
        <f ca="1">IF(AB424="","",MIN(OFFSET(B424,0,0):OFFSET(B424,AB424-1,0)))</f>
        <v/>
      </c>
      <c r="AH424" s="188" t="str">
        <f ca="1">IF(AB424="","",MIN(OFFSET(C424,0,0):OFFSET(C424,AB424-1,0)))</f>
        <v/>
      </c>
      <c r="AI424" s="188" t="str">
        <f ca="1">IF(AB424="","",MAX(OFFSET(B424,0,0):OFFSET(B424,AB424-1,0)))</f>
        <v/>
      </c>
      <c r="AJ424" s="188" t="str">
        <f ca="1">IF(AB424="","",MAX(OFFSET(C424,0,0):OFFSET(C424,AB424-1,0)))</f>
        <v/>
      </c>
      <c r="AK424" s="188">
        <f t="shared" ca="1" si="64"/>
        <v>0</v>
      </c>
      <c r="AL424" s="189">
        <f t="shared" ca="1" si="65"/>
        <v>0</v>
      </c>
    </row>
    <row r="425" spans="1:38" ht="15.75" x14ac:dyDescent="0.25">
      <c r="A425" s="138"/>
      <c r="B425" s="160"/>
      <c r="C425" s="160"/>
      <c r="D425" s="161"/>
      <c r="E425" s="142">
        <f t="shared" si="66"/>
        <v>1</v>
      </c>
      <c r="F425" s="162">
        <f t="shared" si="72"/>
        <v>0</v>
      </c>
      <c r="G425" s="161"/>
      <c r="H425" s="179"/>
      <c r="I425" s="143"/>
      <c r="J425" s="143"/>
      <c r="K425" s="185" t="e">
        <f>VLOOKUP('Damage Pickup'!$H425&amp;'Damage Pickup'!$I425,Code!$I$2:$M$51,4,0)</f>
        <v>#N/A</v>
      </c>
      <c r="L425" s="183"/>
      <c r="M425" s="163"/>
      <c r="N425" s="144"/>
      <c r="O425" s="145">
        <f t="shared" si="70"/>
        <v>0</v>
      </c>
      <c r="P425" s="144">
        <v>0</v>
      </c>
      <c r="Q425" s="164">
        <f t="shared" si="71"/>
        <v>0</v>
      </c>
      <c r="R425" s="146"/>
      <c r="S425" s="147"/>
      <c r="T425" s="147"/>
      <c r="U425" s="157"/>
      <c r="V425" s="165"/>
      <c r="W425" s="166"/>
      <c r="X425" s="166"/>
      <c r="Y425" s="166"/>
      <c r="Z425" s="167" t="str">
        <f t="shared" si="67"/>
        <v/>
      </c>
      <c r="AA425" s="150">
        <f t="shared" si="69"/>
        <v>0</v>
      </c>
      <c r="AB425" s="167" t="str">
        <f t="shared" si="68"/>
        <v/>
      </c>
      <c r="AG425" s="188" t="str">
        <f ca="1">IF(AB425="","",MIN(OFFSET(B425,0,0):OFFSET(B425,AB425-1,0)))</f>
        <v/>
      </c>
      <c r="AH425" s="188" t="str">
        <f ca="1">IF(AB425="","",MIN(OFFSET(C425,0,0):OFFSET(C425,AB425-1,0)))</f>
        <v/>
      </c>
      <c r="AI425" s="188" t="str">
        <f ca="1">IF(AB425="","",MAX(OFFSET(B425,0,0):OFFSET(B425,AB425-1,0)))</f>
        <v/>
      </c>
      <c r="AJ425" s="188" t="str">
        <f ca="1">IF(AB425="","",MAX(OFFSET(C425,0,0):OFFSET(C425,AB425-1,0)))</f>
        <v/>
      </c>
      <c r="AK425" s="188">
        <f t="shared" ca="1" si="64"/>
        <v>0</v>
      </c>
      <c r="AL425" s="189">
        <f t="shared" ca="1" si="65"/>
        <v>0</v>
      </c>
    </row>
    <row r="426" spans="1:38" ht="15.75" x14ac:dyDescent="0.25">
      <c r="A426" s="138"/>
      <c r="B426" s="160"/>
      <c r="C426" s="160"/>
      <c r="D426" s="161"/>
      <c r="E426" s="142">
        <f t="shared" si="66"/>
        <v>1</v>
      </c>
      <c r="F426" s="162">
        <f t="shared" si="72"/>
        <v>0</v>
      </c>
      <c r="G426" s="161"/>
      <c r="H426" s="179"/>
      <c r="I426" s="143"/>
      <c r="J426" s="143"/>
      <c r="K426" s="185" t="e">
        <f>VLOOKUP('Damage Pickup'!$H426&amp;'Damage Pickup'!$I426,Code!$I$2:$M$51,4,0)</f>
        <v>#N/A</v>
      </c>
      <c r="L426" s="183"/>
      <c r="M426" s="163"/>
      <c r="N426" s="144"/>
      <c r="O426" s="145">
        <f t="shared" si="70"/>
        <v>0</v>
      </c>
      <c r="P426" s="144">
        <v>0</v>
      </c>
      <c r="Q426" s="164">
        <f t="shared" si="71"/>
        <v>0</v>
      </c>
      <c r="R426" s="146"/>
      <c r="S426" s="147"/>
      <c r="T426" s="147"/>
      <c r="U426" s="157"/>
      <c r="V426" s="165"/>
      <c r="W426" s="166"/>
      <c r="X426" s="166"/>
      <c r="Y426" s="166"/>
      <c r="Z426" s="167" t="str">
        <f t="shared" si="67"/>
        <v/>
      </c>
      <c r="AA426" s="150">
        <f t="shared" si="69"/>
        <v>0</v>
      </c>
      <c r="AB426" s="167" t="str">
        <f t="shared" si="68"/>
        <v/>
      </c>
      <c r="AG426" s="188" t="str">
        <f ca="1">IF(AB426="","",MIN(OFFSET(B426,0,0):OFFSET(B426,AB426-1,0)))</f>
        <v/>
      </c>
      <c r="AH426" s="188" t="str">
        <f ca="1">IF(AB426="","",MIN(OFFSET(C426,0,0):OFFSET(C426,AB426-1,0)))</f>
        <v/>
      </c>
      <c r="AI426" s="188" t="str">
        <f ca="1">IF(AB426="","",MAX(OFFSET(B426,0,0):OFFSET(B426,AB426-1,0)))</f>
        <v/>
      </c>
      <c r="AJ426" s="188" t="str">
        <f ca="1">IF(AB426="","",MAX(OFFSET(C426,0,0):OFFSET(C426,AB426-1,0)))</f>
        <v/>
      </c>
      <c r="AK426" s="188">
        <f t="shared" ca="1" si="64"/>
        <v>0</v>
      </c>
      <c r="AL426" s="189">
        <f t="shared" ca="1" si="65"/>
        <v>0</v>
      </c>
    </row>
    <row r="427" spans="1:38" ht="15.75" x14ac:dyDescent="0.25">
      <c r="A427" s="138"/>
      <c r="B427" s="160"/>
      <c r="C427" s="160"/>
      <c r="D427" s="161"/>
      <c r="E427" s="142">
        <f t="shared" si="66"/>
        <v>1</v>
      </c>
      <c r="F427" s="162">
        <f t="shared" si="72"/>
        <v>0</v>
      </c>
      <c r="G427" s="161"/>
      <c r="H427" s="179"/>
      <c r="I427" s="143"/>
      <c r="J427" s="143"/>
      <c r="K427" s="185" t="e">
        <f>VLOOKUP('Damage Pickup'!$H427&amp;'Damage Pickup'!$I427,Code!$I$2:$M$51,4,0)</f>
        <v>#N/A</v>
      </c>
      <c r="L427" s="183"/>
      <c r="M427" s="163"/>
      <c r="N427" s="144"/>
      <c r="O427" s="145">
        <f t="shared" si="70"/>
        <v>0</v>
      </c>
      <c r="P427" s="144">
        <v>0</v>
      </c>
      <c r="Q427" s="164">
        <f t="shared" si="71"/>
        <v>0</v>
      </c>
      <c r="R427" s="146"/>
      <c r="S427" s="147"/>
      <c r="T427" s="147"/>
      <c r="U427" s="157"/>
      <c r="V427" s="165"/>
      <c r="W427" s="166"/>
      <c r="X427" s="166"/>
      <c r="Y427" s="166"/>
      <c r="Z427" s="167" t="str">
        <f t="shared" si="67"/>
        <v/>
      </c>
      <c r="AA427" s="150">
        <f t="shared" si="69"/>
        <v>0</v>
      </c>
      <c r="AB427" s="167" t="str">
        <f t="shared" si="68"/>
        <v/>
      </c>
      <c r="AG427" s="188" t="str">
        <f ca="1">IF(AB427="","",MIN(OFFSET(B427,0,0):OFFSET(B427,AB427-1,0)))</f>
        <v/>
      </c>
      <c r="AH427" s="188" t="str">
        <f ca="1">IF(AB427="","",MIN(OFFSET(C427,0,0):OFFSET(C427,AB427-1,0)))</f>
        <v/>
      </c>
      <c r="AI427" s="188" t="str">
        <f ca="1">IF(AB427="","",MAX(OFFSET(B427,0,0):OFFSET(B427,AB427-1,0)))</f>
        <v/>
      </c>
      <c r="AJ427" s="188" t="str">
        <f ca="1">IF(AB427="","",MAX(OFFSET(C427,0,0):OFFSET(C427,AB427-1,0)))</f>
        <v/>
      </c>
      <c r="AK427" s="188">
        <f t="shared" ca="1" si="64"/>
        <v>0</v>
      </c>
      <c r="AL427" s="189">
        <f t="shared" ca="1" si="65"/>
        <v>0</v>
      </c>
    </row>
    <row r="428" spans="1:38" ht="15.75" x14ac:dyDescent="0.25">
      <c r="A428" s="138"/>
      <c r="B428" s="160"/>
      <c r="C428" s="160"/>
      <c r="D428" s="161"/>
      <c r="E428" s="142">
        <f t="shared" si="66"/>
        <v>1</v>
      </c>
      <c r="F428" s="162">
        <f t="shared" si="72"/>
        <v>0</v>
      </c>
      <c r="G428" s="161"/>
      <c r="H428" s="179"/>
      <c r="I428" s="143"/>
      <c r="J428" s="143"/>
      <c r="K428" s="185" t="e">
        <f>VLOOKUP('Damage Pickup'!$H428&amp;'Damage Pickup'!$I428,Code!$I$2:$M$51,4,0)</f>
        <v>#N/A</v>
      </c>
      <c r="L428" s="183"/>
      <c r="M428" s="163"/>
      <c r="N428" s="144"/>
      <c r="O428" s="145">
        <f t="shared" si="70"/>
        <v>0</v>
      </c>
      <c r="P428" s="144">
        <v>0</v>
      </c>
      <c r="Q428" s="164">
        <f t="shared" si="71"/>
        <v>0</v>
      </c>
      <c r="R428" s="146"/>
      <c r="S428" s="147"/>
      <c r="T428" s="147"/>
      <c r="U428" s="157"/>
      <c r="V428" s="165"/>
      <c r="W428" s="166"/>
      <c r="X428" s="166"/>
      <c r="Y428" s="166"/>
      <c r="Z428" s="167" t="str">
        <f t="shared" si="67"/>
        <v/>
      </c>
      <c r="AA428" s="150">
        <f t="shared" si="69"/>
        <v>0</v>
      </c>
      <c r="AB428" s="167" t="str">
        <f t="shared" si="68"/>
        <v/>
      </c>
      <c r="AG428" s="188" t="str">
        <f ca="1">IF(AB428="","",MIN(OFFSET(B428,0,0):OFFSET(B428,AB428-1,0)))</f>
        <v/>
      </c>
      <c r="AH428" s="188" t="str">
        <f ca="1">IF(AB428="","",MIN(OFFSET(C428,0,0):OFFSET(C428,AB428-1,0)))</f>
        <v/>
      </c>
      <c r="AI428" s="188" t="str">
        <f ca="1">IF(AB428="","",MAX(OFFSET(B428,0,0):OFFSET(B428,AB428-1,0)))</f>
        <v/>
      </c>
      <c r="AJ428" s="188" t="str">
        <f ca="1">IF(AB428="","",MAX(OFFSET(C428,0,0):OFFSET(C428,AB428-1,0)))</f>
        <v/>
      </c>
      <c r="AK428" s="188">
        <f t="shared" ca="1" si="64"/>
        <v>0</v>
      </c>
      <c r="AL428" s="189">
        <f t="shared" ca="1" si="65"/>
        <v>0</v>
      </c>
    </row>
    <row r="429" spans="1:38" ht="15.75" x14ac:dyDescent="0.25">
      <c r="A429" s="138"/>
      <c r="B429" s="160"/>
      <c r="C429" s="160"/>
      <c r="D429" s="161"/>
      <c r="E429" s="142">
        <f t="shared" si="66"/>
        <v>1</v>
      </c>
      <c r="F429" s="162">
        <f t="shared" si="72"/>
        <v>0</v>
      </c>
      <c r="G429" s="161"/>
      <c r="H429" s="179"/>
      <c r="I429" s="143"/>
      <c r="J429" s="143"/>
      <c r="K429" s="185" t="e">
        <f>VLOOKUP('Damage Pickup'!$H429&amp;'Damage Pickup'!$I429,Code!$I$2:$M$51,4,0)</f>
        <v>#N/A</v>
      </c>
      <c r="L429" s="183"/>
      <c r="M429" s="163"/>
      <c r="N429" s="144"/>
      <c r="O429" s="145">
        <f t="shared" si="70"/>
        <v>0</v>
      </c>
      <c r="P429" s="144">
        <v>0</v>
      </c>
      <c r="Q429" s="164">
        <f t="shared" si="71"/>
        <v>0</v>
      </c>
      <c r="R429" s="146"/>
      <c r="S429" s="147"/>
      <c r="T429" s="147"/>
      <c r="U429" s="157"/>
      <c r="V429" s="165"/>
      <c r="W429" s="166"/>
      <c r="X429" s="166"/>
      <c r="Y429" s="166"/>
      <c r="Z429" s="167" t="str">
        <f t="shared" si="67"/>
        <v/>
      </c>
      <c r="AA429" s="150">
        <f t="shared" si="69"/>
        <v>0</v>
      </c>
      <c r="AB429" s="167" t="str">
        <f t="shared" si="68"/>
        <v/>
      </c>
      <c r="AG429" s="188" t="str">
        <f ca="1">IF(AB429="","",MIN(OFFSET(B429,0,0):OFFSET(B429,AB429-1,0)))</f>
        <v/>
      </c>
      <c r="AH429" s="188" t="str">
        <f ca="1">IF(AB429="","",MIN(OFFSET(C429,0,0):OFFSET(C429,AB429-1,0)))</f>
        <v/>
      </c>
      <c r="AI429" s="188" t="str">
        <f ca="1">IF(AB429="","",MAX(OFFSET(B429,0,0):OFFSET(B429,AB429-1,0)))</f>
        <v/>
      </c>
      <c r="AJ429" s="188" t="str">
        <f ca="1">IF(AB429="","",MAX(OFFSET(C429,0,0):OFFSET(C429,AB429-1,0)))</f>
        <v/>
      </c>
      <c r="AK429" s="188">
        <f t="shared" ca="1" si="64"/>
        <v>0</v>
      </c>
      <c r="AL429" s="189">
        <f t="shared" ca="1" si="65"/>
        <v>0</v>
      </c>
    </row>
    <row r="430" spans="1:38" ht="15.75" x14ac:dyDescent="0.25">
      <c r="A430" s="138"/>
      <c r="B430" s="160"/>
      <c r="C430" s="160"/>
      <c r="D430" s="161"/>
      <c r="E430" s="142">
        <f t="shared" si="66"/>
        <v>1</v>
      </c>
      <c r="F430" s="162">
        <f t="shared" si="72"/>
        <v>0</v>
      </c>
      <c r="G430" s="161"/>
      <c r="H430" s="179"/>
      <c r="I430" s="143"/>
      <c r="J430" s="143"/>
      <c r="K430" s="185" t="e">
        <f>VLOOKUP('Damage Pickup'!$H430&amp;'Damage Pickup'!$I430,Code!$I$2:$M$51,4,0)</f>
        <v>#N/A</v>
      </c>
      <c r="L430" s="183"/>
      <c r="M430" s="163"/>
      <c r="N430" s="144"/>
      <c r="O430" s="145">
        <f t="shared" si="70"/>
        <v>0</v>
      </c>
      <c r="P430" s="144">
        <v>0</v>
      </c>
      <c r="Q430" s="164">
        <f t="shared" si="71"/>
        <v>0</v>
      </c>
      <c r="R430" s="146"/>
      <c r="S430" s="147"/>
      <c r="T430" s="147"/>
      <c r="U430" s="157"/>
      <c r="V430" s="165"/>
      <c r="W430" s="166"/>
      <c r="X430" s="166"/>
      <c r="Y430" s="166"/>
      <c r="Z430" s="167" t="str">
        <f t="shared" si="67"/>
        <v/>
      </c>
      <c r="AA430" s="150">
        <f t="shared" si="69"/>
        <v>0</v>
      </c>
      <c r="AB430" s="167" t="str">
        <f t="shared" si="68"/>
        <v/>
      </c>
      <c r="AG430" s="188" t="str">
        <f ca="1">IF(AB430="","",MIN(OFFSET(B430,0,0):OFFSET(B430,AB430-1,0)))</f>
        <v/>
      </c>
      <c r="AH430" s="188" t="str">
        <f ca="1">IF(AB430="","",MIN(OFFSET(C430,0,0):OFFSET(C430,AB430-1,0)))</f>
        <v/>
      </c>
      <c r="AI430" s="188" t="str">
        <f ca="1">IF(AB430="","",MAX(OFFSET(B430,0,0):OFFSET(B430,AB430-1,0)))</f>
        <v/>
      </c>
      <c r="AJ430" s="188" t="str">
        <f ca="1">IF(AB430="","",MAX(OFFSET(C430,0,0):OFFSET(C430,AB430-1,0)))</f>
        <v/>
      </c>
      <c r="AK430" s="188">
        <f t="shared" ca="1" si="64"/>
        <v>0</v>
      </c>
      <c r="AL430" s="189">
        <f t="shared" ca="1" si="65"/>
        <v>0</v>
      </c>
    </row>
    <row r="431" spans="1:38" ht="15.75" x14ac:dyDescent="0.25">
      <c r="A431" s="138"/>
      <c r="B431" s="160"/>
      <c r="C431" s="160"/>
      <c r="D431" s="161"/>
      <c r="E431" s="142">
        <f t="shared" si="66"/>
        <v>1</v>
      </c>
      <c r="F431" s="162">
        <f t="shared" si="72"/>
        <v>0</v>
      </c>
      <c r="G431" s="161"/>
      <c r="H431" s="179"/>
      <c r="I431" s="143"/>
      <c r="J431" s="143"/>
      <c r="K431" s="185" t="e">
        <f>VLOOKUP('Damage Pickup'!$H431&amp;'Damage Pickup'!$I431,Code!$I$2:$M$51,4,0)</f>
        <v>#N/A</v>
      </c>
      <c r="L431" s="183"/>
      <c r="M431" s="163"/>
      <c r="N431" s="144"/>
      <c r="O431" s="145">
        <f t="shared" si="70"/>
        <v>0</v>
      </c>
      <c r="P431" s="144">
        <v>0</v>
      </c>
      <c r="Q431" s="164">
        <f t="shared" si="71"/>
        <v>0</v>
      </c>
      <c r="R431" s="146"/>
      <c r="S431" s="147"/>
      <c r="T431" s="147"/>
      <c r="U431" s="157"/>
      <c r="V431" s="165"/>
      <c r="W431" s="166"/>
      <c r="X431" s="166"/>
      <c r="Y431" s="166"/>
      <c r="Z431" s="167" t="str">
        <f t="shared" si="67"/>
        <v/>
      </c>
      <c r="AA431" s="150">
        <f t="shared" si="69"/>
        <v>0</v>
      </c>
      <c r="AB431" s="167" t="str">
        <f t="shared" si="68"/>
        <v/>
      </c>
      <c r="AG431" s="188" t="str">
        <f ca="1">IF(AB431="","",MIN(OFFSET(B431,0,0):OFFSET(B431,AB431-1,0)))</f>
        <v/>
      </c>
      <c r="AH431" s="188" t="str">
        <f ca="1">IF(AB431="","",MIN(OFFSET(C431,0,0):OFFSET(C431,AB431-1,0)))</f>
        <v/>
      </c>
      <c r="AI431" s="188" t="str">
        <f ca="1">IF(AB431="","",MAX(OFFSET(B431,0,0):OFFSET(B431,AB431-1,0)))</f>
        <v/>
      </c>
      <c r="AJ431" s="188" t="str">
        <f ca="1">IF(AB431="","",MAX(OFFSET(C431,0,0):OFFSET(C431,AB431-1,0)))</f>
        <v/>
      </c>
      <c r="AK431" s="188">
        <f t="shared" ca="1" si="64"/>
        <v>0</v>
      </c>
      <c r="AL431" s="189">
        <f t="shared" ca="1" si="65"/>
        <v>0</v>
      </c>
    </row>
    <row r="432" spans="1:38" ht="15.75" x14ac:dyDescent="0.25">
      <c r="A432" s="138"/>
      <c r="B432" s="160"/>
      <c r="C432" s="160"/>
      <c r="D432" s="161"/>
      <c r="E432" s="142">
        <f t="shared" si="66"/>
        <v>1</v>
      </c>
      <c r="F432" s="162">
        <f t="shared" si="72"/>
        <v>0</v>
      </c>
      <c r="G432" s="161"/>
      <c r="H432" s="179"/>
      <c r="I432" s="143"/>
      <c r="J432" s="143"/>
      <c r="K432" s="185" t="e">
        <f>VLOOKUP('Damage Pickup'!$H432&amp;'Damage Pickup'!$I432,Code!$I$2:$M$51,4,0)</f>
        <v>#N/A</v>
      </c>
      <c r="L432" s="183"/>
      <c r="M432" s="163"/>
      <c r="N432" s="144"/>
      <c r="O432" s="145">
        <f t="shared" si="70"/>
        <v>0</v>
      </c>
      <c r="P432" s="144">
        <v>0</v>
      </c>
      <c r="Q432" s="164">
        <f t="shared" si="71"/>
        <v>0</v>
      </c>
      <c r="R432" s="146"/>
      <c r="S432" s="147"/>
      <c r="T432" s="147"/>
      <c r="U432" s="157"/>
      <c r="V432" s="165"/>
      <c r="W432" s="166"/>
      <c r="X432" s="166"/>
      <c r="Y432" s="166"/>
      <c r="Z432" s="167" t="str">
        <f t="shared" si="67"/>
        <v/>
      </c>
      <c r="AA432" s="150">
        <f t="shared" si="69"/>
        <v>0</v>
      </c>
      <c r="AB432" s="167" t="str">
        <f t="shared" si="68"/>
        <v/>
      </c>
      <c r="AG432" s="188" t="str">
        <f ca="1">IF(AB432="","",MIN(OFFSET(B432,0,0):OFFSET(B432,AB432-1,0)))</f>
        <v/>
      </c>
      <c r="AH432" s="188" t="str">
        <f ca="1">IF(AB432="","",MIN(OFFSET(C432,0,0):OFFSET(C432,AB432-1,0)))</f>
        <v/>
      </c>
      <c r="AI432" s="188" t="str">
        <f ca="1">IF(AB432="","",MAX(OFFSET(B432,0,0):OFFSET(B432,AB432-1,0)))</f>
        <v/>
      </c>
      <c r="AJ432" s="188" t="str">
        <f ca="1">IF(AB432="","",MAX(OFFSET(C432,0,0):OFFSET(C432,AB432-1,0)))</f>
        <v/>
      </c>
      <c r="AK432" s="188">
        <f t="shared" ca="1" si="64"/>
        <v>0</v>
      </c>
      <c r="AL432" s="189">
        <f t="shared" ca="1" si="65"/>
        <v>0</v>
      </c>
    </row>
    <row r="433" spans="1:38" ht="15.75" x14ac:dyDescent="0.25">
      <c r="A433" s="138"/>
      <c r="B433" s="160"/>
      <c r="C433" s="160"/>
      <c r="D433" s="161"/>
      <c r="E433" s="142">
        <f t="shared" si="66"/>
        <v>1</v>
      </c>
      <c r="F433" s="162">
        <f t="shared" si="72"/>
        <v>0</v>
      </c>
      <c r="G433" s="161"/>
      <c r="H433" s="179"/>
      <c r="I433" s="143"/>
      <c r="J433" s="143"/>
      <c r="K433" s="185" t="e">
        <f>VLOOKUP('Damage Pickup'!$H433&amp;'Damage Pickup'!$I433,Code!$I$2:$M$51,4,0)</f>
        <v>#N/A</v>
      </c>
      <c r="L433" s="183"/>
      <c r="M433" s="163"/>
      <c r="N433" s="144"/>
      <c r="O433" s="145">
        <f t="shared" si="70"/>
        <v>0</v>
      </c>
      <c r="P433" s="144">
        <v>0</v>
      </c>
      <c r="Q433" s="164">
        <f t="shared" si="71"/>
        <v>0</v>
      </c>
      <c r="R433" s="146"/>
      <c r="S433" s="147"/>
      <c r="T433" s="147"/>
      <c r="U433" s="157"/>
      <c r="V433" s="165"/>
      <c r="W433" s="166"/>
      <c r="X433" s="166"/>
      <c r="Y433" s="166"/>
      <c r="Z433" s="167" t="str">
        <f t="shared" si="67"/>
        <v/>
      </c>
      <c r="AA433" s="150">
        <f t="shared" si="69"/>
        <v>0</v>
      </c>
      <c r="AB433" s="167" t="str">
        <f t="shared" si="68"/>
        <v/>
      </c>
      <c r="AG433" s="188" t="str">
        <f ca="1">IF(AB433="","",MIN(OFFSET(B433,0,0):OFFSET(B433,AB433-1,0)))</f>
        <v/>
      </c>
      <c r="AH433" s="188" t="str">
        <f ca="1">IF(AB433="","",MIN(OFFSET(C433,0,0):OFFSET(C433,AB433-1,0)))</f>
        <v/>
      </c>
      <c r="AI433" s="188" t="str">
        <f ca="1">IF(AB433="","",MAX(OFFSET(B433,0,0):OFFSET(B433,AB433-1,0)))</f>
        <v/>
      </c>
      <c r="AJ433" s="188" t="str">
        <f ca="1">IF(AB433="","",MAX(OFFSET(C433,0,0):OFFSET(C433,AB433-1,0)))</f>
        <v/>
      </c>
      <c r="AK433" s="188">
        <f t="shared" ca="1" si="64"/>
        <v>0</v>
      </c>
      <c r="AL433" s="189">
        <f t="shared" ca="1" si="65"/>
        <v>0</v>
      </c>
    </row>
    <row r="434" spans="1:38" ht="15.75" x14ac:dyDescent="0.25">
      <c r="A434" s="138"/>
      <c r="B434" s="160"/>
      <c r="C434" s="160"/>
      <c r="D434" s="161"/>
      <c r="E434" s="142">
        <f t="shared" si="66"/>
        <v>1</v>
      </c>
      <c r="F434" s="162">
        <f t="shared" si="72"/>
        <v>0</v>
      </c>
      <c r="G434" s="161"/>
      <c r="H434" s="179"/>
      <c r="I434" s="143"/>
      <c r="J434" s="143"/>
      <c r="K434" s="185" t="e">
        <f>VLOOKUP('Damage Pickup'!$H434&amp;'Damage Pickup'!$I434,Code!$I$2:$M$51,4,0)</f>
        <v>#N/A</v>
      </c>
      <c r="L434" s="183"/>
      <c r="M434" s="163"/>
      <c r="N434" s="144"/>
      <c r="O434" s="145">
        <f t="shared" si="70"/>
        <v>0</v>
      </c>
      <c r="P434" s="144">
        <v>0</v>
      </c>
      <c r="Q434" s="164">
        <f t="shared" si="71"/>
        <v>0</v>
      </c>
      <c r="R434" s="146"/>
      <c r="S434" s="147"/>
      <c r="T434" s="147"/>
      <c r="U434" s="157"/>
      <c r="V434" s="165"/>
      <c r="W434" s="166"/>
      <c r="X434" s="166"/>
      <c r="Y434" s="166"/>
      <c r="Z434" s="167" t="str">
        <f t="shared" si="67"/>
        <v/>
      </c>
      <c r="AA434" s="150">
        <f t="shared" si="69"/>
        <v>0</v>
      </c>
      <c r="AB434" s="167" t="str">
        <f t="shared" si="68"/>
        <v/>
      </c>
      <c r="AG434" s="188" t="str">
        <f ca="1">IF(AB434="","",MIN(OFFSET(B434,0,0):OFFSET(B434,AB434-1,0)))</f>
        <v/>
      </c>
      <c r="AH434" s="188" t="str">
        <f ca="1">IF(AB434="","",MIN(OFFSET(C434,0,0):OFFSET(C434,AB434-1,0)))</f>
        <v/>
      </c>
      <c r="AI434" s="188" t="str">
        <f ca="1">IF(AB434="","",MAX(OFFSET(B434,0,0):OFFSET(B434,AB434-1,0)))</f>
        <v/>
      </c>
      <c r="AJ434" s="188" t="str">
        <f ca="1">IF(AB434="","",MAX(OFFSET(C434,0,0):OFFSET(C434,AB434-1,0)))</f>
        <v/>
      </c>
      <c r="AK434" s="188">
        <f t="shared" ca="1" si="64"/>
        <v>0</v>
      </c>
      <c r="AL434" s="189">
        <f t="shared" ca="1" si="65"/>
        <v>0</v>
      </c>
    </row>
    <row r="435" spans="1:38" ht="15.75" x14ac:dyDescent="0.25">
      <c r="A435" s="138"/>
      <c r="B435" s="160"/>
      <c r="C435" s="160"/>
      <c r="D435" s="161"/>
      <c r="E435" s="142">
        <f t="shared" si="66"/>
        <v>1</v>
      </c>
      <c r="F435" s="162">
        <f t="shared" si="72"/>
        <v>0</v>
      </c>
      <c r="G435" s="161"/>
      <c r="H435" s="179"/>
      <c r="I435" s="143"/>
      <c r="J435" s="143"/>
      <c r="K435" s="185" t="e">
        <f>VLOOKUP('Damage Pickup'!$H435&amp;'Damage Pickup'!$I435,Code!$I$2:$M$51,4,0)</f>
        <v>#N/A</v>
      </c>
      <c r="L435" s="183"/>
      <c r="M435" s="163"/>
      <c r="N435" s="144"/>
      <c r="O435" s="145">
        <f t="shared" si="70"/>
        <v>0</v>
      </c>
      <c r="P435" s="144">
        <v>0</v>
      </c>
      <c r="Q435" s="164">
        <f t="shared" si="71"/>
        <v>0</v>
      </c>
      <c r="R435" s="146"/>
      <c r="S435" s="147"/>
      <c r="T435" s="147"/>
      <c r="U435" s="157"/>
      <c r="V435" s="165"/>
      <c r="W435" s="166"/>
      <c r="X435" s="166"/>
      <c r="Y435" s="166"/>
      <c r="Z435" s="167" t="str">
        <f t="shared" si="67"/>
        <v/>
      </c>
      <c r="AA435" s="150">
        <f t="shared" si="69"/>
        <v>0</v>
      </c>
      <c r="AB435" s="167" t="str">
        <f t="shared" si="68"/>
        <v/>
      </c>
      <c r="AG435" s="188" t="str">
        <f ca="1">IF(AB435="","",MIN(OFFSET(B435,0,0):OFFSET(B435,AB435-1,0)))</f>
        <v/>
      </c>
      <c r="AH435" s="188" t="str">
        <f ca="1">IF(AB435="","",MIN(OFFSET(C435,0,0):OFFSET(C435,AB435-1,0)))</f>
        <v/>
      </c>
      <c r="AI435" s="188" t="str">
        <f ca="1">IF(AB435="","",MAX(OFFSET(B435,0,0):OFFSET(B435,AB435-1,0)))</f>
        <v/>
      </c>
      <c r="AJ435" s="188" t="str">
        <f ca="1">IF(AB435="","",MAX(OFFSET(C435,0,0):OFFSET(C435,AB435-1,0)))</f>
        <v/>
      </c>
      <c r="AK435" s="188">
        <f t="shared" ca="1" si="64"/>
        <v>0</v>
      </c>
      <c r="AL435" s="189">
        <f t="shared" ca="1" si="65"/>
        <v>0</v>
      </c>
    </row>
    <row r="436" spans="1:38" ht="15.75" x14ac:dyDescent="0.25">
      <c r="A436" s="138"/>
      <c r="B436" s="160"/>
      <c r="C436" s="160"/>
      <c r="D436" s="161"/>
      <c r="E436" s="142">
        <f t="shared" si="66"/>
        <v>1</v>
      </c>
      <c r="F436" s="162">
        <f t="shared" si="72"/>
        <v>0</v>
      </c>
      <c r="G436" s="161"/>
      <c r="H436" s="179"/>
      <c r="I436" s="143"/>
      <c r="J436" s="143"/>
      <c r="K436" s="185" t="e">
        <f>VLOOKUP('Damage Pickup'!$H436&amp;'Damage Pickup'!$I436,Code!$I$2:$M$51,4,0)</f>
        <v>#N/A</v>
      </c>
      <c r="L436" s="183"/>
      <c r="M436" s="163"/>
      <c r="N436" s="144"/>
      <c r="O436" s="145">
        <f t="shared" si="70"/>
        <v>0</v>
      </c>
      <c r="P436" s="144">
        <v>0</v>
      </c>
      <c r="Q436" s="164">
        <f t="shared" si="71"/>
        <v>0</v>
      </c>
      <c r="R436" s="146"/>
      <c r="S436" s="147"/>
      <c r="T436" s="147"/>
      <c r="U436" s="157"/>
      <c r="V436" s="165"/>
      <c r="W436" s="166"/>
      <c r="X436" s="166"/>
      <c r="Y436" s="166"/>
      <c r="Z436" s="167" t="str">
        <f t="shared" si="67"/>
        <v/>
      </c>
      <c r="AA436" s="150">
        <f t="shared" si="69"/>
        <v>0</v>
      </c>
      <c r="AB436" s="167" t="str">
        <f t="shared" si="68"/>
        <v/>
      </c>
      <c r="AG436" s="188" t="str">
        <f ca="1">IF(AB436="","",MIN(OFFSET(B436,0,0):OFFSET(B436,AB436-1,0)))</f>
        <v/>
      </c>
      <c r="AH436" s="188" t="str">
        <f ca="1">IF(AB436="","",MIN(OFFSET(C436,0,0):OFFSET(C436,AB436-1,0)))</f>
        <v/>
      </c>
      <c r="AI436" s="188" t="str">
        <f ca="1">IF(AB436="","",MAX(OFFSET(B436,0,0):OFFSET(B436,AB436-1,0)))</f>
        <v/>
      </c>
      <c r="AJ436" s="188" t="str">
        <f ca="1">IF(AB436="","",MAX(OFFSET(C436,0,0):OFFSET(C436,AB436-1,0)))</f>
        <v/>
      </c>
      <c r="AK436" s="188">
        <f t="shared" ca="1" si="64"/>
        <v>0</v>
      </c>
      <c r="AL436" s="189">
        <f t="shared" ca="1" si="65"/>
        <v>0</v>
      </c>
    </row>
    <row r="437" spans="1:38" ht="15.75" x14ac:dyDescent="0.25">
      <c r="A437" s="138"/>
      <c r="B437" s="160"/>
      <c r="C437" s="160"/>
      <c r="D437" s="161"/>
      <c r="E437" s="142">
        <f t="shared" si="66"/>
        <v>1</v>
      </c>
      <c r="F437" s="162">
        <f t="shared" si="72"/>
        <v>0</v>
      </c>
      <c r="G437" s="161"/>
      <c r="H437" s="179"/>
      <c r="I437" s="143"/>
      <c r="J437" s="143"/>
      <c r="K437" s="185" t="e">
        <f>VLOOKUP('Damage Pickup'!$H437&amp;'Damage Pickup'!$I437,Code!$I$2:$M$51,4,0)</f>
        <v>#N/A</v>
      </c>
      <c r="L437" s="183"/>
      <c r="M437" s="163"/>
      <c r="N437" s="144"/>
      <c r="O437" s="145">
        <f t="shared" si="70"/>
        <v>0</v>
      </c>
      <c r="P437" s="144">
        <v>0</v>
      </c>
      <c r="Q437" s="164">
        <f t="shared" si="71"/>
        <v>0</v>
      </c>
      <c r="R437" s="146"/>
      <c r="S437" s="147"/>
      <c r="T437" s="147"/>
      <c r="U437" s="157"/>
      <c r="V437" s="165"/>
      <c r="W437" s="166"/>
      <c r="X437" s="166"/>
      <c r="Y437" s="166"/>
      <c r="Z437" s="167" t="str">
        <f t="shared" si="67"/>
        <v/>
      </c>
      <c r="AA437" s="150">
        <f t="shared" si="69"/>
        <v>0</v>
      </c>
      <c r="AB437" s="167" t="str">
        <f t="shared" si="68"/>
        <v/>
      </c>
      <c r="AG437" s="188" t="str">
        <f ca="1">IF(AB437="","",MIN(OFFSET(B437,0,0):OFFSET(B437,AB437-1,0)))</f>
        <v/>
      </c>
      <c r="AH437" s="188" t="str">
        <f ca="1">IF(AB437="","",MIN(OFFSET(C437,0,0):OFFSET(C437,AB437-1,0)))</f>
        <v/>
      </c>
      <c r="AI437" s="188" t="str">
        <f ca="1">IF(AB437="","",MAX(OFFSET(B437,0,0):OFFSET(B437,AB437-1,0)))</f>
        <v/>
      </c>
      <c r="AJ437" s="188" t="str">
        <f ca="1">IF(AB437="","",MAX(OFFSET(C437,0,0):OFFSET(C437,AB437-1,0)))</f>
        <v/>
      </c>
      <c r="AK437" s="188">
        <f t="shared" ca="1" si="64"/>
        <v>0</v>
      </c>
      <c r="AL437" s="189">
        <f t="shared" ca="1" si="65"/>
        <v>0</v>
      </c>
    </row>
    <row r="438" spans="1:38" ht="15.75" x14ac:dyDescent="0.25">
      <c r="A438" s="138"/>
      <c r="B438" s="160"/>
      <c r="C438" s="160"/>
      <c r="D438" s="161"/>
      <c r="E438" s="142">
        <f t="shared" si="66"/>
        <v>1</v>
      </c>
      <c r="F438" s="162">
        <f t="shared" si="72"/>
        <v>0</v>
      </c>
      <c r="G438" s="161"/>
      <c r="H438" s="179"/>
      <c r="I438" s="143"/>
      <c r="J438" s="143"/>
      <c r="K438" s="185" t="e">
        <f>VLOOKUP('Damage Pickup'!$H438&amp;'Damage Pickup'!$I438,Code!$I$2:$M$51,4,0)</f>
        <v>#N/A</v>
      </c>
      <c r="L438" s="183"/>
      <c r="M438" s="163"/>
      <c r="N438" s="144"/>
      <c r="O438" s="145">
        <f t="shared" si="70"/>
        <v>0</v>
      </c>
      <c r="P438" s="144">
        <v>0</v>
      </c>
      <c r="Q438" s="164">
        <f t="shared" si="71"/>
        <v>0</v>
      </c>
      <c r="R438" s="146"/>
      <c r="S438" s="147"/>
      <c r="T438" s="147"/>
      <c r="U438" s="157"/>
      <c r="V438" s="165"/>
      <c r="W438" s="166"/>
      <c r="X438" s="166"/>
      <c r="Y438" s="166"/>
      <c r="Z438" s="167" t="str">
        <f t="shared" si="67"/>
        <v/>
      </c>
      <c r="AA438" s="150">
        <f t="shared" si="69"/>
        <v>0</v>
      </c>
      <c r="AB438" s="167" t="str">
        <f t="shared" si="68"/>
        <v/>
      </c>
      <c r="AG438" s="188" t="str">
        <f ca="1">IF(AB438="","",MIN(OFFSET(B438,0,0):OFFSET(B438,AB438-1,0)))</f>
        <v/>
      </c>
      <c r="AH438" s="188" t="str">
        <f ca="1">IF(AB438="","",MIN(OFFSET(C438,0,0):OFFSET(C438,AB438-1,0)))</f>
        <v/>
      </c>
      <c r="AI438" s="188" t="str">
        <f ca="1">IF(AB438="","",MAX(OFFSET(B438,0,0):OFFSET(B438,AB438-1,0)))</f>
        <v/>
      </c>
      <c r="AJ438" s="188" t="str">
        <f ca="1">IF(AB438="","",MAX(OFFSET(C438,0,0):OFFSET(C438,AB438-1,0)))</f>
        <v/>
      </c>
      <c r="AK438" s="188">
        <f t="shared" ca="1" si="64"/>
        <v>0</v>
      </c>
      <c r="AL438" s="189">
        <f t="shared" ca="1" si="65"/>
        <v>0</v>
      </c>
    </row>
    <row r="439" spans="1:38" ht="15.75" x14ac:dyDescent="0.25">
      <c r="A439" s="138"/>
      <c r="B439" s="160"/>
      <c r="C439" s="160"/>
      <c r="D439" s="161"/>
      <c r="E439" s="142">
        <f t="shared" si="66"/>
        <v>1</v>
      </c>
      <c r="F439" s="162">
        <f t="shared" si="72"/>
        <v>0</v>
      </c>
      <c r="G439" s="161"/>
      <c r="H439" s="179"/>
      <c r="I439" s="143"/>
      <c r="J439" s="143"/>
      <c r="K439" s="185" t="e">
        <f>VLOOKUP('Damage Pickup'!$H439&amp;'Damage Pickup'!$I439,Code!$I$2:$M$51,4,0)</f>
        <v>#N/A</v>
      </c>
      <c r="L439" s="183"/>
      <c r="M439" s="163"/>
      <c r="N439" s="144"/>
      <c r="O439" s="145">
        <f t="shared" si="70"/>
        <v>0</v>
      </c>
      <c r="P439" s="144">
        <v>0</v>
      </c>
      <c r="Q439" s="164">
        <f t="shared" si="71"/>
        <v>0</v>
      </c>
      <c r="R439" s="146"/>
      <c r="S439" s="147"/>
      <c r="T439" s="147"/>
      <c r="U439" s="157"/>
      <c r="V439" s="165"/>
      <c r="W439" s="166"/>
      <c r="X439" s="166"/>
      <c r="Y439" s="166"/>
      <c r="Z439" s="167" t="str">
        <f t="shared" si="67"/>
        <v/>
      </c>
      <c r="AA439" s="150">
        <f t="shared" si="69"/>
        <v>0</v>
      </c>
      <c r="AB439" s="167" t="str">
        <f t="shared" si="68"/>
        <v/>
      </c>
      <c r="AG439" s="188" t="str">
        <f ca="1">IF(AB439="","",MIN(OFFSET(B439,0,0):OFFSET(B439,AB439-1,0)))</f>
        <v/>
      </c>
      <c r="AH439" s="188" t="str">
        <f ca="1">IF(AB439="","",MIN(OFFSET(C439,0,0):OFFSET(C439,AB439-1,0)))</f>
        <v/>
      </c>
      <c r="AI439" s="188" t="str">
        <f ca="1">IF(AB439="","",MAX(OFFSET(B439,0,0):OFFSET(B439,AB439-1,0)))</f>
        <v/>
      </c>
      <c r="AJ439" s="188" t="str">
        <f ca="1">IF(AB439="","",MAX(OFFSET(C439,0,0):OFFSET(C439,AB439-1,0)))</f>
        <v/>
      </c>
      <c r="AK439" s="188">
        <f t="shared" ca="1" si="64"/>
        <v>0</v>
      </c>
      <c r="AL439" s="189">
        <f t="shared" ca="1" si="65"/>
        <v>0</v>
      </c>
    </row>
    <row r="440" spans="1:38" ht="15.75" x14ac:dyDescent="0.25">
      <c r="A440" s="138"/>
      <c r="B440" s="160"/>
      <c r="C440" s="160"/>
      <c r="D440" s="161"/>
      <c r="E440" s="142">
        <f t="shared" si="66"/>
        <v>1</v>
      </c>
      <c r="F440" s="162">
        <f t="shared" si="72"/>
        <v>0</v>
      </c>
      <c r="G440" s="161"/>
      <c r="H440" s="179"/>
      <c r="I440" s="143"/>
      <c r="J440" s="143"/>
      <c r="K440" s="185" t="e">
        <f>VLOOKUP('Damage Pickup'!$H440&amp;'Damage Pickup'!$I440,Code!$I$2:$M$51,4,0)</f>
        <v>#N/A</v>
      </c>
      <c r="L440" s="183"/>
      <c r="M440" s="163"/>
      <c r="N440" s="144"/>
      <c r="O440" s="145">
        <f t="shared" si="70"/>
        <v>0</v>
      </c>
      <c r="P440" s="144">
        <v>0</v>
      </c>
      <c r="Q440" s="164">
        <f t="shared" si="71"/>
        <v>0</v>
      </c>
      <c r="R440" s="146"/>
      <c r="S440" s="147"/>
      <c r="T440" s="147"/>
      <c r="U440" s="157"/>
      <c r="V440" s="165"/>
      <c r="W440" s="166"/>
      <c r="X440" s="166"/>
      <c r="Y440" s="166"/>
      <c r="Z440" s="167" t="str">
        <f t="shared" si="67"/>
        <v/>
      </c>
      <c r="AA440" s="150">
        <f t="shared" si="69"/>
        <v>0</v>
      </c>
      <c r="AB440" s="167" t="str">
        <f t="shared" si="68"/>
        <v/>
      </c>
      <c r="AG440" s="188" t="str">
        <f ca="1">IF(AB440="","",MIN(OFFSET(B440,0,0):OFFSET(B440,AB440-1,0)))</f>
        <v/>
      </c>
      <c r="AH440" s="188" t="str">
        <f ca="1">IF(AB440="","",MIN(OFFSET(C440,0,0):OFFSET(C440,AB440-1,0)))</f>
        <v/>
      </c>
      <c r="AI440" s="188" t="str">
        <f ca="1">IF(AB440="","",MAX(OFFSET(B440,0,0):OFFSET(B440,AB440-1,0)))</f>
        <v/>
      </c>
      <c r="AJ440" s="188" t="str">
        <f ca="1">IF(AB440="","",MAX(OFFSET(C440,0,0):OFFSET(C440,AB440-1,0)))</f>
        <v/>
      </c>
      <c r="AK440" s="188">
        <f t="shared" ca="1" si="64"/>
        <v>0</v>
      </c>
      <c r="AL440" s="189">
        <f t="shared" ca="1" si="65"/>
        <v>0</v>
      </c>
    </row>
    <row r="441" spans="1:38" ht="15.75" x14ac:dyDescent="0.25">
      <c r="A441" s="138"/>
      <c r="B441" s="160"/>
      <c r="C441" s="160"/>
      <c r="D441" s="161"/>
      <c r="E441" s="142">
        <f t="shared" si="66"/>
        <v>1</v>
      </c>
      <c r="F441" s="162">
        <f t="shared" si="72"/>
        <v>0</v>
      </c>
      <c r="G441" s="161"/>
      <c r="H441" s="179"/>
      <c r="I441" s="143"/>
      <c r="J441" s="143"/>
      <c r="K441" s="185" t="e">
        <f>VLOOKUP('Damage Pickup'!$H441&amp;'Damage Pickup'!$I441,Code!$I$2:$M$51,4,0)</f>
        <v>#N/A</v>
      </c>
      <c r="L441" s="183"/>
      <c r="M441" s="163"/>
      <c r="N441" s="144"/>
      <c r="O441" s="145">
        <f t="shared" si="70"/>
        <v>0</v>
      </c>
      <c r="P441" s="144">
        <v>0</v>
      </c>
      <c r="Q441" s="164">
        <f t="shared" si="71"/>
        <v>0</v>
      </c>
      <c r="R441" s="146"/>
      <c r="S441" s="147"/>
      <c r="T441" s="147"/>
      <c r="U441" s="157"/>
      <c r="V441" s="165"/>
      <c r="W441" s="166"/>
      <c r="X441" s="166"/>
      <c r="Y441" s="166"/>
      <c r="Z441" s="167" t="str">
        <f t="shared" si="67"/>
        <v/>
      </c>
      <c r="AA441" s="150">
        <f t="shared" si="69"/>
        <v>0</v>
      </c>
      <c r="AB441" s="167" t="str">
        <f t="shared" si="68"/>
        <v/>
      </c>
      <c r="AG441" s="188" t="str">
        <f ca="1">IF(AB441="","",MIN(OFFSET(B441,0,0):OFFSET(B441,AB441-1,0)))</f>
        <v/>
      </c>
      <c r="AH441" s="188" t="str">
        <f ca="1">IF(AB441="","",MIN(OFFSET(C441,0,0):OFFSET(C441,AB441-1,0)))</f>
        <v/>
      </c>
      <c r="AI441" s="188" t="str">
        <f ca="1">IF(AB441="","",MAX(OFFSET(B441,0,0):OFFSET(B441,AB441-1,0)))</f>
        <v/>
      </c>
      <c r="AJ441" s="188" t="str">
        <f ca="1">IF(AB441="","",MAX(OFFSET(C441,0,0):OFFSET(C441,AB441-1,0)))</f>
        <v/>
      </c>
      <c r="AK441" s="188">
        <f t="shared" ca="1" si="64"/>
        <v>0</v>
      </c>
      <c r="AL441" s="189">
        <f t="shared" ca="1" si="65"/>
        <v>0</v>
      </c>
    </row>
    <row r="442" spans="1:38" ht="15.75" x14ac:dyDescent="0.25">
      <c r="A442" s="138"/>
      <c r="B442" s="160"/>
      <c r="C442" s="160"/>
      <c r="D442" s="161"/>
      <c r="E442" s="142">
        <f t="shared" si="66"/>
        <v>1</v>
      </c>
      <c r="F442" s="162">
        <f t="shared" si="72"/>
        <v>0</v>
      </c>
      <c r="G442" s="161"/>
      <c r="H442" s="179"/>
      <c r="I442" s="143"/>
      <c r="J442" s="143"/>
      <c r="K442" s="185" t="e">
        <f>VLOOKUP('Damage Pickup'!$H442&amp;'Damage Pickup'!$I442,Code!$I$2:$M$51,4,0)</f>
        <v>#N/A</v>
      </c>
      <c r="L442" s="183"/>
      <c r="M442" s="163"/>
      <c r="N442" s="144"/>
      <c r="O442" s="145">
        <f t="shared" si="70"/>
        <v>0</v>
      </c>
      <c r="P442" s="144">
        <v>0</v>
      </c>
      <c r="Q442" s="164">
        <f t="shared" si="71"/>
        <v>0</v>
      </c>
      <c r="R442" s="146"/>
      <c r="S442" s="147"/>
      <c r="T442" s="147"/>
      <c r="U442" s="157"/>
      <c r="V442" s="165"/>
      <c r="W442" s="166"/>
      <c r="X442" s="166"/>
      <c r="Y442" s="166"/>
      <c r="Z442" s="167" t="str">
        <f t="shared" si="67"/>
        <v/>
      </c>
      <c r="AA442" s="150">
        <f t="shared" si="69"/>
        <v>0</v>
      </c>
      <c r="AB442" s="167" t="str">
        <f t="shared" si="68"/>
        <v/>
      </c>
      <c r="AG442" s="188" t="str">
        <f ca="1">IF(AB442="","",MIN(OFFSET(B442,0,0):OFFSET(B442,AB442-1,0)))</f>
        <v/>
      </c>
      <c r="AH442" s="188" t="str">
        <f ca="1">IF(AB442="","",MIN(OFFSET(C442,0,0):OFFSET(C442,AB442-1,0)))</f>
        <v/>
      </c>
      <c r="AI442" s="188" t="str">
        <f ca="1">IF(AB442="","",MAX(OFFSET(B442,0,0):OFFSET(B442,AB442-1,0)))</f>
        <v/>
      </c>
      <c r="AJ442" s="188" t="str">
        <f ca="1">IF(AB442="","",MAX(OFFSET(C442,0,0):OFFSET(C442,AB442-1,0)))</f>
        <v/>
      </c>
      <c r="AK442" s="188">
        <f t="shared" ca="1" si="64"/>
        <v>0</v>
      </c>
      <c r="AL442" s="189">
        <f t="shared" ca="1" si="65"/>
        <v>0</v>
      </c>
    </row>
    <row r="443" spans="1:38" ht="15.75" x14ac:dyDescent="0.25">
      <c r="A443" s="138"/>
      <c r="B443" s="160"/>
      <c r="C443" s="160"/>
      <c r="D443" s="161"/>
      <c r="E443" s="142">
        <f t="shared" si="66"/>
        <v>1</v>
      </c>
      <c r="F443" s="162">
        <f t="shared" si="72"/>
        <v>0</v>
      </c>
      <c r="G443" s="161"/>
      <c r="H443" s="179"/>
      <c r="I443" s="143"/>
      <c r="J443" s="143"/>
      <c r="K443" s="185" t="e">
        <f>VLOOKUP('Damage Pickup'!$H443&amp;'Damage Pickup'!$I443,Code!$I$2:$M$51,4,0)</f>
        <v>#N/A</v>
      </c>
      <c r="L443" s="183"/>
      <c r="M443" s="163"/>
      <c r="N443" s="144"/>
      <c r="O443" s="145">
        <f t="shared" si="70"/>
        <v>0</v>
      </c>
      <c r="P443" s="144">
        <v>0</v>
      </c>
      <c r="Q443" s="164">
        <f t="shared" si="71"/>
        <v>0</v>
      </c>
      <c r="R443" s="146"/>
      <c r="S443" s="147"/>
      <c r="T443" s="147"/>
      <c r="U443" s="157"/>
      <c r="V443" s="165"/>
      <c r="W443" s="166"/>
      <c r="X443" s="166"/>
      <c r="Y443" s="166"/>
      <c r="Z443" s="167" t="str">
        <f t="shared" si="67"/>
        <v/>
      </c>
      <c r="AA443" s="150">
        <f t="shared" si="69"/>
        <v>0</v>
      </c>
      <c r="AB443" s="167" t="str">
        <f t="shared" si="68"/>
        <v/>
      </c>
      <c r="AG443" s="188" t="str">
        <f ca="1">IF(AB443="","",MIN(OFFSET(B443,0,0):OFFSET(B443,AB443-1,0)))</f>
        <v/>
      </c>
      <c r="AH443" s="188" t="str">
        <f ca="1">IF(AB443="","",MIN(OFFSET(C443,0,0):OFFSET(C443,AB443-1,0)))</f>
        <v/>
      </c>
      <c r="AI443" s="188" t="str">
        <f ca="1">IF(AB443="","",MAX(OFFSET(B443,0,0):OFFSET(B443,AB443-1,0)))</f>
        <v/>
      </c>
      <c r="AJ443" s="188" t="str">
        <f ca="1">IF(AB443="","",MAX(OFFSET(C443,0,0):OFFSET(C443,AB443-1,0)))</f>
        <v/>
      </c>
      <c r="AK443" s="188">
        <f t="shared" ca="1" si="64"/>
        <v>0</v>
      </c>
      <c r="AL443" s="189">
        <f t="shared" ca="1" si="65"/>
        <v>0</v>
      </c>
    </row>
    <row r="444" spans="1:38" ht="15.75" x14ac:dyDescent="0.25">
      <c r="A444" s="138"/>
      <c r="B444" s="160"/>
      <c r="C444" s="160"/>
      <c r="D444" s="161"/>
      <c r="E444" s="142">
        <f t="shared" si="66"/>
        <v>1</v>
      </c>
      <c r="F444" s="162">
        <f t="shared" si="72"/>
        <v>0</v>
      </c>
      <c r="G444" s="161"/>
      <c r="H444" s="179"/>
      <c r="I444" s="143"/>
      <c r="J444" s="143"/>
      <c r="K444" s="185" t="e">
        <f>VLOOKUP('Damage Pickup'!$H444&amp;'Damage Pickup'!$I444,Code!$I$2:$M$51,4,0)</f>
        <v>#N/A</v>
      </c>
      <c r="L444" s="183"/>
      <c r="M444" s="163"/>
      <c r="N444" s="144"/>
      <c r="O444" s="145">
        <f t="shared" si="70"/>
        <v>0</v>
      </c>
      <c r="P444" s="144">
        <v>0</v>
      </c>
      <c r="Q444" s="164">
        <f t="shared" si="71"/>
        <v>0</v>
      </c>
      <c r="R444" s="146"/>
      <c r="S444" s="147"/>
      <c r="T444" s="147"/>
      <c r="U444" s="157"/>
      <c r="V444" s="165"/>
      <c r="W444" s="166"/>
      <c r="X444" s="166"/>
      <c r="Y444" s="166"/>
      <c r="Z444" s="167" t="str">
        <f t="shared" si="67"/>
        <v/>
      </c>
      <c r="AA444" s="150">
        <f t="shared" si="69"/>
        <v>0</v>
      </c>
      <c r="AB444" s="167" t="str">
        <f t="shared" si="68"/>
        <v/>
      </c>
      <c r="AG444" s="188" t="str">
        <f ca="1">IF(AB444="","",MIN(OFFSET(B444,0,0):OFFSET(B444,AB444-1,0)))</f>
        <v/>
      </c>
      <c r="AH444" s="188" t="str">
        <f ca="1">IF(AB444="","",MIN(OFFSET(C444,0,0):OFFSET(C444,AB444-1,0)))</f>
        <v/>
      </c>
      <c r="AI444" s="188" t="str">
        <f ca="1">IF(AB444="","",MAX(OFFSET(B444,0,0):OFFSET(B444,AB444-1,0)))</f>
        <v/>
      </c>
      <c r="AJ444" s="188" t="str">
        <f ca="1">IF(AB444="","",MAX(OFFSET(C444,0,0):OFFSET(C444,AB444-1,0)))</f>
        <v/>
      </c>
      <c r="AK444" s="188">
        <f t="shared" ca="1" si="64"/>
        <v>0</v>
      </c>
      <c r="AL444" s="189">
        <f t="shared" ca="1" si="65"/>
        <v>0</v>
      </c>
    </row>
    <row r="445" spans="1:38" ht="15.75" x14ac:dyDescent="0.25">
      <c r="A445" s="138"/>
      <c r="B445" s="160"/>
      <c r="C445" s="160"/>
      <c r="D445" s="161"/>
      <c r="E445" s="142">
        <f t="shared" si="66"/>
        <v>1</v>
      </c>
      <c r="F445" s="162">
        <f t="shared" si="72"/>
        <v>0</v>
      </c>
      <c r="G445" s="161"/>
      <c r="H445" s="179"/>
      <c r="I445" s="143"/>
      <c r="J445" s="143"/>
      <c r="K445" s="185" t="e">
        <f>VLOOKUP('Damage Pickup'!$H445&amp;'Damage Pickup'!$I445,Code!$I$2:$M$51,4,0)</f>
        <v>#N/A</v>
      </c>
      <c r="L445" s="183"/>
      <c r="M445" s="163"/>
      <c r="N445" s="144"/>
      <c r="O445" s="145">
        <f t="shared" si="70"/>
        <v>0</v>
      </c>
      <c r="P445" s="144">
        <v>0</v>
      </c>
      <c r="Q445" s="164">
        <f t="shared" si="71"/>
        <v>0</v>
      </c>
      <c r="R445" s="146"/>
      <c r="S445" s="147"/>
      <c r="T445" s="147"/>
      <c r="U445" s="157"/>
      <c r="V445" s="165"/>
      <c r="W445" s="166"/>
      <c r="X445" s="166"/>
      <c r="Y445" s="166"/>
      <c r="Z445" s="167" t="str">
        <f t="shared" si="67"/>
        <v/>
      </c>
      <c r="AA445" s="150">
        <f t="shared" si="69"/>
        <v>0</v>
      </c>
      <c r="AB445" s="167" t="str">
        <f t="shared" si="68"/>
        <v/>
      </c>
      <c r="AG445" s="188" t="str">
        <f ca="1">IF(AB445="","",MIN(OFFSET(B445,0,0):OFFSET(B445,AB445-1,0)))</f>
        <v/>
      </c>
      <c r="AH445" s="188" t="str">
        <f ca="1">IF(AB445="","",MIN(OFFSET(C445,0,0):OFFSET(C445,AB445-1,0)))</f>
        <v/>
      </c>
      <c r="AI445" s="188" t="str">
        <f ca="1">IF(AB445="","",MAX(OFFSET(B445,0,0):OFFSET(B445,AB445-1,0)))</f>
        <v/>
      </c>
      <c r="AJ445" s="188" t="str">
        <f ca="1">IF(AB445="","",MAX(OFFSET(C445,0,0):OFFSET(C445,AB445-1,0)))</f>
        <v/>
      </c>
      <c r="AK445" s="188">
        <f t="shared" ref="AK445:AK508" ca="1" si="73">MIN(AG445:AJ445)</f>
        <v>0</v>
      </c>
      <c r="AL445" s="189">
        <f t="shared" ref="AL445:AL508" ca="1" si="74">MAX(AG445:AJ445)</f>
        <v>0</v>
      </c>
    </row>
    <row r="446" spans="1:38" ht="15.75" x14ac:dyDescent="0.25">
      <c r="A446" s="138"/>
      <c r="B446" s="160"/>
      <c r="C446" s="160"/>
      <c r="D446" s="161"/>
      <c r="E446" s="142">
        <f t="shared" si="66"/>
        <v>1</v>
      </c>
      <c r="F446" s="162">
        <f t="shared" si="72"/>
        <v>0</v>
      </c>
      <c r="G446" s="161"/>
      <c r="H446" s="179"/>
      <c r="I446" s="143"/>
      <c r="J446" s="143"/>
      <c r="K446" s="185" t="e">
        <f>VLOOKUP('Damage Pickup'!$H446&amp;'Damage Pickup'!$I446,Code!$I$2:$M$51,4,0)</f>
        <v>#N/A</v>
      </c>
      <c r="L446" s="183"/>
      <c r="M446" s="163"/>
      <c r="N446" s="144"/>
      <c r="O446" s="145">
        <f t="shared" si="70"/>
        <v>0</v>
      </c>
      <c r="P446" s="144">
        <v>0</v>
      </c>
      <c r="Q446" s="164">
        <f t="shared" si="71"/>
        <v>0</v>
      </c>
      <c r="R446" s="146"/>
      <c r="S446" s="147"/>
      <c r="T446" s="147"/>
      <c r="U446" s="157"/>
      <c r="V446" s="165"/>
      <c r="W446" s="166"/>
      <c r="X446" s="166"/>
      <c r="Y446" s="166"/>
      <c r="Z446" s="167" t="str">
        <f t="shared" si="67"/>
        <v/>
      </c>
      <c r="AA446" s="150">
        <f t="shared" si="69"/>
        <v>0</v>
      </c>
      <c r="AB446" s="167" t="str">
        <f t="shared" si="68"/>
        <v/>
      </c>
      <c r="AG446" s="188" t="str">
        <f ca="1">IF(AB446="","",MIN(OFFSET(B446,0,0):OFFSET(B446,AB446-1,0)))</f>
        <v/>
      </c>
      <c r="AH446" s="188" t="str">
        <f ca="1">IF(AB446="","",MIN(OFFSET(C446,0,0):OFFSET(C446,AB446-1,0)))</f>
        <v/>
      </c>
      <c r="AI446" s="188" t="str">
        <f ca="1">IF(AB446="","",MAX(OFFSET(B446,0,0):OFFSET(B446,AB446-1,0)))</f>
        <v/>
      </c>
      <c r="AJ446" s="188" t="str">
        <f ca="1">IF(AB446="","",MAX(OFFSET(C446,0,0):OFFSET(C446,AB446-1,0)))</f>
        <v/>
      </c>
      <c r="AK446" s="188">
        <f t="shared" ca="1" si="73"/>
        <v>0</v>
      </c>
      <c r="AL446" s="189">
        <f t="shared" ca="1" si="74"/>
        <v>0</v>
      </c>
    </row>
    <row r="447" spans="1:38" ht="15.75" x14ac:dyDescent="0.25">
      <c r="A447" s="138"/>
      <c r="B447" s="160"/>
      <c r="C447" s="160"/>
      <c r="D447" s="161"/>
      <c r="E447" s="142">
        <f t="shared" si="66"/>
        <v>1</v>
      </c>
      <c r="F447" s="162">
        <f t="shared" si="72"/>
        <v>0</v>
      </c>
      <c r="G447" s="161"/>
      <c r="H447" s="179"/>
      <c r="I447" s="143"/>
      <c r="J447" s="143"/>
      <c r="K447" s="185" t="e">
        <f>VLOOKUP('Damage Pickup'!$H447&amp;'Damage Pickup'!$I447,Code!$I$2:$M$51,4,0)</f>
        <v>#N/A</v>
      </c>
      <c r="L447" s="183"/>
      <c r="M447" s="163"/>
      <c r="N447" s="144"/>
      <c r="O447" s="145">
        <f t="shared" si="70"/>
        <v>0</v>
      </c>
      <c r="P447" s="144">
        <v>0</v>
      </c>
      <c r="Q447" s="164">
        <f t="shared" si="71"/>
        <v>0</v>
      </c>
      <c r="R447" s="146"/>
      <c r="S447" s="147"/>
      <c r="T447" s="147"/>
      <c r="U447" s="157"/>
      <c r="V447" s="165"/>
      <c r="W447" s="166"/>
      <c r="X447" s="166"/>
      <c r="Y447" s="166"/>
      <c r="Z447" s="167" t="str">
        <f t="shared" si="67"/>
        <v/>
      </c>
      <c r="AA447" s="150">
        <f t="shared" si="69"/>
        <v>0</v>
      </c>
      <c r="AB447" s="167" t="str">
        <f t="shared" si="68"/>
        <v/>
      </c>
      <c r="AG447" s="188" t="str">
        <f ca="1">IF(AB447="","",MIN(OFFSET(B447,0,0):OFFSET(B447,AB447-1,0)))</f>
        <v/>
      </c>
      <c r="AH447" s="188" t="str">
        <f ca="1">IF(AB447="","",MIN(OFFSET(C447,0,0):OFFSET(C447,AB447-1,0)))</f>
        <v/>
      </c>
      <c r="AI447" s="188" t="str">
        <f ca="1">IF(AB447="","",MAX(OFFSET(B447,0,0):OFFSET(B447,AB447-1,0)))</f>
        <v/>
      </c>
      <c r="AJ447" s="188" t="str">
        <f ca="1">IF(AB447="","",MAX(OFFSET(C447,0,0):OFFSET(C447,AB447-1,0)))</f>
        <v/>
      </c>
      <c r="AK447" s="188">
        <f t="shared" ca="1" si="73"/>
        <v>0</v>
      </c>
      <c r="AL447" s="189">
        <f t="shared" ca="1" si="74"/>
        <v>0</v>
      </c>
    </row>
    <row r="448" spans="1:38" ht="15.75" x14ac:dyDescent="0.25">
      <c r="A448" s="138"/>
      <c r="B448" s="160"/>
      <c r="C448" s="160"/>
      <c r="D448" s="161"/>
      <c r="E448" s="142">
        <f t="shared" si="66"/>
        <v>1</v>
      </c>
      <c r="F448" s="162">
        <f t="shared" si="72"/>
        <v>0</v>
      </c>
      <c r="G448" s="161"/>
      <c r="H448" s="179"/>
      <c r="I448" s="143"/>
      <c r="J448" s="143"/>
      <c r="K448" s="185" t="e">
        <f>VLOOKUP('Damage Pickup'!$H448&amp;'Damage Pickup'!$I448,Code!$I$2:$M$51,4,0)</f>
        <v>#N/A</v>
      </c>
      <c r="L448" s="183"/>
      <c r="M448" s="163"/>
      <c r="N448" s="144"/>
      <c r="O448" s="145">
        <f t="shared" si="70"/>
        <v>0</v>
      </c>
      <c r="P448" s="144">
        <v>0</v>
      </c>
      <c r="Q448" s="164">
        <f t="shared" si="71"/>
        <v>0</v>
      </c>
      <c r="R448" s="146"/>
      <c r="S448" s="147"/>
      <c r="T448" s="147"/>
      <c r="U448" s="157"/>
      <c r="V448" s="165"/>
      <c r="W448" s="166"/>
      <c r="X448" s="166"/>
      <c r="Y448" s="166"/>
      <c r="Z448" s="167" t="str">
        <f t="shared" si="67"/>
        <v/>
      </c>
      <c r="AA448" s="150">
        <f t="shared" si="69"/>
        <v>0</v>
      </c>
      <c r="AB448" s="167" t="str">
        <f t="shared" si="68"/>
        <v/>
      </c>
      <c r="AG448" s="188" t="str">
        <f ca="1">IF(AB448="","",MIN(OFFSET(B448,0,0):OFFSET(B448,AB448-1,0)))</f>
        <v/>
      </c>
      <c r="AH448" s="188" t="str">
        <f ca="1">IF(AB448="","",MIN(OFFSET(C448,0,0):OFFSET(C448,AB448-1,0)))</f>
        <v/>
      </c>
      <c r="AI448" s="188" t="str">
        <f ca="1">IF(AB448="","",MAX(OFFSET(B448,0,0):OFFSET(B448,AB448-1,0)))</f>
        <v/>
      </c>
      <c r="AJ448" s="188" t="str">
        <f ca="1">IF(AB448="","",MAX(OFFSET(C448,0,0):OFFSET(C448,AB448-1,0)))</f>
        <v/>
      </c>
      <c r="AK448" s="188">
        <f t="shared" ca="1" si="73"/>
        <v>0</v>
      </c>
      <c r="AL448" s="189">
        <f t="shared" ca="1" si="74"/>
        <v>0</v>
      </c>
    </row>
    <row r="449" spans="1:38" ht="15.75" x14ac:dyDescent="0.25">
      <c r="A449" s="138"/>
      <c r="B449" s="160"/>
      <c r="C449" s="160"/>
      <c r="D449" s="161"/>
      <c r="E449" s="142">
        <f t="shared" si="66"/>
        <v>1</v>
      </c>
      <c r="F449" s="162">
        <f t="shared" si="72"/>
        <v>0</v>
      </c>
      <c r="G449" s="161"/>
      <c r="H449" s="179"/>
      <c r="I449" s="143"/>
      <c r="J449" s="143"/>
      <c r="K449" s="185" t="e">
        <f>VLOOKUP('Damage Pickup'!$H449&amp;'Damage Pickup'!$I449,Code!$I$2:$M$51,4,0)</f>
        <v>#N/A</v>
      </c>
      <c r="L449" s="183"/>
      <c r="M449" s="163"/>
      <c r="N449" s="144"/>
      <c r="O449" s="145">
        <f t="shared" si="70"/>
        <v>0</v>
      </c>
      <c r="P449" s="144">
        <v>0</v>
      </c>
      <c r="Q449" s="164">
        <f t="shared" si="71"/>
        <v>0</v>
      </c>
      <c r="R449" s="146"/>
      <c r="S449" s="147"/>
      <c r="T449" s="147"/>
      <c r="U449" s="157"/>
      <c r="V449" s="165"/>
      <c r="W449" s="166"/>
      <c r="X449" s="166"/>
      <c r="Y449" s="166"/>
      <c r="Z449" s="167" t="str">
        <f t="shared" si="67"/>
        <v/>
      </c>
      <c r="AA449" s="150">
        <f t="shared" si="69"/>
        <v>0</v>
      </c>
      <c r="AB449" s="167" t="str">
        <f t="shared" si="68"/>
        <v/>
      </c>
      <c r="AG449" s="188" t="str">
        <f ca="1">IF(AB449="","",MIN(OFFSET(B449,0,0):OFFSET(B449,AB449-1,0)))</f>
        <v/>
      </c>
      <c r="AH449" s="188" t="str">
        <f ca="1">IF(AB449="","",MIN(OFFSET(C449,0,0):OFFSET(C449,AB449-1,0)))</f>
        <v/>
      </c>
      <c r="AI449" s="188" t="str">
        <f ca="1">IF(AB449="","",MAX(OFFSET(B449,0,0):OFFSET(B449,AB449-1,0)))</f>
        <v/>
      </c>
      <c r="AJ449" s="188" t="str">
        <f ca="1">IF(AB449="","",MAX(OFFSET(C449,0,0):OFFSET(C449,AB449-1,0)))</f>
        <v/>
      </c>
      <c r="AK449" s="188">
        <f t="shared" ca="1" si="73"/>
        <v>0</v>
      </c>
      <c r="AL449" s="189">
        <f t="shared" ca="1" si="74"/>
        <v>0</v>
      </c>
    </row>
    <row r="450" spans="1:38" ht="15.75" x14ac:dyDescent="0.25">
      <c r="A450" s="138"/>
      <c r="B450" s="160"/>
      <c r="C450" s="160"/>
      <c r="D450" s="161"/>
      <c r="E450" s="142">
        <f t="shared" ref="E450:E513" si="75">IF(OR(ABS(C450-B450)*1000=0,C450=0),1,ABS(C450-B450)*1000)</f>
        <v>1</v>
      </c>
      <c r="F450" s="162">
        <f t="shared" si="72"/>
        <v>0</v>
      </c>
      <c r="G450" s="161"/>
      <c r="H450" s="179"/>
      <c r="I450" s="143"/>
      <c r="J450" s="143"/>
      <c r="K450" s="185" t="e">
        <f>VLOOKUP('Damage Pickup'!$H450&amp;'Damage Pickup'!$I450,Code!$I$2:$M$51,4,0)</f>
        <v>#N/A</v>
      </c>
      <c r="L450" s="183"/>
      <c r="M450" s="163"/>
      <c r="N450" s="144"/>
      <c r="O450" s="145">
        <f t="shared" si="70"/>
        <v>0</v>
      </c>
      <c r="P450" s="144">
        <v>0</v>
      </c>
      <c r="Q450" s="164">
        <f t="shared" si="71"/>
        <v>0</v>
      </c>
      <c r="R450" s="146"/>
      <c r="S450" s="147"/>
      <c r="T450" s="147"/>
      <c r="U450" s="157"/>
      <c r="V450" s="165"/>
      <c r="W450" s="166"/>
      <c r="X450" s="166"/>
      <c r="Y450" s="166"/>
      <c r="Z450" s="167" t="str">
        <f t="shared" si="67"/>
        <v/>
      </c>
      <c r="AA450" s="150">
        <f t="shared" si="69"/>
        <v>0</v>
      </c>
      <c r="AB450" s="167" t="str">
        <f t="shared" si="68"/>
        <v/>
      </c>
      <c r="AG450" s="188" t="str">
        <f ca="1">IF(AB450="","",MIN(OFFSET(B450,0,0):OFFSET(B450,AB450-1,0)))</f>
        <v/>
      </c>
      <c r="AH450" s="188" t="str">
        <f ca="1">IF(AB450="","",MIN(OFFSET(C450,0,0):OFFSET(C450,AB450-1,0)))</f>
        <v/>
      </c>
      <c r="AI450" s="188" t="str">
        <f ca="1">IF(AB450="","",MAX(OFFSET(B450,0,0):OFFSET(B450,AB450-1,0)))</f>
        <v/>
      </c>
      <c r="AJ450" s="188" t="str">
        <f ca="1">IF(AB450="","",MAX(OFFSET(C450,0,0):OFFSET(C450,AB450-1,0)))</f>
        <v/>
      </c>
      <c r="AK450" s="188">
        <f t="shared" ca="1" si="73"/>
        <v>0</v>
      </c>
      <c r="AL450" s="189">
        <f t="shared" ca="1" si="74"/>
        <v>0</v>
      </c>
    </row>
    <row r="451" spans="1:38" ht="15.75" x14ac:dyDescent="0.25">
      <c r="A451" s="138"/>
      <c r="B451" s="160"/>
      <c r="C451" s="160"/>
      <c r="D451" s="161"/>
      <c r="E451" s="142">
        <f t="shared" si="75"/>
        <v>1</v>
      </c>
      <c r="F451" s="162">
        <f t="shared" si="72"/>
        <v>0</v>
      </c>
      <c r="G451" s="161"/>
      <c r="H451" s="179"/>
      <c r="I451" s="143"/>
      <c r="J451" s="143"/>
      <c r="K451" s="185" t="e">
        <f>VLOOKUP('Damage Pickup'!$H451&amp;'Damage Pickup'!$I451,Code!$I$2:$M$51,4,0)</f>
        <v>#N/A</v>
      </c>
      <c r="L451" s="183"/>
      <c r="M451" s="163"/>
      <c r="N451" s="144"/>
      <c r="O451" s="145">
        <f t="shared" si="70"/>
        <v>0</v>
      </c>
      <c r="P451" s="144">
        <v>0</v>
      </c>
      <c r="Q451" s="164">
        <f t="shared" si="71"/>
        <v>0</v>
      </c>
      <c r="R451" s="146"/>
      <c r="S451" s="147"/>
      <c r="T451" s="147"/>
      <c r="U451" s="157"/>
      <c r="V451" s="165"/>
      <c r="W451" s="166"/>
      <c r="X451" s="166"/>
      <c r="Y451" s="166"/>
      <c r="Z451" s="167" t="str">
        <f t="shared" ref="Z451:Z514" si="76">IF(A451="","",ROW()-ROW($Z$2))</f>
        <v/>
      </c>
      <c r="AA451" s="150">
        <f t="shared" si="69"/>
        <v>0</v>
      </c>
      <c r="AB451" s="167" t="str">
        <f t="shared" ref="AB451:AB514" si="77">IF(Z451="","",COUNTIF($AA:$AA,Z451))</f>
        <v/>
      </c>
      <c r="AG451" s="188" t="str">
        <f ca="1">IF(AB451="","",MIN(OFFSET(B451,0,0):OFFSET(B451,AB451-1,0)))</f>
        <v/>
      </c>
      <c r="AH451" s="188" t="str">
        <f ca="1">IF(AB451="","",MIN(OFFSET(C451,0,0):OFFSET(C451,AB451-1,0)))</f>
        <v/>
      </c>
      <c r="AI451" s="188" t="str">
        <f ca="1">IF(AB451="","",MAX(OFFSET(B451,0,0):OFFSET(B451,AB451-1,0)))</f>
        <v/>
      </c>
      <c r="AJ451" s="188" t="str">
        <f ca="1">IF(AB451="","",MAX(OFFSET(C451,0,0):OFFSET(C451,AB451-1,0)))</f>
        <v/>
      </c>
      <c r="AK451" s="188">
        <f t="shared" ca="1" si="73"/>
        <v>0</v>
      </c>
      <c r="AL451" s="189">
        <f t="shared" ca="1" si="74"/>
        <v>0</v>
      </c>
    </row>
    <row r="452" spans="1:38" ht="15.75" x14ac:dyDescent="0.25">
      <c r="A452" s="138"/>
      <c r="B452" s="160"/>
      <c r="C452" s="160"/>
      <c r="D452" s="161"/>
      <c r="E452" s="142">
        <f t="shared" si="75"/>
        <v>1</v>
      </c>
      <c r="F452" s="162">
        <f t="shared" si="72"/>
        <v>0</v>
      </c>
      <c r="G452" s="161"/>
      <c r="H452" s="179"/>
      <c r="I452" s="143"/>
      <c r="J452" s="143"/>
      <c r="K452" s="185" t="e">
        <f>VLOOKUP('Damage Pickup'!$H452&amp;'Damage Pickup'!$I452,Code!$I$2:$M$51,4,0)</f>
        <v>#N/A</v>
      </c>
      <c r="L452" s="183"/>
      <c r="M452" s="163"/>
      <c r="N452" s="144"/>
      <c r="O452" s="145">
        <f t="shared" si="70"/>
        <v>0</v>
      </c>
      <c r="P452" s="144">
        <v>0</v>
      </c>
      <c r="Q452" s="164">
        <f t="shared" si="71"/>
        <v>0</v>
      </c>
      <c r="R452" s="146"/>
      <c r="S452" s="147"/>
      <c r="T452" s="147"/>
      <c r="U452" s="157"/>
      <c r="V452" s="165"/>
      <c r="W452" s="166"/>
      <c r="X452" s="166"/>
      <c r="Y452" s="166"/>
      <c r="Z452" s="167" t="str">
        <f t="shared" si="76"/>
        <v/>
      </c>
      <c r="AA452" s="150">
        <f t="shared" si="69"/>
        <v>0</v>
      </c>
      <c r="AB452" s="167" t="str">
        <f t="shared" si="77"/>
        <v/>
      </c>
      <c r="AG452" s="188" t="str">
        <f ca="1">IF(AB452="","",MIN(OFFSET(B452,0,0):OFFSET(B452,AB452-1,0)))</f>
        <v/>
      </c>
      <c r="AH452" s="188" t="str">
        <f ca="1">IF(AB452="","",MIN(OFFSET(C452,0,0):OFFSET(C452,AB452-1,0)))</f>
        <v/>
      </c>
      <c r="AI452" s="188" t="str">
        <f ca="1">IF(AB452="","",MAX(OFFSET(B452,0,0):OFFSET(B452,AB452-1,0)))</f>
        <v/>
      </c>
      <c r="AJ452" s="188" t="str">
        <f ca="1">IF(AB452="","",MAX(OFFSET(C452,0,0):OFFSET(C452,AB452-1,0)))</f>
        <v/>
      </c>
      <c r="AK452" s="188">
        <f t="shared" ca="1" si="73"/>
        <v>0</v>
      </c>
      <c r="AL452" s="189">
        <f t="shared" ca="1" si="74"/>
        <v>0</v>
      </c>
    </row>
    <row r="453" spans="1:38" ht="15.75" x14ac:dyDescent="0.25">
      <c r="A453" s="138"/>
      <c r="B453" s="160"/>
      <c r="C453" s="160"/>
      <c r="D453" s="161"/>
      <c r="E453" s="142">
        <f t="shared" si="75"/>
        <v>1</v>
      </c>
      <c r="F453" s="162">
        <f t="shared" si="72"/>
        <v>0</v>
      </c>
      <c r="G453" s="161"/>
      <c r="H453" s="179"/>
      <c r="I453" s="143"/>
      <c r="J453" s="143"/>
      <c r="K453" s="185" t="e">
        <f>VLOOKUP('Damage Pickup'!$H453&amp;'Damage Pickup'!$I453,Code!$I$2:$M$51,4,0)</f>
        <v>#N/A</v>
      </c>
      <c r="L453" s="183"/>
      <c r="M453" s="163"/>
      <c r="N453" s="144"/>
      <c r="O453" s="145">
        <f t="shared" si="70"/>
        <v>0</v>
      </c>
      <c r="P453" s="144">
        <v>0</v>
      </c>
      <c r="Q453" s="164">
        <f t="shared" si="71"/>
        <v>0</v>
      </c>
      <c r="R453" s="146"/>
      <c r="S453" s="147"/>
      <c r="T453" s="147"/>
      <c r="U453" s="157"/>
      <c r="V453" s="165"/>
      <c r="W453" s="166"/>
      <c r="X453" s="166"/>
      <c r="Y453" s="166"/>
      <c r="Z453" s="167" t="str">
        <f t="shared" si="76"/>
        <v/>
      </c>
      <c r="AA453" s="150">
        <f t="shared" si="69"/>
        <v>0</v>
      </c>
      <c r="AB453" s="167" t="str">
        <f t="shared" si="77"/>
        <v/>
      </c>
      <c r="AG453" s="188" t="str">
        <f ca="1">IF(AB453="","",MIN(OFFSET(B453,0,0):OFFSET(B453,AB453-1,0)))</f>
        <v/>
      </c>
      <c r="AH453" s="188" t="str">
        <f ca="1">IF(AB453="","",MIN(OFFSET(C453,0,0):OFFSET(C453,AB453-1,0)))</f>
        <v/>
      </c>
      <c r="AI453" s="188" t="str">
        <f ca="1">IF(AB453="","",MAX(OFFSET(B453,0,0):OFFSET(B453,AB453-1,0)))</f>
        <v/>
      </c>
      <c r="AJ453" s="188" t="str">
        <f ca="1">IF(AB453="","",MAX(OFFSET(C453,0,0):OFFSET(C453,AB453-1,0)))</f>
        <v/>
      </c>
      <c r="AK453" s="188">
        <f t="shared" ca="1" si="73"/>
        <v>0</v>
      </c>
      <c r="AL453" s="189">
        <f t="shared" ca="1" si="74"/>
        <v>0</v>
      </c>
    </row>
    <row r="454" spans="1:38" ht="15.75" x14ac:dyDescent="0.25">
      <c r="A454" s="138"/>
      <c r="B454" s="160"/>
      <c r="C454" s="160"/>
      <c r="D454" s="161"/>
      <c r="E454" s="142">
        <f t="shared" si="75"/>
        <v>1</v>
      </c>
      <c r="F454" s="162">
        <f t="shared" si="72"/>
        <v>0</v>
      </c>
      <c r="G454" s="161"/>
      <c r="H454" s="179"/>
      <c r="I454" s="143"/>
      <c r="J454" s="143"/>
      <c r="K454" s="185" t="e">
        <f>VLOOKUP('Damage Pickup'!$H454&amp;'Damage Pickup'!$I454,Code!$I$2:$M$51,4,0)</f>
        <v>#N/A</v>
      </c>
      <c r="L454" s="183"/>
      <c r="M454" s="163"/>
      <c r="N454" s="144"/>
      <c r="O454" s="145">
        <f t="shared" si="70"/>
        <v>0</v>
      </c>
      <c r="P454" s="144">
        <v>0</v>
      </c>
      <c r="Q454" s="164">
        <f t="shared" si="71"/>
        <v>0</v>
      </c>
      <c r="R454" s="146"/>
      <c r="S454" s="147"/>
      <c r="T454" s="147"/>
      <c r="U454" s="157"/>
      <c r="V454" s="165"/>
      <c r="W454" s="166"/>
      <c r="X454" s="166"/>
      <c r="Y454" s="166"/>
      <c r="Z454" s="167" t="str">
        <f t="shared" si="76"/>
        <v/>
      </c>
      <c r="AA454" s="150">
        <f t="shared" si="69"/>
        <v>0</v>
      </c>
      <c r="AB454" s="167" t="str">
        <f t="shared" si="77"/>
        <v/>
      </c>
      <c r="AG454" s="188" t="str">
        <f ca="1">IF(AB454="","",MIN(OFFSET(B454,0,0):OFFSET(B454,AB454-1,0)))</f>
        <v/>
      </c>
      <c r="AH454" s="188" t="str">
        <f ca="1">IF(AB454="","",MIN(OFFSET(C454,0,0):OFFSET(C454,AB454-1,0)))</f>
        <v/>
      </c>
      <c r="AI454" s="188" t="str">
        <f ca="1">IF(AB454="","",MAX(OFFSET(B454,0,0):OFFSET(B454,AB454-1,0)))</f>
        <v/>
      </c>
      <c r="AJ454" s="188" t="str">
        <f ca="1">IF(AB454="","",MAX(OFFSET(C454,0,0):OFFSET(C454,AB454-1,0)))</f>
        <v/>
      </c>
      <c r="AK454" s="188">
        <f t="shared" ca="1" si="73"/>
        <v>0</v>
      </c>
      <c r="AL454" s="189">
        <f t="shared" ca="1" si="74"/>
        <v>0</v>
      </c>
    </row>
    <row r="455" spans="1:38" ht="15.75" x14ac:dyDescent="0.25">
      <c r="A455" s="138"/>
      <c r="B455" s="160"/>
      <c r="C455" s="160"/>
      <c r="D455" s="161"/>
      <c r="E455" s="142">
        <f t="shared" si="75"/>
        <v>1</v>
      </c>
      <c r="F455" s="162">
        <f t="shared" si="72"/>
        <v>0</v>
      </c>
      <c r="G455" s="161"/>
      <c r="H455" s="179"/>
      <c r="I455" s="143"/>
      <c r="J455" s="143"/>
      <c r="K455" s="185" t="e">
        <f>VLOOKUP('Damage Pickup'!$H455&amp;'Damage Pickup'!$I455,Code!$I$2:$M$51,4,0)</f>
        <v>#N/A</v>
      </c>
      <c r="L455" s="183"/>
      <c r="M455" s="163"/>
      <c r="N455" s="144"/>
      <c r="O455" s="145">
        <f t="shared" si="70"/>
        <v>0</v>
      </c>
      <c r="P455" s="144">
        <v>0</v>
      </c>
      <c r="Q455" s="164">
        <f t="shared" si="71"/>
        <v>0</v>
      </c>
      <c r="R455" s="146"/>
      <c r="S455" s="147"/>
      <c r="T455" s="147"/>
      <c r="U455" s="157"/>
      <c r="V455" s="165"/>
      <c r="W455" s="166"/>
      <c r="X455" s="166"/>
      <c r="Y455" s="166"/>
      <c r="Z455" s="167" t="str">
        <f t="shared" si="76"/>
        <v/>
      </c>
      <c r="AA455" s="150">
        <f t="shared" si="69"/>
        <v>0</v>
      </c>
      <c r="AB455" s="167" t="str">
        <f t="shared" si="77"/>
        <v/>
      </c>
      <c r="AG455" s="188" t="str">
        <f ca="1">IF(AB455="","",MIN(OFFSET(B455,0,0):OFFSET(B455,AB455-1,0)))</f>
        <v/>
      </c>
      <c r="AH455" s="188" t="str">
        <f ca="1">IF(AB455="","",MIN(OFFSET(C455,0,0):OFFSET(C455,AB455-1,0)))</f>
        <v/>
      </c>
      <c r="AI455" s="188" t="str">
        <f ca="1">IF(AB455="","",MAX(OFFSET(B455,0,0):OFFSET(B455,AB455-1,0)))</f>
        <v/>
      </c>
      <c r="AJ455" s="188" t="str">
        <f ca="1">IF(AB455="","",MAX(OFFSET(C455,0,0):OFFSET(C455,AB455-1,0)))</f>
        <v/>
      </c>
      <c r="AK455" s="188">
        <f t="shared" ca="1" si="73"/>
        <v>0</v>
      </c>
      <c r="AL455" s="189">
        <f t="shared" ca="1" si="74"/>
        <v>0</v>
      </c>
    </row>
    <row r="456" spans="1:38" ht="15.75" x14ac:dyDescent="0.25">
      <c r="A456" s="138"/>
      <c r="B456" s="160"/>
      <c r="C456" s="160"/>
      <c r="D456" s="161"/>
      <c r="E456" s="142">
        <f t="shared" si="75"/>
        <v>1</v>
      </c>
      <c r="F456" s="162">
        <f t="shared" si="72"/>
        <v>0</v>
      </c>
      <c r="G456" s="161"/>
      <c r="H456" s="179"/>
      <c r="I456" s="143"/>
      <c r="J456" s="143"/>
      <c r="K456" s="185" t="e">
        <f>VLOOKUP('Damage Pickup'!$H456&amp;'Damage Pickup'!$I456,Code!$I$2:$M$51,4,0)</f>
        <v>#N/A</v>
      </c>
      <c r="L456" s="183"/>
      <c r="M456" s="163"/>
      <c r="N456" s="144"/>
      <c r="O456" s="145">
        <f t="shared" si="70"/>
        <v>0</v>
      </c>
      <c r="P456" s="144">
        <v>0</v>
      </c>
      <c r="Q456" s="164">
        <f t="shared" si="71"/>
        <v>0</v>
      </c>
      <c r="R456" s="146"/>
      <c r="S456" s="147"/>
      <c r="T456" s="147"/>
      <c r="U456" s="157"/>
      <c r="V456" s="165"/>
      <c r="W456" s="166"/>
      <c r="X456" s="166"/>
      <c r="Y456" s="166"/>
      <c r="Z456" s="167" t="str">
        <f t="shared" si="76"/>
        <v/>
      </c>
      <c r="AA456" s="150">
        <f t="shared" si="69"/>
        <v>0</v>
      </c>
      <c r="AB456" s="167" t="str">
        <f t="shared" si="77"/>
        <v/>
      </c>
      <c r="AG456" s="188" t="str">
        <f ca="1">IF(AB456="","",MIN(OFFSET(B456,0,0):OFFSET(B456,AB456-1,0)))</f>
        <v/>
      </c>
      <c r="AH456" s="188" t="str">
        <f ca="1">IF(AB456="","",MIN(OFFSET(C456,0,0):OFFSET(C456,AB456-1,0)))</f>
        <v/>
      </c>
      <c r="AI456" s="188" t="str">
        <f ca="1">IF(AB456="","",MAX(OFFSET(B456,0,0):OFFSET(B456,AB456-1,0)))</f>
        <v/>
      </c>
      <c r="AJ456" s="188" t="str">
        <f ca="1">IF(AB456="","",MAX(OFFSET(C456,0,0):OFFSET(C456,AB456-1,0)))</f>
        <v/>
      </c>
      <c r="AK456" s="188">
        <f t="shared" ca="1" si="73"/>
        <v>0</v>
      </c>
      <c r="AL456" s="189">
        <f t="shared" ca="1" si="74"/>
        <v>0</v>
      </c>
    </row>
    <row r="457" spans="1:38" ht="15.75" x14ac:dyDescent="0.25">
      <c r="A457" s="138"/>
      <c r="B457" s="160"/>
      <c r="C457" s="160"/>
      <c r="D457" s="161"/>
      <c r="E457" s="142">
        <f t="shared" si="75"/>
        <v>1</v>
      </c>
      <c r="F457" s="162">
        <f t="shared" si="72"/>
        <v>0</v>
      </c>
      <c r="G457" s="161"/>
      <c r="H457" s="179"/>
      <c r="I457" s="143"/>
      <c r="J457" s="143"/>
      <c r="K457" s="185" t="e">
        <f>VLOOKUP('Damage Pickup'!$H457&amp;'Damage Pickup'!$I457,Code!$I$2:$M$51,4,0)</f>
        <v>#N/A</v>
      </c>
      <c r="L457" s="183"/>
      <c r="M457" s="163"/>
      <c r="N457" s="144"/>
      <c r="O457" s="145">
        <f t="shared" si="70"/>
        <v>0</v>
      </c>
      <c r="P457" s="144">
        <v>0</v>
      </c>
      <c r="Q457" s="164">
        <f t="shared" si="71"/>
        <v>0</v>
      </c>
      <c r="R457" s="146"/>
      <c r="S457" s="147"/>
      <c r="T457" s="147"/>
      <c r="U457" s="157"/>
      <c r="V457" s="165"/>
      <c r="W457" s="166"/>
      <c r="X457" s="166"/>
      <c r="Y457" s="166"/>
      <c r="Z457" s="167" t="str">
        <f t="shared" si="76"/>
        <v/>
      </c>
      <c r="AA457" s="150">
        <f t="shared" ref="AA457:AA520" si="78">IF(B457="",0,IF(Z457="",AA456,Z457))</f>
        <v>0</v>
      </c>
      <c r="AB457" s="167" t="str">
        <f t="shared" si="77"/>
        <v/>
      </c>
      <c r="AG457" s="188" t="str">
        <f ca="1">IF(AB457="","",MIN(OFFSET(B457,0,0):OFFSET(B457,AB457-1,0)))</f>
        <v/>
      </c>
      <c r="AH457" s="188" t="str">
        <f ca="1">IF(AB457="","",MIN(OFFSET(C457,0,0):OFFSET(C457,AB457-1,0)))</f>
        <v/>
      </c>
      <c r="AI457" s="188" t="str">
        <f ca="1">IF(AB457="","",MAX(OFFSET(B457,0,0):OFFSET(B457,AB457-1,0)))</f>
        <v/>
      </c>
      <c r="AJ457" s="188" t="str">
        <f ca="1">IF(AB457="","",MAX(OFFSET(C457,0,0):OFFSET(C457,AB457-1,0)))</f>
        <v/>
      </c>
      <c r="AK457" s="188">
        <f t="shared" ca="1" si="73"/>
        <v>0</v>
      </c>
      <c r="AL457" s="189">
        <f t="shared" ca="1" si="74"/>
        <v>0</v>
      </c>
    </row>
    <row r="458" spans="1:38" ht="15.75" x14ac:dyDescent="0.25">
      <c r="A458" s="138"/>
      <c r="B458" s="160"/>
      <c r="C458" s="160"/>
      <c r="D458" s="161"/>
      <c r="E458" s="142">
        <f t="shared" si="75"/>
        <v>1</v>
      </c>
      <c r="F458" s="162">
        <f t="shared" si="72"/>
        <v>0</v>
      </c>
      <c r="G458" s="161"/>
      <c r="H458" s="179"/>
      <c r="I458" s="143"/>
      <c r="J458" s="143"/>
      <c r="K458" s="185" t="e">
        <f>VLOOKUP('Damage Pickup'!$H458&amp;'Damage Pickup'!$I458,Code!$I$2:$M$51,4,0)</f>
        <v>#N/A</v>
      </c>
      <c r="L458" s="183"/>
      <c r="M458" s="163"/>
      <c r="N458" s="144"/>
      <c r="O458" s="145">
        <f t="shared" si="70"/>
        <v>0</v>
      </c>
      <c r="P458" s="144">
        <v>0</v>
      </c>
      <c r="Q458" s="164">
        <f t="shared" si="71"/>
        <v>0</v>
      </c>
      <c r="R458" s="146"/>
      <c r="S458" s="147"/>
      <c r="T458" s="147"/>
      <c r="U458" s="157"/>
      <c r="V458" s="165"/>
      <c r="W458" s="166"/>
      <c r="X458" s="166"/>
      <c r="Y458" s="166"/>
      <c r="Z458" s="167" t="str">
        <f t="shared" si="76"/>
        <v/>
      </c>
      <c r="AA458" s="150">
        <f t="shared" si="78"/>
        <v>0</v>
      </c>
      <c r="AB458" s="167" t="str">
        <f t="shared" si="77"/>
        <v/>
      </c>
      <c r="AG458" s="188" t="str">
        <f ca="1">IF(AB458="","",MIN(OFFSET(B458,0,0):OFFSET(B458,AB458-1,0)))</f>
        <v/>
      </c>
      <c r="AH458" s="188" t="str">
        <f ca="1">IF(AB458="","",MIN(OFFSET(C458,0,0):OFFSET(C458,AB458-1,0)))</f>
        <v/>
      </c>
      <c r="AI458" s="188" t="str">
        <f ca="1">IF(AB458="","",MAX(OFFSET(B458,0,0):OFFSET(B458,AB458-1,0)))</f>
        <v/>
      </c>
      <c r="AJ458" s="188" t="str">
        <f ca="1">IF(AB458="","",MAX(OFFSET(C458,0,0):OFFSET(C458,AB458-1,0)))</f>
        <v/>
      </c>
      <c r="AK458" s="188">
        <f t="shared" ca="1" si="73"/>
        <v>0</v>
      </c>
      <c r="AL458" s="189">
        <f t="shared" ca="1" si="74"/>
        <v>0</v>
      </c>
    </row>
    <row r="459" spans="1:38" ht="15.75" x14ac:dyDescent="0.25">
      <c r="A459" s="138"/>
      <c r="B459" s="160"/>
      <c r="C459" s="160"/>
      <c r="D459" s="161"/>
      <c r="E459" s="142">
        <f t="shared" si="75"/>
        <v>1</v>
      </c>
      <c r="F459" s="162">
        <f t="shared" si="72"/>
        <v>0</v>
      </c>
      <c r="G459" s="161"/>
      <c r="H459" s="179"/>
      <c r="I459" s="143"/>
      <c r="J459" s="143"/>
      <c r="K459" s="185" t="e">
        <f>VLOOKUP('Damage Pickup'!$H459&amp;'Damage Pickup'!$I459,Code!$I$2:$M$51,4,0)</f>
        <v>#N/A</v>
      </c>
      <c r="L459" s="183"/>
      <c r="M459" s="163"/>
      <c r="N459" s="144"/>
      <c r="O459" s="145">
        <f t="shared" si="70"/>
        <v>0</v>
      </c>
      <c r="P459" s="144">
        <v>0</v>
      </c>
      <c r="Q459" s="164">
        <f t="shared" si="71"/>
        <v>0</v>
      </c>
      <c r="R459" s="146"/>
      <c r="S459" s="147"/>
      <c r="T459" s="147"/>
      <c r="U459" s="157"/>
      <c r="V459" s="165"/>
      <c r="W459" s="166"/>
      <c r="X459" s="166"/>
      <c r="Y459" s="166"/>
      <c r="Z459" s="167" t="str">
        <f t="shared" si="76"/>
        <v/>
      </c>
      <c r="AA459" s="150">
        <f t="shared" si="78"/>
        <v>0</v>
      </c>
      <c r="AB459" s="167" t="str">
        <f t="shared" si="77"/>
        <v/>
      </c>
      <c r="AG459" s="188" t="str">
        <f ca="1">IF(AB459="","",MIN(OFFSET(B459,0,0):OFFSET(B459,AB459-1,0)))</f>
        <v/>
      </c>
      <c r="AH459" s="188" t="str">
        <f ca="1">IF(AB459="","",MIN(OFFSET(C459,0,0):OFFSET(C459,AB459-1,0)))</f>
        <v/>
      </c>
      <c r="AI459" s="188" t="str">
        <f ca="1">IF(AB459="","",MAX(OFFSET(B459,0,0):OFFSET(B459,AB459-1,0)))</f>
        <v/>
      </c>
      <c r="AJ459" s="188" t="str">
        <f ca="1">IF(AB459="","",MAX(OFFSET(C459,0,0):OFFSET(C459,AB459-1,0)))</f>
        <v/>
      </c>
      <c r="AK459" s="188">
        <f t="shared" ca="1" si="73"/>
        <v>0</v>
      </c>
      <c r="AL459" s="189">
        <f t="shared" ca="1" si="74"/>
        <v>0</v>
      </c>
    </row>
    <row r="460" spans="1:38" ht="15.75" x14ac:dyDescent="0.25">
      <c r="A460" s="138"/>
      <c r="B460" s="160"/>
      <c r="C460" s="160"/>
      <c r="D460" s="161"/>
      <c r="E460" s="142">
        <f t="shared" si="75"/>
        <v>1</v>
      </c>
      <c r="F460" s="162">
        <f t="shared" si="72"/>
        <v>0</v>
      </c>
      <c r="G460" s="161"/>
      <c r="H460" s="179"/>
      <c r="I460" s="143"/>
      <c r="J460" s="143"/>
      <c r="K460" s="185" t="e">
        <f>VLOOKUP('Damage Pickup'!$H460&amp;'Damage Pickup'!$I460,Code!$I$2:$M$51,4,0)</f>
        <v>#N/A</v>
      </c>
      <c r="L460" s="183"/>
      <c r="M460" s="163"/>
      <c r="N460" s="144"/>
      <c r="O460" s="145">
        <f t="shared" si="70"/>
        <v>0</v>
      </c>
      <c r="P460" s="144">
        <v>0</v>
      </c>
      <c r="Q460" s="164">
        <f t="shared" si="71"/>
        <v>0</v>
      </c>
      <c r="R460" s="146"/>
      <c r="S460" s="147"/>
      <c r="T460" s="147"/>
      <c r="U460" s="157"/>
      <c r="V460" s="165"/>
      <c r="W460" s="166"/>
      <c r="X460" s="166"/>
      <c r="Y460" s="166"/>
      <c r="Z460" s="167" t="str">
        <f t="shared" si="76"/>
        <v/>
      </c>
      <c r="AA460" s="150">
        <f t="shared" si="78"/>
        <v>0</v>
      </c>
      <c r="AB460" s="167" t="str">
        <f t="shared" si="77"/>
        <v/>
      </c>
      <c r="AG460" s="188" t="str">
        <f ca="1">IF(AB460="","",MIN(OFFSET(B460,0,0):OFFSET(B460,AB460-1,0)))</f>
        <v/>
      </c>
      <c r="AH460" s="188" t="str">
        <f ca="1">IF(AB460="","",MIN(OFFSET(C460,0,0):OFFSET(C460,AB460-1,0)))</f>
        <v/>
      </c>
      <c r="AI460" s="188" t="str">
        <f ca="1">IF(AB460="","",MAX(OFFSET(B460,0,0):OFFSET(B460,AB460-1,0)))</f>
        <v/>
      </c>
      <c r="AJ460" s="188" t="str">
        <f ca="1">IF(AB460="","",MAX(OFFSET(C460,0,0):OFFSET(C460,AB460-1,0)))</f>
        <v/>
      </c>
      <c r="AK460" s="188">
        <f t="shared" ca="1" si="73"/>
        <v>0</v>
      </c>
      <c r="AL460" s="189">
        <f t="shared" ca="1" si="74"/>
        <v>0</v>
      </c>
    </row>
    <row r="461" spans="1:38" ht="15.75" x14ac:dyDescent="0.25">
      <c r="A461" s="138"/>
      <c r="B461" s="160"/>
      <c r="C461" s="160"/>
      <c r="D461" s="161"/>
      <c r="E461" s="142">
        <f t="shared" si="75"/>
        <v>1</v>
      </c>
      <c r="F461" s="162">
        <f t="shared" si="72"/>
        <v>0</v>
      </c>
      <c r="G461" s="161"/>
      <c r="H461" s="179"/>
      <c r="I461" s="143"/>
      <c r="J461" s="143"/>
      <c r="K461" s="185" t="e">
        <f>VLOOKUP('Damage Pickup'!$H461&amp;'Damage Pickup'!$I461,Code!$I$2:$M$51,4,0)</f>
        <v>#N/A</v>
      </c>
      <c r="L461" s="183"/>
      <c r="M461" s="163"/>
      <c r="N461" s="144"/>
      <c r="O461" s="145">
        <f t="shared" si="70"/>
        <v>0</v>
      </c>
      <c r="P461" s="144">
        <v>0</v>
      </c>
      <c r="Q461" s="164">
        <f t="shared" si="71"/>
        <v>0</v>
      </c>
      <c r="R461" s="146"/>
      <c r="S461" s="147"/>
      <c r="T461" s="147"/>
      <c r="U461" s="157"/>
      <c r="V461" s="165"/>
      <c r="W461" s="166"/>
      <c r="X461" s="166"/>
      <c r="Y461" s="166"/>
      <c r="Z461" s="167" t="str">
        <f t="shared" si="76"/>
        <v/>
      </c>
      <c r="AA461" s="150">
        <f t="shared" si="78"/>
        <v>0</v>
      </c>
      <c r="AB461" s="167" t="str">
        <f t="shared" si="77"/>
        <v/>
      </c>
      <c r="AG461" s="188" t="str">
        <f ca="1">IF(AB461="","",MIN(OFFSET(B461,0,0):OFFSET(B461,AB461-1,0)))</f>
        <v/>
      </c>
      <c r="AH461" s="188" t="str">
        <f ca="1">IF(AB461="","",MIN(OFFSET(C461,0,0):OFFSET(C461,AB461-1,0)))</f>
        <v/>
      </c>
      <c r="AI461" s="188" t="str">
        <f ca="1">IF(AB461="","",MAX(OFFSET(B461,0,0):OFFSET(B461,AB461-1,0)))</f>
        <v/>
      </c>
      <c r="AJ461" s="188" t="str">
        <f ca="1">IF(AB461="","",MAX(OFFSET(C461,0,0):OFFSET(C461,AB461-1,0)))</f>
        <v/>
      </c>
      <c r="AK461" s="188">
        <f t="shared" ca="1" si="73"/>
        <v>0</v>
      </c>
      <c r="AL461" s="189">
        <f t="shared" ca="1" si="74"/>
        <v>0</v>
      </c>
    </row>
    <row r="462" spans="1:38" ht="15.75" x14ac:dyDescent="0.25">
      <c r="A462" s="138"/>
      <c r="B462" s="160"/>
      <c r="C462" s="160"/>
      <c r="D462" s="161"/>
      <c r="E462" s="142">
        <f t="shared" si="75"/>
        <v>1</v>
      </c>
      <c r="F462" s="162">
        <f t="shared" si="72"/>
        <v>0</v>
      </c>
      <c r="G462" s="161"/>
      <c r="H462" s="179"/>
      <c r="I462" s="143"/>
      <c r="J462" s="143"/>
      <c r="K462" s="185" t="e">
        <f>VLOOKUP('Damage Pickup'!$H462&amp;'Damage Pickup'!$I462,Code!$I$2:$M$51,4,0)</f>
        <v>#N/A</v>
      </c>
      <c r="L462" s="183"/>
      <c r="M462" s="163"/>
      <c r="N462" s="144"/>
      <c r="O462" s="145">
        <f t="shared" ref="O462:O493" si="79">SUMIF($AA:$AA,Z462,$N:$N)</f>
        <v>0</v>
      </c>
      <c r="P462" s="144">
        <v>0</v>
      </c>
      <c r="Q462" s="164">
        <f t="shared" si="71"/>
        <v>0</v>
      </c>
      <c r="R462" s="146"/>
      <c r="S462" s="147"/>
      <c r="T462" s="147"/>
      <c r="U462" s="157"/>
      <c r="V462" s="165"/>
      <c r="W462" s="166"/>
      <c r="X462" s="166"/>
      <c r="Y462" s="166"/>
      <c r="Z462" s="167" t="str">
        <f t="shared" si="76"/>
        <v/>
      </c>
      <c r="AA462" s="150">
        <f t="shared" si="78"/>
        <v>0</v>
      </c>
      <c r="AB462" s="167" t="str">
        <f t="shared" si="77"/>
        <v/>
      </c>
      <c r="AG462" s="188" t="str">
        <f ca="1">IF(AB462="","",MIN(OFFSET(B462,0,0):OFFSET(B462,AB462-1,0)))</f>
        <v/>
      </c>
      <c r="AH462" s="188" t="str">
        <f ca="1">IF(AB462="","",MIN(OFFSET(C462,0,0):OFFSET(C462,AB462-1,0)))</f>
        <v/>
      </c>
      <c r="AI462" s="188" t="str">
        <f ca="1">IF(AB462="","",MAX(OFFSET(B462,0,0):OFFSET(B462,AB462-1,0)))</f>
        <v/>
      </c>
      <c r="AJ462" s="188" t="str">
        <f ca="1">IF(AB462="","",MAX(OFFSET(C462,0,0):OFFSET(C462,AB462-1,0)))</f>
        <v/>
      </c>
      <c r="AK462" s="188">
        <f t="shared" ca="1" si="73"/>
        <v>0</v>
      </c>
      <c r="AL462" s="189">
        <f t="shared" ca="1" si="74"/>
        <v>0</v>
      </c>
    </row>
    <row r="463" spans="1:38" ht="15.75" x14ac:dyDescent="0.25">
      <c r="A463" s="138"/>
      <c r="B463" s="160"/>
      <c r="C463" s="160"/>
      <c r="D463" s="161"/>
      <c r="E463" s="142">
        <f t="shared" si="75"/>
        <v>1</v>
      </c>
      <c r="F463" s="162">
        <f t="shared" si="72"/>
        <v>0</v>
      </c>
      <c r="G463" s="161"/>
      <c r="H463" s="179"/>
      <c r="I463" s="143"/>
      <c r="J463" s="143"/>
      <c r="K463" s="185" t="e">
        <f>VLOOKUP('Damage Pickup'!$H463&amp;'Damage Pickup'!$I463,Code!$I$2:$M$51,4,0)</f>
        <v>#N/A</v>
      </c>
      <c r="L463" s="183"/>
      <c r="M463" s="163"/>
      <c r="N463" s="144"/>
      <c r="O463" s="145">
        <f t="shared" si="79"/>
        <v>0</v>
      </c>
      <c r="P463" s="144">
        <v>0</v>
      </c>
      <c r="Q463" s="164">
        <f t="shared" si="71"/>
        <v>0</v>
      </c>
      <c r="R463" s="146"/>
      <c r="S463" s="147"/>
      <c r="T463" s="147"/>
      <c r="U463" s="157"/>
      <c r="V463" s="165"/>
      <c r="W463" s="166"/>
      <c r="X463" s="166"/>
      <c r="Y463" s="166"/>
      <c r="Z463" s="167" t="str">
        <f t="shared" si="76"/>
        <v/>
      </c>
      <c r="AA463" s="150">
        <f t="shared" si="78"/>
        <v>0</v>
      </c>
      <c r="AB463" s="167" t="str">
        <f t="shared" si="77"/>
        <v/>
      </c>
      <c r="AG463" s="188" t="str">
        <f ca="1">IF(AB463="","",MIN(OFFSET(B463,0,0):OFFSET(B463,AB463-1,0)))</f>
        <v/>
      </c>
      <c r="AH463" s="188" t="str">
        <f ca="1">IF(AB463="","",MIN(OFFSET(C463,0,0):OFFSET(C463,AB463-1,0)))</f>
        <v/>
      </c>
      <c r="AI463" s="188" t="str">
        <f ca="1">IF(AB463="","",MAX(OFFSET(B463,0,0):OFFSET(B463,AB463-1,0)))</f>
        <v/>
      </c>
      <c r="AJ463" s="188" t="str">
        <f ca="1">IF(AB463="","",MAX(OFFSET(C463,0,0):OFFSET(C463,AB463-1,0)))</f>
        <v/>
      </c>
      <c r="AK463" s="188">
        <f t="shared" ca="1" si="73"/>
        <v>0</v>
      </c>
      <c r="AL463" s="189">
        <f t="shared" ca="1" si="74"/>
        <v>0</v>
      </c>
    </row>
    <row r="464" spans="1:38" ht="15.75" x14ac:dyDescent="0.25">
      <c r="A464" s="138"/>
      <c r="B464" s="160"/>
      <c r="C464" s="160"/>
      <c r="D464" s="161"/>
      <c r="E464" s="142">
        <f t="shared" si="75"/>
        <v>1</v>
      </c>
      <c r="F464" s="162">
        <f t="shared" si="72"/>
        <v>0</v>
      </c>
      <c r="G464" s="161"/>
      <c r="H464" s="179"/>
      <c r="I464" s="143"/>
      <c r="J464" s="143"/>
      <c r="K464" s="185" t="e">
        <f>VLOOKUP('Damage Pickup'!$H464&amp;'Damage Pickup'!$I464,Code!$I$2:$M$51,4,0)</f>
        <v>#N/A</v>
      </c>
      <c r="L464" s="183"/>
      <c r="M464" s="163"/>
      <c r="N464" s="144"/>
      <c r="O464" s="145">
        <f t="shared" si="79"/>
        <v>0</v>
      </c>
      <c r="P464" s="144">
        <v>0</v>
      </c>
      <c r="Q464" s="164">
        <f t="shared" ref="Q464:Q527" si="80">SUMIF($AA:$AA,Z464,$P:$P)</f>
        <v>0</v>
      </c>
      <c r="R464" s="146"/>
      <c r="S464" s="147"/>
      <c r="T464" s="147"/>
      <c r="U464" s="157"/>
      <c r="V464" s="165"/>
      <c r="W464" s="166"/>
      <c r="X464" s="166"/>
      <c r="Y464" s="166"/>
      <c r="Z464" s="167" t="str">
        <f t="shared" si="76"/>
        <v/>
      </c>
      <c r="AA464" s="150">
        <f t="shared" si="78"/>
        <v>0</v>
      </c>
      <c r="AB464" s="167" t="str">
        <f t="shared" si="77"/>
        <v/>
      </c>
      <c r="AG464" s="188" t="str">
        <f ca="1">IF(AB464="","",MIN(OFFSET(B464,0,0):OFFSET(B464,AB464-1,0)))</f>
        <v/>
      </c>
      <c r="AH464" s="188" t="str">
        <f ca="1">IF(AB464="","",MIN(OFFSET(C464,0,0):OFFSET(C464,AB464-1,0)))</f>
        <v/>
      </c>
      <c r="AI464" s="188" t="str">
        <f ca="1">IF(AB464="","",MAX(OFFSET(B464,0,0):OFFSET(B464,AB464-1,0)))</f>
        <v/>
      </c>
      <c r="AJ464" s="188" t="str">
        <f ca="1">IF(AB464="","",MAX(OFFSET(C464,0,0):OFFSET(C464,AB464-1,0)))</f>
        <v/>
      </c>
      <c r="AK464" s="188">
        <f t="shared" ca="1" si="73"/>
        <v>0</v>
      </c>
      <c r="AL464" s="189">
        <f t="shared" ca="1" si="74"/>
        <v>0</v>
      </c>
    </row>
    <row r="465" spans="1:38" ht="15.75" x14ac:dyDescent="0.25">
      <c r="A465" s="138"/>
      <c r="B465" s="160"/>
      <c r="C465" s="160"/>
      <c r="D465" s="161"/>
      <c r="E465" s="142">
        <f t="shared" si="75"/>
        <v>1</v>
      </c>
      <c r="F465" s="162">
        <f t="shared" si="72"/>
        <v>0</v>
      </c>
      <c r="G465" s="161"/>
      <c r="H465" s="179"/>
      <c r="I465" s="143"/>
      <c r="J465" s="143"/>
      <c r="K465" s="185" t="e">
        <f>VLOOKUP('Damage Pickup'!$H465&amp;'Damage Pickup'!$I465,Code!$I$2:$M$51,4,0)</f>
        <v>#N/A</v>
      </c>
      <c r="L465" s="183"/>
      <c r="M465" s="163"/>
      <c r="N465" s="144"/>
      <c r="O465" s="145">
        <f t="shared" si="79"/>
        <v>0</v>
      </c>
      <c r="P465" s="144">
        <v>0</v>
      </c>
      <c r="Q465" s="164">
        <f t="shared" si="80"/>
        <v>0</v>
      </c>
      <c r="R465" s="146"/>
      <c r="S465" s="147"/>
      <c r="T465" s="147"/>
      <c r="U465" s="157"/>
      <c r="V465" s="165"/>
      <c r="W465" s="166"/>
      <c r="X465" s="166"/>
      <c r="Y465" s="166"/>
      <c r="Z465" s="167" t="str">
        <f t="shared" si="76"/>
        <v/>
      </c>
      <c r="AA465" s="150">
        <f t="shared" si="78"/>
        <v>0</v>
      </c>
      <c r="AB465" s="167" t="str">
        <f t="shared" si="77"/>
        <v/>
      </c>
      <c r="AG465" s="188" t="str">
        <f ca="1">IF(AB465="","",MIN(OFFSET(B465,0,0):OFFSET(B465,AB465-1,0)))</f>
        <v/>
      </c>
      <c r="AH465" s="188" t="str">
        <f ca="1">IF(AB465="","",MIN(OFFSET(C465,0,0):OFFSET(C465,AB465-1,0)))</f>
        <v/>
      </c>
      <c r="AI465" s="188" t="str">
        <f ca="1">IF(AB465="","",MAX(OFFSET(B465,0,0):OFFSET(B465,AB465-1,0)))</f>
        <v/>
      </c>
      <c r="AJ465" s="188" t="str">
        <f ca="1">IF(AB465="","",MAX(OFFSET(C465,0,0):OFFSET(C465,AB465-1,0)))</f>
        <v/>
      </c>
      <c r="AK465" s="188">
        <f t="shared" ca="1" si="73"/>
        <v>0</v>
      </c>
      <c r="AL465" s="189">
        <f t="shared" ca="1" si="74"/>
        <v>0</v>
      </c>
    </row>
    <row r="466" spans="1:38" ht="15.75" x14ac:dyDescent="0.25">
      <c r="A466" s="138"/>
      <c r="B466" s="160"/>
      <c r="C466" s="160"/>
      <c r="D466" s="161"/>
      <c r="E466" s="142">
        <f t="shared" si="75"/>
        <v>1</v>
      </c>
      <c r="F466" s="162">
        <f t="shared" si="72"/>
        <v>0</v>
      </c>
      <c r="G466" s="161"/>
      <c r="H466" s="179"/>
      <c r="I466" s="143"/>
      <c r="J466" s="143"/>
      <c r="K466" s="185" t="e">
        <f>VLOOKUP('Damage Pickup'!$H466&amp;'Damage Pickup'!$I466,Code!$I$2:$M$51,4,0)</f>
        <v>#N/A</v>
      </c>
      <c r="L466" s="183"/>
      <c r="M466" s="163"/>
      <c r="N466" s="144"/>
      <c r="O466" s="145">
        <f t="shared" si="79"/>
        <v>0</v>
      </c>
      <c r="P466" s="144">
        <v>0</v>
      </c>
      <c r="Q466" s="164">
        <f t="shared" si="80"/>
        <v>0</v>
      </c>
      <c r="R466" s="146"/>
      <c r="S466" s="147"/>
      <c r="T466" s="147"/>
      <c r="U466" s="157"/>
      <c r="V466" s="165"/>
      <c r="W466" s="166"/>
      <c r="X466" s="166"/>
      <c r="Y466" s="166"/>
      <c r="Z466" s="167" t="str">
        <f t="shared" si="76"/>
        <v/>
      </c>
      <c r="AA466" s="150">
        <f t="shared" si="78"/>
        <v>0</v>
      </c>
      <c r="AB466" s="167" t="str">
        <f t="shared" si="77"/>
        <v/>
      </c>
      <c r="AG466" s="188" t="str">
        <f ca="1">IF(AB466="","",MIN(OFFSET(B466,0,0):OFFSET(B466,AB466-1,0)))</f>
        <v/>
      </c>
      <c r="AH466" s="188" t="str">
        <f ca="1">IF(AB466="","",MIN(OFFSET(C466,0,0):OFFSET(C466,AB466-1,0)))</f>
        <v/>
      </c>
      <c r="AI466" s="188" t="str">
        <f ca="1">IF(AB466="","",MAX(OFFSET(B466,0,0):OFFSET(B466,AB466-1,0)))</f>
        <v/>
      </c>
      <c r="AJ466" s="188" t="str">
        <f ca="1">IF(AB466="","",MAX(OFFSET(C466,0,0):OFFSET(C466,AB466-1,0)))</f>
        <v/>
      </c>
      <c r="AK466" s="188">
        <f t="shared" ca="1" si="73"/>
        <v>0</v>
      </c>
      <c r="AL466" s="189">
        <f t="shared" ca="1" si="74"/>
        <v>0</v>
      </c>
    </row>
    <row r="467" spans="1:38" ht="15.75" x14ac:dyDescent="0.25">
      <c r="A467" s="138"/>
      <c r="B467" s="160"/>
      <c r="C467" s="160"/>
      <c r="D467" s="161"/>
      <c r="E467" s="142">
        <f t="shared" si="75"/>
        <v>1</v>
      </c>
      <c r="F467" s="162">
        <f t="shared" si="72"/>
        <v>0</v>
      </c>
      <c r="G467" s="161"/>
      <c r="H467" s="179"/>
      <c r="I467" s="143"/>
      <c r="J467" s="143"/>
      <c r="K467" s="185" t="e">
        <f>VLOOKUP('Damage Pickup'!$H467&amp;'Damage Pickup'!$I467,Code!$I$2:$M$51,4,0)</f>
        <v>#N/A</v>
      </c>
      <c r="L467" s="183"/>
      <c r="M467" s="163"/>
      <c r="N467" s="144"/>
      <c r="O467" s="145">
        <f t="shared" si="79"/>
        <v>0</v>
      </c>
      <c r="P467" s="144">
        <v>0</v>
      </c>
      <c r="Q467" s="164">
        <f t="shared" si="80"/>
        <v>0</v>
      </c>
      <c r="R467" s="146"/>
      <c r="S467" s="147"/>
      <c r="T467" s="147"/>
      <c r="U467" s="157"/>
      <c r="V467" s="165"/>
      <c r="W467" s="166"/>
      <c r="X467" s="166"/>
      <c r="Y467" s="166"/>
      <c r="Z467" s="167" t="str">
        <f t="shared" si="76"/>
        <v/>
      </c>
      <c r="AA467" s="150">
        <f t="shared" si="78"/>
        <v>0</v>
      </c>
      <c r="AB467" s="167" t="str">
        <f t="shared" si="77"/>
        <v/>
      </c>
      <c r="AG467" s="188" t="str">
        <f ca="1">IF(AB467="","",MIN(OFFSET(B467,0,0):OFFSET(B467,AB467-1,0)))</f>
        <v/>
      </c>
      <c r="AH467" s="188" t="str">
        <f ca="1">IF(AB467="","",MIN(OFFSET(C467,0,0):OFFSET(C467,AB467-1,0)))</f>
        <v/>
      </c>
      <c r="AI467" s="188" t="str">
        <f ca="1">IF(AB467="","",MAX(OFFSET(B467,0,0):OFFSET(B467,AB467-1,0)))</f>
        <v/>
      </c>
      <c r="AJ467" s="188" t="str">
        <f ca="1">IF(AB467="","",MAX(OFFSET(C467,0,0):OFFSET(C467,AB467-1,0)))</f>
        <v/>
      </c>
      <c r="AK467" s="188">
        <f t="shared" ca="1" si="73"/>
        <v>0</v>
      </c>
      <c r="AL467" s="189">
        <f t="shared" ca="1" si="74"/>
        <v>0</v>
      </c>
    </row>
    <row r="468" spans="1:38" ht="15.75" x14ac:dyDescent="0.25">
      <c r="A468" s="138"/>
      <c r="B468" s="160"/>
      <c r="C468" s="160"/>
      <c r="D468" s="161"/>
      <c r="E468" s="142">
        <f t="shared" si="75"/>
        <v>1</v>
      </c>
      <c r="F468" s="162">
        <f t="shared" si="72"/>
        <v>0</v>
      </c>
      <c r="G468" s="161"/>
      <c r="H468" s="179"/>
      <c r="I468" s="143"/>
      <c r="J468" s="143"/>
      <c r="K468" s="185" t="e">
        <f>VLOOKUP('Damage Pickup'!$H468&amp;'Damage Pickup'!$I468,Code!$I$2:$M$51,4,0)</f>
        <v>#N/A</v>
      </c>
      <c r="L468" s="183"/>
      <c r="M468" s="163"/>
      <c r="N468" s="144"/>
      <c r="O468" s="145">
        <f t="shared" si="79"/>
        <v>0</v>
      </c>
      <c r="P468" s="144">
        <v>0</v>
      </c>
      <c r="Q468" s="164">
        <f t="shared" si="80"/>
        <v>0</v>
      </c>
      <c r="R468" s="146"/>
      <c r="S468" s="147"/>
      <c r="T468" s="147"/>
      <c r="U468" s="157"/>
      <c r="V468" s="165"/>
      <c r="W468" s="166"/>
      <c r="X468" s="166"/>
      <c r="Y468" s="166"/>
      <c r="Z468" s="167" t="str">
        <f t="shared" si="76"/>
        <v/>
      </c>
      <c r="AA468" s="150">
        <f t="shared" si="78"/>
        <v>0</v>
      </c>
      <c r="AB468" s="167" t="str">
        <f t="shared" si="77"/>
        <v/>
      </c>
      <c r="AG468" s="188" t="str">
        <f ca="1">IF(AB468="","",MIN(OFFSET(B468,0,0):OFFSET(B468,AB468-1,0)))</f>
        <v/>
      </c>
      <c r="AH468" s="188" t="str">
        <f ca="1">IF(AB468="","",MIN(OFFSET(C468,0,0):OFFSET(C468,AB468-1,0)))</f>
        <v/>
      </c>
      <c r="AI468" s="188" t="str">
        <f ca="1">IF(AB468="","",MAX(OFFSET(B468,0,0):OFFSET(B468,AB468-1,0)))</f>
        <v/>
      </c>
      <c r="AJ468" s="188" t="str">
        <f ca="1">IF(AB468="","",MAX(OFFSET(C468,0,0):OFFSET(C468,AB468-1,0)))</f>
        <v/>
      </c>
      <c r="AK468" s="188">
        <f t="shared" ca="1" si="73"/>
        <v>0</v>
      </c>
      <c r="AL468" s="189">
        <f t="shared" ca="1" si="74"/>
        <v>0</v>
      </c>
    </row>
    <row r="469" spans="1:38" ht="15.75" x14ac:dyDescent="0.25">
      <c r="A469" s="138"/>
      <c r="B469" s="160"/>
      <c r="C469" s="160"/>
      <c r="D469" s="161"/>
      <c r="E469" s="142">
        <f t="shared" si="75"/>
        <v>1</v>
      </c>
      <c r="F469" s="162">
        <f t="shared" si="72"/>
        <v>0</v>
      </c>
      <c r="G469" s="161"/>
      <c r="H469" s="179"/>
      <c r="I469" s="143"/>
      <c r="J469" s="143"/>
      <c r="K469" s="185" t="e">
        <f>VLOOKUP('Damage Pickup'!$H469&amp;'Damage Pickup'!$I469,Code!$I$2:$M$51,4,0)</f>
        <v>#N/A</v>
      </c>
      <c r="L469" s="183"/>
      <c r="M469" s="163"/>
      <c r="N469" s="144"/>
      <c r="O469" s="145">
        <f t="shared" si="79"/>
        <v>0</v>
      </c>
      <c r="P469" s="144">
        <v>0</v>
      </c>
      <c r="Q469" s="164">
        <f t="shared" si="80"/>
        <v>0</v>
      </c>
      <c r="R469" s="146"/>
      <c r="S469" s="147"/>
      <c r="T469" s="147"/>
      <c r="U469" s="157"/>
      <c r="V469" s="165"/>
      <c r="W469" s="166"/>
      <c r="X469" s="166"/>
      <c r="Y469" s="166"/>
      <c r="Z469" s="167" t="str">
        <f t="shared" si="76"/>
        <v/>
      </c>
      <c r="AA469" s="150">
        <f t="shared" si="78"/>
        <v>0</v>
      </c>
      <c r="AB469" s="167" t="str">
        <f t="shared" si="77"/>
        <v/>
      </c>
      <c r="AG469" s="188" t="str">
        <f ca="1">IF(AB469="","",MIN(OFFSET(B469,0,0):OFFSET(B469,AB469-1,0)))</f>
        <v/>
      </c>
      <c r="AH469" s="188" t="str">
        <f ca="1">IF(AB469="","",MIN(OFFSET(C469,0,0):OFFSET(C469,AB469-1,0)))</f>
        <v/>
      </c>
      <c r="AI469" s="188" t="str">
        <f ca="1">IF(AB469="","",MAX(OFFSET(B469,0,0):OFFSET(B469,AB469-1,0)))</f>
        <v/>
      </c>
      <c r="AJ469" s="188" t="str">
        <f ca="1">IF(AB469="","",MAX(OFFSET(C469,0,0):OFFSET(C469,AB469-1,0)))</f>
        <v/>
      </c>
      <c r="AK469" s="188">
        <f t="shared" ca="1" si="73"/>
        <v>0</v>
      </c>
      <c r="AL469" s="189">
        <f t="shared" ca="1" si="74"/>
        <v>0</v>
      </c>
    </row>
    <row r="470" spans="1:38" ht="15.75" x14ac:dyDescent="0.25">
      <c r="A470" s="138"/>
      <c r="B470" s="160"/>
      <c r="C470" s="160"/>
      <c r="D470" s="161"/>
      <c r="E470" s="142">
        <f t="shared" si="75"/>
        <v>1</v>
      </c>
      <c r="F470" s="162">
        <f t="shared" si="72"/>
        <v>0</v>
      </c>
      <c r="G470" s="161"/>
      <c r="H470" s="179"/>
      <c r="I470" s="143"/>
      <c r="J470" s="143"/>
      <c r="K470" s="185" t="e">
        <f>VLOOKUP('Damage Pickup'!$H470&amp;'Damage Pickup'!$I470,Code!$I$2:$M$51,4,0)</f>
        <v>#N/A</v>
      </c>
      <c r="L470" s="183"/>
      <c r="M470" s="163"/>
      <c r="N470" s="144"/>
      <c r="O470" s="145">
        <f t="shared" si="79"/>
        <v>0</v>
      </c>
      <c r="P470" s="144">
        <v>0</v>
      </c>
      <c r="Q470" s="164">
        <f t="shared" si="80"/>
        <v>0</v>
      </c>
      <c r="R470" s="146"/>
      <c r="S470" s="147"/>
      <c r="T470" s="147"/>
      <c r="U470" s="157"/>
      <c r="V470" s="165"/>
      <c r="W470" s="166"/>
      <c r="X470" s="166"/>
      <c r="Y470" s="166"/>
      <c r="Z470" s="167" t="str">
        <f t="shared" si="76"/>
        <v/>
      </c>
      <c r="AA470" s="150">
        <f t="shared" si="78"/>
        <v>0</v>
      </c>
      <c r="AB470" s="167" t="str">
        <f t="shared" si="77"/>
        <v/>
      </c>
      <c r="AG470" s="188" t="str">
        <f ca="1">IF(AB470="","",MIN(OFFSET(B470,0,0):OFFSET(B470,AB470-1,0)))</f>
        <v/>
      </c>
      <c r="AH470" s="188" t="str">
        <f ca="1">IF(AB470="","",MIN(OFFSET(C470,0,0):OFFSET(C470,AB470-1,0)))</f>
        <v/>
      </c>
      <c r="AI470" s="188" t="str">
        <f ca="1">IF(AB470="","",MAX(OFFSET(B470,0,0):OFFSET(B470,AB470-1,0)))</f>
        <v/>
      </c>
      <c r="AJ470" s="188" t="str">
        <f ca="1">IF(AB470="","",MAX(OFFSET(C470,0,0):OFFSET(C470,AB470-1,0)))</f>
        <v/>
      </c>
      <c r="AK470" s="188">
        <f t="shared" ca="1" si="73"/>
        <v>0</v>
      </c>
      <c r="AL470" s="189">
        <f t="shared" ca="1" si="74"/>
        <v>0</v>
      </c>
    </row>
    <row r="471" spans="1:38" ht="15.75" x14ac:dyDescent="0.25">
      <c r="A471" s="138"/>
      <c r="B471" s="160"/>
      <c r="C471" s="160"/>
      <c r="D471" s="161"/>
      <c r="E471" s="142">
        <f t="shared" si="75"/>
        <v>1</v>
      </c>
      <c r="F471" s="162">
        <f t="shared" si="72"/>
        <v>0</v>
      </c>
      <c r="G471" s="161"/>
      <c r="H471" s="179"/>
      <c r="I471" s="143"/>
      <c r="J471" s="143"/>
      <c r="K471" s="185" t="e">
        <f>VLOOKUP('Damage Pickup'!$H471&amp;'Damage Pickup'!$I471,Code!$I$2:$M$51,4,0)</f>
        <v>#N/A</v>
      </c>
      <c r="L471" s="183"/>
      <c r="M471" s="163"/>
      <c r="N471" s="144"/>
      <c r="O471" s="145">
        <f t="shared" si="79"/>
        <v>0</v>
      </c>
      <c r="P471" s="144">
        <v>0</v>
      </c>
      <c r="Q471" s="164">
        <f t="shared" si="80"/>
        <v>0</v>
      </c>
      <c r="R471" s="146"/>
      <c r="S471" s="147"/>
      <c r="T471" s="147"/>
      <c r="U471" s="157"/>
      <c r="V471" s="165"/>
      <c r="W471" s="166"/>
      <c r="X471" s="166"/>
      <c r="Y471" s="166"/>
      <c r="Z471" s="167" t="str">
        <f t="shared" si="76"/>
        <v/>
      </c>
      <c r="AA471" s="150">
        <f t="shared" si="78"/>
        <v>0</v>
      </c>
      <c r="AB471" s="167" t="str">
        <f t="shared" si="77"/>
        <v/>
      </c>
      <c r="AG471" s="188" t="str">
        <f ca="1">IF(AB471="","",MIN(OFFSET(B471,0,0):OFFSET(B471,AB471-1,0)))</f>
        <v/>
      </c>
      <c r="AH471" s="188" t="str">
        <f ca="1">IF(AB471="","",MIN(OFFSET(C471,0,0):OFFSET(C471,AB471-1,0)))</f>
        <v/>
      </c>
      <c r="AI471" s="188" t="str">
        <f ca="1">IF(AB471="","",MAX(OFFSET(B471,0,0):OFFSET(B471,AB471-1,0)))</f>
        <v/>
      </c>
      <c r="AJ471" s="188" t="str">
        <f ca="1">IF(AB471="","",MAX(OFFSET(C471,0,0):OFFSET(C471,AB471-1,0)))</f>
        <v/>
      </c>
      <c r="AK471" s="188">
        <f t="shared" ca="1" si="73"/>
        <v>0</v>
      </c>
      <c r="AL471" s="189">
        <f t="shared" ca="1" si="74"/>
        <v>0</v>
      </c>
    </row>
    <row r="472" spans="1:38" ht="15.75" x14ac:dyDescent="0.25">
      <c r="A472" s="138"/>
      <c r="B472" s="160"/>
      <c r="C472" s="160"/>
      <c r="D472" s="161"/>
      <c r="E472" s="142">
        <f t="shared" si="75"/>
        <v>1</v>
      </c>
      <c r="F472" s="162">
        <f t="shared" si="72"/>
        <v>0</v>
      </c>
      <c r="G472" s="161"/>
      <c r="H472" s="179"/>
      <c r="I472" s="143"/>
      <c r="J472" s="143"/>
      <c r="K472" s="185" t="e">
        <f>VLOOKUP('Damage Pickup'!$H472&amp;'Damage Pickup'!$I472,Code!$I$2:$M$51,4,0)</f>
        <v>#N/A</v>
      </c>
      <c r="L472" s="183"/>
      <c r="M472" s="163"/>
      <c r="N472" s="144"/>
      <c r="O472" s="145">
        <f t="shared" si="79"/>
        <v>0</v>
      </c>
      <c r="P472" s="144">
        <v>0</v>
      </c>
      <c r="Q472" s="164">
        <f t="shared" si="80"/>
        <v>0</v>
      </c>
      <c r="R472" s="146"/>
      <c r="S472" s="147"/>
      <c r="T472" s="147"/>
      <c r="U472" s="157"/>
      <c r="V472" s="165"/>
      <c r="W472" s="166"/>
      <c r="X472" s="166"/>
      <c r="Y472" s="166"/>
      <c r="Z472" s="167" t="str">
        <f t="shared" si="76"/>
        <v/>
      </c>
      <c r="AA472" s="150">
        <f t="shared" si="78"/>
        <v>0</v>
      </c>
      <c r="AB472" s="167" t="str">
        <f t="shared" si="77"/>
        <v/>
      </c>
      <c r="AG472" s="188" t="str">
        <f ca="1">IF(AB472="","",MIN(OFFSET(B472,0,0):OFFSET(B472,AB472-1,0)))</f>
        <v/>
      </c>
      <c r="AH472" s="188" t="str">
        <f ca="1">IF(AB472="","",MIN(OFFSET(C472,0,0):OFFSET(C472,AB472-1,0)))</f>
        <v/>
      </c>
      <c r="AI472" s="188" t="str">
        <f ca="1">IF(AB472="","",MAX(OFFSET(B472,0,0):OFFSET(B472,AB472-1,0)))</f>
        <v/>
      </c>
      <c r="AJ472" s="188" t="str">
        <f ca="1">IF(AB472="","",MAX(OFFSET(C472,0,0):OFFSET(C472,AB472-1,0)))</f>
        <v/>
      </c>
      <c r="AK472" s="188">
        <f t="shared" ca="1" si="73"/>
        <v>0</v>
      </c>
      <c r="AL472" s="189">
        <f t="shared" ca="1" si="74"/>
        <v>0</v>
      </c>
    </row>
    <row r="473" spans="1:38" ht="15.75" x14ac:dyDescent="0.25">
      <c r="A473" s="138"/>
      <c r="B473" s="160"/>
      <c r="C473" s="160"/>
      <c r="D473" s="161"/>
      <c r="E473" s="142">
        <f t="shared" si="75"/>
        <v>1</v>
      </c>
      <c r="F473" s="162">
        <f t="shared" si="72"/>
        <v>0</v>
      </c>
      <c r="G473" s="161"/>
      <c r="H473" s="179"/>
      <c r="I473" s="143"/>
      <c r="J473" s="143"/>
      <c r="K473" s="185" t="e">
        <f>VLOOKUP('Damage Pickup'!$H473&amp;'Damage Pickup'!$I473,Code!$I$2:$M$51,4,0)</f>
        <v>#N/A</v>
      </c>
      <c r="L473" s="183"/>
      <c r="M473" s="163"/>
      <c r="N473" s="144"/>
      <c r="O473" s="145">
        <f t="shared" si="79"/>
        <v>0</v>
      </c>
      <c r="P473" s="144">
        <v>0</v>
      </c>
      <c r="Q473" s="164">
        <f t="shared" si="80"/>
        <v>0</v>
      </c>
      <c r="R473" s="146"/>
      <c r="S473" s="147"/>
      <c r="T473" s="147"/>
      <c r="U473" s="157"/>
      <c r="V473" s="165"/>
      <c r="W473" s="166"/>
      <c r="X473" s="166"/>
      <c r="Y473" s="166"/>
      <c r="Z473" s="167" t="str">
        <f t="shared" si="76"/>
        <v/>
      </c>
      <c r="AA473" s="150">
        <f t="shared" si="78"/>
        <v>0</v>
      </c>
      <c r="AB473" s="167" t="str">
        <f t="shared" si="77"/>
        <v/>
      </c>
      <c r="AG473" s="188" t="str">
        <f ca="1">IF(AB473="","",MIN(OFFSET(B473,0,0):OFFSET(B473,AB473-1,0)))</f>
        <v/>
      </c>
      <c r="AH473" s="188" t="str">
        <f ca="1">IF(AB473="","",MIN(OFFSET(C473,0,0):OFFSET(C473,AB473-1,0)))</f>
        <v/>
      </c>
      <c r="AI473" s="188" t="str">
        <f ca="1">IF(AB473="","",MAX(OFFSET(B473,0,0):OFFSET(B473,AB473-1,0)))</f>
        <v/>
      </c>
      <c r="AJ473" s="188" t="str">
        <f ca="1">IF(AB473="","",MAX(OFFSET(C473,0,0):OFFSET(C473,AB473-1,0)))</f>
        <v/>
      </c>
      <c r="AK473" s="188">
        <f t="shared" ca="1" si="73"/>
        <v>0</v>
      </c>
      <c r="AL473" s="189">
        <f t="shared" ca="1" si="74"/>
        <v>0</v>
      </c>
    </row>
    <row r="474" spans="1:38" ht="15.75" x14ac:dyDescent="0.25">
      <c r="A474" s="138"/>
      <c r="B474" s="160"/>
      <c r="C474" s="160"/>
      <c r="D474" s="161"/>
      <c r="E474" s="142">
        <f t="shared" si="75"/>
        <v>1</v>
      </c>
      <c r="F474" s="162">
        <f t="shared" si="72"/>
        <v>0</v>
      </c>
      <c r="G474" s="161"/>
      <c r="H474" s="179"/>
      <c r="I474" s="143"/>
      <c r="J474" s="143"/>
      <c r="K474" s="185" t="e">
        <f>VLOOKUP('Damage Pickup'!$H474&amp;'Damage Pickup'!$I474,Code!$I$2:$M$51,4,0)</f>
        <v>#N/A</v>
      </c>
      <c r="L474" s="183"/>
      <c r="M474" s="163"/>
      <c r="N474" s="144"/>
      <c r="O474" s="145">
        <f t="shared" si="79"/>
        <v>0</v>
      </c>
      <c r="P474" s="144">
        <v>0</v>
      </c>
      <c r="Q474" s="164">
        <f t="shared" si="80"/>
        <v>0</v>
      </c>
      <c r="R474" s="146"/>
      <c r="S474" s="147"/>
      <c r="T474" s="147"/>
      <c r="U474" s="157"/>
      <c r="V474" s="165"/>
      <c r="W474" s="166"/>
      <c r="X474" s="166"/>
      <c r="Y474" s="166"/>
      <c r="Z474" s="167" t="str">
        <f t="shared" si="76"/>
        <v/>
      </c>
      <c r="AA474" s="150">
        <f t="shared" si="78"/>
        <v>0</v>
      </c>
      <c r="AB474" s="167" t="str">
        <f t="shared" si="77"/>
        <v/>
      </c>
      <c r="AG474" s="188" t="str">
        <f ca="1">IF(AB474="","",MIN(OFFSET(B474,0,0):OFFSET(B474,AB474-1,0)))</f>
        <v/>
      </c>
      <c r="AH474" s="188" t="str">
        <f ca="1">IF(AB474="","",MIN(OFFSET(C474,0,0):OFFSET(C474,AB474-1,0)))</f>
        <v/>
      </c>
      <c r="AI474" s="188" t="str">
        <f ca="1">IF(AB474="","",MAX(OFFSET(B474,0,0):OFFSET(B474,AB474-1,0)))</f>
        <v/>
      </c>
      <c r="AJ474" s="188" t="str">
        <f ca="1">IF(AB474="","",MAX(OFFSET(C474,0,0):OFFSET(C474,AB474-1,0)))</f>
        <v/>
      </c>
      <c r="AK474" s="188">
        <f t="shared" ca="1" si="73"/>
        <v>0</v>
      </c>
      <c r="AL474" s="189">
        <f t="shared" ca="1" si="74"/>
        <v>0</v>
      </c>
    </row>
    <row r="475" spans="1:38" ht="15.75" x14ac:dyDescent="0.25">
      <c r="A475" s="138"/>
      <c r="B475" s="160"/>
      <c r="C475" s="160"/>
      <c r="D475" s="161"/>
      <c r="E475" s="142">
        <f t="shared" si="75"/>
        <v>1</v>
      </c>
      <c r="F475" s="162">
        <f t="shared" si="72"/>
        <v>0</v>
      </c>
      <c r="G475" s="161"/>
      <c r="H475" s="179"/>
      <c r="I475" s="143"/>
      <c r="J475" s="143"/>
      <c r="K475" s="185" t="e">
        <f>VLOOKUP('Damage Pickup'!$H475&amp;'Damage Pickup'!$I475,Code!$I$2:$M$51,4,0)</f>
        <v>#N/A</v>
      </c>
      <c r="L475" s="183"/>
      <c r="M475" s="163"/>
      <c r="N475" s="144"/>
      <c r="O475" s="145">
        <f t="shared" si="79"/>
        <v>0</v>
      </c>
      <c r="P475" s="144">
        <v>0</v>
      </c>
      <c r="Q475" s="164">
        <f t="shared" si="80"/>
        <v>0</v>
      </c>
      <c r="R475" s="146"/>
      <c r="S475" s="147"/>
      <c r="T475" s="147"/>
      <c r="U475" s="157"/>
      <c r="V475" s="165"/>
      <c r="W475" s="166"/>
      <c r="X475" s="166"/>
      <c r="Y475" s="166"/>
      <c r="Z475" s="167" t="str">
        <f t="shared" si="76"/>
        <v/>
      </c>
      <c r="AA475" s="150">
        <f t="shared" si="78"/>
        <v>0</v>
      </c>
      <c r="AB475" s="167" t="str">
        <f t="shared" si="77"/>
        <v/>
      </c>
      <c r="AG475" s="188" t="str">
        <f ca="1">IF(AB475="","",MIN(OFFSET(B475,0,0):OFFSET(B475,AB475-1,0)))</f>
        <v/>
      </c>
      <c r="AH475" s="188" t="str">
        <f ca="1">IF(AB475="","",MIN(OFFSET(C475,0,0):OFFSET(C475,AB475-1,0)))</f>
        <v/>
      </c>
      <c r="AI475" s="188" t="str">
        <f ca="1">IF(AB475="","",MAX(OFFSET(B475,0,0):OFFSET(B475,AB475-1,0)))</f>
        <v/>
      </c>
      <c r="AJ475" s="188" t="str">
        <f ca="1">IF(AB475="","",MAX(OFFSET(C475,0,0):OFFSET(C475,AB475-1,0)))</f>
        <v/>
      </c>
      <c r="AK475" s="188">
        <f t="shared" ca="1" si="73"/>
        <v>0</v>
      </c>
      <c r="AL475" s="189">
        <f t="shared" ca="1" si="74"/>
        <v>0</v>
      </c>
    </row>
    <row r="476" spans="1:38" ht="15.75" x14ac:dyDescent="0.25">
      <c r="A476" s="138"/>
      <c r="B476" s="160"/>
      <c r="C476" s="160"/>
      <c r="D476" s="161"/>
      <c r="E476" s="142">
        <f t="shared" si="75"/>
        <v>1</v>
      </c>
      <c r="F476" s="162">
        <f t="shared" si="72"/>
        <v>0</v>
      </c>
      <c r="G476" s="161"/>
      <c r="H476" s="179"/>
      <c r="I476" s="143"/>
      <c r="J476" s="143"/>
      <c r="K476" s="185" t="e">
        <f>VLOOKUP('Damage Pickup'!$H476&amp;'Damage Pickup'!$I476,Code!$I$2:$M$51,4,0)</f>
        <v>#N/A</v>
      </c>
      <c r="L476" s="183"/>
      <c r="M476" s="163"/>
      <c r="N476" s="144"/>
      <c r="O476" s="145">
        <f t="shared" si="79"/>
        <v>0</v>
      </c>
      <c r="P476" s="144">
        <v>0</v>
      </c>
      <c r="Q476" s="164">
        <f t="shared" si="80"/>
        <v>0</v>
      </c>
      <c r="R476" s="146"/>
      <c r="S476" s="147"/>
      <c r="T476" s="147"/>
      <c r="U476" s="157"/>
      <c r="V476" s="165"/>
      <c r="W476" s="166"/>
      <c r="X476" s="166"/>
      <c r="Y476" s="166"/>
      <c r="Z476" s="167" t="str">
        <f t="shared" si="76"/>
        <v/>
      </c>
      <c r="AA476" s="150">
        <f t="shared" si="78"/>
        <v>0</v>
      </c>
      <c r="AB476" s="167" t="str">
        <f t="shared" si="77"/>
        <v/>
      </c>
      <c r="AG476" s="188" t="str">
        <f ca="1">IF(AB476="","",MIN(OFFSET(B476,0,0):OFFSET(B476,AB476-1,0)))</f>
        <v/>
      </c>
      <c r="AH476" s="188" t="str">
        <f ca="1">IF(AB476="","",MIN(OFFSET(C476,0,0):OFFSET(C476,AB476-1,0)))</f>
        <v/>
      </c>
      <c r="AI476" s="188" t="str">
        <f ca="1">IF(AB476="","",MAX(OFFSET(B476,0,0):OFFSET(B476,AB476-1,0)))</f>
        <v/>
      </c>
      <c r="AJ476" s="188" t="str">
        <f ca="1">IF(AB476="","",MAX(OFFSET(C476,0,0):OFFSET(C476,AB476-1,0)))</f>
        <v/>
      </c>
      <c r="AK476" s="188">
        <f t="shared" ca="1" si="73"/>
        <v>0</v>
      </c>
      <c r="AL476" s="189">
        <f t="shared" ca="1" si="74"/>
        <v>0</v>
      </c>
    </row>
    <row r="477" spans="1:38" ht="15.75" x14ac:dyDescent="0.25">
      <c r="A477" s="138"/>
      <c r="B477" s="160"/>
      <c r="C477" s="160"/>
      <c r="D477" s="161"/>
      <c r="E477" s="142">
        <f t="shared" si="75"/>
        <v>1</v>
      </c>
      <c r="F477" s="162">
        <f t="shared" ref="F477:F540" si="81">D477*E477</f>
        <v>0</v>
      </c>
      <c r="G477" s="161"/>
      <c r="H477" s="179"/>
      <c r="I477" s="143"/>
      <c r="J477" s="143"/>
      <c r="K477" s="185" t="e">
        <f>VLOOKUP('Damage Pickup'!$H477&amp;'Damage Pickup'!$I477,Code!$I$2:$M$51,4,0)</f>
        <v>#N/A</v>
      </c>
      <c r="L477" s="183"/>
      <c r="M477" s="163"/>
      <c r="N477" s="144"/>
      <c r="O477" s="145">
        <f t="shared" si="79"/>
        <v>0</v>
      </c>
      <c r="P477" s="144">
        <v>0</v>
      </c>
      <c r="Q477" s="164">
        <f t="shared" si="80"/>
        <v>0</v>
      </c>
      <c r="R477" s="146"/>
      <c r="S477" s="147"/>
      <c r="T477" s="147"/>
      <c r="U477" s="157"/>
      <c r="V477" s="165"/>
      <c r="W477" s="166"/>
      <c r="X477" s="166"/>
      <c r="Y477" s="166"/>
      <c r="Z477" s="167" t="str">
        <f t="shared" si="76"/>
        <v/>
      </c>
      <c r="AA477" s="150">
        <f t="shared" si="78"/>
        <v>0</v>
      </c>
      <c r="AB477" s="167" t="str">
        <f t="shared" si="77"/>
        <v/>
      </c>
      <c r="AG477" s="188" t="str">
        <f ca="1">IF(AB477="","",MIN(OFFSET(B477,0,0):OFFSET(B477,AB477-1,0)))</f>
        <v/>
      </c>
      <c r="AH477" s="188" t="str">
        <f ca="1">IF(AB477="","",MIN(OFFSET(C477,0,0):OFFSET(C477,AB477-1,0)))</f>
        <v/>
      </c>
      <c r="AI477" s="188" t="str">
        <f ca="1">IF(AB477="","",MAX(OFFSET(B477,0,0):OFFSET(B477,AB477-1,0)))</f>
        <v/>
      </c>
      <c r="AJ477" s="188" t="str">
        <f ca="1">IF(AB477="","",MAX(OFFSET(C477,0,0):OFFSET(C477,AB477-1,0)))</f>
        <v/>
      </c>
      <c r="AK477" s="188">
        <f t="shared" ca="1" si="73"/>
        <v>0</v>
      </c>
      <c r="AL477" s="189">
        <f t="shared" ca="1" si="74"/>
        <v>0</v>
      </c>
    </row>
    <row r="478" spans="1:38" ht="15.75" x14ac:dyDescent="0.25">
      <c r="A478" s="138"/>
      <c r="B478" s="160"/>
      <c r="C478" s="160"/>
      <c r="D478" s="161"/>
      <c r="E478" s="142">
        <f t="shared" si="75"/>
        <v>1</v>
      </c>
      <c r="F478" s="162">
        <f t="shared" si="81"/>
        <v>0</v>
      </c>
      <c r="G478" s="161"/>
      <c r="H478" s="179"/>
      <c r="I478" s="143"/>
      <c r="J478" s="143"/>
      <c r="K478" s="185" t="e">
        <f>VLOOKUP('Damage Pickup'!$H478&amp;'Damage Pickup'!$I478,Code!$I$2:$M$51,4,0)</f>
        <v>#N/A</v>
      </c>
      <c r="L478" s="183"/>
      <c r="M478" s="163"/>
      <c r="N478" s="144"/>
      <c r="O478" s="145">
        <f t="shared" si="79"/>
        <v>0</v>
      </c>
      <c r="P478" s="144">
        <v>0</v>
      </c>
      <c r="Q478" s="164">
        <f t="shared" si="80"/>
        <v>0</v>
      </c>
      <c r="R478" s="146"/>
      <c r="S478" s="147"/>
      <c r="T478" s="147"/>
      <c r="U478" s="157"/>
      <c r="V478" s="165"/>
      <c r="W478" s="166"/>
      <c r="X478" s="166"/>
      <c r="Y478" s="166"/>
      <c r="Z478" s="167" t="str">
        <f t="shared" si="76"/>
        <v/>
      </c>
      <c r="AA478" s="150">
        <f t="shared" si="78"/>
        <v>0</v>
      </c>
      <c r="AB478" s="167" t="str">
        <f t="shared" si="77"/>
        <v/>
      </c>
      <c r="AG478" s="188" t="str">
        <f ca="1">IF(AB478="","",MIN(OFFSET(B478,0,0):OFFSET(B478,AB478-1,0)))</f>
        <v/>
      </c>
      <c r="AH478" s="188" t="str">
        <f ca="1">IF(AB478="","",MIN(OFFSET(C478,0,0):OFFSET(C478,AB478-1,0)))</f>
        <v/>
      </c>
      <c r="AI478" s="188" t="str">
        <f ca="1">IF(AB478="","",MAX(OFFSET(B478,0,0):OFFSET(B478,AB478-1,0)))</f>
        <v/>
      </c>
      <c r="AJ478" s="188" t="str">
        <f ca="1">IF(AB478="","",MAX(OFFSET(C478,0,0):OFFSET(C478,AB478-1,0)))</f>
        <v/>
      </c>
      <c r="AK478" s="188">
        <f t="shared" ca="1" si="73"/>
        <v>0</v>
      </c>
      <c r="AL478" s="189">
        <f t="shared" ca="1" si="74"/>
        <v>0</v>
      </c>
    </row>
    <row r="479" spans="1:38" ht="15.75" x14ac:dyDescent="0.25">
      <c r="A479" s="138"/>
      <c r="B479" s="160"/>
      <c r="C479" s="160"/>
      <c r="D479" s="161"/>
      <c r="E479" s="142">
        <f t="shared" si="75"/>
        <v>1</v>
      </c>
      <c r="F479" s="162">
        <f t="shared" si="81"/>
        <v>0</v>
      </c>
      <c r="G479" s="161"/>
      <c r="H479" s="179"/>
      <c r="I479" s="143"/>
      <c r="J479" s="143"/>
      <c r="K479" s="185" t="e">
        <f>VLOOKUP('Damage Pickup'!$H479&amp;'Damage Pickup'!$I479,Code!$I$2:$M$51,4,0)</f>
        <v>#N/A</v>
      </c>
      <c r="L479" s="183"/>
      <c r="M479" s="163"/>
      <c r="N479" s="144"/>
      <c r="O479" s="145">
        <f t="shared" si="79"/>
        <v>0</v>
      </c>
      <c r="P479" s="144">
        <v>0</v>
      </c>
      <c r="Q479" s="164">
        <f t="shared" si="80"/>
        <v>0</v>
      </c>
      <c r="R479" s="146"/>
      <c r="S479" s="147"/>
      <c r="T479" s="147"/>
      <c r="U479" s="157"/>
      <c r="V479" s="165"/>
      <c r="W479" s="166"/>
      <c r="X479" s="166"/>
      <c r="Y479" s="166"/>
      <c r="Z479" s="167" t="str">
        <f t="shared" si="76"/>
        <v/>
      </c>
      <c r="AA479" s="150">
        <f t="shared" si="78"/>
        <v>0</v>
      </c>
      <c r="AB479" s="167" t="str">
        <f t="shared" si="77"/>
        <v/>
      </c>
      <c r="AG479" s="188" t="str">
        <f ca="1">IF(AB479="","",MIN(OFFSET(B479,0,0):OFFSET(B479,AB479-1,0)))</f>
        <v/>
      </c>
      <c r="AH479" s="188" t="str">
        <f ca="1">IF(AB479="","",MIN(OFFSET(C479,0,0):OFFSET(C479,AB479-1,0)))</f>
        <v/>
      </c>
      <c r="AI479" s="188" t="str">
        <f ca="1">IF(AB479="","",MAX(OFFSET(B479,0,0):OFFSET(B479,AB479-1,0)))</f>
        <v/>
      </c>
      <c r="AJ479" s="188" t="str">
        <f ca="1">IF(AB479="","",MAX(OFFSET(C479,0,0):OFFSET(C479,AB479-1,0)))</f>
        <v/>
      </c>
      <c r="AK479" s="188">
        <f t="shared" ca="1" si="73"/>
        <v>0</v>
      </c>
      <c r="AL479" s="189">
        <f t="shared" ca="1" si="74"/>
        <v>0</v>
      </c>
    </row>
    <row r="480" spans="1:38" ht="15.75" x14ac:dyDescent="0.25">
      <c r="A480" s="138"/>
      <c r="B480" s="160"/>
      <c r="C480" s="160"/>
      <c r="D480" s="161"/>
      <c r="E480" s="142">
        <f t="shared" si="75"/>
        <v>1</v>
      </c>
      <c r="F480" s="162">
        <f t="shared" si="81"/>
        <v>0</v>
      </c>
      <c r="G480" s="161"/>
      <c r="H480" s="179"/>
      <c r="I480" s="143"/>
      <c r="J480" s="143"/>
      <c r="K480" s="185" t="e">
        <f>VLOOKUP('Damage Pickup'!$H480&amp;'Damage Pickup'!$I480,Code!$I$2:$M$51,4,0)</f>
        <v>#N/A</v>
      </c>
      <c r="L480" s="183"/>
      <c r="M480" s="163"/>
      <c r="N480" s="144"/>
      <c r="O480" s="145">
        <f t="shared" si="79"/>
        <v>0</v>
      </c>
      <c r="P480" s="144">
        <v>0</v>
      </c>
      <c r="Q480" s="164">
        <f t="shared" si="80"/>
        <v>0</v>
      </c>
      <c r="R480" s="146"/>
      <c r="S480" s="147"/>
      <c r="T480" s="147"/>
      <c r="U480" s="157"/>
      <c r="V480" s="165"/>
      <c r="W480" s="166"/>
      <c r="X480" s="166"/>
      <c r="Y480" s="166"/>
      <c r="Z480" s="167" t="str">
        <f t="shared" si="76"/>
        <v/>
      </c>
      <c r="AA480" s="150">
        <f t="shared" si="78"/>
        <v>0</v>
      </c>
      <c r="AB480" s="167" t="str">
        <f t="shared" si="77"/>
        <v/>
      </c>
      <c r="AG480" s="188" t="str">
        <f ca="1">IF(AB480="","",MIN(OFFSET(B480,0,0):OFFSET(B480,AB480-1,0)))</f>
        <v/>
      </c>
      <c r="AH480" s="188" t="str">
        <f ca="1">IF(AB480="","",MIN(OFFSET(C480,0,0):OFFSET(C480,AB480-1,0)))</f>
        <v/>
      </c>
      <c r="AI480" s="188" t="str">
        <f ca="1">IF(AB480="","",MAX(OFFSET(B480,0,0):OFFSET(B480,AB480-1,0)))</f>
        <v/>
      </c>
      <c r="AJ480" s="188" t="str">
        <f ca="1">IF(AB480="","",MAX(OFFSET(C480,0,0):OFFSET(C480,AB480-1,0)))</f>
        <v/>
      </c>
      <c r="AK480" s="188">
        <f t="shared" ca="1" si="73"/>
        <v>0</v>
      </c>
      <c r="AL480" s="189">
        <f t="shared" ca="1" si="74"/>
        <v>0</v>
      </c>
    </row>
    <row r="481" spans="1:38" ht="15.75" x14ac:dyDescent="0.25">
      <c r="A481" s="138"/>
      <c r="B481" s="160"/>
      <c r="C481" s="160"/>
      <c r="D481" s="161"/>
      <c r="E481" s="142">
        <f t="shared" si="75"/>
        <v>1</v>
      </c>
      <c r="F481" s="162">
        <f t="shared" si="81"/>
        <v>0</v>
      </c>
      <c r="G481" s="161"/>
      <c r="H481" s="179"/>
      <c r="I481" s="143"/>
      <c r="J481" s="143"/>
      <c r="K481" s="185" t="e">
        <f>VLOOKUP('Damage Pickup'!$H481&amp;'Damage Pickup'!$I481,Code!$I$2:$M$51,4,0)</f>
        <v>#N/A</v>
      </c>
      <c r="L481" s="183"/>
      <c r="M481" s="163"/>
      <c r="N481" s="144"/>
      <c r="O481" s="145">
        <f t="shared" si="79"/>
        <v>0</v>
      </c>
      <c r="P481" s="144">
        <v>0</v>
      </c>
      <c r="Q481" s="164">
        <f t="shared" si="80"/>
        <v>0</v>
      </c>
      <c r="R481" s="146"/>
      <c r="S481" s="147"/>
      <c r="T481" s="147"/>
      <c r="U481" s="157"/>
      <c r="V481" s="165"/>
      <c r="W481" s="166"/>
      <c r="X481" s="166"/>
      <c r="Y481" s="166"/>
      <c r="Z481" s="167" t="str">
        <f t="shared" si="76"/>
        <v/>
      </c>
      <c r="AA481" s="150">
        <f t="shared" si="78"/>
        <v>0</v>
      </c>
      <c r="AB481" s="167" t="str">
        <f t="shared" si="77"/>
        <v/>
      </c>
      <c r="AG481" s="188" t="str">
        <f ca="1">IF(AB481="","",MIN(OFFSET(B481,0,0):OFFSET(B481,AB481-1,0)))</f>
        <v/>
      </c>
      <c r="AH481" s="188" t="str">
        <f ca="1">IF(AB481="","",MIN(OFFSET(C481,0,0):OFFSET(C481,AB481-1,0)))</f>
        <v/>
      </c>
      <c r="AI481" s="188" t="str">
        <f ca="1">IF(AB481="","",MAX(OFFSET(B481,0,0):OFFSET(B481,AB481-1,0)))</f>
        <v/>
      </c>
      <c r="AJ481" s="188" t="str">
        <f ca="1">IF(AB481="","",MAX(OFFSET(C481,0,0):OFFSET(C481,AB481-1,0)))</f>
        <v/>
      </c>
      <c r="AK481" s="188">
        <f t="shared" ca="1" si="73"/>
        <v>0</v>
      </c>
      <c r="AL481" s="189">
        <f t="shared" ca="1" si="74"/>
        <v>0</v>
      </c>
    </row>
    <row r="482" spans="1:38" ht="15.75" x14ac:dyDescent="0.25">
      <c r="A482" s="138"/>
      <c r="B482" s="160"/>
      <c r="C482" s="160"/>
      <c r="D482" s="161"/>
      <c r="E482" s="142">
        <f t="shared" si="75"/>
        <v>1</v>
      </c>
      <c r="F482" s="162">
        <f t="shared" si="81"/>
        <v>0</v>
      </c>
      <c r="G482" s="161"/>
      <c r="H482" s="179"/>
      <c r="I482" s="143"/>
      <c r="J482" s="143"/>
      <c r="K482" s="185" t="e">
        <f>VLOOKUP('Damage Pickup'!$H482&amp;'Damage Pickup'!$I482,Code!$I$2:$M$51,4,0)</f>
        <v>#N/A</v>
      </c>
      <c r="L482" s="183"/>
      <c r="M482" s="163"/>
      <c r="N482" s="144"/>
      <c r="O482" s="145">
        <f t="shared" si="79"/>
        <v>0</v>
      </c>
      <c r="P482" s="144">
        <v>0</v>
      </c>
      <c r="Q482" s="164">
        <f t="shared" si="80"/>
        <v>0</v>
      </c>
      <c r="R482" s="146"/>
      <c r="S482" s="147"/>
      <c r="T482" s="147"/>
      <c r="U482" s="157"/>
      <c r="V482" s="165"/>
      <c r="W482" s="166"/>
      <c r="X482" s="166"/>
      <c r="Y482" s="166"/>
      <c r="Z482" s="167" t="str">
        <f t="shared" si="76"/>
        <v/>
      </c>
      <c r="AA482" s="150">
        <f t="shared" si="78"/>
        <v>0</v>
      </c>
      <c r="AB482" s="167" t="str">
        <f t="shared" si="77"/>
        <v/>
      </c>
      <c r="AG482" s="188" t="str">
        <f ca="1">IF(AB482="","",MIN(OFFSET(B482,0,0):OFFSET(B482,AB482-1,0)))</f>
        <v/>
      </c>
      <c r="AH482" s="188" t="str">
        <f ca="1">IF(AB482="","",MIN(OFFSET(C482,0,0):OFFSET(C482,AB482-1,0)))</f>
        <v/>
      </c>
      <c r="AI482" s="188" t="str">
        <f ca="1">IF(AB482="","",MAX(OFFSET(B482,0,0):OFFSET(B482,AB482-1,0)))</f>
        <v/>
      </c>
      <c r="AJ482" s="188" t="str">
        <f ca="1">IF(AB482="","",MAX(OFFSET(C482,0,0):OFFSET(C482,AB482-1,0)))</f>
        <v/>
      </c>
      <c r="AK482" s="188">
        <f t="shared" ca="1" si="73"/>
        <v>0</v>
      </c>
      <c r="AL482" s="189">
        <f t="shared" ca="1" si="74"/>
        <v>0</v>
      </c>
    </row>
    <row r="483" spans="1:38" ht="15.75" x14ac:dyDescent="0.25">
      <c r="A483" s="138"/>
      <c r="B483" s="160"/>
      <c r="C483" s="160"/>
      <c r="D483" s="161"/>
      <c r="E483" s="142">
        <f t="shared" si="75"/>
        <v>1</v>
      </c>
      <c r="F483" s="162">
        <f t="shared" si="81"/>
        <v>0</v>
      </c>
      <c r="G483" s="161"/>
      <c r="H483" s="179"/>
      <c r="I483" s="143"/>
      <c r="J483" s="143"/>
      <c r="K483" s="185" t="e">
        <f>VLOOKUP('Damage Pickup'!$H483&amp;'Damage Pickup'!$I483,Code!$I$2:$M$51,4,0)</f>
        <v>#N/A</v>
      </c>
      <c r="L483" s="183"/>
      <c r="M483" s="163"/>
      <c r="N483" s="144"/>
      <c r="O483" s="145">
        <f t="shared" si="79"/>
        <v>0</v>
      </c>
      <c r="P483" s="144">
        <v>0</v>
      </c>
      <c r="Q483" s="164">
        <f t="shared" si="80"/>
        <v>0</v>
      </c>
      <c r="R483" s="146"/>
      <c r="S483" s="147"/>
      <c r="T483" s="147"/>
      <c r="U483" s="157"/>
      <c r="V483" s="165"/>
      <c r="W483" s="166"/>
      <c r="X483" s="166"/>
      <c r="Y483" s="166"/>
      <c r="Z483" s="167" t="str">
        <f t="shared" si="76"/>
        <v/>
      </c>
      <c r="AA483" s="150">
        <f t="shared" si="78"/>
        <v>0</v>
      </c>
      <c r="AB483" s="167" t="str">
        <f t="shared" si="77"/>
        <v/>
      </c>
      <c r="AG483" s="188" t="str">
        <f ca="1">IF(AB483="","",MIN(OFFSET(B483,0,0):OFFSET(B483,AB483-1,0)))</f>
        <v/>
      </c>
      <c r="AH483" s="188" t="str">
        <f ca="1">IF(AB483="","",MIN(OFFSET(C483,0,0):OFFSET(C483,AB483-1,0)))</f>
        <v/>
      </c>
      <c r="AI483" s="188" t="str">
        <f ca="1">IF(AB483="","",MAX(OFFSET(B483,0,0):OFFSET(B483,AB483-1,0)))</f>
        <v/>
      </c>
      <c r="AJ483" s="188" t="str">
        <f ca="1">IF(AB483="","",MAX(OFFSET(C483,0,0):OFFSET(C483,AB483-1,0)))</f>
        <v/>
      </c>
      <c r="AK483" s="188">
        <f t="shared" ca="1" si="73"/>
        <v>0</v>
      </c>
      <c r="AL483" s="189">
        <f t="shared" ca="1" si="74"/>
        <v>0</v>
      </c>
    </row>
    <row r="484" spans="1:38" ht="15.75" x14ac:dyDescent="0.25">
      <c r="A484" s="138"/>
      <c r="B484" s="160"/>
      <c r="C484" s="160"/>
      <c r="D484" s="161"/>
      <c r="E484" s="142">
        <f t="shared" si="75"/>
        <v>1</v>
      </c>
      <c r="F484" s="162">
        <f t="shared" si="81"/>
        <v>0</v>
      </c>
      <c r="G484" s="161"/>
      <c r="H484" s="179"/>
      <c r="I484" s="143"/>
      <c r="J484" s="143"/>
      <c r="K484" s="185" t="e">
        <f>VLOOKUP('Damage Pickup'!$H484&amp;'Damage Pickup'!$I484,Code!$I$2:$M$51,4,0)</f>
        <v>#N/A</v>
      </c>
      <c r="L484" s="183"/>
      <c r="M484" s="163"/>
      <c r="N484" s="144"/>
      <c r="O484" s="145">
        <f t="shared" si="79"/>
        <v>0</v>
      </c>
      <c r="P484" s="144">
        <v>0</v>
      </c>
      <c r="Q484" s="164">
        <f t="shared" si="80"/>
        <v>0</v>
      </c>
      <c r="R484" s="146"/>
      <c r="S484" s="147"/>
      <c r="T484" s="147"/>
      <c r="U484" s="157"/>
      <c r="V484" s="165"/>
      <c r="W484" s="166"/>
      <c r="X484" s="166"/>
      <c r="Y484" s="166"/>
      <c r="Z484" s="167" t="str">
        <f t="shared" si="76"/>
        <v/>
      </c>
      <c r="AA484" s="150">
        <f t="shared" si="78"/>
        <v>0</v>
      </c>
      <c r="AB484" s="167" t="str">
        <f t="shared" si="77"/>
        <v/>
      </c>
      <c r="AG484" s="188" t="str">
        <f ca="1">IF(AB484="","",MIN(OFFSET(B484,0,0):OFFSET(B484,AB484-1,0)))</f>
        <v/>
      </c>
      <c r="AH484" s="188" t="str">
        <f ca="1">IF(AB484="","",MIN(OFFSET(C484,0,0):OFFSET(C484,AB484-1,0)))</f>
        <v/>
      </c>
      <c r="AI484" s="188" t="str">
        <f ca="1">IF(AB484="","",MAX(OFFSET(B484,0,0):OFFSET(B484,AB484-1,0)))</f>
        <v/>
      </c>
      <c r="AJ484" s="188" t="str">
        <f ca="1">IF(AB484="","",MAX(OFFSET(C484,0,0):OFFSET(C484,AB484-1,0)))</f>
        <v/>
      </c>
      <c r="AK484" s="188">
        <f t="shared" ca="1" si="73"/>
        <v>0</v>
      </c>
      <c r="AL484" s="189">
        <f t="shared" ca="1" si="74"/>
        <v>0</v>
      </c>
    </row>
    <row r="485" spans="1:38" ht="15.75" x14ac:dyDescent="0.25">
      <c r="A485" s="138"/>
      <c r="B485" s="160"/>
      <c r="C485" s="160"/>
      <c r="D485" s="161"/>
      <c r="E485" s="142">
        <f t="shared" si="75"/>
        <v>1</v>
      </c>
      <c r="F485" s="162">
        <f t="shared" si="81"/>
        <v>0</v>
      </c>
      <c r="G485" s="161"/>
      <c r="H485" s="179"/>
      <c r="I485" s="143"/>
      <c r="J485" s="143"/>
      <c r="K485" s="185" t="e">
        <f>VLOOKUP('Damage Pickup'!$H485&amp;'Damage Pickup'!$I485,Code!$I$2:$M$51,4,0)</f>
        <v>#N/A</v>
      </c>
      <c r="L485" s="183"/>
      <c r="M485" s="163"/>
      <c r="N485" s="144"/>
      <c r="O485" s="145">
        <f t="shared" si="79"/>
        <v>0</v>
      </c>
      <c r="P485" s="144">
        <v>0</v>
      </c>
      <c r="Q485" s="164">
        <f t="shared" si="80"/>
        <v>0</v>
      </c>
      <c r="R485" s="146"/>
      <c r="S485" s="147"/>
      <c r="T485" s="147"/>
      <c r="U485" s="157"/>
      <c r="V485" s="165"/>
      <c r="W485" s="166"/>
      <c r="X485" s="166"/>
      <c r="Y485" s="166"/>
      <c r="Z485" s="167" t="str">
        <f t="shared" si="76"/>
        <v/>
      </c>
      <c r="AA485" s="150">
        <f t="shared" si="78"/>
        <v>0</v>
      </c>
      <c r="AB485" s="167" t="str">
        <f t="shared" si="77"/>
        <v/>
      </c>
      <c r="AG485" s="188" t="str">
        <f ca="1">IF(AB485="","",MIN(OFFSET(B485,0,0):OFFSET(B485,AB485-1,0)))</f>
        <v/>
      </c>
      <c r="AH485" s="188" t="str">
        <f ca="1">IF(AB485="","",MIN(OFFSET(C485,0,0):OFFSET(C485,AB485-1,0)))</f>
        <v/>
      </c>
      <c r="AI485" s="188" t="str">
        <f ca="1">IF(AB485="","",MAX(OFFSET(B485,0,0):OFFSET(B485,AB485-1,0)))</f>
        <v/>
      </c>
      <c r="AJ485" s="188" t="str">
        <f ca="1">IF(AB485="","",MAX(OFFSET(C485,0,0):OFFSET(C485,AB485-1,0)))</f>
        <v/>
      </c>
      <c r="AK485" s="188">
        <f t="shared" ca="1" si="73"/>
        <v>0</v>
      </c>
      <c r="AL485" s="189">
        <f t="shared" ca="1" si="74"/>
        <v>0</v>
      </c>
    </row>
    <row r="486" spans="1:38" ht="15.75" x14ac:dyDescent="0.25">
      <c r="A486" s="138"/>
      <c r="B486" s="160"/>
      <c r="C486" s="160"/>
      <c r="D486" s="161"/>
      <c r="E486" s="142">
        <f t="shared" si="75"/>
        <v>1</v>
      </c>
      <c r="F486" s="162">
        <f t="shared" si="81"/>
        <v>0</v>
      </c>
      <c r="G486" s="161"/>
      <c r="H486" s="179"/>
      <c r="I486" s="143"/>
      <c r="J486" s="143"/>
      <c r="K486" s="185" t="e">
        <f>VLOOKUP('Damage Pickup'!$H486&amp;'Damage Pickup'!$I486,Code!$I$2:$M$51,4,0)</f>
        <v>#N/A</v>
      </c>
      <c r="L486" s="183"/>
      <c r="M486" s="163"/>
      <c r="N486" s="144"/>
      <c r="O486" s="145">
        <f t="shared" si="79"/>
        <v>0</v>
      </c>
      <c r="P486" s="144">
        <v>0</v>
      </c>
      <c r="Q486" s="164">
        <f t="shared" si="80"/>
        <v>0</v>
      </c>
      <c r="R486" s="146"/>
      <c r="S486" s="147"/>
      <c r="T486" s="147"/>
      <c r="U486" s="157"/>
      <c r="V486" s="165"/>
      <c r="W486" s="166"/>
      <c r="X486" s="166"/>
      <c r="Y486" s="166"/>
      <c r="Z486" s="167" t="str">
        <f t="shared" si="76"/>
        <v/>
      </c>
      <c r="AA486" s="150">
        <f t="shared" si="78"/>
        <v>0</v>
      </c>
      <c r="AB486" s="167" t="str">
        <f t="shared" si="77"/>
        <v/>
      </c>
      <c r="AG486" s="188" t="str">
        <f ca="1">IF(AB486="","",MIN(OFFSET(B486,0,0):OFFSET(B486,AB486-1,0)))</f>
        <v/>
      </c>
      <c r="AH486" s="188" t="str">
        <f ca="1">IF(AB486="","",MIN(OFFSET(C486,0,0):OFFSET(C486,AB486-1,0)))</f>
        <v/>
      </c>
      <c r="AI486" s="188" t="str">
        <f ca="1">IF(AB486="","",MAX(OFFSET(B486,0,0):OFFSET(B486,AB486-1,0)))</f>
        <v/>
      </c>
      <c r="AJ486" s="188" t="str">
        <f ca="1">IF(AB486="","",MAX(OFFSET(C486,0,0):OFFSET(C486,AB486-1,0)))</f>
        <v/>
      </c>
      <c r="AK486" s="188">
        <f t="shared" ca="1" si="73"/>
        <v>0</v>
      </c>
      <c r="AL486" s="189">
        <f t="shared" ca="1" si="74"/>
        <v>0</v>
      </c>
    </row>
    <row r="487" spans="1:38" ht="15.75" x14ac:dyDescent="0.25">
      <c r="A487" s="138"/>
      <c r="B487" s="160"/>
      <c r="C487" s="160"/>
      <c r="D487" s="161"/>
      <c r="E487" s="142">
        <f t="shared" si="75"/>
        <v>1</v>
      </c>
      <c r="F487" s="162">
        <f t="shared" si="81"/>
        <v>0</v>
      </c>
      <c r="G487" s="161"/>
      <c r="H487" s="179"/>
      <c r="I487" s="143"/>
      <c r="J487" s="143"/>
      <c r="K487" s="185" t="e">
        <f>VLOOKUP('Damage Pickup'!$H487&amp;'Damage Pickup'!$I487,Code!$I$2:$M$51,4,0)</f>
        <v>#N/A</v>
      </c>
      <c r="L487" s="183"/>
      <c r="M487" s="163"/>
      <c r="N487" s="144"/>
      <c r="O487" s="145">
        <f t="shared" si="79"/>
        <v>0</v>
      </c>
      <c r="P487" s="144">
        <v>0</v>
      </c>
      <c r="Q487" s="164">
        <f t="shared" si="80"/>
        <v>0</v>
      </c>
      <c r="R487" s="146"/>
      <c r="S487" s="147"/>
      <c r="T487" s="147"/>
      <c r="U487" s="157"/>
      <c r="V487" s="165"/>
      <c r="W487" s="166"/>
      <c r="X487" s="166"/>
      <c r="Y487" s="166"/>
      <c r="Z487" s="167" t="str">
        <f t="shared" si="76"/>
        <v/>
      </c>
      <c r="AA487" s="150">
        <f t="shared" si="78"/>
        <v>0</v>
      </c>
      <c r="AB487" s="167" t="str">
        <f t="shared" si="77"/>
        <v/>
      </c>
      <c r="AG487" s="188" t="str">
        <f ca="1">IF(AB487="","",MIN(OFFSET(B487,0,0):OFFSET(B487,AB487-1,0)))</f>
        <v/>
      </c>
      <c r="AH487" s="188" t="str">
        <f ca="1">IF(AB487="","",MIN(OFFSET(C487,0,0):OFFSET(C487,AB487-1,0)))</f>
        <v/>
      </c>
      <c r="AI487" s="188" t="str">
        <f ca="1">IF(AB487="","",MAX(OFFSET(B487,0,0):OFFSET(B487,AB487-1,0)))</f>
        <v/>
      </c>
      <c r="AJ487" s="188" t="str">
        <f ca="1">IF(AB487="","",MAX(OFFSET(C487,0,0):OFFSET(C487,AB487-1,0)))</f>
        <v/>
      </c>
      <c r="AK487" s="188">
        <f t="shared" ca="1" si="73"/>
        <v>0</v>
      </c>
      <c r="AL487" s="189">
        <f t="shared" ca="1" si="74"/>
        <v>0</v>
      </c>
    </row>
    <row r="488" spans="1:38" ht="15.75" x14ac:dyDescent="0.25">
      <c r="A488" s="138"/>
      <c r="B488" s="160"/>
      <c r="C488" s="160"/>
      <c r="D488" s="161"/>
      <c r="E488" s="142">
        <f t="shared" si="75"/>
        <v>1</v>
      </c>
      <c r="F488" s="162">
        <f t="shared" si="81"/>
        <v>0</v>
      </c>
      <c r="G488" s="161"/>
      <c r="H488" s="179"/>
      <c r="I488" s="143"/>
      <c r="J488" s="143"/>
      <c r="K488" s="185" t="e">
        <f>VLOOKUP('Damage Pickup'!$H488&amp;'Damage Pickup'!$I488,Code!$I$2:$M$51,4,0)</f>
        <v>#N/A</v>
      </c>
      <c r="L488" s="183"/>
      <c r="M488" s="163"/>
      <c r="N488" s="144"/>
      <c r="O488" s="145">
        <f t="shared" si="79"/>
        <v>0</v>
      </c>
      <c r="P488" s="144">
        <v>0</v>
      </c>
      <c r="Q488" s="164">
        <f t="shared" si="80"/>
        <v>0</v>
      </c>
      <c r="R488" s="146"/>
      <c r="S488" s="147"/>
      <c r="T488" s="147"/>
      <c r="U488" s="157"/>
      <c r="V488" s="165"/>
      <c r="W488" s="166"/>
      <c r="X488" s="166"/>
      <c r="Y488" s="166"/>
      <c r="Z488" s="167" t="str">
        <f t="shared" si="76"/>
        <v/>
      </c>
      <c r="AA488" s="150">
        <f t="shared" si="78"/>
        <v>0</v>
      </c>
      <c r="AB488" s="167" t="str">
        <f t="shared" si="77"/>
        <v/>
      </c>
      <c r="AG488" s="188" t="str">
        <f ca="1">IF(AB488="","",MIN(OFFSET(B488,0,0):OFFSET(B488,AB488-1,0)))</f>
        <v/>
      </c>
      <c r="AH488" s="188" t="str">
        <f ca="1">IF(AB488="","",MIN(OFFSET(C488,0,0):OFFSET(C488,AB488-1,0)))</f>
        <v/>
      </c>
      <c r="AI488" s="188" t="str">
        <f ca="1">IF(AB488="","",MAX(OFFSET(B488,0,0):OFFSET(B488,AB488-1,0)))</f>
        <v/>
      </c>
      <c r="AJ488" s="188" t="str">
        <f ca="1">IF(AB488="","",MAX(OFFSET(C488,0,0):OFFSET(C488,AB488-1,0)))</f>
        <v/>
      </c>
      <c r="AK488" s="188">
        <f t="shared" ca="1" si="73"/>
        <v>0</v>
      </c>
      <c r="AL488" s="189">
        <f t="shared" ca="1" si="74"/>
        <v>0</v>
      </c>
    </row>
    <row r="489" spans="1:38" ht="15.75" x14ac:dyDescent="0.25">
      <c r="A489" s="138"/>
      <c r="B489" s="160"/>
      <c r="C489" s="160"/>
      <c r="D489" s="161"/>
      <c r="E489" s="142">
        <f t="shared" si="75"/>
        <v>1</v>
      </c>
      <c r="F489" s="162">
        <f t="shared" si="81"/>
        <v>0</v>
      </c>
      <c r="G489" s="161"/>
      <c r="H489" s="179"/>
      <c r="I489" s="143"/>
      <c r="J489" s="143"/>
      <c r="K489" s="185" t="e">
        <f>VLOOKUP('Damage Pickup'!$H489&amp;'Damage Pickup'!$I489,Code!$I$2:$M$51,4,0)</f>
        <v>#N/A</v>
      </c>
      <c r="L489" s="183"/>
      <c r="M489" s="163"/>
      <c r="N489" s="144"/>
      <c r="O489" s="145">
        <f t="shared" si="79"/>
        <v>0</v>
      </c>
      <c r="P489" s="144">
        <v>0</v>
      </c>
      <c r="Q489" s="164">
        <f t="shared" si="80"/>
        <v>0</v>
      </c>
      <c r="R489" s="146"/>
      <c r="S489" s="147"/>
      <c r="T489" s="147"/>
      <c r="U489" s="157"/>
      <c r="V489" s="165"/>
      <c r="W489" s="166"/>
      <c r="X489" s="166"/>
      <c r="Y489" s="166"/>
      <c r="Z489" s="167" t="str">
        <f t="shared" si="76"/>
        <v/>
      </c>
      <c r="AA489" s="150">
        <f t="shared" si="78"/>
        <v>0</v>
      </c>
      <c r="AB489" s="167" t="str">
        <f t="shared" si="77"/>
        <v/>
      </c>
      <c r="AG489" s="188" t="str">
        <f ca="1">IF(AB489="","",MIN(OFFSET(B489,0,0):OFFSET(B489,AB489-1,0)))</f>
        <v/>
      </c>
      <c r="AH489" s="188" t="str">
        <f ca="1">IF(AB489="","",MIN(OFFSET(C489,0,0):OFFSET(C489,AB489-1,0)))</f>
        <v/>
      </c>
      <c r="AI489" s="188" t="str">
        <f ca="1">IF(AB489="","",MAX(OFFSET(B489,0,0):OFFSET(B489,AB489-1,0)))</f>
        <v/>
      </c>
      <c r="AJ489" s="188" t="str">
        <f ca="1">IF(AB489="","",MAX(OFFSET(C489,0,0):OFFSET(C489,AB489-1,0)))</f>
        <v/>
      </c>
      <c r="AK489" s="188">
        <f t="shared" ca="1" si="73"/>
        <v>0</v>
      </c>
      <c r="AL489" s="189">
        <f t="shared" ca="1" si="74"/>
        <v>0</v>
      </c>
    </row>
    <row r="490" spans="1:38" ht="15.75" x14ac:dyDescent="0.25">
      <c r="A490" s="138"/>
      <c r="B490" s="160"/>
      <c r="C490" s="160"/>
      <c r="D490" s="161"/>
      <c r="E490" s="142">
        <f t="shared" si="75"/>
        <v>1</v>
      </c>
      <c r="F490" s="162">
        <f t="shared" si="81"/>
        <v>0</v>
      </c>
      <c r="G490" s="161"/>
      <c r="H490" s="179"/>
      <c r="I490" s="143"/>
      <c r="J490" s="143"/>
      <c r="K490" s="185" t="e">
        <f>VLOOKUP('Damage Pickup'!$H490&amp;'Damage Pickup'!$I490,Code!$I$2:$M$51,4,0)</f>
        <v>#N/A</v>
      </c>
      <c r="L490" s="183"/>
      <c r="M490" s="163"/>
      <c r="N490" s="144"/>
      <c r="O490" s="145">
        <f t="shared" si="79"/>
        <v>0</v>
      </c>
      <c r="P490" s="144">
        <v>0</v>
      </c>
      <c r="Q490" s="164">
        <f t="shared" si="80"/>
        <v>0</v>
      </c>
      <c r="R490" s="146"/>
      <c r="S490" s="147"/>
      <c r="T490" s="147"/>
      <c r="U490" s="157"/>
      <c r="V490" s="165"/>
      <c r="W490" s="166"/>
      <c r="X490" s="166"/>
      <c r="Y490" s="166"/>
      <c r="Z490" s="167" t="str">
        <f t="shared" si="76"/>
        <v/>
      </c>
      <c r="AA490" s="150">
        <f t="shared" si="78"/>
        <v>0</v>
      </c>
      <c r="AB490" s="167" t="str">
        <f t="shared" si="77"/>
        <v/>
      </c>
      <c r="AG490" s="188" t="str">
        <f ca="1">IF(AB490="","",MIN(OFFSET(B490,0,0):OFFSET(B490,AB490-1,0)))</f>
        <v/>
      </c>
      <c r="AH490" s="188" t="str">
        <f ca="1">IF(AB490="","",MIN(OFFSET(C490,0,0):OFFSET(C490,AB490-1,0)))</f>
        <v/>
      </c>
      <c r="AI490" s="188" t="str">
        <f ca="1">IF(AB490="","",MAX(OFFSET(B490,0,0):OFFSET(B490,AB490-1,0)))</f>
        <v/>
      </c>
      <c r="AJ490" s="188" t="str">
        <f ca="1">IF(AB490="","",MAX(OFFSET(C490,0,0):OFFSET(C490,AB490-1,0)))</f>
        <v/>
      </c>
      <c r="AK490" s="188">
        <f t="shared" ca="1" si="73"/>
        <v>0</v>
      </c>
      <c r="AL490" s="189">
        <f t="shared" ca="1" si="74"/>
        <v>0</v>
      </c>
    </row>
    <row r="491" spans="1:38" ht="15.75" x14ac:dyDescent="0.25">
      <c r="A491" s="138"/>
      <c r="B491" s="160"/>
      <c r="C491" s="160"/>
      <c r="D491" s="161"/>
      <c r="E491" s="142">
        <f t="shared" si="75"/>
        <v>1</v>
      </c>
      <c r="F491" s="162">
        <f t="shared" si="81"/>
        <v>0</v>
      </c>
      <c r="G491" s="161"/>
      <c r="H491" s="179"/>
      <c r="I491" s="143"/>
      <c r="J491" s="143"/>
      <c r="K491" s="185" t="e">
        <f>VLOOKUP('Damage Pickup'!$H491&amp;'Damage Pickup'!$I491,Code!$I$2:$M$51,4,0)</f>
        <v>#N/A</v>
      </c>
      <c r="L491" s="183"/>
      <c r="M491" s="163"/>
      <c r="N491" s="144"/>
      <c r="O491" s="145">
        <f t="shared" si="79"/>
        <v>0</v>
      </c>
      <c r="P491" s="144">
        <v>0</v>
      </c>
      <c r="Q491" s="164">
        <f t="shared" si="80"/>
        <v>0</v>
      </c>
      <c r="R491" s="146"/>
      <c r="S491" s="147"/>
      <c r="T491" s="147"/>
      <c r="U491" s="157"/>
      <c r="V491" s="165"/>
      <c r="W491" s="166"/>
      <c r="X491" s="166"/>
      <c r="Y491" s="166"/>
      <c r="Z491" s="167" t="str">
        <f t="shared" si="76"/>
        <v/>
      </c>
      <c r="AA491" s="150">
        <f t="shared" si="78"/>
        <v>0</v>
      </c>
      <c r="AB491" s="167" t="str">
        <f t="shared" si="77"/>
        <v/>
      </c>
      <c r="AG491" s="188" t="str">
        <f ca="1">IF(AB491="","",MIN(OFFSET(B491,0,0):OFFSET(B491,AB491-1,0)))</f>
        <v/>
      </c>
      <c r="AH491" s="188" t="str">
        <f ca="1">IF(AB491="","",MIN(OFFSET(C491,0,0):OFFSET(C491,AB491-1,0)))</f>
        <v/>
      </c>
      <c r="AI491" s="188" t="str">
        <f ca="1">IF(AB491="","",MAX(OFFSET(B491,0,0):OFFSET(B491,AB491-1,0)))</f>
        <v/>
      </c>
      <c r="AJ491" s="188" t="str">
        <f ca="1">IF(AB491="","",MAX(OFFSET(C491,0,0):OFFSET(C491,AB491-1,0)))</f>
        <v/>
      </c>
      <c r="AK491" s="188">
        <f t="shared" ca="1" si="73"/>
        <v>0</v>
      </c>
      <c r="AL491" s="189">
        <f t="shared" ca="1" si="74"/>
        <v>0</v>
      </c>
    </row>
    <row r="492" spans="1:38" ht="15.75" x14ac:dyDescent="0.25">
      <c r="A492" s="138"/>
      <c r="B492" s="160"/>
      <c r="C492" s="160"/>
      <c r="D492" s="161"/>
      <c r="E492" s="142">
        <f t="shared" si="75"/>
        <v>1</v>
      </c>
      <c r="F492" s="162">
        <f t="shared" si="81"/>
        <v>0</v>
      </c>
      <c r="G492" s="161"/>
      <c r="H492" s="179"/>
      <c r="I492" s="143"/>
      <c r="J492" s="143"/>
      <c r="K492" s="185" t="e">
        <f>VLOOKUP('Damage Pickup'!$H492&amp;'Damage Pickup'!$I492,Code!$I$2:$M$51,4,0)</f>
        <v>#N/A</v>
      </c>
      <c r="L492" s="183"/>
      <c r="M492" s="163"/>
      <c r="N492" s="144"/>
      <c r="O492" s="145">
        <f t="shared" si="79"/>
        <v>0</v>
      </c>
      <c r="P492" s="144">
        <v>0</v>
      </c>
      <c r="Q492" s="164">
        <f t="shared" si="80"/>
        <v>0</v>
      </c>
      <c r="R492" s="146"/>
      <c r="S492" s="147"/>
      <c r="T492" s="147"/>
      <c r="U492" s="157"/>
      <c r="V492" s="165"/>
      <c r="W492" s="166"/>
      <c r="X492" s="166"/>
      <c r="Y492" s="166"/>
      <c r="Z492" s="167" t="str">
        <f t="shared" si="76"/>
        <v/>
      </c>
      <c r="AA492" s="150">
        <f t="shared" si="78"/>
        <v>0</v>
      </c>
      <c r="AB492" s="167" t="str">
        <f t="shared" si="77"/>
        <v/>
      </c>
      <c r="AG492" s="188" t="str">
        <f ca="1">IF(AB492="","",MIN(OFFSET(B492,0,0):OFFSET(B492,AB492-1,0)))</f>
        <v/>
      </c>
      <c r="AH492" s="188" t="str">
        <f ca="1">IF(AB492="","",MIN(OFFSET(C492,0,0):OFFSET(C492,AB492-1,0)))</f>
        <v/>
      </c>
      <c r="AI492" s="188" t="str">
        <f ca="1">IF(AB492="","",MAX(OFFSET(B492,0,0):OFFSET(B492,AB492-1,0)))</f>
        <v/>
      </c>
      <c r="AJ492" s="188" t="str">
        <f ca="1">IF(AB492="","",MAX(OFFSET(C492,0,0):OFFSET(C492,AB492-1,0)))</f>
        <v/>
      </c>
      <c r="AK492" s="188">
        <f t="shared" ca="1" si="73"/>
        <v>0</v>
      </c>
      <c r="AL492" s="189">
        <f t="shared" ca="1" si="74"/>
        <v>0</v>
      </c>
    </row>
    <row r="493" spans="1:38" ht="15.75" x14ac:dyDescent="0.25">
      <c r="A493" s="138"/>
      <c r="B493" s="160"/>
      <c r="C493" s="160"/>
      <c r="D493" s="161"/>
      <c r="E493" s="142">
        <f t="shared" si="75"/>
        <v>1</v>
      </c>
      <c r="F493" s="162">
        <f t="shared" si="81"/>
        <v>0</v>
      </c>
      <c r="G493" s="161"/>
      <c r="H493" s="179"/>
      <c r="I493" s="143"/>
      <c r="J493" s="143"/>
      <c r="K493" s="185" t="e">
        <f>VLOOKUP('Damage Pickup'!$H493&amp;'Damage Pickup'!$I493,Code!$I$2:$M$51,4,0)</f>
        <v>#N/A</v>
      </c>
      <c r="L493" s="183"/>
      <c r="M493" s="163"/>
      <c r="N493" s="144"/>
      <c r="O493" s="145">
        <f t="shared" si="79"/>
        <v>0</v>
      </c>
      <c r="P493" s="144">
        <v>0</v>
      </c>
      <c r="Q493" s="164">
        <f t="shared" si="80"/>
        <v>0</v>
      </c>
      <c r="R493" s="146"/>
      <c r="S493" s="147"/>
      <c r="T493" s="147"/>
      <c r="U493" s="157"/>
      <c r="V493" s="165"/>
      <c r="W493" s="166"/>
      <c r="X493" s="166"/>
      <c r="Y493" s="166"/>
      <c r="Z493" s="167" t="str">
        <f t="shared" si="76"/>
        <v/>
      </c>
      <c r="AA493" s="150">
        <f t="shared" si="78"/>
        <v>0</v>
      </c>
      <c r="AB493" s="167" t="str">
        <f t="shared" si="77"/>
        <v/>
      </c>
      <c r="AG493" s="188" t="str">
        <f ca="1">IF(AB493="","",MIN(OFFSET(B493,0,0):OFFSET(B493,AB493-1,0)))</f>
        <v/>
      </c>
      <c r="AH493" s="188" t="str">
        <f ca="1">IF(AB493="","",MIN(OFFSET(C493,0,0):OFFSET(C493,AB493-1,0)))</f>
        <v/>
      </c>
      <c r="AI493" s="188" t="str">
        <f ca="1">IF(AB493="","",MAX(OFFSET(B493,0,0):OFFSET(B493,AB493-1,0)))</f>
        <v/>
      </c>
      <c r="AJ493" s="188" t="str">
        <f ca="1">IF(AB493="","",MAX(OFFSET(C493,0,0):OFFSET(C493,AB493-1,0)))</f>
        <v/>
      </c>
      <c r="AK493" s="188">
        <f t="shared" ca="1" si="73"/>
        <v>0</v>
      </c>
      <c r="AL493" s="189">
        <f t="shared" ca="1" si="74"/>
        <v>0</v>
      </c>
    </row>
    <row r="494" spans="1:38" ht="15.75" x14ac:dyDescent="0.25">
      <c r="A494" s="138"/>
      <c r="B494" s="160"/>
      <c r="C494" s="160"/>
      <c r="D494" s="161"/>
      <c r="E494" s="142">
        <f t="shared" si="75"/>
        <v>1</v>
      </c>
      <c r="F494" s="162">
        <f t="shared" si="81"/>
        <v>0</v>
      </c>
      <c r="G494" s="161"/>
      <c r="H494" s="179"/>
      <c r="I494" s="143"/>
      <c r="J494" s="143"/>
      <c r="K494" s="185" t="e">
        <f>VLOOKUP('Damage Pickup'!$H494&amp;'Damage Pickup'!$I494,Code!$I$2:$M$51,4,0)</f>
        <v>#N/A</v>
      </c>
      <c r="L494" s="183"/>
      <c r="M494" s="163"/>
      <c r="N494" s="169"/>
      <c r="O494" s="169"/>
      <c r="P494" s="144">
        <v>0</v>
      </c>
      <c r="Q494" s="164">
        <f t="shared" si="80"/>
        <v>0</v>
      </c>
      <c r="R494" s="146"/>
      <c r="S494" s="147"/>
      <c r="T494" s="147"/>
      <c r="U494" s="157"/>
      <c r="V494" s="165"/>
      <c r="W494" s="166"/>
      <c r="X494" s="166"/>
      <c r="Y494" s="166"/>
      <c r="Z494" s="167" t="str">
        <f t="shared" si="76"/>
        <v/>
      </c>
      <c r="AA494" s="150">
        <f t="shared" si="78"/>
        <v>0</v>
      </c>
      <c r="AB494" s="167" t="str">
        <f t="shared" si="77"/>
        <v/>
      </c>
      <c r="AG494" s="188" t="str">
        <f ca="1">IF(AB494="","",MIN(OFFSET(B494,0,0):OFFSET(B494,AB494-1,0)))</f>
        <v/>
      </c>
      <c r="AH494" s="188" t="str">
        <f ca="1">IF(AB494="","",MIN(OFFSET(C494,0,0):OFFSET(C494,AB494-1,0)))</f>
        <v/>
      </c>
      <c r="AI494" s="188" t="str">
        <f ca="1">IF(AB494="","",MAX(OFFSET(B494,0,0):OFFSET(B494,AB494-1,0)))</f>
        <v/>
      </c>
      <c r="AJ494" s="188" t="str">
        <f ca="1">IF(AB494="","",MAX(OFFSET(C494,0,0):OFFSET(C494,AB494-1,0)))</f>
        <v/>
      </c>
      <c r="AK494" s="188">
        <f t="shared" ca="1" si="73"/>
        <v>0</v>
      </c>
      <c r="AL494" s="189">
        <f t="shared" ca="1" si="74"/>
        <v>0</v>
      </c>
    </row>
    <row r="495" spans="1:38" ht="15.75" x14ac:dyDescent="0.25">
      <c r="A495" s="138"/>
      <c r="B495" s="160"/>
      <c r="C495" s="160"/>
      <c r="D495" s="161"/>
      <c r="E495" s="142">
        <f t="shared" si="75"/>
        <v>1</v>
      </c>
      <c r="F495" s="162">
        <f t="shared" si="81"/>
        <v>0</v>
      </c>
      <c r="G495" s="161"/>
      <c r="H495" s="179"/>
      <c r="I495" s="143"/>
      <c r="J495" s="143"/>
      <c r="K495" s="185" t="e">
        <f>VLOOKUP('Damage Pickup'!$H495&amp;'Damage Pickup'!$I495,Code!$I$2:$M$51,4,0)</f>
        <v>#N/A</v>
      </c>
      <c r="L495" s="183"/>
      <c r="M495" s="163"/>
      <c r="N495" s="169"/>
      <c r="O495" s="169"/>
      <c r="P495" s="144">
        <v>0</v>
      </c>
      <c r="Q495" s="164">
        <f t="shared" si="80"/>
        <v>0</v>
      </c>
      <c r="R495" s="146"/>
      <c r="S495" s="147"/>
      <c r="T495" s="147"/>
      <c r="U495" s="157"/>
      <c r="V495" s="165"/>
      <c r="W495" s="166"/>
      <c r="X495" s="166"/>
      <c r="Y495" s="166"/>
      <c r="Z495" s="167" t="str">
        <f t="shared" si="76"/>
        <v/>
      </c>
      <c r="AA495" s="150">
        <f t="shared" si="78"/>
        <v>0</v>
      </c>
      <c r="AB495" s="167" t="str">
        <f t="shared" si="77"/>
        <v/>
      </c>
      <c r="AG495" s="188" t="str">
        <f ca="1">IF(AB495="","",MIN(OFFSET(B495,0,0):OFFSET(B495,AB495-1,0)))</f>
        <v/>
      </c>
      <c r="AH495" s="188" t="str">
        <f ca="1">IF(AB495="","",MIN(OFFSET(C495,0,0):OFFSET(C495,AB495-1,0)))</f>
        <v/>
      </c>
      <c r="AI495" s="188" t="str">
        <f ca="1">IF(AB495="","",MAX(OFFSET(B495,0,0):OFFSET(B495,AB495-1,0)))</f>
        <v/>
      </c>
      <c r="AJ495" s="188" t="str">
        <f ca="1">IF(AB495="","",MAX(OFFSET(C495,0,0):OFFSET(C495,AB495-1,0)))</f>
        <v/>
      </c>
      <c r="AK495" s="188">
        <f t="shared" ca="1" si="73"/>
        <v>0</v>
      </c>
      <c r="AL495" s="189">
        <f t="shared" ca="1" si="74"/>
        <v>0</v>
      </c>
    </row>
    <row r="496" spans="1:38" ht="15.75" x14ac:dyDescent="0.25">
      <c r="A496" s="138"/>
      <c r="B496" s="160"/>
      <c r="C496" s="160"/>
      <c r="D496" s="161"/>
      <c r="E496" s="142">
        <f t="shared" si="75"/>
        <v>1</v>
      </c>
      <c r="F496" s="162">
        <f t="shared" si="81"/>
        <v>0</v>
      </c>
      <c r="G496" s="161"/>
      <c r="H496" s="179"/>
      <c r="I496" s="143"/>
      <c r="J496" s="143"/>
      <c r="K496" s="185" t="e">
        <f>VLOOKUP('Damage Pickup'!$H496&amp;'Damage Pickup'!$I496,Code!$I$2:$M$51,4,0)</f>
        <v>#N/A</v>
      </c>
      <c r="L496" s="183"/>
      <c r="M496" s="163"/>
      <c r="N496" s="169"/>
      <c r="O496" s="169"/>
      <c r="P496" s="144">
        <v>0</v>
      </c>
      <c r="Q496" s="164">
        <f t="shared" si="80"/>
        <v>0</v>
      </c>
      <c r="R496" s="146"/>
      <c r="S496" s="147"/>
      <c r="T496" s="147"/>
      <c r="U496" s="157"/>
      <c r="V496" s="165"/>
      <c r="W496" s="166"/>
      <c r="X496" s="166"/>
      <c r="Y496" s="166"/>
      <c r="Z496" s="167" t="str">
        <f t="shared" si="76"/>
        <v/>
      </c>
      <c r="AA496" s="150">
        <f t="shared" si="78"/>
        <v>0</v>
      </c>
      <c r="AB496" s="167" t="str">
        <f t="shared" si="77"/>
        <v/>
      </c>
      <c r="AG496" s="188" t="str">
        <f ca="1">IF(AB496="","",MIN(OFFSET(B496,0,0):OFFSET(B496,AB496-1,0)))</f>
        <v/>
      </c>
      <c r="AH496" s="188" t="str">
        <f ca="1">IF(AB496="","",MIN(OFFSET(C496,0,0):OFFSET(C496,AB496-1,0)))</f>
        <v/>
      </c>
      <c r="AI496" s="188" t="str">
        <f ca="1">IF(AB496="","",MAX(OFFSET(B496,0,0):OFFSET(B496,AB496-1,0)))</f>
        <v/>
      </c>
      <c r="AJ496" s="188" t="str">
        <f ca="1">IF(AB496="","",MAX(OFFSET(C496,0,0):OFFSET(C496,AB496-1,0)))</f>
        <v/>
      </c>
      <c r="AK496" s="188">
        <f t="shared" ca="1" si="73"/>
        <v>0</v>
      </c>
      <c r="AL496" s="189">
        <f t="shared" ca="1" si="74"/>
        <v>0</v>
      </c>
    </row>
    <row r="497" spans="1:38" ht="15.75" x14ac:dyDescent="0.25">
      <c r="A497" s="138"/>
      <c r="B497" s="160"/>
      <c r="C497" s="160"/>
      <c r="D497" s="161"/>
      <c r="E497" s="142">
        <f t="shared" si="75"/>
        <v>1</v>
      </c>
      <c r="F497" s="162">
        <f t="shared" si="81"/>
        <v>0</v>
      </c>
      <c r="G497" s="161"/>
      <c r="H497" s="179"/>
      <c r="I497" s="143"/>
      <c r="J497" s="143"/>
      <c r="K497" s="185" t="e">
        <f>VLOOKUP('Damage Pickup'!$H497&amp;'Damage Pickup'!$I497,Code!$I$2:$M$51,4,0)</f>
        <v>#N/A</v>
      </c>
      <c r="L497" s="183"/>
      <c r="M497" s="163"/>
      <c r="N497" s="169"/>
      <c r="O497" s="169"/>
      <c r="P497" s="144">
        <v>0</v>
      </c>
      <c r="Q497" s="164">
        <f t="shared" si="80"/>
        <v>0</v>
      </c>
      <c r="R497" s="146"/>
      <c r="S497" s="147"/>
      <c r="T497" s="147"/>
      <c r="U497" s="157"/>
      <c r="V497" s="165"/>
      <c r="W497" s="166"/>
      <c r="X497" s="166"/>
      <c r="Y497" s="166"/>
      <c r="Z497" s="167" t="str">
        <f t="shared" si="76"/>
        <v/>
      </c>
      <c r="AA497" s="150">
        <f t="shared" si="78"/>
        <v>0</v>
      </c>
      <c r="AB497" s="167" t="str">
        <f t="shared" si="77"/>
        <v/>
      </c>
      <c r="AG497" s="188" t="str">
        <f ca="1">IF(AB497="","",MIN(OFFSET(B497,0,0):OFFSET(B497,AB497-1,0)))</f>
        <v/>
      </c>
      <c r="AH497" s="188" t="str">
        <f ca="1">IF(AB497="","",MIN(OFFSET(C497,0,0):OFFSET(C497,AB497-1,0)))</f>
        <v/>
      </c>
      <c r="AI497" s="188" t="str">
        <f ca="1">IF(AB497="","",MAX(OFFSET(B497,0,0):OFFSET(B497,AB497-1,0)))</f>
        <v/>
      </c>
      <c r="AJ497" s="188" t="str">
        <f ca="1">IF(AB497="","",MAX(OFFSET(C497,0,0):OFFSET(C497,AB497-1,0)))</f>
        <v/>
      </c>
      <c r="AK497" s="188">
        <f t="shared" ca="1" si="73"/>
        <v>0</v>
      </c>
      <c r="AL497" s="189">
        <f t="shared" ca="1" si="74"/>
        <v>0</v>
      </c>
    </row>
    <row r="498" spans="1:38" ht="15.75" x14ac:dyDescent="0.25">
      <c r="A498" s="138"/>
      <c r="B498" s="160"/>
      <c r="C498" s="160"/>
      <c r="D498" s="161"/>
      <c r="E498" s="142">
        <f t="shared" si="75"/>
        <v>1</v>
      </c>
      <c r="F498" s="162">
        <f t="shared" si="81"/>
        <v>0</v>
      </c>
      <c r="G498" s="161"/>
      <c r="H498" s="179"/>
      <c r="I498" s="143"/>
      <c r="J498" s="143"/>
      <c r="K498" s="185" t="e">
        <f>VLOOKUP('Damage Pickup'!$H498&amp;'Damage Pickup'!$I498,Code!$I$2:$M$51,4,0)</f>
        <v>#N/A</v>
      </c>
      <c r="L498" s="183"/>
      <c r="M498" s="163"/>
      <c r="N498" s="169"/>
      <c r="O498" s="169"/>
      <c r="P498" s="144">
        <v>0</v>
      </c>
      <c r="Q498" s="164">
        <f t="shared" si="80"/>
        <v>0</v>
      </c>
      <c r="R498" s="146"/>
      <c r="S498" s="147"/>
      <c r="T498" s="147"/>
      <c r="U498" s="157"/>
      <c r="V498" s="165"/>
      <c r="W498" s="166"/>
      <c r="X498" s="166"/>
      <c r="Y498" s="166"/>
      <c r="Z498" s="167" t="str">
        <f t="shared" si="76"/>
        <v/>
      </c>
      <c r="AA498" s="150">
        <f t="shared" si="78"/>
        <v>0</v>
      </c>
      <c r="AB498" s="167" t="str">
        <f t="shared" si="77"/>
        <v/>
      </c>
      <c r="AG498" s="188" t="str">
        <f ca="1">IF(AB498="","",MIN(OFFSET(B498,0,0):OFFSET(B498,AB498-1,0)))</f>
        <v/>
      </c>
      <c r="AH498" s="188" t="str">
        <f ca="1">IF(AB498="","",MIN(OFFSET(C498,0,0):OFFSET(C498,AB498-1,0)))</f>
        <v/>
      </c>
      <c r="AI498" s="188" t="str">
        <f ca="1">IF(AB498="","",MAX(OFFSET(B498,0,0):OFFSET(B498,AB498-1,0)))</f>
        <v/>
      </c>
      <c r="AJ498" s="188" t="str">
        <f ca="1">IF(AB498="","",MAX(OFFSET(C498,0,0):OFFSET(C498,AB498-1,0)))</f>
        <v/>
      </c>
      <c r="AK498" s="188">
        <f t="shared" ca="1" si="73"/>
        <v>0</v>
      </c>
      <c r="AL498" s="189">
        <f t="shared" ca="1" si="74"/>
        <v>0</v>
      </c>
    </row>
    <row r="499" spans="1:38" ht="15.75" x14ac:dyDescent="0.25">
      <c r="A499" s="138"/>
      <c r="B499" s="160"/>
      <c r="C499" s="160"/>
      <c r="D499" s="161"/>
      <c r="E499" s="142">
        <f t="shared" si="75"/>
        <v>1</v>
      </c>
      <c r="F499" s="162">
        <f t="shared" si="81"/>
        <v>0</v>
      </c>
      <c r="G499" s="161"/>
      <c r="H499" s="179"/>
      <c r="I499" s="143"/>
      <c r="J499" s="143"/>
      <c r="K499" s="185" t="e">
        <f>VLOOKUP('Damage Pickup'!$H499&amp;'Damage Pickup'!$I499,Code!$I$2:$M$51,4,0)</f>
        <v>#N/A</v>
      </c>
      <c r="L499" s="183"/>
      <c r="M499" s="163"/>
      <c r="N499" s="169"/>
      <c r="O499" s="169"/>
      <c r="P499" s="144">
        <v>0</v>
      </c>
      <c r="Q499" s="164">
        <f t="shared" si="80"/>
        <v>0</v>
      </c>
      <c r="R499" s="146"/>
      <c r="S499" s="147"/>
      <c r="T499" s="147"/>
      <c r="U499" s="157"/>
      <c r="V499" s="165"/>
      <c r="W499" s="166"/>
      <c r="X499" s="166"/>
      <c r="Y499" s="166"/>
      <c r="Z499" s="167" t="str">
        <f t="shared" si="76"/>
        <v/>
      </c>
      <c r="AA499" s="150">
        <f t="shared" si="78"/>
        <v>0</v>
      </c>
      <c r="AB499" s="167" t="str">
        <f t="shared" si="77"/>
        <v/>
      </c>
      <c r="AG499" s="188" t="str">
        <f ca="1">IF(AB499="","",MIN(OFFSET(B499,0,0):OFFSET(B499,AB499-1,0)))</f>
        <v/>
      </c>
      <c r="AH499" s="188" t="str">
        <f ca="1">IF(AB499="","",MIN(OFFSET(C499,0,0):OFFSET(C499,AB499-1,0)))</f>
        <v/>
      </c>
      <c r="AI499" s="188" t="str">
        <f ca="1">IF(AB499="","",MAX(OFFSET(B499,0,0):OFFSET(B499,AB499-1,0)))</f>
        <v/>
      </c>
      <c r="AJ499" s="188" t="str">
        <f ca="1">IF(AB499="","",MAX(OFFSET(C499,0,0):OFFSET(C499,AB499-1,0)))</f>
        <v/>
      </c>
      <c r="AK499" s="188">
        <f t="shared" ca="1" si="73"/>
        <v>0</v>
      </c>
      <c r="AL499" s="189">
        <f t="shared" ca="1" si="74"/>
        <v>0</v>
      </c>
    </row>
    <row r="500" spans="1:38" ht="15.75" x14ac:dyDescent="0.25">
      <c r="A500" s="138"/>
      <c r="B500" s="160"/>
      <c r="C500" s="160"/>
      <c r="D500" s="161"/>
      <c r="E500" s="142">
        <f t="shared" si="75"/>
        <v>1</v>
      </c>
      <c r="F500" s="162">
        <f t="shared" si="81"/>
        <v>0</v>
      </c>
      <c r="G500" s="161"/>
      <c r="H500" s="179"/>
      <c r="I500" s="143"/>
      <c r="J500" s="143"/>
      <c r="K500" s="185" t="e">
        <f>VLOOKUP('Damage Pickup'!$H500&amp;'Damage Pickup'!$I500,Code!$I$2:$M$51,4,0)</f>
        <v>#N/A</v>
      </c>
      <c r="L500" s="183"/>
      <c r="M500" s="163"/>
      <c r="N500" s="169"/>
      <c r="O500" s="169"/>
      <c r="P500" s="144">
        <v>0</v>
      </c>
      <c r="Q500" s="164">
        <f t="shared" si="80"/>
        <v>0</v>
      </c>
      <c r="R500" s="146"/>
      <c r="S500" s="147"/>
      <c r="T500" s="147"/>
      <c r="U500" s="157"/>
      <c r="V500" s="165"/>
      <c r="W500" s="166"/>
      <c r="X500" s="166"/>
      <c r="Y500" s="166"/>
      <c r="Z500" s="167" t="str">
        <f t="shared" si="76"/>
        <v/>
      </c>
      <c r="AA500" s="150">
        <f t="shared" si="78"/>
        <v>0</v>
      </c>
      <c r="AB500" s="167" t="str">
        <f t="shared" si="77"/>
        <v/>
      </c>
      <c r="AG500" s="188" t="str">
        <f ca="1">IF(AB500="","",MIN(OFFSET(B500,0,0):OFFSET(B500,AB500-1,0)))</f>
        <v/>
      </c>
      <c r="AH500" s="188" t="str">
        <f ca="1">IF(AB500="","",MIN(OFFSET(C500,0,0):OFFSET(C500,AB500-1,0)))</f>
        <v/>
      </c>
      <c r="AI500" s="188" t="str">
        <f ca="1">IF(AB500="","",MAX(OFFSET(B500,0,0):OFFSET(B500,AB500-1,0)))</f>
        <v/>
      </c>
      <c r="AJ500" s="188" t="str">
        <f ca="1">IF(AB500="","",MAX(OFFSET(C500,0,0):OFFSET(C500,AB500-1,0)))</f>
        <v/>
      </c>
      <c r="AK500" s="188">
        <f t="shared" ca="1" si="73"/>
        <v>0</v>
      </c>
      <c r="AL500" s="189">
        <f t="shared" ca="1" si="74"/>
        <v>0</v>
      </c>
    </row>
    <row r="501" spans="1:38" ht="15.75" x14ac:dyDescent="0.25">
      <c r="A501" s="138"/>
      <c r="B501" s="160"/>
      <c r="C501" s="160"/>
      <c r="D501" s="161"/>
      <c r="E501" s="142">
        <f t="shared" si="75"/>
        <v>1</v>
      </c>
      <c r="F501" s="162">
        <f t="shared" si="81"/>
        <v>0</v>
      </c>
      <c r="G501" s="161"/>
      <c r="H501" s="179"/>
      <c r="I501" s="143"/>
      <c r="J501" s="143"/>
      <c r="K501" s="185" t="e">
        <f>VLOOKUP('Damage Pickup'!$H501&amp;'Damage Pickup'!$I501,Code!$I$2:$M$51,4,0)</f>
        <v>#N/A</v>
      </c>
      <c r="L501" s="183"/>
      <c r="M501" s="163"/>
      <c r="N501" s="169"/>
      <c r="O501" s="169"/>
      <c r="P501" s="144">
        <v>0</v>
      </c>
      <c r="Q501" s="164">
        <f t="shared" si="80"/>
        <v>0</v>
      </c>
      <c r="R501" s="146"/>
      <c r="S501" s="147"/>
      <c r="T501" s="147"/>
      <c r="U501" s="157"/>
      <c r="V501" s="165"/>
      <c r="W501" s="166"/>
      <c r="X501" s="166"/>
      <c r="Y501" s="166"/>
      <c r="Z501" s="167" t="str">
        <f t="shared" si="76"/>
        <v/>
      </c>
      <c r="AA501" s="150">
        <f t="shared" si="78"/>
        <v>0</v>
      </c>
      <c r="AB501" s="167" t="str">
        <f t="shared" si="77"/>
        <v/>
      </c>
      <c r="AG501" s="188" t="str">
        <f ca="1">IF(AB501="","",MIN(OFFSET(B501,0,0):OFFSET(B501,AB501-1,0)))</f>
        <v/>
      </c>
      <c r="AH501" s="188" t="str">
        <f ca="1">IF(AB501="","",MIN(OFFSET(C501,0,0):OFFSET(C501,AB501-1,0)))</f>
        <v/>
      </c>
      <c r="AI501" s="188" t="str">
        <f ca="1">IF(AB501="","",MAX(OFFSET(B501,0,0):OFFSET(B501,AB501-1,0)))</f>
        <v/>
      </c>
      <c r="AJ501" s="188" t="str">
        <f ca="1">IF(AB501="","",MAX(OFFSET(C501,0,0):OFFSET(C501,AB501-1,0)))</f>
        <v/>
      </c>
      <c r="AK501" s="188">
        <f t="shared" ca="1" si="73"/>
        <v>0</v>
      </c>
      <c r="AL501" s="189">
        <f t="shared" ca="1" si="74"/>
        <v>0</v>
      </c>
    </row>
    <row r="502" spans="1:38" ht="15.75" x14ac:dyDescent="0.25">
      <c r="A502" s="138"/>
      <c r="B502" s="160"/>
      <c r="C502" s="160"/>
      <c r="D502" s="161"/>
      <c r="E502" s="142">
        <f t="shared" si="75"/>
        <v>1</v>
      </c>
      <c r="F502" s="162">
        <f t="shared" si="81"/>
        <v>0</v>
      </c>
      <c r="G502" s="161"/>
      <c r="H502" s="179"/>
      <c r="I502" s="143"/>
      <c r="J502" s="143"/>
      <c r="K502" s="185" t="e">
        <f>VLOOKUP('Damage Pickup'!$H502&amp;'Damage Pickup'!$I502,Code!$I$2:$M$51,4,0)</f>
        <v>#N/A</v>
      </c>
      <c r="L502" s="183"/>
      <c r="M502" s="163"/>
      <c r="N502" s="169"/>
      <c r="O502" s="169"/>
      <c r="P502" s="144">
        <v>0</v>
      </c>
      <c r="Q502" s="164">
        <f t="shared" si="80"/>
        <v>0</v>
      </c>
      <c r="R502" s="146"/>
      <c r="S502" s="147"/>
      <c r="T502" s="147"/>
      <c r="U502" s="157"/>
      <c r="V502" s="165"/>
      <c r="W502" s="166"/>
      <c r="X502" s="166"/>
      <c r="Y502" s="166"/>
      <c r="Z502" s="167" t="str">
        <f t="shared" si="76"/>
        <v/>
      </c>
      <c r="AA502" s="150">
        <f t="shared" si="78"/>
        <v>0</v>
      </c>
      <c r="AB502" s="167" t="str">
        <f t="shared" si="77"/>
        <v/>
      </c>
      <c r="AG502" s="188" t="str">
        <f ca="1">IF(AB502="","",MIN(OFFSET(B502,0,0):OFFSET(B502,AB502-1,0)))</f>
        <v/>
      </c>
      <c r="AH502" s="188" t="str">
        <f ca="1">IF(AB502="","",MIN(OFFSET(C502,0,0):OFFSET(C502,AB502-1,0)))</f>
        <v/>
      </c>
      <c r="AI502" s="188" t="str">
        <f ca="1">IF(AB502="","",MAX(OFFSET(B502,0,0):OFFSET(B502,AB502-1,0)))</f>
        <v/>
      </c>
      <c r="AJ502" s="188" t="str">
        <f ca="1">IF(AB502="","",MAX(OFFSET(C502,0,0):OFFSET(C502,AB502-1,0)))</f>
        <v/>
      </c>
      <c r="AK502" s="188">
        <f t="shared" ca="1" si="73"/>
        <v>0</v>
      </c>
      <c r="AL502" s="189">
        <f t="shared" ca="1" si="74"/>
        <v>0</v>
      </c>
    </row>
    <row r="503" spans="1:38" ht="15.75" x14ac:dyDescent="0.25">
      <c r="A503" s="138"/>
      <c r="B503" s="160"/>
      <c r="C503" s="160"/>
      <c r="D503" s="161"/>
      <c r="E503" s="142">
        <f t="shared" si="75"/>
        <v>1</v>
      </c>
      <c r="F503" s="162">
        <f t="shared" si="81"/>
        <v>0</v>
      </c>
      <c r="G503" s="161"/>
      <c r="H503" s="179"/>
      <c r="I503" s="143"/>
      <c r="J503" s="143"/>
      <c r="K503" s="185" t="e">
        <f>VLOOKUP('Damage Pickup'!$H503&amp;'Damage Pickup'!$I503,Code!$I$2:$M$51,4,0)</f>
        <v>#N/A</v>
      </c>
      <c r="L503" s="183"/>
      <c r="M503" s="163"/>
      <c r="N503" s="169"/>
      <c r="O503" s="169"/>
      <c r="P503" s="144">
        <v>0</v>
      </c>
      <c r="Q503" s="164">
        <f t="shared" si="80"/>
        <v>0</v>
      </c>
      <c r="R503" s="146"/>
      <c r="S503" s="147"/>
      <c r="T503" s="147"/>
      <c r="U503" s="157"/>
      <c r="V503" s="165"/>
      <c r="W503" s="166"/>
      <c r="X503" s="166"/>
      <c r="Y503" s="166"/>
      <c r="Z503" s="167" t="str">
        <f t="shared" si="76"/>
        <v/>
      </c>
      <c r="AA503" s="150">
        <f t="shared" si="78"/>
        <v>0</v>
      </c>
      <c r="AB503" s="167" t="str">
        <f t="shared" si="77"/>
        <v/>
      </c>
      <c r="AG503" s="188" t="str">
        <f ca="1">IF(AB503="","",MIN(OFFSET(B503,0,0):OFFSET(B503,AB503-1,0)))</f>
        <v/>
      </c>
      <c r="AH503" s="188" t="str">
        <f ca="1">IF(AB503="","",MIN(OFFSET(C503,0,0):OFFSET(C503,AB503-1,0)))</f>
        <v/>
      </c>
      <c r="AI503" s="188" t="str">
        <f ca="1">IF(AB503="","",MAX(OFFSET(B503,0,0):OFFSET(B503,AB503-1,0)))</f>
        <v/>
      </c>
      <c r="AJ503" s="188" t="str">
        <f ca="1">IF(AB503="","",MAX(OFFSET(C503,0,0):OFFSET(C503,AB503-1,0)))</f>
        <v/>
      </c>
      <c r="AK503" s="188">
        <f t="shared" ca="1" si="73"/>
        <v>0</v>
      </c>
      <c r="AL503" s="189">
        <f t="shared" ca="1" si="74"/>
        <v>0</v>
      </c>
    </row>
    <row r="504" spans="1:38" ht="15.75" x14ac:dyDescent="0.25">
      <c r="A504" s="138"/>
      <c r="B504" s="160"/>
      <c r="C504" s="160"/>
      <c r="D504" s="161"/>
      <c r="E504" s="142">
        <f t="shared" si="75"/>
        <v>1</v>
      </c>
      <c r="F504" s="162">
        <f t="shared" si="81"/>
        <v>0</v>
      </c>
      <c r="G504" s="161"/>
      <c r="H504" s="179"/>
      <c r="I504" s="143"/>
      <c r="J504" s="143"/>
      <c r="K504" s="185" t="e">
        <f>VLOOKUP('Damage Pickup'!$H504&amp;'Damage Pickup'!$I504,Code!$I$2:$M$51,4,0)</f>
        <v>#N/A</v>
      </c>
      <c r="L504" s="183"/>
      <c r="M504" s="163"/>
      <c r="N504" s="169"/>
      <c r="O504" s="169"/>
      <c r="P504" s="144">
        <v>0</v>
      </c>
      <c r="Q504" s="164">
        <f t="shared" si="80"/>
        <v>0</v>
      </c>
      <c r="R504" s="146"/>
      <c r="S504" s="147"/>
      <c r="T504" s="147"/>
      <c r="U504" s="157"/>
      <c r="V504" s="165"/>
      <c r="W504" s="166"/>
      <c r="X504" s="166"/>
      <c r="Y504" s="166"/>
      <c r="Z504" s="167" t="str">
        <f t="shared" si="76"/>
        <v/>
      </c>
      <c r="AA504" s="150">
        <f t="shared" si="78"/>
        <v>0</v>
      </c>
      <c r="AB504" s="167" t="str">
        <f t="shared" si="77"/>
        <v/>
      </c>
      <c r="AG504" s="188" t="str">
        <f ca="1">IF(AB504="","",MIN(OFFSET(B504,0,0):OFFSET(B504,AB504-1,0)))</f>
        <v/>
      </c>
      <c r="AH504" s="188" t="str">
        <f ca="1">IF(AB504="","",MIN(OFFSET(C504,0,0):OFFSET(C504,AB504-1,0)))</f>
        <v/>
      </c>
      <c r="AI504" s="188" t="str">
        <f ca="1">IF(AB504="","",MAX(OFFSET(B504,0,0):OFFSET(B504,AB504-1,0)))</f>
        <v/>
      </c>
      <c r="AJ504" s="188" t="str">
        <f ca="1">IF(AB504="","",MAX(OFFSET(C504,0,0):OFFSET(C504,AB504-1,0)))</f>
        <v/>
      </c>
      <c r="AK504" s="188">
        <f t="shared" ca="1" si="73"/>
        <v>0</v>
      </c>
      <c r="AL504" s="189">
        <f t="shared" ca="1" si="74"/>
        <v>0</v>
      </c>
    </row>
    <row r="505" spans="1:38" ht="15.75" x14ac:dyDescent="0.25">
      <c r="A505" s="138"/>
      <c r="B505" s="160"/>
      <c r="C505" s="160"/>
      <c r="D505" s="161"/>
      <c r="E505" s="142">
        <f t="shared" si="75"/>
        <v>1</v>
      </c>
      <c r="F505" s="162">
        <f t="shared" si="81"/>
        <v>0</v>
      </c>
      <c r="G505" s="161"/>
      <c r="H505" s="179"/>
      <c r="I505" s="143"/>
      <c r="J505" s="143"/>
      <c r="K505" s="185" t="e">
        <f>VLOOKUP('Damage Pickup'!$H505&amp;'Damage Pickup'!$I505,Code!$I$2:$M$51,4,0)</f>
        <v>#N/A</v>
      </c>
      <c r="L505" s="183"/>
      <c r="M505" s="163"/>
      <c r="N505" s="169"/>
      <c r="O505" s="169"/>
      <c r="P505" s="144">
        <v>0</v>
      </c>
      <c r="Q505" s="164">
        <f t="shared" si="80"/>
        <v>0</v>
      </c>
      <c r="R505" s="146"/>
      <c r="S505" s="147"/>
      <c r="T505" s="147"/>
      <c r="U505" s="157"/>
      <c r="V505" s="165"/>
      <c r="W505" s="166"/>
      <c r="X505" s="166"/>
      <c r="Y505" s="166"/>
      <c r="Z505" s="167" t="str">
        <f t="shared" si="76"/>
        <v/>
      </c>
      <c r="AA505" s="150">
        <f t="shared" si="78"/>
        <v>0</v>
      </c>
      <c r="AB505" s="167" t="str">
        <f t="shared" si="77"/>
        <v/>
      </c>
      <c r="AG505" s="188" t="str">
        <f ca="1">IF(AB505="","",MIN(OFFSET(B505,0,0):OFFSET(B505,AB505-1,0)))</f>
        <v/>
      </c>
      <c r="AH505" s="188" t="str">
        <f ca="1">IF(AB505="","",MIN(OFFSET(C505,0,0):OFFSET(C505,AB505-1,0)))</f>
        <v/>
      </c>
      <c r="AI505" s="188" t="str">
        <f ca="1">IF(AB505="","",MAX(OFFSET(B505,0,0):OFFSET(B505,AB505-1,0)))</f>
        <v/>
      </c>
      <c r="AJ505" s="188" t="str">
        <f ca="1">IF(AB505="","",MAX(OFFSET(C505,0,0):OFFSET(C505,AB505-1,0)))</f>
        <v/>
      </c>
      <c r="AK505" s="188">
        <f t="shared" ca="1" si="73"/>
        <v>0</v>
      </c>
      <c r="AL505" s="189">
        <f t="shared" ca="1" si="74"/>
        <v>0</v>
      </c>
    </row>
    <row r="506" spans="1:38" ht="15.75" x14ac:dyDescent="0.25">
      <c r="A506" s="138"/>
      <c r="B506" s="160"/>
      <c r="C506" s="160"/>
      <c r="D506" s="161"/>
      <c r="E506" s="142">
        <f t="shared" si="75"/>
        <v>1</v>
      </c>
      <c r="F506" s="162">
        <f t="shared" si="81"/>
        <v>0</v>
      </c>
      <c r="G506" s="161"/>
      <c r="H506" s="179"/>
      <c r="I506" s="143"/>
      <c r="J506" s="143"/>
      <c r="K506" s="185" t="e">
        <f>VLOOKUP('Damage Pickup'!$H506&amp;'Damage Pickup'!$I506,Code!$I$2:$M$51,4,0)</f>
        <v>#N/A</v>
      </c>
      <c r="L506" s="183"/>
      <c r="M506" s="163"/>
      <c r="N506" s="169"/>
      <c r="O506" s="169"/>
      <c r="P506" s="144">
        <v>0</v>
      </c>
      <c r="Q506" s="164">
        <f t="shared" si="80"/>
        <v>0</v>
      </c>
      <c r="R506" s="146"/>
      <c r="S506" s="147"/>
      <c r="T506" s="147"/>
      <c r="U506" s="157"/>
      <c r="V506" s="165"/>
      <c r="W506" s="166"/>
      <c r="X506" s="166"/>
      <c r="Y506" s="166"/>
      <c r="Z506" s="167" t="str">
        <f t="shared" si="76"/>
        <v/>
      </c>
      <c r="AA506" s="150">
        <f t="shared" si="78"/>
        <v>0</v>
      </c>
      <c r="AB506" s="167" t="str">
        <f t="shared" si="77"/>
        <v/>
      </c>
      <c r="AG506" s="188" t="str">
        <f ca="1">IF(AB506="","",MIN(OFFSET(B506,0,0):OFFSET(B506,AB506-1,0)))</f>
        <v/>
      </c>
      <c r="AH506" s="188" t="str">
        <f ca="1">IF(AB506="","",MIN(OFFSET(C506,0,0):OFFSET(C506,AB506-1,0)))</f>
        <v/>
      </c>
      <c r="AI506" s="188" t="str">
        <f ca="1">IF(AB506="","",MAX(OFFSET(B506,0,0):OFFSET(B506,AB506-1,0)))</f>
        <v/>
      </c>
      <c r="AJ506" s="188" t="str">
        <f ca="1">IF(AB506="","",MAX(OFFSET(C506,0,0):OFFSET(C506,AB506-1,0)))</f>
        <v/>
      </c>
      <c r="AK506" s="188">
        <f t="shared" ca="1" si="73"/>
        <v>0</v>
      </c>
      <c r="AL506" s="189">
        <f t="shared" ca="1" si="74"/>
        <v>0</v>
      </c>
    </row>
    <row r="507" spans="1:38" ht="15.75" x14ac:dyDescent="0.25">
      <c r="A507" s="138"/>
      <c r="B507" s="160"/>
      <c r="C507" s="160"/>
      <c r="D507" s="161"/>
      <c r="E507" s="142">
        <f t="shared" si="75"/>
        <v>1</v>
      </c>
      <c r="F507" s="162">
        <f t="shared" si="81"/>
        <v>0</v>
      </c>
      <c r="G507" s="161"/>
      <c r="H507" s="179"/>
      <c r="I507" s="143"/>
      <c r="J507" s="143"/>
      <c r="K507" s="185" t="e">
        <f>VLOOKUP('Damage Pickup'!$H507&amp;'Damage Pickup'!$I507,Code!$I$2:$M$51,4,0)</f>
        <v>#N/A</v>
      </c>
      <c r="L507" s="183"/>
      <c r="M507" s="163"/>
      <c r="N507" s="169"/>
      <c r="O507" s="169"/>
      <c r="P507" s="144">
        <v>0</v>
      </c>
      <c r="Q507" s="164">
        <f t="shared" si="80"/>
        <v>0</v>
      </c>
      <c r="R507" s="146"/>
      <c r="S507" s="147"/>
      <c r="T507" s="147"/>
      <c r="U507" s="157"/>
      <c r="V507" s="165"/>
      <c r="W507" s="166"/>
      <c r="X507" s="166"/>
      <c r="Y507" s="166"/>
      <c r="Z507" s="167" t="str">
        <f t="shared" si="76"/>
        <v/>
      </c>
      <c r="AA507" s="150">
        <f t="shared" si="78"/>
        <v>0</v>
      </c>
      <c r="AB507" s="167" t="str">
        <f t="shared" si="77"/>
        <v/>
      </c>
      <c r="AG507" s="188" t="str">
        <f ca="1">IF(AB507="","",MIN(OFFSET(B507,0,0):OFFSET(B507,AB507-1,0)))</f>
        <v/>
      </c>
      <c r="AH507" s="188" t="str">
        <f ca="1">IF(AB507="","",MIN(OFFSET(C507,0,0):OFFSET(C507,AB507-1,0)))</f>
        <v/>
      </c>
      <c r="AI507" s="188" t="str">
        <f ca="1">IF(AB507="","",MAX(OFFSET(B507,0,0):OFFSET(B507,AB507-1,0)))</f>
        <v/>
      </c>
      <c r="AJ507" s="188" t="str">
        <f ca="1">IF(AB507="","",MAX(OFFSET(C507,0,0):OFFSET(C507,AB507-1,0)))</f>
        <v/>
      </c>
      <c r="AK507" s="188">
        <f t="shared" ca="1" si="73"/>
        <v>0</v>
      </c>
      <c r="AL507" s="189">
        <f t="shared" ca="1" si="74"/>
        <v>0</v>
      </c>
    </row>
    <row r="508" spans="1:38" ht="15.75" x14ac:dyDescent="0.25">
      <c r="A508" s="138"/>
      <c r="B508" s="160"/>
      <c r="C508" s="160"/>
      <c r="D508" s="161"/>
      <c r="E508" s="142">
        <f t="shared" si="75"/>
        <v>1</v>
      </c>
      <c r="F508" s="162">
        <f t="shared" si="81"/>
        <v>0</v>
      </c>
      <c r="G508" s="161"/>
      <c r="H508" s="179"/>
      <c r="I508" s="143"/>
      <c r="J508" s="143"/>
      <c r="K508" s="185" t="e">
        <f>VLOOKUP('Damage Pickup'!$H508&amp;'Damage Pickup'!$I508,Code!$I$2:$M$51,4,0)</f>
        <v>#N/A</v>
      </c>
      <c r="L508" s="183"/>
      <c r="M508" s="163"/>
      <c r="N508" s="169"/>
      <c r="O508" s="169"/>
      <c r="P508" s="144">
        <v>0</v>
      </c>
      <c r="Q508" s="164">
        <f t="shared" si="80"/>
        <v>0</v>
      </c>
      <c r="R508" s="146"/>
      <c r="S508" s="147"/>
      <c r="T508" s="147"/>
      <c r="U508" s="157"/>
      <c r="V508" s="165"/>
      <c r="W508" s="166"/>
      <c r="X508" s="166"/>
      <c r="Y508" s="166"/>
      <c r="Z508" s="167" t="str">
        <f t="shared" si="76"/>
        <v/>
      </c>
      <c r="AA508" s="150">
        <f t="shared" si="78"/>
        <v>0</v>
      </c>
      <c r="AB508" s="167" t="str">
        <f t="shared" si="77"/>
        <v/>
      </c>
      <c r="AG508" s="188" t="str">
        <f ca="1">IF(AB508="","",MIN(OFFSET(B508,0,0):OFFSET(B508,AB508-1,0)))</f>
        <v/>
      </c>
      <c r="AH508" s="188" t="str">
        <f ca="1">IF(AB508="","",MIN(OFFSET(C508,0,0):OFFSET(C508,AB508-1,0)))</f>
        <v/>
      </c>
      <c r="AI508" s="188" t="str">
        <f ca="1">IF(AB508="","",MAX(OFFSET(B508,0,0):OFFSET(B508,AB508-1,0)))</f>
        <v/>
      </c>
      <c r="AJ508" s="188" t="str">
        <f ca="1">IF(AB508="","",MAX(OFFSET(C508,0,0):OFFSET(C508,AB508-1,0)))</f>
        <v/>
      </c>
      <c r="AK508" s="188">
        <f t="shared" ca="1" si="73"/>
        <v>0</v>
      </c>
      <c r="AL508" s="189">
        <f t="shared" ca="1" si="74"/>
        <v>0</v>
      </c>
    </row>
    <row r="509" spans="1:38" ht="15.75" x14ac:dyDescent="0.25">
      <c r="A509" s="138"/>
      <c r="B509" s="160"/>
      <c r="C509" s="160"/>
      <c r="D509" s="161"/>
      <c r="E509" s="142">
        <f t="shared" si="75"/>
        <v>1</v>
      </c>
      <c r="F509" s="162">
        <f t="shared" si="81"/>
        <v>0</v>
      </c>
      <c r="G509" s="161"/>
      <c r="H509" s="179"/>
      <c r="I509" s="143"/>
      <c r="J509" s="143"/>
      <c r="K509" s="185" t="e">
        <f>VLOOKUP('Damage Pickup'!$H509&amp;'Damage Pickup'!$I509,Code!$I$2:$M$51,4,0)</f>
        <v>#N/A</v>
      </c>
      <c r="L509" s="183"/>
      <c r="M509" s="163"/>
      <c r="N509" s="169"/>
      <c r="O509" s="169"/>
      <c r="P509" s="144">
        <v>0</v>
      </c>
      <c r="Q509" s="164">
        <f t="shared" si="80"/>
        <v>0</v>
      </c>
      <c r="R509" s="146"/>
      <c r="S509" s="147"/>
      <c r="T509" s="147"/>
      <c r="U509" s="157"/>
      <c r="V509" s="165"/>
      <c r="W509" s="166"/>
      <c r="X509" s="166"/>
      <c r="Y509" s="166"/>
      <c r="Z509" s="167" t="str">
        <f t="shared" si="76"/>
        <v/>
      </c>
      <c r="AA509" s="150">
        <f t="shared" si="78"/>
        <v>0</v>
      </c>
      <c r="AB509" s="167" t="str">
        <f t="shared" si="77"/>
        <v/>
      </c>
      <c r="AG509" s="188" t="str">
        <f ca="1">IF(AB509="","",MIN(OFFSET(B509,0,0):OFFSET(B509,AB509-1,0)))</f>
        <v/>
      </c>
      <c r="AH509" s="188" t="str">
        <f ca="1">IF(AB509="","",MIN(OFFSET(C509,0,0):OFFSET(C509,AB509-1,0)))</f>
        <v/>
      </c>
      <c r="AI509" s="188" t="str">
        <f ca="1">IF(AB509="","",MAX(OFFSET(B509,0,0):OFFSET(B509,AB509-1,0)))</f>
        <v/>
      </c>
      <c r="AJ509" s="188" t="str">
        <f ca="1">IF(AB509="","",MAX(OFFSET(C509,0,0):OFFSET(C509,AB509-1,0)))</f>
        <v/>
      </c>
      <c r="AK509" s="188">
        <f t="shared" ref="AK509:AK572" ca="1" si="82">MIN(AG509:AJ509)</f>
        <v>0</v>
      </c>
      <c r="AL509" s="189">
        <f t="shared" ref="AL509:AL572" ca="1" si="83">MAX(AG509:AJ509)</f>
        <v>0</v>
      </c>
    </row>
    <row r="510" spans="1:38" ht="15.75" x14ac:dyDescent="0.25">
      <c r="A510" s="138"/>
      <c r="B510" s="160"/>
      <c r="C510" s="160"/>
      <c r="D510" s="161"/>
      <c r="E510" s="142">
        <f t="shared" si="75"/>
        <v>1</v>
      </c>
      <c r="F510" s="162">
        <f t="shared" si="81"/>
        <v>0</v>
      </c>
      <c r="G510" s="161"/>
      <c r="H510" s="179"/>
      <c r="I510" s="143"/>
      <c r="J510" s="143"/>
      <c r="K510" s="185" t="e">
        <f>VLOOKUP('Damage Pickup'!$H510&amp;'Damage Pickup'!$I510,Code!$I$2:$M$51,4,0)</f>
        <v>#N/A</v>
      </c>
      <c r="L510" s="183"/>
      <c r="M510" s="163"/>
      <c r="N510" s="169"/>
      <c r="O510" s="169"/>
      <c r="P510" s="144">
        <v>0</v>
      </c>
      <c r="Q510" s="164">
        <f t="shared" si="80"/>
        <v>0</v>
      </c>
      <c r="R510" s="146"/>
      <c r="S510" s="147"/>
      <c r="T510" s="147"/>
      <c r="U510" s="157"/>
      <c r="V510" s="165"/>
      <c r="W510" s="166"/>
      <c r="X510" s="166"/>
      <c r="Y510" s="166"/>
      <c r="Z510" s="167" t="str">
        <f t="shared" si="76"/>
        <v/>
      </c>
      <c r="AA510" s="150">
        <f t="shared" si="78"/>
        <v>0</v>
      </c>
      <c r="AB510" s="167" t="str">
        <f t="shared" si="77"/>
        <v/>
      </c>
      <c r="AG510" s="188" t="str">
        <f ca="1">IF(AB510="","",MIN(OFFSET(B510,0,0):OFFSET(B510,AB510-1,0)))</f>
        <v/>
      </c>
      <c r="AH510" s="188" t="str">
        <f ca="1">IF(AB510="","",MIN(OFFSET(C510,0,0):OFFSET(C510,AB510-1,0)))</f>
        <v/>
      </c>
      <c r="AI510" s="188" t="str">
        <f ca="1">IF(AB510="","",MAX(OFFSET(B510,0,0):OFFSET(B510,AB510-1,0)))</f>
        <v/>
      </c>
      <c r="AJ510" s="188" t="str">
        <f ca="1">IF(AB510="","",MAX(OFFSET(C510,0,0):OFFSET(C510,AB510-1,0)))</f>
        <v/>
      </c>
      <c r="AK510" s="188">
        <f t="shared" ca="1" si="82"/>
        <v>0</v>
      </c>
      <c r="AL510" s="189">
        <f t="shared" ca="1" si="83"/>
        <v>0</v>
      </c>
    </row>
    <row r="511" spans="1:38" ht="15.75" x14ac:dyDescent="0.25">
      <c r="A511" s="138"/>
      <c r="B511" s="160"/>
      <c r="C511" s="160"/>
      <c r="D511" s="161"/>
      <c r="E511" s="142">
        <f t="shared" si="75"/>
        <v>1</v>
      </c>
      <c r="F511" s="162">
        <f t="shared" si="81"/>
        <v>0</v>
      </c>
      <c r="G511" s="161"/>
      <c r="H511" s="179"/>
      <c r="I511" s="143"/>
      <c r="J511" s="143"/>
      <c r="K511" s="185" t="e">
        <f>VLOOKUP('Damage Pickup'!$H511&amp;'Damage Pickup'!$I511,Code!$I$2:$M$51,4,0)</f>
        <v>#N/A</v>
      </c>
      <c r="L511" s="183"/>
      <c r="M511" s="163"/>
      <c r="N511" s="169"/>
      <c r="O511" s="169"/>
      <c r="P511" s="144">
        <v>0</v>
      </c>
      <c r="Q511" s="164">
        <f t="shared" si="80"/>
        <v>0</v>
      </c>
      <c r="R511" s="146"/>
      <c r="S511" s="147"/>
      <c r="T511" s="147"/>
      <c r="U511" s="157"/>
      <c r="V511" s="165"/>
      <c r="W511" s="166"/>
      <c r="X511" s="166"/>
      <c r="Y511" s="166"/>
      <c r="Z511" s="167" t="str">
        <f t="shared" si="76"/>
        <v/>
      </c>
      <c r="AA511" s="150">
        <f t="shared" si="78"/>
        <v>0</v>
      </c>
      <c r="AB511" s="167" t="str">
        <f t="shared" si="77"/>
        <v/>
      </c>
      <c r="AG511" s="188" t="str">
        <f ca="1">IF(AB511="","",MIN(OFFSET(B511,0,0):OFFSET(B511,AB511-1,0)))</f>
        <v/>
      </c>
      <c r="AH511" s="188" t="str">
        <f ca="1">IF(AB511="","",MIN(OFFSET(C511,0,0):OFFSET(C511,AB511-1,0)))</f>
        <v/>
      </c>
      <c r="AI511" s="188" t="str">
        <f ca="1">IF(AB511="","",MAX(OFFSET(B511,0,0):OFFSET(B511,AB511-1,0)))</f>
        <v/>
      </c>
      <c r="AJ511" s="188" t="str">
        <f ca="1">IF(AB511="","",MAX(OFFSET(C511,0,0):OFFSET(C511,AB511-1,0)))</f>
        <v/>
      </c>
      <c r="AK511" s="188">
        <f t="shared" ca="1" si="82"/>
        <v>0</v>
      </c>
      <c r="AL511" s="189">
        <f t="shared" ca="1" si="83"/>
        <v>0</v>
      </c>
    </row>
    <row r="512" spans="1:38" ht="15.75" x14ac:dyDescent="0.25">
      <c r="A512" s="138"/>
      <c r="B512" s="160"/>
      <c r="C512" s="160"/>
      <c r="D512" s="161"/>
      <c r="E512" s="142">
        <f t="shared" si="75"/>
        <v>1</v>
      </c>
      <c r="F512" s="162">
        <f t="shared" si="81"/>
        <v>0</v>
      </c>
      <c r="G512" s="161"/>
      <c r="H512" s="179"/>
      <c r="I512" s="143"/>
      <c r="J512" s="143"/>
      <c r="K512" s="185" t="e">
        <f>VLOOKUP('Damage Pickup'!$H512&amp;'Damage Pickup'!$I512,Code!$I$2:$M$51,4,0)</f>
        <v>#N/A</v>
      </c>
      <c r="L512" s="183"/>
      <c r="M512" s="163"/>
      <c r="N512" s="169"/>
      <c r="O512" s="169"/>
      <c r="P512" s="144">
        <v>0</v>
      </c>
      <c r="Q512" s="164">
        <f t="shared" si="80"/>
        <v>0</v>
      </c>
      <c r="R512" s="146"/>
      <c r="S512" s="147"/>
      <c r="T512" s="147"/>
      <c r="U512" s="157"/>
      <c r="V512" s="165"/>
      <c r="W512" s="166"/>
      <c r="X512" s="166"/>
      <c r="Y512" s="166"/>
      <c r="Z512" s="167" t="str">
        <f t="shared" si="76"/>
        <v/>
      </c>
      <c r="AA512" s="150">
        <f t="shared" si="78"/>
        <v>0</v>
      </c>
      <c r="AB512" s="167" t="str">
        <f t="shared" si="77"/>
        <v/>
      </c>
      <c r="AG512" s="188" t="str">
        <f ca="1">IF(AB512="","",MIN(OFFSET(B512,0,0):OFFSET(B512,AB512-1,0)))</f>
        <v/>
      </c>
      <c r="AH512" s="188" t="str">
        <f ca="1">IF(AB512="","",MIN(OFFSET(C512,0,0):OFFSET(C512,AB512-1,0)))</f>
        <v/>
      </c>
      <c r="AI512" s="188" t="str">
        <f ca="1">IF(AB512="","",MAX(OFFSET(B512,0,0):OFFSET(B512,AB512-1,0)))</f>
        <v/>
      </c>
      <c r="AJ512" s="188" t="str">
        <f ca="1">IF(AB512="","",MAX(OFFSET(C512,0,0):OFFSET(C512,AB512-1,0)))</f>
        <v/>
      </c>
      <c r="AK512" s="188">
        <f t="shared" ca="1" si="82"/>
        <v>0</v>
      </c>
      <c r="AL512" s="189">
        <f t="shared" ca="1" si="83"/>
        <v>0</v>
      </c>
    </row>
    <row r="513" spans="1:38" ht="15.75" x14ac:dyDescent="0.25">
      <c r="A513" s="138"/>
      <c r="B513" s="160"/>
      <c r="C513" s="160"/>
      <c r="D513" s="161"/>
      <c r="E513" s="142">
        <f t="shared" si="75"/>
        <v>1</v>
      </c>
      <c r="F513" s="162">
        <f t="shared" si="81"/>
        <v>0</v>
      </c>
      <c r="G513" s="161"/>
      <c r="H513" s="179"/>
      <c r="I513" s="143"/>
      <c r="J513" s="143"/>
      <c r="K513" s="185" t="e">
        <f>VLOOKUP('Damage Pickup'!$H513&amp;'Damage Pickup'!$I513,Code!$I$2:$M$51,4,0)</f>
        <v>#N/A</v>
      </c>
      <c r="L513" s="183"/>
      <c r="M513" s="163"/>
      <c r="N513" s="169"/>
      <c r="O513" s="169"/>
      <c r="P513" s="144">
        <v>0</v>
      </c>
      <c r="Q513" s="164">
        <f t="shared" si="80"/>
        <v>0</v>
      </c>
      <c r="R513" s="146"/>
      <c r="S513" s="147"/>
      <c r="T513" s="147"/>
      <c r="U513" s="157"/>
      <c r="V513" s="165"/>
      <c r="W513" s="166"/>
      <c r="X513" s="166"/>
      <c r="Y513" s="166"/>
      <c r="Z513" s="167" t="str">
        <f t="shared" si="76"/>
        <v/>
      </c>
      <c r="AA513" s="150">
        <f t="shared" si="78"/>
        <v>0</v>
      </c>
      <c r="AB513" s="167" t="str">
        <f t="shared" si="77"/>
        <v/>
      </c>
      <c r="AG513" s="188" t="str">
        <f ca="1">IF(AB513="","",MIN(OFFSET(B513,0,0):OFFSET(B513,AB513-1,0)))</f>
        <v/>
      </c>
      <c r="AH513" s="188" t="str">
        <f ca="1">IF(AB513="","",MIN(OFFSET(C513,0,0):OFFSET(C513,AB513-1,0)))</f>
        <v/>
      </c>
      <c r="AI513" s="188" t="str">
        <f ca="1">IF(AB513="","",MAX(OFFSET(B513,0,0):OFFSET(B513,AB513-1,0)))</f>
        <v/>
      </c>
      <c r="AJ513" s="188" t="str">
        <f ca="1">IF(AB513="","",MAX(OFFSET(C513,0,0):OFFSET(C513,AB513-1,0)))</f>
        <v/>
      </c>
      <c r="AK513" s="188">
        <f t="shared" ca="1" si="82"/>
        <v>0</v>
      </c>
      <c r="AL513" s="189">
        <f t="shared" ca="1" si="83"/>
        <v>0</v>
      </c>
    </row>
    <row r="514" spans="1:38" ht="15.75" x14ac:dyDescent="0.25">
      <c r="A514" s="138"/>
      <c r="B514" s="160"/>
      <c r="C514" s="160"/>
      <c r="D514" s="161"/>
      <c r="E514" s="142">
        <f t="shared" ref="E514:E577" si="84">IF(OR(ABS(C514-B514)*1000=0,C514=0),1,ABS(C514-B514)*1000)</f>
        <v>1</v>
      </c>
      <c r="F514" s="162">
        <f t="shared" si="81"/>
        <v>0</v>
      </c>
      <c r="G514" s="161"/>
      <c r="H514" s="179"/>
      <c r="I514" s="143"/>
      <c r="J514" s="143"/>
      <c r="K514" s="185" t="e">
        <f>VLOOKUP('Damage Pickup'!$H514&amp;'Damage Pickup'!$I514,Code!$I$2:$M$51,4,0)</f>
        <v>#N/A</v>
      </c>
      <c r="L514" s="183"/>
      <c r="M514" s="163"/>
      <c r="N514" s="169"/>
      <c r="O514" s="169"/>
      <c r="P514" s="144">
        <v>0</v>
      </c>
      <c r="Q514" s="164">
        <f t="shared" si="80"/>
        <v>0</v>
      </c>
      <c r="R514" s="146"/>
      <c r="S514" s="147"/>
      <c r="T514" s="147"/>
      <c r="U514" s="157"/>
      <c r="V514" s="165"/>
      <c r="W514" s="166"/>
      <c r="X514" s="166"/>
      <c r="Y514" s="166"/>
      <c r="Z514" s="167" t="str">
        <f t="shared" si="76"/>
        <v/>
      </c>
      <c r="AA514" s="150">
        <f t="shared" si="78"/>
        <v>0</v>
      </c>
      <c r="AB514" s="167" t="str">
        <f t="shared" si="77"/>
        <v/>
      </c>
      <c r="AG514" s="188" t="str">
        <f ca="1">IF(AB514="","",MIN(OFFSET(B514,0,0):OFFSET(B514,AB514-1,0)))</f>
        <v/>
      </c>
      <c r="AH514" s="188" t="str">
        <f ca="1">IF(AB514="","",MIN(OFFSET(C514,0,0):OFFSET(C514,AB514-1,0)))</f>
        <v/>
      </c>
      <c r="AI514" s="188" t="str">
        <f ca="1">IF(AB514="","",MAX(OFFSET(B514,0,0):OFFSET(B514,AB514-1,0)))</f>
        <v/>
      </c>
      <c r="AJ514" s="188" t="str">
        <f ca="1">IF(AB514="","",MAX(OFFSET(C514,0,0):OFFSET(C514,AB514-1,0)))</f>
        <v/>
      </c>
      <c r="AK514" s="188">
        <f t="shared" ca="1" si="82"/>
        <v>0</v>
      </c>
      <c r="AL514" s="189">
        <f t="shared" ca="1" si="83"/>
        <v>0</v>
      </c>
    </row>
    <row r="515" spans="1:38" ht="15.75" x14ac:dyDescent="0.25">
      <c r="A515" s="138"/>
      <c r="B515" s="160"/>
      <c r="C515" s="160"/>
      <c r="D515" s="161"/>
      <c r="E515" s="142">
        <f t="shared" si="84"/>
        <v>1</v>
      </c>
      <c r="F515" s="162">
        <f t="shared" si="81"/>
        <v>0</v>
      </c>
      <c r="G515" s="161"/>
      <c r="H515" s="179"/>
      <c r="I515" s="143"/>
      <c r="J515" s="143"/>
      <c r="K515" s="185" t="e">
        <f>VLOOKUP('Damage Pickup'!$H515&amp;'Damage Pickup'!$I515,Code!$I$2:$M$51,4,0)</f>
        <v>#N/A</v>
      </c>
      <c r="L515" s="183"/>
      <c r="M515" s="163"/>
      <c r="N515" s="169"/>
      <c r="O515" s="169"/>
      <c r="P515" s="144">
        <v>0</v>
      </c>
      <c r="Q515" s="164">
        <f t="shared" si="80"/>
        <v>0</v>
      </c>
      <c r="R515" s="146"/>
      <c r="S515" s="147"/>
      <c r="T515" s="147"/>
      <c r="U515" s="157"/>
      <c r="V515" s="165"/>
      <c r="W515" s="166"/>
      <c r="X515" s="166"/>
      <c r="Y515" s="166"/>
      <c r="Z515" s="167" t="str">
        <f t="shared" ref="Z515:Z578" si="85">IF(A515="","",ROW()-ROW($Z$2))</f>
        <v/>
      </c>
      <c r="AA515" s="150">
        <f t="shared" si="78"/>
        <v>0</v>
      </c>
      <c r="AB515" s="167" t="str">
        <f t="shared" ref="AB515:AB578" si="86">IF(Z515="","",COUNTIF($AA:$AA,Z515))</f>
        <v/>
      </c>
      <c r="AG515" s="188" t="str">
        <f ca="1">IF(AB515="","",MIN(OFFSET(B515,0,0):OFFSET(B515,AB515-1,0)))</f>
        <v/>
      </c>
      <c r="AH515" s="188" t="str">
        <f ca="1">IF(AB515="","",MIN(OFFSET(C515,0,0):OFFSET(C515,AB515-1,0)))</f>
        <v/>
      </c>
      <c r="AI515" s="188" t="str">
        <f ca="1">IF(AB515="","",MAX(OFFSET(B515,0,0):OFFSET(B515,AB515-1,0)))</f>
        <v/>
      </c>
      <c r="AJ515" s="188" t="str">
        <f ca="1">IF(AB515="","",MAX(OFFSET(C515,0,0):OFFSET(C515,AB515-1,0)))</f>
        <v/>
      </c>
      <c r="AK515" s="188">
        <f t="shared" ca="1" si="82"/>
        <v>0</v>
      </c>
      <c r="AL515" s="189">
        <f t="shared" ca="1" si="83"/>
        <v>0</v>
      </c>
    </row>
    <row r="516" spans="1:38" ht="15.75" x14ac:dyDescent="0.25">
      <c r="A516" s="138"/>
      <c r="B516" s="160"/>
      <c r="C516" s="160"/>
      <c r="D516" s="161"/>
      <c r="E516" s="142">
        <f t="shared" si="84"/>
        <v>1</v>
      </c>
      <c r="F516" s="162">
        <f t="shared" si="81"/>
        <v>0</v>
      </c>
      <c r="G516" s="161"/>
      <c r="H516" s="179"/>
      <c r="I516" s="143"/>
      <c r="J516" s="143"/>
      <c r="K516" s="185" t="e">
        <f>VLOOKUP('Damage Pickup'!$H516&amp;'Damage Pickup'!$I516,Code!$I$2:$M$51,4,0)</f>
        <v>#N/A</v>
      </c>
      <c r="L516" s="183"/>
      <c r="M516" s="163"/>
      <c r="N516" s="169"/>
      <c r="O516" s="169"/>
      <c r="P516" s="144">
        <v>0</v>
      </c>
      <c r="Q516" s="164">
        <f t="shared" si="80"/>
        <v>0</v>
      </c>
      <c r="R516" s="146"/>
      <c r="S516" s="147"/>
      <c r="T516" s="147"/>
      <c r="U516" s="157"/>
      <c r="V516" s="165"/>
      <c r="W516" s="166"/>
      <c r="X516" s="166"/>
      <c r="Y516" s="166"/>
      <c r="Z516" s="167" t="str">
        <f t="shared" si="85"/>
        <v/>
      </c>
      <c r="AA516" s="150">
        <f t="shared" si="78"/>
        <v>0</v>
      </c>
      <c r="AB516" s="167" t="str">
        <f t="shared" si="86"/>
        <v/>
      </c>
      <c r="AG516" s="188" t="str">
        <f ca="1">IF(AB516="","",MIN(OFFSET(B516,0,0):OFFSET(B516,AB516-1,0)))</f>
        <v/>
      </c>
      <c r="AH516" s="188" t="str">
        <f ca="1">IF(AB516="","",MIN(OFFSET(C516,0,0):OFFSET(C516,AB516-1,0)))</f>
        <v/>
      </c>
      <c r="AI516" s="188" t="str">
        <f ca="1">IF(AB516="","",MAX(OFFSET(B516,0,0):OFFSET(B516,AB516-1,0)))</f>
        <v/>
      </c>
      <c r="AJ516" s="188" t="str">
        <f ca="1">IF(AB516="","",MAX(OFFSET(C516,0,0):OFFSET(C516,AB516-1,0)))</f>
        <v/>
      </c>
      <c r="AK516" s="188">
        <f t="shared" ca="1" si="82"/>
        <v>0</v>
      </c>
      <c r="AL516" s="189">
        <f t="shared" ca="1" si="83"/>
        <v>0</v>
      </c>
    </row>
    <row r="517" spans="1:38" ht="15.75" x14ac:dyDescent="0.25">
      <c r="A517" s="138"/>
      <c r="B517" s="160"/>
      <c r="C517" s="160"/>
      <c r="D517" s="161"/>
      <c r="E517" s="142">
        <f t="shared" si="84"/>
        <v>1</v>
      </c>
      <c r="F517" s="162">
        <f t="shared" si="81"/>
        <v>0</v>
      </c>
      <c r="G517" s="161"/>
      <c r="H517" s="179"/>
      <c r="I517" s="143"/>
      <c r="J517" s="143"/>
      <c r="K517" s="185" t="e">
        <f>VLOOKUP('Damage Pickup'!$H517&amp;'Damage Pickup'!$I517,Code!$I$2:$M$51,4,0)</f>
        <v>#N/A</v>
      </c>
      <c r="L517" s="183"/>
      <c r="M517" s="163"/>
      <c r="N517" s="169"/>
      <c r="O517" s="169"/>
      <c r="P517" s="144">
        <v>0</v>
      </c>
      <c r="Q517" s="164">
        <f t="shared" si="80"/>
        <v>0</v>
      </c>
      <c r="R517" s="146"/>
      <c r="S517" s="147"/>
      <c r="T517" s="147"/>
      <c r="U517" s="157"/>
      <c r="V517" s="165"/>
      <c r="W517" s="166"/>
      <c r="X517" s="166"/>
      <c r="Y517" s="166"/>
      <c r="Z517" s="167" t="str">
        <f t="shared" si="85"/>
        <v/>
      </c>
      <c r="AA517" s="150">
        <f t="shared" si="78"/>
        <v>0</v>
      </c>
      <c r="AB517" s="167" t="str">
        <f t="shared" si="86"/>
        <v/>
      </c>
      <c r="AG517" s="188" t="str">
        <f ca="1">IF(AB517="","",MIN(OFFSET(B517,0,0):OFFSET(B517,AB517-1,0)))</f>
        <v/>
      </c>
      <c r="AH517" s="188" t="str">
        <f ca="1">IF(AB517="","",MIN(OFFSET(C517,0,0):OFFSET(C517,AB517-1,0)))</f>
        <v/>
      </c>
      <c r="AI517" s="188" t="str">
        <f ca="1">IF(AB517="","",MAX(OFFSET(B517,0,0):OFFSET(B517,AB517-1,0)))</f>
        <v/>
      </c>
      <c r="AJ517" s="188" t="str">
        <f ca="1">IF(AB517="","",MAX(OFFSET(C517,0,0):OFFSET(C517,AB517-1,0)))</f>
        <v/>
      </c>
      <c r="AK517" s="188">
        <f t="shared" ca="1" si="82"/>
        <v>0</v>
      </c>
      <c r="AL517" s="189">
        <f t="shared" ca="1" si="83"/>
        <v>0</v>
      </c>
    </row>
    <row r="518" spans="1:38" ht="15.75" x14ac:dyDescent="0.25">
      <c r="A518" s="138"/>
      <c r="B518" s="160"/>
      <c r="C518" s="160"/>
      <c r="D518" s="161"/>
      <c r="E518" s="142">
        <f t="shared" si="84"/>
        <v>1</v>
      </c>
      <c r="F518" s="162">
        <f t="shared" si="81"/>
        <v>0</v>
      </c>
      <c r="G518" s="161"/>
      <c r="H518" s="179"/>
      <c r="I518" s="143"/>
      <c r="J518" s="143"/>
      <c r="K518" s="185" t="e">
        <f>VLOOKUP('Damage Pickup'!$H518&amp;'Damage Pickup'!$I518,Code!$I$2:$M$51,4,0)</f>
        <v>#N/A</v>
      </c>
      <c r="L518" s="183"/>
      <c r="M518" s="163"/>
      <c r="N518" s="169"/>
      <c r="O518" s="169"/>
      <c r="P518" s="144">
        <v>0</v>
      </c>
      <c r="Q518" s="164">
        <f t="shared" si="80"/>
        <v>0</v>
      </c>
      <c r="R518" s="146"/>
      <c r="S518" s="147"/>
      <c r="T518" s="147"/>
      <c r="U518" s="157"/>
      <c r="V518" s="165"/>
      <c r="W518" s="166"/>
      <c r="X518" s="166"/>
      <c r="Y518" s="166"/>
      <c r="Z518" s="167" t="str">
        <f t="shared" si="85"/>
        <v/>
      </c>
      <c r="AA518" s="150">
        <f t="shared" si="78"/>
        <v>0</v>
      </c>
      <c r="AB518" s="167" t="str">
        <f t="shared" si="86"/>
        <v/>
      </c>
      <c r="AG518" s="188" t="str">
        <f ca="1">IF(AB518="","",MIN(OFFSET(B518,0,0):OFFSET(B518,AB518-1,0)))</f>
        <v/>
      </c>
      <c r="AH518" s="188" t="str">
        <f ca="1">IF(AB518="","",MIN(OFFSET(C518,0,0):OFFSET(C518,AB518-1,0)))</f>
        <v/>
      </c>
      <c r="AI518" s="188" t="str">
        <f ca="1">IF(AB518="","",MAX(OFFSET(B518,0,0):OFFSET(B518,AB518-1,0)))</f>
        <v/>
      </c>
      <c r="AJ518" s="188" t="str">
        <f ca="1">IF(AB518="","",MAX(OFFSET(C518,0,0):OFFSET(C518,AB518-1,0)))</f>
        <v/>
      </c>
      <c r="AK518" s="188">
        <f t="shared" ca="1" si="82"/>
        <v>0</v>
      </c>
      <c r="AL518" s="189">
        <f t="shared" ca="1" si="83"/>
        <v>0</v>
      </c>
    </row>
    <row r="519" spans="1:38" ht="15.75" x14ac:dyDescent="0.25">
      <c r="A519" s="138"/>
      <c r="B519" s="160"/>
      <c r="C519" s="160"/>
      <c r="D519" s="161"/>
      <c r="E519" s="142">
        <f t="shared" si="84"/>
        <v>1</v>
      </c>
      <c r="F519" s="162">
        <f t="shared" si="81"/>
        <v>0</v>
      </c>
      <c r="G519" s="161"/>
      <c r="H519" s="179"/>
      <c r="I519" s="143"/>
      <c r="J519" s="143"/>
      <c r="K519" s="185" t="e">
        <f>VLOOKUP('Damage Pickup'!$H519&amp;'Damage Pickup'!$I519,Code!$I$2:$M$51,4,0)</f>
        <v>#N/A</v>
      </c>
      <c r="L519" s="183"/>
      <c r="M519" s="163"/>
      <c r="N519" s="169"/>
      <c r="O519" s="169"/>
      <c r="P519" s="144">
        <v>0</v>
      </c>
      <c r="Q519" s="164">
        <f t="shared" si="80"/>
        <v>0</v>
      </c>
      <c r="R519" s="146"/>
      <c r="S519" s="147"/>
      <c r="T519" s="147"/>
      <c r="U519" s="157"/>
      <c r="V519" s="165"/>
      <c r="W519" s="166"/>
      <c r="X519" s="166"/>
      <c r="Y519" s="166"/>
      <c r="Z519" s="167" t="str">
        <f t="shared" si="85"/>
        <v/>
      </c>
      <c r="AA519" s="150">
        <f t="shared" si="78"/>
        <v>0</v>
      </c>
      <c r="AB519" s="167" t="str">
        <f t="shared" si="86"/>
        <v/>
      </c>
      <c r="AG519" s="188" t="str">
        <f ca="1">IF(AB519="","",MIN(OFFSET(B519,0,0):OFFSET(B519,AB519-1,0)))</f>
        <v/>
      </c>
      <c r="AH519" s="188" t="str">
        <f ca="1">IF(AB519="","",MIN(OFFSET(C519,0,0):OFFSET(C519,AB519-1,0)))</f>
        <v/>
      </c>
      <c r="AI519" s="188" t="str">
        <f ca="1">IF(AB519="","",MAX(OFFSET(B519,0,0):OFFSET(B519,AB519-1,0)))</f>
        <v/>
      </c>
      <c r="AJ519" s="188" t="str">
        <f ca="1">IF(AB519="","",MAX(OFFSET(C519,0,0):OFFSET(C519,AB519-1,0)))</f>
        <v/>
      </c>
      <c r="AK519" s="188">
        <f t="shared" ca="1" si="82"/>
        <v>0</v>
      </c>
      <c r="AL519" s="189">
        <f t="shared" ca="1" si="83"/>
        <v>0</v>
      </c>
    </row>
    <row r="520" spans="1:38" ht="15.75" x14ac:dyDescent="0.25">
      <c r="A520" s="138"/>
      <c r="B520" s="160"/>
      <c r="C520" s="160"/>
      <c r="D520" s="161"/>
      <c r="E520" s="142">
        <f t="shared" si="84"/>
        <v>1</v>
      </c>
      <c r="F520" s="162">
        <f t="shared" si="81"/>
        <v>0</v>
      </c>
      <c r="G520" s="161"/>
      <c r="H520" s="179"/>
      <c r="I520" s="143"/>
      <c r="J520" s="143"/>
      <c r="K520" s="185" t="e">
        <f>VLOOKUP('Damage Pickup'!$H520&amp;'Damage Pickup'!$I520,Code!$I$2:$M$51,4,0)</f>
        <v>#N/A</v>
      </c>
      <c r="L520" s="183"/>
      <c r="M520" s="163"/>
      <c r="N520" s="169"/>
      <c r="O520" s="169"/>
      <c r="P520" s="144">
        <v>0</v>
      </c>
      <c r="Q520" s="164">
        <f t="shared" si="80"/>
        <v>0</v>
      </c>
      <c r="R520" s="146"/>
      <c r="S520" s="147"/>
      <c r="T520" s="147"/>
      <c r="U520" s="157"/>
      <c r="V520" s="165"/>
      <c r="W520" s="166"/>
      <c r="X520" s="166"/>
      <c r="Y520" s="166"/>
      <c r="Z520" s="167" t="str">
        <f t="shared" si="85"/>
        <v/>
      </c>
      <c r="AA520" s="150">
        <f t="shared" si="78"/>
        <v>0</v>
      </c>
      <c r="AB520" s="167" t="str">
        <f t="shared" si="86"/>
        <v/>
      </c>
      <c r="AG520" s="188" t="str">
        <f ca="1">IF(AB520="","",MIN(OFFSET(B520,0,0):OFFSET(B520,AB520-1,0)))</f>
        <v/>
      </c>
      <c r="AH520" s="188" t="str">
        <f ca="1">IF(AB520="","",MIN(OFFSET(C520,0,0):OFFSET(C520,AB520-1,0)))</f>
        <v/>
      </c>
      <c r="AI520" s="188" t="str">
        <f ca="1">IF(AB520="","",MAX(OFFSET(B520,0,0):OFFSET(B520,AB520-1,0)))</f>
        <v/>
      </c>
      <c r="AJ520" s="188" t="str">
        <f ca="1">IF(AB520="","",MAX(OFFSET(C520,0,0):OFFSET(C520,AB520-1,0)))</f>
        <v/>
      </c>
      <c r="AK520" s="188">
        <f t="shared" ca="1" si="82"/>
        <v>0</v>
      </c>
      <c r="AL520" s="189">
        <f t="shared" ca="1" si="83"/>
        <v>0</v>
      </c>
    </row>
    <row r="521" spans="1:38" ht="15.75" x14ac:dyDescent="0.25">
      <c r="A521" s="138"/>
      <c r="B521" s="160"/>
      <c r="C521" s="160"/>
      <c r="D521" s="161"/>
      <c r="E521" s="142">
        <f t="shared" si="84"/>
        <v>1</v>
      </c>
      <c r="F521" s="162">
        <f t="shared" si="81"/>
        <v>0</v>
      </c>
      <c r="G521" s="161"/>
      <c r="H521" s="179"/>
      <c r="I521" s="143"/>
      <c r="J521" s="143"/>
      <c r="K521" s="185" t="e">
        <f>VLOOKUP('Damage Pickup'!$H521&amp;'Damage Pickup'!$I521,Code!$I$2:$M$51,4,0)</f>
        <v>#N/A</v>
      </c>
      <c r="L521" s="183"/>
      <c r="M521" s="163"/>
      <c r="N521" s="169"/>
      <c r="O521" s="169"/>
      <c r="P521" s="144">
        <v>0</v>
      </c>
      <c r="Q521" s="164">
        <f t="shared" si="80"/>
        <v>0</v>
      </c>
      <c r="R521" s="146"/>
      <c r="S521" s="147"/>
      <c r="T521" s="147"/>
      <c r="U521" s="157"/>
      <c r="V521" s="165"/>
      <c r="W521" s="166"/>
      <c r="X521" s="166"/>
      <c r="Y521" s="166"/>
      <c r="Z521" s="167" t="str">
        <f t="shared" si="85"/>
        <v/>
      </c>
      <c r="AA521" s="150">
        <f t="shared" ref="AA521:AA584" si="87">IF(B521="",0,IF(Z521="",AA520,Z521))</f>
        <v>0</v>
      </c>
      <c r="AB521" s="167" t="str">
        <f t="shared" si="86"/>
        <v/>
      </c>
      <c r="AG521" s="188" t="str">
        <f ca="1">IF(AB521="","",MIN(OFFSET(B521,0,0):OFFSET(B521,AB521-1,0)))</f>
        <v/>
      </c>
      <c r="AH521" s="188" t="str">
        <f ca="1">IF(AB521="","",MIN(OFFSET(C521,0,0):OFFSET(C521,AB521-1,0)))</f>
        <v/>
      </c>
      <c r="AI521" s="188" t="str">
        <f ca="1">IF(AB521="","",MAX(OFFSET(B521,0,0):OFFSET(B521,AB521-1,0)))</f>
        <v/>
      </c>
      <c r="AJ521" s="188" t="str">
        <f ca="1">IF(AB521="","",MAX(OFFSET(C521,0,0):OFFSET(C521,AB521-1,0)))</f>
        <v/>
      </c>
      <c r="AK521" s="188">
        <f t="shared" ca="1" si="82"/>
        <v>0</v>
      </c>
      <c r="AL521" s="189">
        <f t="shared" ca="1" si="83"/>
        <v>0</v>
      </c>
    </row>
    <row r="522" spans="1:38" ht="15.75" x14ac:dyDescent="0.25">
      <c r="A522" s="138"/>
      <c r="B522" s="160"/>
      <c r="C522" s="160"/>
      <c r="D522" s="161"/>
      <c r="E522" s="142">
        <f t="shared" si="84"/>
        <v>1</v>
      </c>
      <c r="F522" s="162">
        <f t="shared" si="81"/>
        <v>0</v>
      </c>
      <c r="G522" s="161"/>
      <c r="H522" s="179"/>
      <c r="I522" s="143"/>
      <c r="J522" s="143"/>
      <c r="K522" s="185" t="e">
        <f>VLOOKUP('Damage Pickup'!$H522&amp;'Damage Pickup'!$I522,Code!$I$2:$M$51,4,0)</f>
        <v>#N/A</v>
      </c>
      <c r="L522" s="183"/>
      <c r="M522" s="163"/>
      <c r="N522" s="169"/>
      <c r="O522" s="169"/>
      <c r="P522" s="144">
        <v>0</v>
      </c>
      <c r="Q522" s="164">
        <f t="shared" si="80"/>
        <v>0</v>
      </c>
      <c r="R522" s="146"/>
      <c r="S522" s="147"/>
      <c r="T522" s="147"/>
      <c r="U522" s="157"/>
      <c r="V522" s="165"/>
      <c r="W522" s="166"/>
      <c r="X522" s="166"/>
      <c r="Y522" s="166"/>
      <c r="Z522" s="167" t="str">
        <f t="shared" si="85"/>
        <v/>
      </c>
      <c r="AA522" s="150">
        <f t="shared" si="87"/>
        <v>0</v>
      </c>
      <c r="AB522" s="167" t="str">
        <f t="shared" si="86"/>
        <v/>
      </c>
      <c r="AG522" s="188" t="str">
        <f ca="1">IF(AB522="","",MIN(OFFSET(B522,0,0):OFFSET(B522,AB522-1,0)))</f>
        <v/>
      </c>
      <c r="AH522" s="188" t="str">
        <f ca="1">IF(AB522="","",MIN(OFFSET(C522,0,0):OFFSET(C522,AB522-1,0)))</f>
        <v/>
      </c>
      <c r="AI522" s="188" t="str">
        <f ca="1">IF(AB522="","",MAX(OFFSET(B522,0,0):OFFSET(B522,AB522-1,0)))</f>
        <v/>
      </c>
      <c r="AJ522" s="188" t="str">
        <f ca="1">IF(AB522="","",MAX(OFFSET(C522,0,0):OFFSET(C522,AB522-1,0)))</f>
        <v/>
      </c>
      <c r="AK522" s="188">
        <f t="shared" ca="1" si="82"/>
        <v>0</v>
      </c>
      <c r="AL522" s="189">
        <f t="shared" ca="1" si="83"/>
        <v>0</v>
      </c>
    </row>
    <row r="523" spans="1:38" ht="15.75" x14ac:dyDescent="0.25">
      <c r="A523" s="138"/>
      <c r="B523" s="160"/>
      <c r="C523" s="160"/>
      <c r="D523" s="161"/>
      <c r="E523" s="142">
        <f t="shared" si="84"/>
        <v>1</v>
      </c>
      <c r="F523" s="162">
        <f t="shared" si="81"/>
        <v>0</v>
      </c>
      <c r="G523" s="161"/>
      <c r="H523" s="179"/>
      <c r="I523" s="143"/>
      <c r="J523" s="143"/>
      <c r="K523" s="185" t="e">
        <f>VLOOKUP('Damage Pickup'!$H523&amp;'Damage Pickup'!$I523,Code!$I$2:$M$51,4,0)</f>
        <v>#N/A</v>
      </c>
      <c r="L523" s="183"/>
      <c r="M523" s="163"/>
      <c r="N523" s="169"/>
      <c r="O523" s="169"/>
      <c r="P523" s="144">
        <v>0</v>
      </c>
      <c r="Q523" s="164">
        <f t="shared" si="80"/>
        <v>0</v>
      </c>
      <c r="R523" s="146"/>
      <c r="S523" s="147"/>
      <c r="T523" s="147"/>
      <c r="U523" s="157"/>
      <c r="V523" s="165"/>
      <c r="W523" s="166"/>
      <c r="X523" s="166"/>
      <c r="Y523" s="166"/>
      <c r="Z523" s="167" t="str">
        <f t="shared" si="85"/>
        <v/>
      </c>
      <c r="AA523" s="150">
        <f t="shared" si="87"/>
        <v>0</v>
      </c>
      <c r="AB523" s="167" t="str">
        <f t="shared" si="86"/>
        <v/>
      </c>
      <c r="AG523" s="188" t="str">
        <f ca="1">IF(AB523="","",MIN(OFFSET(B523,0,0):OFFSET(B523,AB523-1,0)))</f>
        <v/>
      </c>
      <c r="AH523" s="188" t="str">
        <f ca="1">IF(AB523="","",MIN(OFFSET(C523,0,0):OFFSET(C523,AB523-1,0)))</f>
        <v/>
      </c>
      <c r="AI523" s="188" t="str">
        <f ca="1">IF(AB523="","",MAX(OFFSET(B523,0,0):OFFSET(B523,AB523-1,0)))</f>
        <v/>
      </c>
      <c r="AJ523" s="188" t="str">
        <f ca="1">IF(AB523="","",MAX(OFFSET(C523,0,0):OFFSET(C523,AB523-1,0)))</f>
        <v/>
      </c>
      <c r="AK523" s="188">
        <f t="shared" ca="1" si="82"/>
        <v>0</v>
      </c>
      <c r="AL523" s="189">
        <f t="shared" ca="1" si="83"/>
        <v>0</v>
      </c>
    </row>
    <row r="524" spans="1:38" ht="15.75" x14ac:dyDescent="0.25">
      <c r="A524" s="138"/>
      <c r="B524" s="160"/>
      <c r="C524" s="160"/>
      <c r="D524" s="161"/>
      <c r="E524" s="142">
        <f t="shared" si="84"/>
        <v>1</v>
      </c>
      <c r="F524" s="162">
        <f t="shared" si="81"/>
        <v>0</v>
      </c>
      <c r="G524" s="161"/>
      <c r="H524" s="179"/>
      <c r="I524" s="143"/>
      <c r="J524" s="143"/>
      <c r="K524" s="185" t="e">
        <f>VLOOKUP('Damage Pickup'!$H524&amp;'Damage Pickup'!$I524,Code!$I$2:$M$51,4,0)</f>
        <v>#N/A</v>
      </c>
      <c r="L524" s="183"/>
      <c r="M524" s="163"/>
      <c r="N524" s="169"/>
      <c r="O524" s="169"/>
      <c r="P524" s="144">
        <v>0</v>
      </c>
      <c r="Q524" s="164">
        <f t="shared" si="80"/>
        <v>0</v>
      </c>
      <c r="R524" s="146"/>
      <c r="S524" s="147"/>
      <c r="T524" s="147"/>
      <c r="U524" s="157"/>
      <c r="V524" s="165"/>
      <c r="W524" s="166"/>
      <c r="X524" s="166"/>
      <c r="Y524" s="166"/>
      <c r="Z524" s="167" t="str">
        <f t="shared" si="85"/>
        <v/>
      </c>
      <c r="AA524" s="150">
        <f t="shared" si="87"/>
        <v>0</v>
      </c>
      <c r="AB524" s="167" t="str">
        <f t="shared" si="86"/>
        <v/>
      </c>
      <c r="AG524" s="188" t="str">
        <f ca="1">IF(AB524="","",MIN(OFFSET(B524,0,0):OFFSET(B524,AB524-1,0)))</f>
        <v/>
      </c>
      <c r="AH524" s="188" t="str">
        <f ca="1">IF(AB524="","",MIN(OFFSET(C524,0,0):OFFSET(C524,AB524-1,0)))</f>
        <v/>
      </c>
      <c r="AI524" s="188" t="str">
        <f ca="1">IF(AB524="","",MAX(OFFSET(B524,0,0):OFFSET(B524,AB524-1,0)))</f>
        <v/>
      </c>
      <c r="AJ524" s="188" t="str">
        <f ca="1">IF(AB524="","",MAX(OFFSET(C524,0,0):OFFSET(C524,AB524-1,0)))</f>
        <v/>
      </c>
      <c r="AK524" s="188">
        <f t="shared" ca="1" si="82"/>
        <v>0</v>
      </c>
      <c r="AL524" s="189">
        <f t="shared" ca="1" si="83"/>
        <v>0</v>
      </c>
    </row>
    <row r="525" spans="1:38" ht="15.75" x14ac:dyDescent="0.25">
      <c r="A525" s="138"/>
      <c r="B525" s="160"/>
      <c r="C525" s="160"/>
      <c r="D525" s="161"/>
      <c r="E525" s="142">
        <f t="shared" si="84"/>
        <v>1</v>
      </c>
      <c r="F525" s="162">
        <f t="shared" si="81"/>
        <v>0</v>
      </c>
      <c r="G525" s="161"/>
      <c r="H525" s="179"/>
      <c r="I525" s="143"/>
      <c r="J525" s="143"/>
      <c r="K525" s="185" t="e">
        <f>VLOOKUP('Damage Pickup'!$H525&amp;'Damage Pickup'!$I525,Code!$I$2:$M$51,4,0)</f>
        <v>#N/A</v>
      </c>
      <c r="L525" s="183"/>
      <c r="M525" s="163"/>
      <c r="N525" s="169"/>
      <c r="O525" s="169"/>
      <c r="P525" s="144">
        <v>0</v>
      </c>
      <c r="Q525" s="164">
        <f t="shared" si="80"/>
        <v>0</v>
      </c>
      <c r="R525" s="146"/>
      <c r="S525" s="147"/>
      <c r="T525" s="147"/>
      <c r="U525" s="157"/>
      <c r="V525" s="165"/>
      <c r="W525" s="166"/>
      <c r="X525" s="166"/>
      <c r="Y525" s="166"/>
      <c r="Z525" s="167" t="str">
        <f t="shared" si="85"/>
        <v/>
      </c>
      <c r="AA525" s="150">
        <f t="shared" si="87"/>
        <v>0</v>
      </c>
      <c r="AB525" s="167" t="str">
        <f t="shared" si="86"/>
        <v/>
      </c>
      <c r="AG525" s="188" t="str">
        <f ca="1">IF(AB525="","",MIN(OFFSET(B525,0,0):OFFSET(B525,AB525-1,0)))</f>
        <v/>
      </c>
      <c r="AH525" s="188" t="str">
        <f ca="1">IF(AB525="","",MIN(OFFSET(C525,0,0):OFFSET(C525,AB525-1,0)))</f>
        <v/>
      </c>
      <c r="AI525" s="188" t="str">
        <f ca="1">IF(AB525="","",MAX(OFFSET(B525,0,0):OFFSET(B525,AB525-1,0)))</f>
        <v/>
      </c>
      <c r="AJ525" s="188" t="str">
        <f ca="1">IF(AB525="","",MAX(OFFSET(C525,0,0):OFFSET(C525,AB525-1,0)))</f>
        <v/>
      </c>
      <c r="AK525" s="188">
        <f t="shared" ca="1" si="82"/>
        <v>0</v>
      </c>
      <c r="AL525" s="189">
        <f t="shared" ca="1" si="83"/>
        <v>0</v>
      </c>
    </row>
    <row r="526" spans="1:38" ht="15.75" x14ac:dyDescent="0.25">
      <c r="A526" s="138"/>
      <c r="B526" s="160"/>
      <c r="C526" s="160"/>
      <c r="D526" s="161"/>
      <c r="E526" s="142">
        <f t="shared" si="84"/>
        <v>1</v>
      </c>
      <c r="F526" s="162">
        <f t="shared" si="81"/>
        <v>0</v>
      </c>
      <c r="G526" s="161"/>
      <c r="H526" s="179"/>
      <c r="I526" s="143"/>
      <c r="J526" s="143"/>
      <c r="K526" s="185" t="e">
        <f>VLOOKUP('Damage Pickup'!$H526&amp;'Damage Pickup'!$I526,Code!$I$2:$M$51,4,0)</f>
        <v>#N/A</v>
      </c>
      <c r="L526" s="183"/>
      <c r="M526" s="163"/>
      <c r="N526" s="169"/>
      <c r="O526" s="169"/>
      <c r="P526" s="144">
        <v>0</v>
      </c>
      <c r="Q526" s="164">
        <f t="shared" si="80"/>
        <v>0</v>
      </c>
      <c r="R526" s="146"/>
      <c r="S526" s="147"/>
      <c r="T526" s="147"/>
      <c r="U526" s="157"/>
      <c r="V526" s="165"/>
      <c r="W526" s="166"/>
      <c r="X526" s="166"/>
      <c r="Y526" s="166"/>
      <c r="Z526" s="167" t="str">
        <f t="shared" si="85"/>
        <v/>
      </c>
      <c r="AA526" s="150">
        <f t="shared" si="87"/>
        <v>0</v>
      </c>
      <c r="AB526" s="167" t="str">
        <f t="shared" si="86"/>
        <v/>
      </c>
      <c r="AG526" s="188" t="str">
        <f ca="1">IF(AB526="","",MIN(OFFSET(B526,0,0):OFFSET(B526,AB526-1,0)))</f>
        <v/>
      </c>
      <c r="AH526" s="188" t="str">
        <f ca="1">IF(AB526="","",MIN(OFFSET(C526,0,0):OFFSET(C526,AB526-1,0)))</f>
        <v/>
      </c>
      <c r="AI526" s="188" t="str">
        <f ca="1">IF(AB526="","",MAX(OFFSET(B526,0,0):OFFSET(B526,AB526-1,0)))</f>
        <v/>
      </c>
      <c r="AJ526" s="188" t="str">
        <f ca="1">IF(AB526="","",MAX(OFFSET(C526,0,0):OFFSET(C526,AB526-1,0)))</f>
        <v/>
      </c>
      <c r="AK526" s="188">
        <f t="shared" ca="1" si="82"/>
        <v>0</v>
      </c>
      <c r="AL526" s="189">
        <f t="shared" ca="1" si="83"/>
        <v>0</v>
      </c>
    </row>
    <row r="527" spans="1:38" ht="15.75" x14ac:dyDescent="0.25">
      <c r="A527" s="138"/>
      <c r="B527" s="160"/>
      <c r="C527" s="160"/>
      <c r="D527" s="161"/>
      <c r="E527" s="142">
        <f t="shared" si="84"/>
        <v>1</v>
      </c>
      <c r="F527" s="162">
        <f t="shared" si="81"/>
        <v>0</v>
      </c>
      <c r="G527" s="161"/>
      <c r="H527" s="179"/>
      <c r="I527" s="143"/>
      <c r="J527" s="143"/>
      <c r="K527" s="185" t="e">
        <f>VLOOKUP('Damage Pickup'!$H527&amp;'Damage Pickup'!$I527,Code!$I$2:$M$51,4,0)</f>
        <v>#N/A</v>
      </c>
      <c r="L527" s="183"/>
      <c r="M527" s="163"/>
      <c r="N527" s="169"/>
      <c r="O527" s="169"/>
      <c r="P527" s="144">
        <v>0</v>
      </c>
      <c r="Q527" s="164">
        <f t="shared" si="80"/>
        <v>0</v>
      </c>
      <c r="R527" s="146"/>
      <c r="S527" s="147"/>
      <c r="T527" s="147"/>
      <c r="U527" s="157"/>
      <c r="V527" s="165"/>
      <c r="W527" s="166"/>
      <c r="X527" s="166"/>
      <c r="Y527" s="166"/>
      <c r="Z527" s="167" t="str">
        <f t="shared" si="85"/>
        <v/>
      </c>
      <c r="AA527" s="150">
        <f t="shared" si="87"/>
        <v>0</v>
      </c>
      <c r="AB527" s="167" t="str">
        <f t="shared" si="86"/>
        <v/>
      </c>
      <c r="AG527" s="188" t="str">
        <f ca="1">IF(AB527="","",MIN(OFFSET(B527,0,0):OFFSET(B527,AB527-1,0)))</f>
        <v/>
      </c>
      <c r="AH527" s="188" t="str">
        <f ca="1">IF(AB527="","",MIN(OFFSET(C527,0,0):OFFSET(C527,AB527-1,0)))</f>
        <v/>
      </c>
      <c r="AI527" s="188" t="str">
        <f ca="1">IF(AB527="","",MAX(OFFSET(B527,0,0):OFFSET(B527,AB527-1,0)))</f>
        <v/>
      </c>
      <c r="AJ527" s="188" t="str">
        <f ca="1">IF(AB527="","",MAX(OFFSET(C527,0,0):OFFSET(C527,AB527-1,0)))</f>
        <v/>
      </c>
      <c r="AK527" s="188">
        <f t="shared" ca="1" si="82"/>
        <v>0</v>
      </c>
      <c r="AL527" s="189">
        <f t="shared" ca="1" si="83"/>
        <v>0</v>
      </c>
    </row>
    <row r="528" spans="1:38" ht="15.75" x14ac:dyDescent="0.25">
      <c r="A528" s="138"/>
      <c r="B528" s="160"/>
      <c r="C528" s="160"/>
      <c r="D528" s="161"/>
      <c r="E528" s="142">
        <f t="shared" si="84"/>
        <v>1</v>
      </c>
      <c r="F528" s="162">
        <f t="shared" si="81"/>
        <v>0</v>
      </c>
      <c r="G528" s="161"/>
      <c r="H528" s="179"/>
      <c r="I528" s="143"/>
      <c r="J528" s="143"/>
      <c r="K528" s="185" t="e">
        <f>VLOOKUP('Damage Pickup'!$H528&amp;'Damage Pickup'!$I528,Code!$I$2:$M$51,4,0)</f>
        <v>#N/A</v>
      </c>
      <c r="L528" s="183"/>
      <c r="M528" s="163"/>
      <c r="N528" s="169"/>
      <c r="O528" s="169"/>
      <c r="P528" s="144">
        <v>0</v>
      </c>
      <c r="Q528" s="164">
        <f t="shared" ref="Q528:Q591" si="88">SUMIF($AA:$AA,Z528,$P:$P)</f>
        <v>0</v>
      </c>
      <c r="R528" s="146"/>
      <c r="S528" s="147"/>
      <c r="T528" s="147"/>
      <c r="U528" s="157"/>
      <c r="V528" s="165"/>
      <c r="W528" s="166"/>
      <c r="X528" s="166"/>
      <c r="Y528" s="166"/>
      <c r="Z528" s="167" t="str">
        <f t="shared" si="85"/>
        <v/>
      </c>
      <c r="AA528" s="150">
        <f t="shared" si="87"/>
        <v>0</v>
      </c>
      <c r="AB528" s="167" t="str">
        <f t="shared" si="86"/>
        <v/>
      </c>
      <c r="AG528" s="188" t="str">
        <f ca="1">IF(AB528="","",MIN(OFFSET(B528,0,0):OFFSET(B528,AB528-1,0)))</f>
        <v/>
      </c>
      <c r="AH528" s="188" t="str">
        <f ca="1">IF(AB528="","",MIN(OFFSET(C528,0,0):OFFSET(C528,AB528-1,0)))</f>
        <v/>
      </c>
      <c r="AI528" s="188" t="str">
        <f ca="1">IF(AB528="","",MAX(OFFSET(B528,0,0):OFFSET(B528,AB528-1,0)))</f>
        <v/>
      </c>
      <c r="AJ528" s="188" t="str">
        <f ca="1">IF(AB528="","",MAX(OFFSET(C528,0,0):OFFSET(C528,AB528-1,0)))</f>
        <v/>
      </c>
      <c r="AK528" s="188">
        <f t="shared" ca="1" si="82"/>
        <v>0</v>
      </c>
      <c r="AL528" s="189">
        <f t="shared" ca="1" si="83"/>
        <v>0</v>
      </c>
    </row>
    <row r="529" spans="1:38" ht="15.75" x14ac:dyDescent="0.25">
      <c r="A529" s="138"/>
      <c r="B529" s="160"/>
      <c r="C529" s="160"/>
      <c r="D529" s="161"/>
      <c r="E529" s="142">
        <f t="shared" si="84"/>
        <v>1</v>
      </c>
      <c r="F529" s="162">
        <f t="shared" si="81"/>
        <v>0</v>
      </c>
      <c r="G529" s="161"/>
      <c r="H529" s="179"/>
      <c r="I529" s="143"/>
      <c r="J529" s="143"/>
      <c r="K529" s="185" t="e">
        <f>VLOOKUP('Damage Pickup'!$H529&amp;'Damage Pickup'!$I529,Code!$I$2:$M$51,4,0)</f>
        <v>#N/A</v>
      </c>
      <c r="L529" s="183"/>
      <c r="M529" s="163"/>
      <c r="N529" s="169"/>
      <c r="O529" s="169"/>
      <c r="P529" s="144">
        <v>0</v>
      </c>
      <c r="Q529" s="164">
        <f t="shared" si="88"/>
        <v>0</v>
      </c>
      <c r="R529" s="146"/>
      <c r="S529" s="147"/>
      <c r="T529" s="147"/>
      <c r="U529" s="157"/>
      <c r="V529" s="165"/>
      <c r="W529" s="166"/>
      <c r="X529" s="166"/>
      <c r="Y529" s="166"/>
      <c r="Z529" s="167" t="str">
        <f t="shared" si="85"/>
        <v/>
      </c>
      <c r="AA529" s="150">
        <f t="shared" si="87"/>
        <v>0</v>
      </c>
      <c r="AB529" s="167" t="str">
        <f t="shared" si="86"/>
        <v/>
      </c>
      <c r="AG529" s="188" t="str">
        <f ca="1">IF(AB529="","",MIN(OFFSET(B529,0,0):OFFSET(B529,AB529-1,0)))</f>
        <v/>
      </c>
      <c r="AH529" s="188" t="str">
        <f ca="1">IF(AB529="","",MIN(OFFSET(C529,0,0):OFFSET(C529,AB529-1,0)))</f>
        <v/>
      </c>
      <c r="AI529" s="188" t="str">
        <f ca="1">IF(AB529="","",MAX(OFFSET(B529,0,0):OFFSET(B529,AB529-1,0)))</f>
        <v/>
      </c>
      <c r="AJ529" s="188" t="str">
        <f ca="1">IF(AB529="","",MAX(OFFSET(C529,0,0):OFFSET(C529,AB529-1,0)))</f>
        <v/>
      </c>
      <c r="AK529" s="188">
        <f t="shared" ca="1" si="82"/>
        <v>0</v>
      </c>
      <c r="AL529" s="189">
        <f t="shared" ca="1" si="83"/>
        <v>0</v>
      </c>
    </row>
    <row r="530" spans="1:38" ht="15.75" x14ac:dyDescent="0.25">
      <c r="A530" s="138"/>
      <c r="B530" s="160"/>
      <c r="C530" s="160"/>
      <c r="D530" s="161"/>
      <c r="E530" s="142">
        <f t="shared" si="84"/>
        <v>1</v>
      </c>
      <c r="F530" s="162">
        <f t="shared" si="81"/>
        <v>0</v>
      </c>
      <c r="G530" s="161"/>
      <c r="H530" s="179"/>
      <c r="I530" s="143"/>
      <c r="J530" s="143"/>
      <c r="K530" s="185" t="e">
        <f>VLOOKUP('Damage Pickup'!$H530&amp;'Damage Pickup'!$I530,Code!$I$2:$M$51,4,0)</f>
        <v>#N/A</v>
      </c>
      <c r="L530" s="183"/>
      <c r="M530" s="163"/>
      <c r="N530" s="169"/>
      <c r="O530" s="169"/>
      <c r="P530" s="144">
        <v>0</v>
      </c>
      <c r="Q530" s="164">
        <f t="shared" si="88"/>
        <v>0</v>
      </c>
      <c r="R530" s="146"/>
      <c r="S530" s="147"/>
      <c r="T530" s="147"/>
      <c r="U530" s="157"/>
      <c r="V530" s="165"/>
      <c r="W530" s="166"/>
      <c r="X530" s="166"/>
      <c r="Y530" s="166"/>
      <c r="Z530" s="167" t="str">
        <f t="shared" si="85"/>
        <v/>
      </c>
      <c r="AA530" s="150">
        <f t="shared" si="87"/>
        <v>0</v>
      </c>
      <c r="AB530" s="167" t="str">
        <f t="shared" si="86"/>
        <v/>
      </c>
      <c r="AG530" s="188" t="str">
        <f ca="1">IF(AB530="","",MIN(OFFSET(B530,0,0):OFFSET(B530,AB530-1,0)))</f>
        <v/>
      </c>
      <c r="AH530" s="188" t="str">
        <f ca="1">IF(AB530="","",MIN(OFFSET(C530,0,0):OFFSET(C530,AB530-1,0)))</f>
        <v/>
      </c>
      <c r="AI530" s="188" t="str">
        <f ca="1">IF(AB530="","",MAX(OFFSET(B530,0,0):OFFSET(B530,AB530-1,0)))</f>
        <v/>
      </c>
      <c r="AJ530" s="188" t="str">
        <f ca="1">IF(AB530="","",MAX(OFFSET(C530,0,0):OFFSET(C530,AB530-1,0)))</f>
        <v/>
      </c>
      <c r="AK530" s="188">
        <f t="shared" ca="1" si="82"/>
        <v>0</v>
      </c>
      <c r="AL530" s="189">
        <f t="shared" ca="1" si="83"/>
        <v>0</v>
      </c>
    </row>
    <row r="531" spans="1:38" ht="15.75" x14ac:dyDescent="0.25">
      <c r="A531" s="138"/>
      <c r="B531" s="160"/>
      <c r="C531" s="160"/>
      <c r="D531" s="161"/>
      <c r="E531" s="142">
        <f t="shared" si="84"/>
        <v>1</v>
      </c>
      <c r="F531" s="162">
        <f t="shared" si="81"/>
        <v>0</v>
      </c>
      <c r="G531" s="161"/>
      <c r="H531" s="179"/>
      <c r="I531" s="143"/>
      <c r="J531" s="143"/>
      <c r="K531" s="185" t="e">
        <f>VLOOKUP('Damage Pickup'!$H531&amp;'Damage Pickup'!$I531,Code!$I$2:$M$51,4,0)</f>
        <v>#N/A</v>
      </c>
      <c r="L531" s="183"/>
      <c r="M531" s="163"/>
      <c r="N531" s="169"/>
      <c r="O531" s="169"/>
      <c r="P531" s="144">
        <v>0</v>
      </c>
      <c r="Q531" s="164">
        <f t="shared" si="88"/>
        <v>0</v>
      </c>
      <c r="R531" s="146"/>
      <c r="S531" s="147"/>
      <c r="T531" s="147"/>
      <c r="U531" s="157"/>
      <c r="V531" s="165"/>
      <c r="W531" s="166"/>
      <c r="X531" s="166"/>
      <c r="Y531" s="166"/>
      <c r="Z531" s="167" t="str">
        <f t="shared" si="85"/>
        <v/>
      </c>
      <c r="AA531" s="150">
        <f t="shared" si="87"/>
        <v>0</v>
      </c>
      <c r="AB531" s="167" t="str">
        <f t="shared" si="86"/>
        <v/>
      </c>
      <c r="AG531" s="188" t="str">
        <f ca="1">IF(AB531="","",MIN(OFFSET(B531,0,0):OFFSET(B531,AB531-1,0)))</f>
        <v/>
      </c>
      <c r="AH531" s="188" t="str">
        <f ca="1">IF(AB531="","",MIN(OFFSET(C531,0,0):OFFSET(C531,AB531-1,0)))</f>
        <v/>
      </c>
      <c r="AI531" s="188" t="str">
        <f ca="1">IF(AB531="","",MAX(OFFSET(B531,0,0):OFFSET(B531,AB531-1,0)))</f>
        <v/>
      </c>
      <c r="AJ531" s="188" t="str">
        <f ca="1">IF(AB531="","",MAX(OFFSET(C531,0,0):OFFSET(C531,AB531-1,0)))</f>
        <v/>
      </c>
      <c r="AK531" s="188">
        <f t="shared" ca="1" si="82"/>
        <v>0</v>
      </c>
      <c r="AL531" s="189">
        <f t="shared" ca="1" si="83"/>
        <v>0</v>
      </c>
    </row>
    <row r="532" spans="1:38" ht="15.75" x14ac:dyDescent="0.25">
      <c r="A532" s="138"/>
      <c r="B532" s="160"/>
      <c r="C532" s="160"/>
      <c r="D532" s="161"/>
      <c r="E532" s="142">
        <f t="shared" si="84"/>
        <v>1</v>
      </c>
      <c r="F532" s="162">
        <f t="shared" si="81"/>
        <v>0</v>
      </c>
      <c r="G532" s="161"/>
      <c r="H532" s="179"/>
      <c r="I532" s="143"/>
      <c r="J532" s="143"/>
      <c r="K532" s="185" t="e">
        <f>VLOOKUP('Damage Pickup'!$H532&amp;'Damage Pickup'!$I532,Code!$I$2:$M$51,4,0)</f>
        <v>#N/A</v>
      </c>
      <c r="L532" s="183"/>
      <c r="M532" s="163"/>
      <c r="N532" s="169"/>
      <c r="O532" s="169"/>
      <c r="P532" s="144">
        <v>0</v>
      </c>
      <c r="Q532" s="164">
        <f t="shared" si="88"/>
        <v>0</v>
      </c>
      <c r="R532" s="146"/>
      <c r="S532" s="147"/>
      <c r="T532" s="147"/>
      <c r="U532" s="157"/>
      <c r="V532" s="165"/>
      <c r="W532" s="166"/>
      <c r="X532" s="166"/>
      <c r="Y532" s="166"/>
      <c r="Z532" s="167" t="str">
        <f t="shared" si="85"/>
        <v/>
      </c>
      <c r="AA532" s="150">
        <f t="shared" si="87"/>
        <v>0</v>
      </c>
      <c r="AB532" s="167" t="str">
        <f t="shared" si="86"/>
        <v/>
      </c>
      <c r="AG532" s="188" t="str">
        <f ca="1">IF(AB532="","",MIN(OFFSET(B532,0,0):OFFSET(B532,AB532-1,0)))</f>
        <v/>
      </c>
      <c r="AH532" s="188" t="str">
        <f ca="1">IF(AB532="","",MIN(OFFSET(C532,0,0):OFFSET(C532,AB532-1,0)))</f>
        <v/>
      </c>
      <c r="AI532" s="188" t="str">
        <f ca="1">IF(AB532="","",MAX(OFFSET(B532,0,0):OFFSET(B532,AB532-1,0)))</f>
        <v/>
      </c>
      <c r="AJ532" s="188" t="str">
        <f ca="1">IF(AB532="","",MAX(OFFSET(C532,0,0):OFFSET(C532,AB532-1,0)))</f>
        <v/>
      </c>
      <c r="AK532" s="188">
        <f t="shared" ca="1" si="82"/>
        <v>0</v>
      </c>
      <c r="AL532" s="189">
        <f t="shared" ca="1" si="83"/>
        <v>0</v>
      </c>
    </row>
    <row r="533" spans="1:38" ht="15.75" x14ac:dyDescent="0.25">
      <c r="A533" s="138"/>
      <c r="B533" s="160"/>
      <c r="C533" s="160"/>
      <c r="D533" s="161"/>
      <c r="E533" s="142">
        <f t="shared" si="84"/>
        <v>1</v>
      </c>
      <c r="F533" s="162">
        <f t="shared" si="81"/>
        <v>0</v>
      </c>
      <c r="G533" s="161"/>
      <c r="H533" s="179"/>
      <c r="I533" s="143"/>
      <c r="J533" s="143"/>
      <c r="K533" s="185" t="e">
        <f>VLOOKUP('Damage Pickup'!$H533&amp;'Damage Pickup'!$I533,Code!$I$2:$M$51,4,0)</f>
        <v>#N/A</v>
      </c>
      <c r="L533" s="183"/>
      <c r="M533" s="163"/>
      <c r="N533" s="169"/>
      <c r="O533" s="169"/>
      <c r="P533" s="144">
        <v>0</v>
      </c>
      <c r="Q533" s="164">
        <f t="shared" si="88"/>
        <v>0</v>
      </c>
      <c r="R533" s="146"/>
      <c r="S533" s="147"/>
      <c r="T533" s="147"/>
      <c r="U533" s="157"/>
      <c r="V533" s="165"/>
      <c r="W533" s="166"/>
      <c r="X533" s="166"/>
      <c r="Y533" s="166"/>
      <c r="Z533" s="167" t="str">
        <f t="shared" si="85"/>
        <v/>
      </c>
      <c r="AA533" s="150">
        <f t="shared" si="87"/>
        <v>0</v>
      </c>
      <c r="AB533" s="167" t="str">
        <f t="shared" si="86"/>
        <v/>
      </c>
      <c r="AG533" s="188" t="str">
        <f ca="1">IF(AB533="","",MIN(OFFSET(B533,0,0):OFFSET(B533,AB533-1,0)))</f>
        <v/>
      </c>
      <c r="AH533" s="188" t="str">
        <f ca="1">IF(AB533="","",MIN(OFFSET(C533,0,0):OFFSET(C533,AB533-1,0)))</f>
        <v/>
      </c>
      <c r="AI533" s="188" t="str">
        <f ca="1">IF(AB533="","",MAX(OFFSET(B533,0,0):OFFSET(B533,AB533-1,0)))</f>
        <v/>
      </c>
      <c r="AJ533" s="188" t="str">
        <f ca="1">IF(AB533="","",MAX(OFFSET(C533,0,0):OFFSET(C533,AB533-1,0)))</f>
        <v/>
      </c>
      <c r="AK533" s="188">
        <f t="shared" ca="1" si="82"/>
        <v>0</v>
      </c>
      <c r="AL533" s="189">
        <f t="shared" ca="1" si="83"/>
        <v>0</v>
      </c>
    </row>
    <row r="534" spans="1:38" ht="15.75" x14ac:dyDescent="0.25">
      <c r="A534" s="138"/>
      <c r="B534" s="160"/>
      <c r="C534" s="160"/>
      <c r="D534" s="161"/>
      <c r="E534" s="142">
        <f t="shared" si="84"/>
        <v>1</v>
      </c>
      <c r="F534" s="162">
        <f t="shared" si="81"/>
        <v>0</v>
      </c>
      <c r="G534" s="161"/>
      <c r="H534" s="179"/>
      <c r="I534" s="143"/>
      <c r="J534" s="143"/>
      <c r="K534" s="185" t="e">
        <f>VLOOKUP('Damage Pickup'!$H534&amp;'Damage Pickup'!$I534,Code!$I$2:$M$51,4,0)</f>
        <v>#N/A</v>
      </c>
      <c r="L534" s="183"/>
      <c r="M534" s="163"/>
      <c r="N534" s="169"/>
      <c r="O534" s="169"/>
      <c r="P534" s="144">
        <v>0</v>
      </c>
      <c r="Q534" s="164">
        <f t="shared" si="88"/>
        <v>0</v>
      </c>
      <c r="R534" s="146"/>
      <c r="S534" s="147"/>
      <c r="T534" s="147"/>
      <c r="U534" s="157"/>
      <c r="V534" s="165"/>
      <c r="W534" s="166"/>
      <c r="X534" s="166"/>
      <c r="Y534" s="166"/>
      <c r="Z534" s="167" t="str">
        <f t="shared" si="85"/>
        <v/>
      </c>
      <c r="AA534" s="150">
        <f t="shared" si="87"/>
        <v>0</v>
      </c>
      <c r="AB534" s="167" t="str">
        <f t="shared" si="86"/>
        <v/>
      </c>
      <c r="AG534" s="188" t="str">
        <f ca="1">IF(AB534="","",MIN(OFFSET(B534,0,0):OFFSET(B534,AB534-1,0)))</f>
        <v/>
      </c>
      <c r="AH534" s="188" t="str">
        <f ca="1">IF(AB534="","",MIN(OFFSET(C534,0,0):OFFSET(C534,AB534-1,0)))</f>
        <v/>
      </c>
      <c r="AI534" s="188" t="str">
        <f ca="1">IF(AB534="","",MAX(OFFSET(B534,0,0):OFFSET(B534,AB534-1,0)))</f>
        <v/>
      </c>
      <c r="AJ534" s="188" t="str">
        <f ca="1">IF(AB534="","",MAX(OFFSET(C534,0,0):OFFSET(C534,AB534-1,0)))</f>
        <v/>
      </c>
      <c r="AK534" s="188">
        <f t="shared" ca="1" si="82"/>
        <v>0</v>
      </c>
      <c r="AL534" s="189">
        <f t="shared" ca="1" si="83"/>
        <v>0</v>
      </c>
    </row>
    <row r="535" spans="1:38" ht="15.75" x14ac:dyDescent="0.25">
      <c r="A535" s="138"/>
      <c r="B535" s="160"/>
      <c r="C535" s="160"/>
      <c r="D535" s="161"/>
      <c r="E535" s="142">
        <f t="shared" si="84"/>
        <v>1</v>
      </c>
      <c r="F535" s="162">
        <f t="shared" si="81"/>
        <v>0</v>
      </c>
      <c r="G535" s="161"/>
      <c r="H535" s="179"/>
      <c r="I535" s="143"/>
      <c r="J535" s="143"/>
      <c r="K535" s="185" t="e">
        <f>VLOOKUP('Damage Pickup'!$H535&amp;'Damage Pickup'!$I535,Code!$I$2:$M$51,4,0)</f>
        <v>#N/A</v>
      </c>
      <c r="L535" s="183"/>
      <c r="M535" s="163"/>
      <c r="N535" s="169"/>
      <c r="O535" s="169"/>
      <c r="P535" s="144">
        <v>0</v>
      </c>
      <c r="Q535" s="164">
        <f t="shared" si="88"/>
        <v>0</v>
      </c>
      <c r="R535" s="146"/>
      <c r="S535" s="147"/>
      <c r="T535" s="147"/>
      <c r="U535" s="157"/>
      <c r="V535" s="165"/>
      <c r="W535" s="166"/>
      <c r="X535" s="166"/>
      <c r="Y535" s="166"/>
      <c r="Z535" s="167" t="str">
        <f t="shared" si="85"/>
        <v/>
      </c>
      <c r="AA535" s="150">
        <f t="shared" si="87"/>
        <v>0</v>
      </c>
      <c r="AB535" s="167" t="str">
        <f t="shared" si="86"/>
        <v/>
      </c>
      <c r="AG535" s="188" t="str">
        <f ca="1">IF(AB535="","",MIN(OFFSET(B535,0,0):OFFSET(B535,AB535-1,0)))</f>
        <v/>
      </c>
      <c r="AH535" s="188" t="str">
        <f ca="1">IF(AB535="","",MIN(OFFSET(C535,0,0):OFFSET(C535,AB535-1,0)))</f>
        <v/>
      </c>
      <c r="AI535" s="188" t="str">
        <f ca="1">IF(AB535="","",MAX(OFFSET(B535,0,0):OFFSET(B535,AB535-1,0)))</f>
        <v/>
      </c>
      <c r="AJ535" s="188" t="str">
        <f ca="1">IF(AB535="","",MAX(OFFSET(C535,0,0):OFFSET(C535,AB535-1,0)))</f>
        <v/>
      </c>
      <c r="AK535" s="188">
        <f t="shared" ca="1" si="82"/>
        <v>0</v>
      </c>
      <c r="AL535" s="189">
        <f t="shared" ca="1" si="83"/>
        <v>0</v>
      </c>
    </row>
    <row r="536" spans="1:38" ht="15.75" x14ac:dyDescent="0.25">
      <c r="A536" s="138"/>
      <c r="B536" s="160"/>
      <c r="C536" s="160"/>
      <c r="D536" s="161"/>
      <c r="E536" s="142">
        <f t="shared" si="84"/>
        <v>1</v>
      </c>
      <c r="F536" s="162">
        <f t="shared" si="81"/>
        <v>0</v>
      </c>
      <c r="G536" s="161"/>
      <c r="H536" s="179"/>
      <c r="I536" s="143"/>
      <c r="J536" s="143"/>
      <c r="K536" s="185" t="e">
        <f>VLOOKUP('Damage Pickup'!$H536&amp;'Damage Pickup'!$I536,Code!$I$2:$M$51,4,0)</f>
        <v>#N/A</v>
      </c>
      <c r="L536" s="183"/>
      <c r="M536" s="163"/>
      <c r="N536" s="169"/>
      <c r="O536" s="169"/>
      <c r="P536" s="144">
        <v>0</v>
      </c>
      <c r="Q536" s="164">
        <f t="shared" si="88"/>
        <v>0</v>
      </c>
      <c r="R536" s="146"/>
      <c r="S536" s="147"/>
      <c r="T536" s="147"/>
      <c r="U536" s="157"/>
      <c r="V536" s="165"/>
      <c r="W536" s="166"/>
      <c r="X536" s="166"/>
      <c r="Y536" s="166"/>
      <c r="Z536" s="167" t="str">
        <f t="shared" si="85"/>
        <v/>
      </c>
      <c r="AA536" s="150">
        <f t="shared" si="87"/>
        <v>0</v>
      </c>
      <c r="AB536" s="167" t="str">
        <f t="shared" si="86"/>
        <v/>
      </c>
      <c r="AG536" s="188" t="str">
        <f ca="1">IF(AB536="","",MIN(OFFSET(B536,0,0):OFFSET(B536,AB536-1,0)))</f>
        <v/>
      </c>
      <c r="AH536" s="188" t="str">
        <f ca="1">IF(AB536="","",MIN(OFFSET(C536,0,0):OFFSET(C536,AB536-1,0)))</f>
        <v/>
      </c>
      <c r="AI536" s="188" t="str">
        <f ca="1">IF(AB536="","",MAX(OFFSET(B536,0,0):OFFSET(B536,AB536-1,0)))</f>
        <v/>
      </c>
      <c r="AJ536" s="188" t="str">
        <f ca="1">IF(AB536="","",MAX(OFFSET(C536,0,0):OFFSET(C536,AB536-1,0)))</f>
        <v/>
      </c>
      <c r="AK536" s="188">
        <f t="shared" ca="1" si="82"/>
        <v>0</v>
      </c>
      <c r="AL536" s="189">
        <f t="shared" ca="1" si="83"/>
        <v>0</v>
      </c>
    </row>
    <row r="537" spans="1:38" ht="15.75" x14ac:dyDescent="0.25">
      <c r="A537" s="138"/>
      <c r="B537" s="160"/>
      <c r="C537" s="160"/>
      <c r="D537" s="161"/>
      <c r="E537" s="142">
        <f t="shared" si="84"/>
        <v>1</v>
      </c>
      <c r="F537" s="162">
        <f t="shared" si="81"/>
        <v>0</v>
      </c>
      <c r="G537" s="161"/>
      <c r="H537" s="179"/>
      <c r="I537" s="143"/>
      <c r="J537" s="143"/>
      <c r="K537" s="185" t="e">
        <f>VLOOKUP('Damage Pickup'!$H537&amp;'Damage Pickup'!$I537,Code!$I$2:$M$51,4,0)</f>
        <v>#N/A</v>
      </c>
      <c r="L537" s="183"/>
      <c r="M537" s="163"/>
      <c r="N537" s="169"/>
      <c r="O537" s="169"/>
      <c r="P537" s="144">
        <v>0</v>
      </c>
      <c r="Q537" s="164">
        <f t="shared" si="88"/>
        <v>0</v>
      </c>
      <c r="R537" s="146"/>
      <c r="S537" s="147"/>
      <c r="T537" s="147"/>
      <c r="U537" s="157"/>
      <c r="V537" s="165"/>
      <c r="W537" s="166"/>
      <c r="X537" s="166"/>
      <c r="Y537" s="166"/>
      <c r="Z537" s="167" t="str">
        <f t="shared" si="85"/>
        <v/>
      </c>
      <c r="AA537" s="150">
        <f t="shared" si="87"/>
        <v>0</v>
      </c>
      <c r="AB537" s="167" t="str">
        <f t="shared" si="86"/>
        <v/>
      </c>
      <c r="AG537" s="188" t="str">
        <f ca="1">IF(AB537="","",MIN(OFFSET(B537,0,0):OFFSET(B537,AB537-1,0)))</f>
        <v/>
      </c>
      <c r="AH537" s="188" t="str">
        <f ca="1">IF(AB537="","",MIN(OFFSET(C537,0,0):OFFSET(C537,AB537-1,0)))</f>
        <v/>
      </c>
      <c r="AI537" s="188" t="str">
        <f ca="1">IF(AB537="","",MAX(OFFSET(B537,0,0):OFFSET(B537,AB537-1,0)))</f>
        <v/>
      </c>
      <c r="AJ537" s="188" t="str">
        <f ca="1">IF(AB537="","",MAX(OFFSET(C537,0,0):OFFSET(C537,AB537-1,0)))</f>
        <v/>
      </c>
      <c r="AK537" s="188">
        <f t="shared" ca="1" si="82"/>
        <v>0</v>
      </c>
      <c r="AL537" s="189">
        <f t="shared" ca="1" si="83"/>
        <v>0</v>
      </c>
    </row>
    <row r="538" spans="1:38" ht="15.75" x14ac:dyDescent="0.25">
      <c r="A538" s="138"/>
      <c r="B538" s="160"/>
      <c r="C538" s="160"/>
      <c r="D538" s="161"/>
      <c r="E538" s="142">
        <f t="shared" si="84"/>
        <v>1</v>
      </c>
      <c r="F538" s="162">
        <f t="shared" si="81"/>
        <v>0</v>
      </c>
      <c r="G538" s="161"/>
      <c r="H538" s="179"/>
      <c r="I538" s="143"/>
      <c r="J538" s="143"/>
      <c r="K538" s="185" t="e">
        <f>VLOOKUP('Damage Pickup'!$H538&amp;'Damage Pickup'!$I538,Code!$I$2:$M$51,4,0)</f>
        <v>#N/A</v>
      </c>
      <c r="L538" s="183"/>
      <c r="M538" s="163"/>
      <c r="N538" s="169"/>
      <c r="O538" s="169"/>
      <c r="P538" s="144">
        <v>0</v>
      </c>
      <c r="Q538" s="164">
        <f t="shared" si="88"/>
        <v>0</v>
      </c>
      <c r="R538" s="146"/>
      <c r="S538" s="147"/>
      <c r="T538" s="147"/>
      <c r="U538" s="157"/>
      <c r="V538" s="165"/>
      <c r="W538" s="166"/>
      <c r="X538" s="166"/>
      <c r="Y538" s="166"/>
      <c r="Z538" s="167" t="str">
        <f t="shared" si="85"/>
        <v/>
      </c>
      <c r="AA538" s="150">
        <f t="shared" si="87"/>
        <v>0</v>
      </c>
      <c r="AB538" s="167" t="str">
        <f t="shared" si="86"/>
        <v/>
      </c>
      <c r="AG538" s="188" t="str">
        <f ca="1">IF(AB538="","",MIN(OFFSET(B538,0,0):OFFSET(B538,AB538-1,0)))</f>
        <v/>
      </c>
      <c r="AH538" s="188" t="str">
        <f ca="1">IF(AB538="","",MIN(OFFSET(C538,0,0):OFFSET(C538,AB538-1,0)))</f>
        <v/>
      </c>
      <c r="AI538" s="188" t="str">
        <f ca="1">IF(AB538="","",MAX(OFFSET(B538,0,0):OFFSET(B538,AB538-1,0)))</f>
        <v/>
      </c>
      <c r="AJ538" s="188" t="str">
        <f ca="1">IF(AB538="","",MAX(OFFSET(C538,0,0):OFFSET(C538,AB538-1,0)))</f>
        <v/>
      </c>
      <c r="AK538" s="188">
        <f t="shared" ca="1" si="82"/>
        <v>0</v>
      </c>
      <c r="AL538" s="189">
        <f t="shared" ca="1" si="83"/>
        <v>0</v>
      </c>
    </row>
    <row r="539" spans="1:38" ht="15.75" x14ac:dyDescent="0.25">
      <c r="A539" s="138"/>
      <c r="B539" s="160"/>
      <c r="C539" s="160"/>
      <c r="D539" s="161"/>
      <c r="E539" s="142">
        <f t="shared" si="84"/>
        <v>1</v>
      </c>
      <c r="F539" s="162">
        <f t="shared" si="81"/>
        <v>0</v>
      </c>
      <c r="G539" s="161"/>
      <c r="H539" s="179"/>
      <c r="I539" s="143"/>
      <c r="J539" s="143"/>
      <c r="K539" s="185" t="e">
        <f>VLOOKUP('Damage Pickup'!$H539&amp;'Damage Pickup'!$I539,Code!$I$2:$M$51,4,0)</f>
        <v>#N/A</v>
      </c>
      <c r="L539" s="183"/>
      <c r="M539" s="163"/>
      <c r="N539" s="169"/>
      <c r="O539" s="169"/>
      <c r="P539" s="144">
        <v>0</v>
      </c>
      <c r="Q539" s="164">
        <f t="shared" si="88"/>
        <v>0</v>
      </c>
      <c r="R539" s="146"/>
      <c r="S539" s="147"/>
      <c r="T539" s="147"/>
      <c r="U539" s="157"/>
      <c r="V539" s="165"/>
      <c r="W539" s="166"/>
      <c r="X539" s="166"/>
      <c r="Y539" s="166"/>
      <c r="Z539" s="167" t="str">
        <f t="shared" si="85"/>
        <v/>
      </c>
      <c r="AA539" s="150">
        <f t="shared" si="87"/>
        <v>0</v>
      </c>
      <c r="AB539" s="167" t="str">
        <f t="shared" si="86"/>
        <v/>
      </c>
      <c r="AG539" s="188" t="str">
        <f ca="1">IF(AB539="","",MIN(OFFSET(B539,0,0):OFFSET(B539,AB539-1,0)))</f>
        <v/>
      </c>
      <c r="AH539" s="188" t="str">
        <f ca="1">IF(AB539="","",MIN(OFFSET(C539,0,0):OFFSET(C539,AB539-1,0)))</f>
        <v/>
      </c>
      <c r="AI539" s="188" t="str">
        <f ca="1">IF(AB539="","",MAX(OFFSET(B539,0,0):OFFSET(B539,AB539-1,0)))</f>
        <v/>
      </c>
      <c r="AJ539" s="188" t="str">
        <f ca="1">IF(AB539="","",MAX(OFFSET(C539,0,0):OFFSET(C539,AB539-1,0)))</f>
        <v/>
      </c>
      <c r="AK539" s="188">
        <f t="shared" ca="1" si="82"/>
        <v>0</v>
      </c>
      <c r="AL539" s="189">
        <f t="shared" ca="1" si="83"/>
        <v>0</v>
      </c>
    </row>
    <row r="540" spans="1:38" ht="15.75" x14ac:dyDescent="0.25">
      <c r="A540" s="138"/>
      <c r="B540" s="160"/>
      <c r="C540" s="160"/>
      <c r="D540" s="161"/>
      <c r="E540" s="142">
        <f t="shared" si="84"/>
        <v>1</v>
      </c>
      <c r="F540" s="162">
        <f t="shared" si="81"/>
        <v>0</v>
      </c>
      <c r="G540" s="161"/>
      <c r="H540" s="179"/>
      <c r="I540" s="143"/>
      <c r="J540" s="143"/>
      <c r="K540" s="185" t="e">
        <f>VLOOKUP('Damage Pickup'!$H540&amp;'Damage Pickup'!$I540,Code!$I$2:$M$51,4,0)</f>
        <v>#N/A</v>
      </c>
      <c r="L540" s="183"/>
      <c r="M540" s="163"/>
      <c r="N540" s="169"/>
      <c r="O540" s="169"/>
      <c r="P540" s="144">
        <v>0</v>
      </c>
      <c r="Q540" s="164">
        <f t="shared" si="88"/>
        <v>0</v>
      </c>
      <c r="R540" s="146"/>
      <c r="S540" s="147"/>
      <c r="T540" s="147"/>
      <c r="U540" s="157"/>
      <c r="V540" s="165"/>
      <c r="W540" s="166"/>
      <c r="X540" s="166"/>
      <c r="Y540" s="166"/>
      <c r="Z540" s="167" t="str">
        <f t="shared" si="85"/>
        <v/>
      </c>
      <c r="AA540" s="150">
        <f t="shared" si="87"/>
        <v>0</v>
      </c>
      <c r="AB540" s="167" t="str">
        <f t="shared" si="86"/>
        <v/>
      </c>
      <c r="AG540" s="188" t="str">
        <f ca="1">IF(AB540="","",MIN(OFFSET(B540,0,0):OFFSET(B540,AB540-1,0)))</f>
        <v/>
      </c>
      <c r="AH540" s="188" t="str">
        <f ca="1">IF(AB540="","",MIN(OFFSET(C540,0,0):OFFSET(C540,AB540-1,0)))</f>
        <v/>
      </c>
      <c r="AI540" s="188" t="str">
        <f ca="1">IF(AB540="","",MAX(OFFSET(B540,0,0):OFFSET(B540,AB540-1,0)))</f>
        <v/>
      </c>
      <c r="AJ540" s="188" t="str">
        <f ca="1">IF(AB540="","",MAX(OFFSET(C540,0,0):OFFSET(C540,AB540-1,0)))</f>
        <v/>
      </c>
      <c r="AK540" s="188">
        <f t="shared" ca="1" si="82"/>
        <v>0</v>
      </c>
      <c r="AL540" s="189">
        <f t="shared" ca="1" si="83"/>
        <v>0</v>
      </c>
    </row>
    <row r="541" spans="1:38" ht="15.75" x14ac:dyDescent="0.25">
      <c r="A541" s="138"/>
      <c r="B541" s="160"/>
      <c r="C541" s="160"/>
      <c r="D541" s="161"/>
      <c r="E541" s="142">
        <f t="shared" si="84"/>
        <v>1</v>
      </c>
      <c r="F541" s="162">
        <f t="shared" ref="F541:F604" si="89">D541*E541</f>
        <v>0</v>
      </c>
      <c r="G541" s="161"/>
      <c r="H541" s="179"/>
      <c r="I541" s="143"/>
      <c r="J541" s="143"/>
      <c r="K541" s="185" t="e">
        <f>VLOOKUP('Damage Pickup'!$H541&amp;'Damage Pickup'!$I541,Code!$I$2:$M$51,4,0)</f>
        <v>#N/A</v>
      </c>
      <c r="L541" s="183"/>
      <c r="M541" s="163"/>
      <c r="N541" s="169"/>
      <c r="O541" s="169"/>
      <c r="P541" s="144">
        <v>0</v>
      </c>
      <c r="Q541" s="164">
        <f t="shared" si="88"/>
        <v>0</v>
      </c>
      <c r="R541" s="146"/>
      <c r="S541" s="147"/>
      <c r="T541" s="147"/>
      <c r="U541" s="157"/>
      <c r="V541" s="165"/>
      <c r="W541" s="166"/>
      <c r="X541" s="166"/>
      <c r="Y541" s="166"/>
      <c r="Z541" s="167" t="str">
        <f t="shared" si="85"/>
        <v/>
      </c>
      <c r="AA541" s="150">
        <f t="shared" si="87"/>
        <v>0</v>
      </c>
      <c r="AB541" s="167" t="str">
        <f t="shared" si="86"/>
        <v/>
      </c>
      <c r="AG541" s="188" t="str">
        <f ca="1">IF(AB541="","",MIN(OFFSET(B541,0,0):OFFSET(B541,AB541-1,0)))</f>
        <v/>
      </c>
      <c r="AH541" s="188" t="str">
        <f ca="1">IF(AB541="","",MIN(OFFSET(C541,0,0):OFFSET(C541,AB541-1,0)))</f>
        <v/>
      </c>
      <c r="AI541" s="188" t="str">
        <f ca="1">IF(AB541="","",MAX(OFFSET(B541,0,0):OFFSET(B541,AB541-1,0)))</f>
        <v/>
      </c>
      <c r="AJ541" s="188" t="str">
        <f ca="1">IF(AB541="","",MAX(OFFSET(C541,0,0):OFFSET(C541,AB541-1,0)))</f>
        <v/>
      </c>
      <c r="AK541" s="188">
        <f t="shared" ca="1" si="82"/>
        <v>0</v>
      </c>
      <c r="AL541" s="189">
        <f t="shared" ca="1" si="83"/>
        <v>0</v>
      </c>
    </row>
    <row r="542" spans="1:38" ht="15.75" x14ac:dyDescent="0.25">
      <c r="A542" s="138"/>
      <c r="B542" s="160"/>
      <c r="C542" s="160"/>
      <c r="D542" s="161"/>
      <c r="E542" s="142">
        <f t="shared" si="84"/>
        <v>1</v>
      </c>
      <c r="F542" s="162">
        <f t="shared" si="89"/>
        <v>0</v>
      </c>
      <c r="G542" s="161"/>
      <c r="H542" s="179"/>
      <c r="I542" s="143"/>
      <c r="J542" s="143"/>
      <c r="K542" s="185" t="e">
        <f>VLOOKUP('Damage Pickup'!$H542&amp;'Damage Pickup'!$I542,Code!$I$2:$M$51,4,0)</f>
        <v>#N/A</v>
      </c>
      <c r="L542" s="183"/>
      <c r="M542" s="163"/>
      <c r="N542" s="169"/>
      <c r="O542" s="169"/>
      <c r="P542" s="144">
        <v>0</v>
      </c>
      <c r="Q542" s="164">
        <f t="shared" si="88"/>
        <v>0</v>
      </c>
      <c r="R542" s="146"/>
      <c r="S542" s="147"/>
      <c r="T542" s="147"/>
      <c r="U542" s="157"/>
      <c r="V542" s="165"/>
      <c r="W542" s="166"/>
      <c r="X542" s="166"/>
      <c r="Y542" s="166"/>
      <c r="Z542" s="167" t="str">
        <f t="shared" si="85"/>
        <v/>
      </c>
      <c r="AA542" s="150">
        <f t="shared" si="87"/>
        <v>0</v>
      </c>
      <c r="AB542" s="167" t="str">
        <f t="shared" si="86"/>
        <v/>
      </c>
      <c r="AG542" s="188" t="str">
        <f ca="1">IF(AB542="","",MIN(OFFSET(B542,0,0):OFFSET(B542,AB542-1,0)))</f>
        <v/>
      </c>
      <c r="AH542" s="188" t="str">
        <f ca="1">IF(AB542="","",MIN(OFFSET(C542,0,0):OFFSET(C542,AB542-1,0)))</f>
        <v/>
      </c>
      <c r="AI542" s="188" t="str">
        <f ca="1">IF(AB542="","",MAX(OFFSET(B542,0,0):OFFSET(B542,AB542-1,0)))</f>
        <v/>
      </c>
      <c r="AJ542" s="188" t="str">
        <f ca="1">IF(AB542="","",MAX(OFFSET(C542,0,0):OFFSET(C542,AB542-1,0)))</f>
        <v/>
      </c>
      <c r="AK542" s="188">
        <f t="shared" ca="1" si="82"/>
        <v>0</v>
      </c>
      <c r="AL542" s="189">
        <f t="shared" ca="1" si="83"/>
        <v>0</v>
      </c>
    </row>
    <row r="543" spans="1:38" ht="15.75" x14ac:dyDescent="0.25">
      <c r="A543" s="138"/>
      <c r="B543" s="160"/>
      <c r="C543" s="160"/>
      <c r="D543" s="161"/>
      <c r="E543" s="142">
        <f t="shared" si="84"/>
        <v>1</v>
      </c>
      <c r="F543" s="162">
        <f t="shared" si="89"/>
        <v>0</v>
      </c>
      <c r="G543" s="161"/>
      <c r="H543" s="179"/>
      <c r="I543" s="143"/>
      <c r="J543" s="143"/>
      <c r="K543" s="185" t="e">
        <f>VLOOKUP('Damage Pickup'!$H543&amp;'Damage Pickup'!$I543,Code!$I$2:$M$51,4,0)</f>
        <v>#N/A</v>
      </c>
      <c r="L543" s="183"/>
      <c r="M543" s="163"/>
      <c r="N543" s="169"/>
      <c r="O543" s="169"/>
      <c r="P543" s="144">
        <v>0</v>
      </c>
      <c r="Q543" s="164">
        <f t="shared" si="88"/>
        <v>0</v>
      </c>
      <c r="R543" s="146"/>
      <c r="S543" s="147"/>
      <c r="T543" s="147"/>
      <c r="U543" s="157"/>
      <c r="V543" s="165"/>
      <c r="W543" s="166"/>
      <c r="X543" s="166"/>
      <c r="Y543" s="166"/>
      <c r="Z543" s="167" t="str">
        <f t="shared" si="85"/>
        <v/>
      </c>
      <c r="AA543" s="150">
        <f t="shared" si="87"/>
        <v>0</v>
      </c>
      <c r="AB543" s="167" t="str">
        <f t="shared" si="86"/>
        <v/>
      </c>
      <c r="AG543" s="188" t="str">
        <f ca="1">IF(AB543="","",MIN(OFFSET(B543,0,0):OFFSET(B543,AB543-1,0)))</f>
        <v/>
      </c>
      <c r="AH543" s="188" t="str">
        <f ca="1">IF(AB543="","",MIN(OFFSET(C543,0,0):OFFSET(C543,AB543-1,0)))</f>
        <v/>
      </c>
      <c r="AI543" s="188" t="str">
        <f ca="1">IF(AB543="","",MAX(OFFSET(B543,0,0):OFFSET(B543,AB543-1,0)))</f>
        <v/>
      </c>
      <c r="AJ543" s="188" t="str">
        <f ca="1">IF(AB543="","",MAX(OFFSET(C543,0,0):OFFSET(C543,AB543-1,0)))</f>
        <v/>
      </c>
      <c r="AK543" s="188">
        <f t="shared" ca="1" si="82"/>
        <v>0</v>
      </c>
      <c r="AL543" s="189">
        <f t="shared" ca="1" si="83"/>
        <v>0</v>
      </c>
    </row>
    <row r="544" spans="1:38" ht="15.75" x14ac:dyDescent="0.25">
      <c r="A544" s="138"/>
      <c r="B544" s="160"/>
      <c r="C544" s="160"/>
      <c r="D544" s="161"/>
      <c r="E544" s="142">
        <f t="shared" si="84"/>
        <v>1</v>
      </c>
      <c r="F544" s="162">
        <f t="shared" si="89"/>
        <v>0</v>
      </c>
      <c r="G544" s="161"/>
      <c r="H544" s="179"/>
      <c r="I544" s="143"/>
      <c r="J544" s="143"/>
      <c r="K544" s="185" t="e">
        <f>VLOOKUP('Damage Pickup'!$H544&amp;'Damage Pickup'!$I544,Code!$I$2:$M$51,4,0)</f>
        <v>#N/A</v>
      </c>
      <c r="L544" s="183"/>
      <c r="M544" s="163"/>
      <c r="N544" s="169"/>
      <c r="O544" s="169"/>
      <c r="P544" s="144">
        <v>0</v>
      </c>
      <c r="Q544" s="164">
        <f t="shared" si="88"/>
        <v>0</v>
      </c>
      <c r="R544" s="146"/>
      <c r="S544" s="147"/>
      <c r="T544" s="147"/>
      <c r="U544" s="157"/>
      <c r="V544" s="165"/>
      <c r="W544" s="166"/>
      <c r="X544" s="166"/>
      <c r="Y544" s="166"/>
      <c r="Z544" s="167" t="str">
        <f t="shared" si="85"/>
        <v/>
      </c>
      <c r="AA544" s="150">
        <f t="shared" si="87"/>
        <v>0</v>
      </c>
      <c r="AB544" s="167" t="str">
        <f t="shared" si="86"/>
        <v/>
      </c>
      <c r="AG544" s="188" t="str">
        <f ca="1">IF(AB544="","",MIN(OFFSET(B544,0,0):OFFSET(B544,AB544-1,0)))</f>
        <v/>
      </c>
      <c r="AH544" s="188" t="str">
        <f ca="1">IF(AB544="","",MIN(OFFSET(C544,0,0):OFFSET(C544,AB544-1,0)))</f>
        <v/>
      </c>
      <c r="AI544" s="188" t="str">
        <f ca="1">IF(AB544="","",MAX(OFFSET(B544,0,0):OFFSET(B544,AB544-1,0)))</f>
        <v/>
      </c>
      <c r="AJ544" s="188" t="str">
        <f ca="1">IF(AB544="","",MAX(OFFSET(C544,0,0):OFFSET(C544,AB544-1,0)))</f>
        <v/>
      </c>
      <c r="AK544" s="188">
        <f t="shared" ca="1" si="82"/>
        <v>0</v>
      </c>
      <c r="AL544" s="189">
        <f t="shared" ca="1" si="83"/>
        <v>0</v>
      </c>
    </row>
    <row r="545" spans="1:38" ht="15.75" x14ac:dyDescent="0.25">
      <c r="A545" s="138"/>
      <c r="B545" s="160"/>
      <c r="C545" s="160"/>
      <c r="D545" s="161"/>
      <c r="E545" s="142">
        <f t="shared" si="84"/>
        <v>1</v>
      </c>
      <c r="F545" s="162">
        <f t="shared" si="89"/>
        <v>0</v>
      </c>
      <c r="G545" s="161"/>
      <c r="H545" s="179"/>
      <c r="I545" s="143"/>
      <c r="J545" s="143"/>
      <c r="K545" s="185" t="e">
        <f>VLOOKUP('Damage Pickup'!$H545&amp;'Damage Pickup'!$I545,Code!$I$2:$M$51,4,0)</f>
        <v>#N/A</v>
      </c>
      <c r="L545" s="183"/>
      <c r="M545" s="163"/>
      <c r="N545" s="169"/>
      <c r="O545" s="169"/>
      <c r="P545" s="144">
        <v>0</v>
      </c>
      <c r="Q545" s="164">
        <f t="shared" si="88"/>
        <v>0</v>
      </c>
      <c r="R545" s="146"/>
      <c r="S545" s="147"/>
      <c r="T545" s="147"/>
      <c r="U545" s="157"/>
      <c r="V545" s="165"/>
      <c r="W545" s="166"/>
      <c r="X545" s="166"/>
      <c r="Y545" s="166"/>
      <c r="Z545" s="167" t="str">
        <f t="shared" si="85"/>
        <v/>
      </c>
      <c r="AA545" s="150">
        <f t="shared" si="87"/>
        <v>0</v>
      </c>
      <c r="AB545" s="167" t="str">
        <f t="shared" si="86"/>
        <v/>
      </c>
      <c r="AG545" s="188" t="str">
        <f ca="1">IF(AB545="","",MIN(OFFSET(B545,0,0):OFFSET(B545,AB545-1,0)))</f>
        <v/>
      </c>
      <c r="AH545" s="188" t="str">
        <f ca="1">IF(AB545="","",MIN(OFFSET(C545,0,0):OFFSET(C545,AB545-1,0)))</f>
        <v/>
      </c>
      <c r="AI545" s="188" t="str">
        <f ca="1">IF(AB545="","",MAX(OFFSET(B545,0,0):OFFSET(B545,AB545-1,0)))</f>
        <v/>
      </c>
      <c r="AJ545" s="188" t="str">
        <f ca="1">IF(AB545="","",MAX(OFFSET(C545,0,0):OFFSET(C545,AB545-1,0)))</f>
        <v/>
      </c>
      <c r="AK545" s="188">
        <f t="shared" ca="1" si="82"/>
        <v>0</v>
      </c>
      <c r="AL545" s="189">
        <f t="shared" ca="1" si="83"/>
        <v>0</v>
      </c>
    </row>
    <row r="546" spans="1:38" ht="15.75" x14ac:dyDescent="0.25">
      <c r="A546" s="138"/>
      <c r="B546" s="160"/>
      <c r="C546" s="160"/>
      <c r="D546" s="161"/>
      <c r="E546" s="142">
        <f t="shared" si="84"/>
        <v>1</v>
      </c>
      <c r="F546" s="162">
        <f t="shared" si="89"/>
        <v>0</v>
      </c>
      <c r="G546" s="161"/>
      <c r="H546" s="179"/>
      <c r="I546" s="143"/>
      <c r="J546" s="143"/>
      <c r="K546" s="185" t="e">
        <f>VLOOKUP('Damage Pickup'!$H546&amp;'Damage Pickup'!$I546,Code!$I$2:$M$51,4,0)</f>
        <v>#N/A</v>
      </c>
      <c r="L546" s="183"/>
      <c r="M546" s="163"/>
      <c r="N546" s="169"/>
      <c r="O546" s="169"/>
      <c r="P546" s="144">
        <v>0</v>
      </c>
      <c r="Q546" s="164">
        <f t="shared" si="88"/>
        <v>0</v>
      </c>
      <c r="R546" s="146"/>
      <c r="S546" s="147"/>
      <c r="T546" s="147"/>
      <c r="U546" s="157"/>
      <c r="V546" s="165"/>
      <c r="W546" s="166"/>
      <c r="X546" s="166"/>
      <c r="Y546" s="166"/>
      <c r="Z546" s="167" t="str">
        <f t="shared" si="85"/>
        <v/>
      </c>
      <c r="AA546" s="150">
        <f t="shared" si="87"/>
        <v>0</v>
      </c>
      <c r="AB546" s="167" t="str">
        <f t="shared" si="86"/>
        <v/>
      </c>
      <c r="AG546" s="188" t="str">
        <f ca="1">IF(AB546="","",MIN(OFFSET(B546,0,0):OFFSET(B546,AB546-1,0)))</f>
        <v/>
      </c>
      <c r="AH546" s="188" t="str">
        <f ca="1">IF(AB546="","",MIN(OFFSET(C546,0,0):OFFSET(C546,AB546-1,0)))</f>
        <v/>
      </c>
      <c r="AI546" s="188" t="str">
        <f ca="1">IF(AB546="","",MAX(OFFSET(B546,0,0):OFFSET(B546,AB546-1,0)))</f>
        <v/>
      </c>
      <c r="AJ546" s="188" t="str">
        <f ca="1">IF(AB546="","",MAX(OFFSET(C546,0,0):OFFSET(C546,AB546-1,0)))</f>
        <v/>
      </c>
      <c r="AK546" s="188">
        <f t="shared" ca="1" si="82"/>
        <v>0</v>
      </c>
      <c r="AL546" s="189">
        <f t="shared" ca="1" si="83"/>
        <v>0</v>
      </c>
    </row>
    <row r="547" spans="1:38" ht="15.75" x14ac:dyDescent="0.25">
      <c r="A547" s="138"/>
      <c r="B547" s="160"/>
      <c r="C547" s="160"/>
      <c r="D547" s="161"/>
      <c r="E547" s="142">
        <f t="shared" si="84"/>
        <v>1</v>
      </c>
      <c r="F547" s="162">
        <f t="shared" si="89"/>
        <v>0</v>
      </c>
      <c r="G547" s="161"/>
      <c r="H547" s="179"/>
      <c r="I547" s="143"/>
      <c r="J547" s="143"/>
      <c r="K547" s="185" t="e">
        <f>VLOOKUP('Damage Pickup'!$H547&amp;'Damage Pickup'!$I547,Code!$I$2:$M$51,4,0)</f>
        <v>#N/A</v>
      </c>
      <c r="L547" s="183"/>
      <c r="M547" s="163"/>
      <c r="N547" s="169"/>
      <c r="O547" s="169"/>
      <c r="P547" s="144">
        <v>0</v>
      </c>
      <c r="Q547" s="164">
        <f t="shared" si="88"/>
        <v>0</v>
      </c>
      <c r="R547" s="146"/>
      <c r="S547" s="147"/>
      <c r="T547" s="147"/>
      <c r="U547" s="157"/>
      <c r="V547" s="165"/>
      <c r="W547" s="166"/>
      <c r="X547" s="166"/>
      <c r="Y547" s="166"/>
      <c r="Z547" s="167" t="str">
        <f t="shared" si="85"/>
        <v/>
      </c>
      <c r="AA547" s="150">
        <f t="shared" si="87"/>
        <v>0</v>
      </c>
      <c r="AB547" s="167" t="str">
        <f t="shared" si="86"/>
        <v/>
      </c>
      <c r="AG547" s="188" t="str">
        <f ca="1">IF(AB547="","",MIN(OFFSET(B547,0,0):OFFSET(B547,AB547-1,0)))</f>
        <v/>
      </c>
      <c r="AH547" s="188" t="str">
        <f ca="1">IF(AB547="","",MIN(OFFSET(C547,0,0):OFFSET(C547,AB547-1,0)))</f>
        <v/>
      </c>
      <c r="AI547" s="188" t="str">
        <f ca="1">IF(AB547="","",MAX(OFFSET(B547,0,0):OFFSET(B547,AB547-1,0)))</f>
        <v/>
      </c>
      <c r="AJ547" s="188" t="str">
        <f ca="1">IF(AB547="","",MAX(OFFSET(C547,0,0):OFFSET(C547,AB547-1,0)))</f>
        <v/>
      </c>
      <c r="AK547" s="188">
        <f t="shared" ca="1" si="82"/>
        <v>0</v>
      </c>
      <c r="AL547" s="189">
        <f t="shared" ca="1" si="83"/>
        <v>0</v>
      </c>
    </row>
    <row r="548" spans="1:38" ht="15.75" x14ac:dyDescent="0.25">
      <c r="A548" s="138"/>
      <c r="B548" s="160"/>
      <c r="C548" s="160"/>
      <c r="D548" s="161"/>
      <c r="E548" s="142">
        <f t="shared" si="84"/>
        <v>1</v>
      </c>
      <c r="F548" s="162">
        <f t="shared" si="89"/>
        <v>0</v>
      </c>
      <c r="G548" s="161"/>
      <c r="H548" s="179"/>
      <c r="I548" s="143"/>
      <c r="J548" s="143"/>
      <c r="K548" s="185" t="e">
        <f>VLOOKUP('Damage Pickup'!$H548&amp;'Damage Pickup'!$I548,Code!$I$2:$M$51,4,0)</f>
        <v>#N/A</v>
      </c>
      <c r="L548" s="183"/>
      <c r="M548" s="163"/>
      <c r="N548" s="169"/>
      <c r="O548" s="169"/>
      <c r="P548" s="144">
        <v>0</v>
      </c>
      <c r="Q548" s="164">
        <f t="shared" si="88"/>
        <v>0</v>
      </c>
      <c r="R548" s="146"/>
      <c r="S548" s="147"/>
      <c r="T548" s="147"/>
      <c r="U548" s="157"/>
      <c r="V548" s="165"/>
      <c r="W548" s="166"/>
      <c r="X548" s="166"/>
      <c r="Y548" s="166"/>
      <c r="Z548" s="167" t="str">
        <f t="shared" si="85"/>
        <v/>
      </c>
      <c r="AA548" s="150">
        <f t="shared" si="87"/>
        <v>0</v>
      </c>
      <c r="AB548" s="167" t="str">
        <f t="shared" si="86"/>
        <v/>
      </c>
      <c r="AG548" s="188" t="str">
        <f ca="1">IF(AB548="","",MIN(OFFSET(B548,0,0):OFFSET(B548,AB548-1,0)))</f>
        <v/>
      </c>
      <c r="AH548" s="188" t="str">
        <f ca="1">IF(AB548="","",MIN(OFFSET(C548,0,0):OFFSET(C548,AB548-1,0)))</f>
        <v/>
      </c>
      <c r="AI548" s="188" t="str">
        <f ca="1">IF(AB548="","",MAX(OFFSET(B548,0,0):OFFSET(B548,AB548-1,0)))</f>
        <v/>
      </c>
      <c r="AJ548" s="188" t="str">
        <f ca="1">IF(AB548="","",MAX(OFFSET(C548,0,0):OFFSET(C548,AB548-1,0)))</f>
        <v/>
      </c>
      <c r="AK548" s="188">
        <f t="shared" ca="1" si="82"/>
        <v>0</v>
      </c>
      <c r="AL548" s="189">
        <f t="shared" ca="1" si="83"/>
        <v>0</v>
      </c>
    </row>
    <row r="549" spans="1:38" ht="15.75" x14ac:dyDescent="0.25">
      <c r="A549" s="138"/>
      <c r="B549" s="160"/>
      <c r="C549" s="160"/>
      <c r="D549" s="161"/>
      <c r="E549" s="142">
        <f t="shared" si="84"/>
        <v>1</v>
      </c>
      <c r="F549" s="162">
        <f t="shared" si="89"/>
        <v>0</v>
      </c>
      <c r="G549" s="161"/>
      <c r="H549" s="179"/>
      <c r="I549" s="143"/>
      <c r="J549" s="143"/>
      <c r="K549" s="185" t="e">
        <f>VLOOKUP('Damage Pickup'!$H549&amp;'Damage Pickup'!$I549,Code!$I$2:$M$51,4,0)</f>
        <v>#N/A</v>
      </c>
      <c r="L549" s="183"/>
      <c r="M549" s="163"/>
      <c r="N549" s="169"/>
      <c r="O549" s="169"/>
      <c r="P549" s="144">
        <v>0</v>
      </c>
      <c r="Q549" s="164">
        <f t="shared" si="88"/>
        <v>0</v>
      </c>
      <c r="R549" s="146"/>
      <c r="S549" s="147"/>
      <c r="T549" s="147"/>
      <c r="U549" s="157"/>
      <c r="V549" s="165"/>
      <c r="W549" s="166"/>
      <c r="X549" s="166"/>
      <c r="Y549" s="166"/>
      <c r="Z549" s="167" t="str">
        <f t="shared" si="85"/>
        <v/>
      </c>
      <c r="AA549" s="150">
        <f t="shared" si="87"/>
        <v>0</v>
      </c>
      <c r="AB549" s="167" t="str">
        <f t="shared" si="86"/>
        <v/>
      </c>
      <c r="AG549" s="188" t="str">
        <f ca="1">IF(AB549="","",MIN(OFFSET(B549,0,0):OFFSET(B549,AB549-1,0)))</f>
        <v/>
      </c>
      <c r="AH549" s="188" t="str">
        <f ca="1">IF(AB549="","",MIN(OFFSET(C549,0,0):OFFSET(C549,AB549-1,0)))</f>
        <v/>
      </c>
      <c r="AI549" s="188" t="str">
        <f ca="1">IF(AB549="","",MAX(OFFSET(B549,0,0):OFFSET(B549,AB549-1,0)))</f>
        <v/>
      </c>
      <c r="AJ549" s="188" t="str">
        <f ca="1">IF(AB549="","",MAX(OFFSET(C549,0,0):OFFSET(C549,AB549-1,0)))</f>
        <v/>
      </c>
      <c r="AK549" s="188">
        <f t="shared" ca="1" si="82"/>
        <v>0</v>
      </c>
      <c r="AL549" s="189">
        <f t="shared" ca="1" si="83"/>
        <v>0</v>
      </c>
    </row>
    <row r="550" spans="1:38" ht="15.75" x14ac:dyDescent="0.25">
      <c r="A550" s="138"/>
      <c r="B550" s="160"/>
      <c r="C550" s="160"/>
      <c r="D550" s="161"/>
      <c r="E550" s="142">
        <f t="shared" si="84"/>
        <v>1</v>
      </c>
      <c r="F550" s="162">
        <f t="shared" si="89"/>
        <v>0</v>
      </c>
      <c r="G550" s="161"/>
      <c r="H550" s="179"/>
      <c r="I550" s="143"/>
      <c r="J550" s="143"/>
      <c r="K550" s="185" t="e">
        <f>VLOOKUP('Damage Pickup'!$H550&amp;'Damage Pickup'!$I550,Code!$I$2:$M$51,4,0)</f>
        <v>#N/A</v>
      </c>
      <c r="L550" s="183"/>
      <c r="M550" s="163"/>
      <c r="N550" s="169"/>
      <c r="O550" s="169"/>
      <c r="P550" s="144">
        <v>0</v>
      </c>
      <c r="Q550" s="164">
        <f t="shared" si="88"/>
        <v>0</v>
      </c>
      <c r="R550" s="146"/>
      <c r="S550" s="147"/>
      <c r="T550" s="147"/>
      <c r="U550" s="157"/>
      <c r="V550" s="165"/>
      <c r="W550" s="166"/>
      <c r="X550" s="166"/>
      <c r="Y550" s="166"/>
      <c r="Z550" s="167" t="str">
        <f t="shared" si="85"/>
        <v/>
      </c>
      <c r="AA550" s="150">
        <f t="shared" si="87"/>
        <v>0</v>
      </c>
      <c r="AB550" s="167" t="str">
        <f t="shared" si="86"/>
        <v/>
      </c>
      <c r="AG550" s="188" t="str">
        <f ca="1">IF(AB550="","",MIN(OFFSET(B550,0,0):OFFSET(B550,AB550-1,0)))</f>
        <v/>
      </c>
      <c r="AH550" s="188" t="str">
        <f ca="1">IF(AB550="","",MIN(OFFSET(C550,0,0):OFFSET(C550,AB550-1,0)))</f>
        <v/>
      </c>
      <c r="AI550" s="188" t="str">
        <f ca="1">IF(AB550="","",MAX(OFFSET(B550,0,0):OFFSET(B550,AB550-1,0)))</f>
        <v/>
      </c>
      <c r="AJ550" s="188" t="str">
        <f ca="1">IF(AB550="","",MAX(OFFSET(C550,0,0):OFFSET(C550,AB550-1,0)))</f>
        <v/>
      </c>
      <c r="AK550" s="188">
        <f t="shared" ca="1" si="82"/>
        <v>0</v>
      </c>
      <c r="AL550" s="189">
        <f t="shared" ca="1" si="83"/>
        <v>0</v>
      </c>
    </row>
    <row r="551" spans="1:38" ht="15.75" x14ac:dyDescent="0.25">
      <c r="A551" s="138"/>
      <c r="B551" s="160"/>
      <c r="C551" s="160"/>
      <c r="D551" s="161"/>
      <c r="E551" s="142">
        <f t="shared" si="84"/>
        <v>1</v>
      </c>
      <c r="F551" s="162">
        <f t="shared" si="89"/>
        <v>0</v>
      </c>
      <c r="G551" s="161"/>
      <c r="H551" s="179"/>
      <c r="I551" s="143"/>
      <c r="J551" s="143"/>
      <c r="K551" s="185" t="e">
        <f>VLOOKUP('Damage Pickup'!$H551&amp;'Damage Pickup'!$I551,Code!$I$2:$M$51,4,0)</f>
        <v>#N/A</v>
      </c>
      <c r="L551" s="183"/>
      <c r="M551" s="163"/>
      <c r="N551" s="169"/>
      <c r="O551" s="169"/>
      <c r="P551" s="144">
        <v>0</v>
      </c>
      <c r="Q551" s="164">
        <f t="shared" si="88"/>
        <v>0</v>
      </c>
      <c r="R551" s="146"/>
      <c r="S551" s="147"/>
      <c r="T551" s="147"/>
      <c r="U551" s="157"/>
      <c r="V551" s="165"/>
      <c r="W551" s="166"/>
      <c r="X551" s="166"/>
      <c r="Y551" s="166"/>
      <c r="Z551" s="167" t="str">
        <f t="shared" si="85"/>
        <v/>
      </c>
      <c r="AA551" s="150">
        <f t="shared" si="87"/>
        <v>0</v>
      </c>
      <c r="AB551" s="167" t="str">
        <f t="shared" si="86"/>
        <v/>
      </c>
      <c r="AG551" s="188" t="str">
        <f ca="1">IF(AB551="","",MIN(OFFSET(B551,0,0):OFFSET(B551,AB551-1,0)))</f>
        <v/>
      </c>
      <c r="AH551" s="188" t="str">
        <f ca="1">IF(AB551="","",MIN(OFFSET(C551,0,0):OFFSET(C551,AB551-1,0)))</f>
        <v/>
      </c>
      <c r="AI551" s="188" t="str">
        <f ca="1">IF(AB551="","",MAX(OFFSET(B551,0,0):OFFSET(B551,AB551-1,0)))</f>
        <v/>
      </c>
      <c r="AJ551" s="188" t="str">
        <f ca="1">IF(AB551="","",MAX(OFFSET(C551,0,0):OFFSET(C551,AB551-1,0)))</f>
        <v/>
      </c>
      <c r="AK551" s="188">
        <f t="shared" ca="1" si="82"/>
        <v>0</v>
      </c>
      <c r="AL551" s="189">
        <f t="shared" ca="1" si="83"/>
        <v>0</v>
      </c>
    </row>
    <row r="552" spans="1:38" ht="15.75" x14ac:dyDescent="0.25">
      <c r="A552" s="138"/>
      <c r="B552" s="160"/>
      <c r="C552" s="160"/>
      <c r="D552" s="161"/>
      <c r="E552" s="142">
        <f t="shared" si="84"/>
        <v>1</v>
      </c>
      <c r="F552" s="162">
        <f t="shared" si="89"/>
        <v>0</v>
      </c>
      <c r="G552" s="161"/>
      <c r="H552" s="179"/>
      <c r="I552" s="143"/>
      <c r="J552" s="143"/>
      <c r="K552" s="185" t="e">
        <f>VLOOKUP('Damage Pickup'!$H552&amp;'Damage Pickup'!$I552,Code!$I$2:$M$51,4,0)</f>
        <v>#N/A</v>
      </c>
      <c r="L552" s="183"/>
      <c r="M552" s="163"/>
      <c r="N552" s="169"/>
      <c r="O552" s="169"/>
      <c r="P552" s="144">
        <v>0</v>
      </c>
      <c r="Q552" s="164">
        <f t="shared" si="88"/>
        <v>0</v>
      </c>
      <c r="R552" s="146"/>
      <c r="S552" s="147"/>
      <c r="T552" s="147"/>
      <c r="U552" s="157"/>
      <c r="V552" s="165"/>
      <c r="W552" s="166"/>
      <c r="X552" s="166"/>
      <c r="Y552" s="166"/>
      <c r="Z552" s="167" t="str">
        <f t="shared" si="85"/>
        <v/>
      </c>
      <c r="AA552" s="150">
        <f t="shared" si="87"/>
        <v>0</v>
      </c>
      <c r="AB552" s="167" t="str">
        <f t="shared" si="86"/>
        <v/>
      </c>
      <c r="AG552" s="188" t="str">
        <f ca="1">IF(AB552="","",MIN(OFFSET(B552,0,0):OFFSET(B552,AB552-1,0)))</f>
        <v/>
      </c>
      <c r="AH552" s="188" t="str">
        <f ca="1">IF(AB552="","",MIN(OFFSET(C552,0,0):OFFSET(C552,AB552-1,0)))</f>
        <v/>
      </c>
      <c r="AI552" s="188" t="str">
        <f ca="1">IF(AB552="","",MAX(OFFSET(B552,0,0):OFFSET(B552,AB552-1,0)))</f>
        <v/>
      </c>
      <c r="AJ552" s="188" t="str">
        <f ca="1">IF(AB552="","",MAX(OFFSET(C552,0,0):OFFSET(C552,AB552-1,0)))</f>
        <v/>
      </c>
      <c r="AK552" s="188">
        <f t="shared" ca="1" si="82"/>
        <v>0</v>
      </c>
      <c r="AL552" s="189">
        <f t="shared" ca="1" si="83"/>
        <v>0</v>
      </c>
    </row>
    <row r="553" spans="1:38" ht="15.75" x14ac:dyDescent="0.25">
      <c r="A553" s="138"/>
      <c r="B553" s="160"/>
      <c r="C553" s="160"/>
      <c r="D553" s="161"/>
      <c r="E553" s="142">
        <f t="shared" si="84"/>
        <v>1</v>
      </c>
      <c r="F553" s="162">
        <f t="shared" si="89"/>
        <v>0</v>
      </c>
      <c r="G553" s="161"/>
      <c r="H553" s="179"/>
      <c r="I553" s="143"/>
      <c r="J553" s="143"/>
      <c r="K553" s="185" t="e">
        <f>VLOOKUP('Damage Pickup'!$H553&amp;'Damage Pickup'!$I553,Code!$I$2:$M$51,4,0)</f>
        <v>#N/A</v>
      </c>
      <c r="L553" s="183"/>
      <c r="M553" s="163"/>
      <c r="N553" s="169"/>
      <c r="O553" s="169"/>
      <c r="P553" s="144">
        <v>0</v>
      </c>
      <c r="Q553" s="164">
        <f t="shared" si="88"/>
        <v>0</v>
      </c>
      <c r="R553" s="146"/>
      <c r="S553" s="147"/>
      <c r="T553" s="147"/>
      <c r="U553" s="157"/>
      <c r="V553" s="165"/>
      <c r="W553" s="166"/>
      <c r="X553" s="166"/>
      <c r="Y553" s="166"/>
      <c r="Z553" s="167" t="str">
        <f t="shared" si="85"/>
        <v/>
      </c>
      <c r="AA553" s="150">
        <f t="shared" si="87"/>
        <v>0</v>
      </c>
      <c r="AB553" s="167" t="str">
        <f t="shared" si="86"/>
        <v/>
      </c>
      <c r="AG553" s="188" t="str">
        <f ca="1">IF(AB553="","",MIN(OFFSET(B553,0,0):OFFSET(B553,AB553-1,0)))</f>
        <v/>
      </c>
      <c r="AH553" s="188" t="str">
        <f ca="1">IF(AB553="","",MIN(OFFSET(C553,0,0):OFFSET(C553,AB553-1,0)))</f>
        <v/>
      </c>
      <c r="AI553" s="188" t="str">
        <f ca="1">IF(AB553="","",MAX(OFFSET(B553,0,0):OFFSET(B553,AB553-1,0)))</f>
        <v/>
      </c>
      <c r="AJ553" s="188" t="str">
        <f ca="1">IF(AB553="","",MAX(OFFSET(C553,0,0):OFFSET(C553,AB553-1,0)))</f>
        <v/>
      </c>
      <c r="AK553" s="188">
        <f t="shared" ca="1" si="82"/>
        <v>0</v>
      </c>
      <c r="AL553" s="189">
        <f t="shared" ca="1" si="83"/>
        <v>0</v>
      </c>
    </row>
    <row r="554" spans="1:38" ht="15.75" x14ac:dyDescent="0.25">
      <c r="A554" s="138"/>
      <c r="B554" s="160"/>
      <c r="C554" s="160"/>
      <c r="D554" s="161"/>
      <c r="E554" s="142">
        <f t="shared" si="84"/>
        <v>1</v>
      </c>
      <c r="F554" s="162">
        <f t="shared" si="89"/>
        <v>0</v>
      </c>
      <c r="G554" s="161"/>
      <c r="H554" s="179"/>
      <c r="I554" s="143"/>
      <c r="J554" s="143"/>
      <c r="K554" s="185" t="e">
        <f>VLOOKUP('Damage Pickup'!$H554&amp;'Damage Pickup'!$I554,Code!$I$2:$M$51,4,0)</f>
        <v>#N/A</v>
      </c>
      <c r="L554" s="183"/>
      <c r="M554" s="163"/>
      <c r="N554" s="169"/>
      <c r="O554" s="169"/>
      <c r="P554" s="144">
        <v>0</v>
      </c>
      <c r="Q554" s="164">
        <f t="shared" si="88"/>
        <v>0</v>
      </c>
      <c r="R554" s="146"/>
      <c r="S554" s="147"/>
      <c r="T554" s="147"/>
      <c r="U554" s="157"/>
      <c r="V554" s="165"/>
      <c r="W554" s="166"/>
      <c r="X554" s="166"/>
      <c r="Y554" s="166"/>
      <c r="Z554" s="167" t="str">
        <f t="shared" si="85"/>
        <v/>
      </c>
      <c r="AA554" s="150">
        <f t="shared" si="87"/>
        <v>0</v>
      </c>
      <c r="AB554" s="167" t="str">
        <f t="shared" si="86"/>
        <v/>
      </c>
      <c r="AG554" s="188" t="str">
        <f ca="1">IF(AB554="","",MIN(OFFSET(B554,0,0):OFFSET(B554,AB554-1,0)))</f>
        <v/>
      </c>
      <c r="AH554" s="188" t="str">
        <f ca="1">IF(AB554="","",MIN(OFFSET(C554,0,0):OFFSET(C554,AB554-1,0)))</f>
        <v/>
      </c>
      <c r="AI554" s="188" t="str">
        <f ca="1">IF(AB554="","",MAX(OFFSET(B554,0,0):OFFSET(B554,AB554-1,0)))</f>
        <v/>
      </c>
      <c r="AJ554" s="188" t="str">
        <f ca="1">IF(AB554="","",MAX(OFFSET(C554,0,0):OFFSET(C554,AB554-1,0)))</f>
        <v/>
      </c>
      <c r="AK554" s="188">
        <f t="shared" ca="1" si="82"/>
        <v>0</v>
      </c>
      <c r="AL554" s="189">
        <f t="shared" ca="1" si="83"/>
        <v>0</v>
      </c>
    </row>
    <row r="555" spans="1:38" ht="15.75" x14ac:dyDescent="0.25">
      <c r="A555" s="138"/>
      <c r="B555" s="160"/>
      <c r="C555" s="160"/>
      <c r="D555" s="161"/>
      <c r="E555" s="142">
        <f t="shared" si="84"/>
        <v>1</v>
      </c>
      <c r="F555" s="162">
        <f t="shared" si="89"/>
        <v>0</v>
      </c>
      <c r="G555" s="161"/>
      <c r="H555" s="179"/>
      <c r="I555" s="143"/>
      <c r="J555" s="143"/>
      <c r="K555" s="185" t="e">
        <f>VLOOKUP('Damage Pickup'!$H555&amp;'Damage Pickup'!$I555,Code!$I$2:$M$51,4,0)</f>
        <v>#N/A</v>
      </c>
      <c r="L555" s="183"/>
      <c r="M555" s="163"/>
      <c r="N555" s="169"/>
      <c r="O555" s="169"/>
      <c r="P555" s="144">
        <v>0</v>
      </c>
      <c r="Q555" s="164">
        <f t="shared" si="88"/>
        <v>0</v>
      </c>
      <c r="R555" s="146"/>
      <c r="S555" s="147"/>
      <c r="T555" s="147"/>
      <c r="U555" s="157"/>
      <c r="V555" s="165"/>
      <c r="W555" s="166"/>
      <c r="X555" s="166"/>
      <c r="Y555" s="166"/>
      <c r="Z555" s="167" t="str">
        <f t="shared" si="85"/>
        <v/>
      </c>
      <c r="AA555" s="150">
        <f t="shared" si="87"/>
        <v>0</v>
      </c>
      <c r="AB555" s="167" t="str">
        <f t="shared" si="86"/>
        <v/>
      </c>
      <c r="AG555" s="188" t="str">
        <f ca="1">IF(AB555="","",MIN(OFFSET(B555,0,0):OFFSET(B555,AB555-1,0)))</f>
        <v/>
      </c>
      <c r="AH555" s="188" t="str">
        <f ca="1">IF(AB555="","",MIN(OFFSET(C555,0,0):OFFSET(C555,AB555-1,0)))</f>
        <v/>
      </c>
      <c r="AI555" s="188" t="str">
        <f ca="1">IF(AB555="","",MAX(OFFSET(B555,0,0):OFFSET(B555,AB555-1,0)))</f>
        <v/>
      </c>
      <c r="AJ555" s="188" t="str">
        <f ca="1">IF(AB555="","",MAX(OFFSET(C555,0,0):OFFSET(C555,AB555-1,0)))</f>
        <v/>
      </c>
      <c r="AK555" s="188">
        <f t="shared" ca="1" si="82"/>
        <v>0</v>
      </c>
      <c r="AL555" s="189">
        <f t="shared" ca="1" si="83"/>
        <v>0</v>
      </c>
    </row>
    <row r="556" spans="1:38" ht="15.75" x14ac:dyDescent="0.25">
      <c r="A556" s="138"/>
      <c r="B556" s="160"/>
      <c r="C556" s="160"/>
      <c r="D556" s="161"/>
      <c r="E556" s="142">
        <f t="shared" si="84"/>
        <v>1</v>
      </c>
      <c r="F556" s="162">
        <f t="shared" si="89"/>
        <v>0</v>
      </c>
      <c r="G556" s="161"/>
      <c r="H556" s="179"/>
      <c r="I556" s="143"/>
      <c r="J556" s="143"/>
      <c r="K556" s="185" t="e">
        <f>VLOOKUP('Damage Pickup'!$H556&amp;'Damage Pickup'!$I556,Code!$I$2:$M$51,4,0)</f>
        <v>#N/A</v>
      </c>
      <c r="L556" s="183"/>
      <c r="M556" s="163"/>
      <c r="N556" s="169"/>
      <c r="O556" s="169"/>
      <c r="P556" s="144">
        <v>0</v>
      </c>
      <c r="Q556" s="164">
        <f t="shared" si="88"/>
        <v>0</v>
      </c>
      <c r="R556" s="146"/>
      <c r="S556" s="147"/>
      <c r="T556" s="147"/>
      <c r="U556" s="157"/>
      <c r="V556" s="165"/>
      <c r="W556" s="166"/>
      <c r="X556" s="166"/>
      <c r="Y556" s="166"/>
      <c r="Z556" s="167" t="str">
        <f t="shared" si="85"/>
        <v/>
      </c>
      <c r="AA556" s="150">
        <f t="shared" si="87"/>
        <v>0</v>
      </c>
      <c r="AB556" s="167" t="str">
        <f t="shared" si="86"/>
        <v/>
      </c>
      <c r="AG556" s="188" t="str">
        <f ca="1">IF(AB556="","",MIN(OFFSET(B556,0,0):OFFSET(B556,AB556-1,0)))</f>
        <v/>
      </c>
      <c r="AH556" s="188" t="str">
        <f ca="1">IF(AB556="","",MIN(OFFSET(C556,0,0):OFFSET(C556,AB556-1,0)))</f>
        <v/>
      </c>
      <c r="AI556" s="188" t="str">
        <f ca="1">IF(AB556="","",MAX(OFFSET(B556,0,0):OFFSET(B556,AB556-1,0)))</f>
        <v/>
      </c>
      <c r="AJ556" s="188" t="str">
        <f ca="1">IF(AB556="","",MAX(OFFSET(C556,0,0):OFFSET(C556,AB556-1,0)))</f>
        <v/>
      </c>
      <c r="AK556" s="188">
        <f t="shared" ca="1" si="82"/>
        <v>0</v>
      </c>
      <c r="AL556" s="189">
        <f t="shared" ca="1" si="83"/>
        <v>0</v>
      </c>
    </row>
    <row r="557" spans="1:38" ht="15.75" x14ac:dyDescent="0.25">
      <c r="A557" s="138"/>
      <c r="B557" s="160"/>
      <c r="C557" s="160"/>
      <c r="D557" s="161"/>
      <c r="E557" s="142">
        <f t="shared" si="84"/>
        <v>1</v>
      </c>
      <c r="F557" s="162">
        <f t="shared" si="89"/>
        <v>0</v>
      </c>
      <c r="G557" s="161"/>
      <c r="H557" s="179"/>
      <c r="I557" s="143"/>
      <c r="J557" s="143"/>
      <c r="K557" s="185" t="e">
        <f>VLOOKUP('Damage Pickup'!$H557&amp;'Damage Pickup'!$I557,Code!$I$2:$M$51,4,0)</f>
        <v>#N/A</v>
      </c>
      <c r="L557" s="183"/>
      <c r="M557" s="163"/>
      <c r="N557" s="169"/>
      <c r="O557" s="169"/>
      <c r="P557" s="144">
        <v>0</v>
      </c>
      <c r="Q557" s="164">
        <f t="shared" si="88"/>
        <v>0</v>
      </c>
      <c r="R557" s="146"/>
      <c r="S557" s="147"/>
      <c r="T557" s="147"/>
      <c r="U557" s="157"/>
      <c r="V557" s="165"/>
      <c r="W557" s="166"/>
      <c r="X557" s="166"/>
      <c r="Y557" s="166"/>
      <c r="Z557" s="167" t="str">
        <f t="shared" si="85"/>
        <v/>
      </c>
      <c r="AA557" s="150">
        <f t="shared" si="87"/>
        <v>0</v>
      </c>
      <c r="AB557" s="167" t="str">
        <f t="shared" si="86"/>
        <v/>
      </c>
      <c r="AG557" s="188" t="str">
        <f ca="1">IF(AB557="","",MIN(OFFSET(B557,0,0):OFFSET(B557,AB557-1,0)))</f>
        <v/>
      </c>
      <c r="AH557" s="188" t="str">
        <f ca="1">IF(AB557="","",MIN(OFFSET(C557,0,0):OFFSET(C557,AB557-1,0)))</f>
        <v/>
      </c>
      <c r="AI557" s="188" t="str">
        <f ca="1">IF(AB557="","",MAX(OFFSET(B557,0,0):OFFSET(B557,AB557-1,0)))</f>
        <v/>
      </c>
      <c r="AJ557" s="188" t="str">
        <f ca="1">IF(AB557="","",MAX(OFFSET(C557,0,0):OFFSET(C557,AB557-1,0)))</f>
        <v/>
      </c>
      <c r="AK557" s="188">
        <f t="shared" ca="1" si="82"/>
        <v>0</v>
      </c>
      <c r="AL557" s="189">
        <f t="shared" ca="1" si="83"/>
        <v>0</v>
      </c>
    </row>
    <row r="558" spans="1:38" ht="15.75" x14ac:dyDescent="0.25">
      <c r="A558" s="138"/>
      <c r="B558" s="160"/>
      <c r="C558" s="160"/>
      <c r="D558" s="161"/>
      <c r="E558" s="142">
        <f t="shared" si="84"/>
        <v>1</v>
      </c>
      <c r="F558" s="162">
        <f t="shared" si="89"/>
        <v>0</v>
      </c>
      <c r="G558" s="161"/>
      <c r="H558" s="179"/>
      <c r="I558" s="143"/>
      <c r="J558" s="143"/>
      <c r="K558" s="185" t="e">
        <f>VLOOKUP('Damage Pickup'!$H558&amp;'Damage Pickup'!$I558,Code!$I$2:$M$51,4,0)</f>
        <v>#N/A</v>
      </c>
      <c r="L558" s="183"/>
      <c r="M558" s="163"/>
      <c r="N558" s="169"/>
      <c r="O558" s="169"/>
      <c r="P558" s="144">
        <v>0</v>
      </c>
      <c r="Q558" s="164">
        <f t="shared" si="88"/>
        <v>0</v>
      </c>
      <c r="R558" s="146"/>
      <c r="S558" s="147"/>
      <c r="T558" s="147"/>
      <c r="U558" s="157"/>
      <c r="V558" s="165"/>
      <c r="W558" s="166"/>
      <c r="X558" s="166"/>
      <c r="Y558" s="166"/>
      <c r="Z558" s="167" t="str">
        <f t="shared" si="85"/>
        <v/>
      </c>
      <c r="AA558" s="150">
        <f t="shared" si="87"/>
        <v>0</v>
      </c>
      <c r="AB558" s="167" t="str">
        <f t="shared" si="86"/>
        <v/>
      </c>
      <c r="AG558" s="188" t="str">
        <f ca="1">IF(AB558="","",MIN(OFFSET(B558,0,0):OFFSET(B558,AB558-1,0)))</f>
        <v/>
      </c>
      <c r="AH558" s="188" t="str">
        <f ca="1">IF(AB558="","",MIN(OFFSET(C558,0,0):OFFSET(C558,AB558-1,0)))</f>
        <v/>
      </c>
      <c r="AI558" s="188" t="str">
        <f ca="1">IF(AB558="","",MAX(OFFSET(B558,0,0):OFFSET(B558,AB558-1,0)))</f>
        <v/>
      </c>
      <c r="AJ558" s="188" t="str">
        <f ca="1">IF(AB558="","",MAX(OFFSET(C558,0,0):OFFSET(C558,AB558-1,0)))</f>
        <v/>
      </c>
      <c r="AK558" s="188">
        <f t="shared" ca="1" si="82"/>
        <v>0</v>
      </c>
      <c r="AL558" s="189">
        <f t="shared" ca="1" si="83"/>
        <v>0</v>
      </c>
    </row>
    <row r="559" spans="1:38" ht="15.75" x14ac:dyDescent="0.25">
      <c r="A559" s="138"/>
      <c r="B559" s="160"/>
      <c r="C559" s="160"/>
      <c r="D559" s="161"/>
      <c r="E559" s="142">
        <f t="shared" si="84"/>
        <v>1</v>
      </c>
      <c r="F559" s="162">
        <f t="shared" si="89"/>
        <v>0</v>
      </c>
      <c r="G559" s="161"/>
      <c r="H559" s="179"/>
      <c r="I559" s="143"/>
      <c r="J559" s="143"/>
      <c r="K559" s="185" t="e">
        <f>VLOOKUP('Damage Pickup'!$H559&amp;'Damage Pickup'!$I559,Code!$I$2:$M$51,4,0)</f>
        <v>#N/A</v>
      </c>
      <c r="L559" s="183"/>
      <c r="M559" s="163"/>
      <c r="N559" s="169"/>
      <c r="O559" s="169"/>
      <c r="P559" s="144">
        <v>0</v>
      </c>
      <c r="Q559" s="164">
        <f t="shared" si="88"/>
        <v>0</v>
      </c>
      <c r="R559" s="146"/>
      <c r="S559" s="147"/>
      <c r="T559" s="147"/>
      <c r="U559" s="157"/>
      <c r="V559" s="165"/>
      <c r="W559" s="166"/>
      <c r="X559" s="166"/>
      <c r="Y559" s="166"/>
      <c r="Z559" s="167" t="str">
        <f t="shared" si="85"/>
        <v/>
      </c>
      <c r="AA559" s="150">
        <f t="shared" si="87"/>
        <v>0</v>
      </c>
      <c r="AB559" s="167" t="str">
        <f t="shared" si="86"/>
        <v/>
      </c>
      <c r="AG559" s="188" t="str">
        <f ca="1">IF(AB559="","",MIN(OFFSET(B559,0,0):OFFSET(B559,AB559-1,0)))</f>
        <v/>
      </c>
      <c r="AH559" s="188" t="str">
        <f ca="1">IF(AB559="","",MIN(OFFSET(C559,0,0):OFFSET(C559,AB559-1,0)))</f>
        <v/>
      </c>
      <c r="AI559" s="188" t="str">
        <f ca="1">IF(AB559="","",MAX(OFFSET(B559,0,0):OFFSET(B559,AB559-1,0)))</f>
        <v/>
      </c>
      <c r="AJ559" s="188" t="str">
        <f ca="1">IF(AB559="","",MAX(OFFSET(C559,0,0):OFFSET(C559,AB559-1,0)))</f>
        <v/>
      </c>
      <c r="AK559" s="188">
        <f t="shared" ca="1" si="82"/>
        <v>0</v>
      </c>
      <c r="AL559" s="189">
        <f t="shared" ca="1" si="83"/>
        <v>0</v>
      </c>
    </row>
    <row r="560" spans="1:38" ht="15.75" x14ac:dyDescent="0.25">
      <c r="A560" s="138"/>
      <c r="B560" s="160"/>
      <c r="C560" s="160"/>
      <c r="D560" s="161"/>
      <c r="E560" s="142">
        <f t="shared" si="84"/>
        <v>1</v>
      </c>
      <c r="F560" s="162">
        <f t="shared" si="89"/>
        <v>0</v>
      </c>
      <c r="G560" s="161"/>
      <c r="H560" s="179"/>
      <c r="I560" s="143"/>
      <c r="J560" s="143"/>
      <c r="K560" s="185" t="e">
        <f>VLOOKUP('Damage Pickup'!$H560&amp;'Damage Pickup'!$I560,Code!$I$2:$M$51,4,0)</f>
        <v>#N/A</v>
      </c>
      <c r="L560" s="183"/>
      <c r="M560" s="163"/>
      <c r="N560" s="169"/>
      <c r="O560" s="169"/>
      <c r="P560" s="144">
        <v>0</v>
      </c>
      <c r="Q560" s="164">
        <f t="shared" si="88"/>
        <v>0</v>
      </c>
      <c r="R560" s="146"/>
      <c r="S560" s="147"/>
      <c r="T560" s="147"/>
      <c r="U560" s="157"/>
      <c r="V560" s="165"/>
      <c r="W560" s="166"/>
      <c r="X560" s="166"/>
      <c r="Y560" s="166"/>
      <c r="Z560" s="167" t="str">
        <f t="shared" si="85"/>
        <v/>
      </c>
      <c r="AA560" s="150">
        <f t="shared" si="87"/>
        <v>0</v>
      </c>
      <c r="AB560" s="167" t="str">
        <f t="shared" si="86"/>
        <v/>
      </c>
      <c r="AG560" s="188" t="str">
        <f ca="1">IF(AB560="","",MIN(OFFSET(B560,0,0):OFFSET(B560,AB560-1,0)))</f>
        <v/>
      </c>
      <c r="AH560" s="188" t="str">
        <f ca="1">IF(AB560="","",MIN(OFFSET(C560,0,0):OFFSET(C560,AB560-1,0)))</f>
        <v/>
      </c>
      <c r="AI560" s="188" t="str">
        <f ca="1">IF(AB560="","",MAX(OFFSET(B560,0,0):OFFSET(B560,AB560-1,0)))</f>
        <v/>
      </c>
      <c r="AJ560" s="188" t="str">
        <f ca="1">IF(AB560="","",MAX(OFFSET(C560,0,0):OFFSET(C560,AB560-1,0)))</f>
        <v/>
      </c>
      <c r="AK560" s="188">
        <f t="shared" ca="1" si="82"/>
        <v>0</v>
      </c>
      <c r="AL560" s="189">
        <f t="shared" ca="1" si="83"/>
        <v>0</v>
      </c>
    </row>
    <row r="561" spans="1:38" ht="15.75" x14ac:dyDescent="0.25">
      <c r="A561" s="138"/>
      <c r="B561" s="160"/>
      <c r="C561" s="160"/>
      <c r="D561" s="161"/>
      <c r="E561" s="142">
        <f t="shared" si="84"/>
        <v>1</v>
      </c>
      <c r="F561" s="162">
        <f t="shared" si="89"/>
        <v>0</v>
      </c>
      <c r="G561" s="161"/>
      <c r="H561" s="179"/>
      <c r="I561" s="143"/>
      <c r="J561" s="143"/>
      <c r="K561" s="185" t="e">
        <f>VLOOKUP('Damage Pickup'!$H561&amp;'Damage Pickup'!$I561,Code!$I$2:$M$51,4,0)</f>
        <v>#N/A</v>
      </c>
      <c r="L561" s="183"/>
      <c r="M561" s="163"/>
      <c r="N561" s="169"/>
      <c r="O561" s="169"/>
      <c r="P561" s="144">
        <v>0</v>
      </c>
      <c r="Q561" s="164">
        <f t="shared" si="88"/>
        <v>0</v>
      </c>
      <c r="R561" s="146"/>
      <c r="S561" s="147"/>
      <c r="T561" s="147"/>
      <c r="U561" s="157"/>
      <c r="V561" s="165"/>
      <c r="W561" s="166"/>
      <c r="X561" s="166"/>
      <c r="Y561" s="166"/>
      <c r="Z561" s="167" t="str">
        <f t="shared" si="85"/>
        <v/>
      </c>
      <c r="AA561" s="150">
        <f t="shared" si="87"/>
        <v>0</v>
      </c>
      <c r="AB561" s="167" t="str">
        <f t="shared" si="86"/>
        <v/>
      </c>
      <c r="AG561" s="188" t="str">
        <f ca="1">IF(AB561="","",MIN(OFFSET(B561,0,0):OFFSET(B561,AB561-1,0)))</f>
        <v/>
      </c>
      <c r="AH561" s="188" t="str">
        <f ca="1">IF(AB561="","",MIN(OFFSET(C561,0,0):OFFSET(C561,AB561-1,0)))</f>
        <v/>
      </c>
      <c r="AI561" s="188" t="str">
        <f ca="1">IF(AB561="","",MAX(OFFSET(B561,0,0):OFFSET(B561,AB561-1,0)))</f>
        <v/>
      </c>
      <c r="AJ561" s="188" t="str">
        <f ca="1">IF(AB561="","",MAX(OFFSET(C561,0,0):OFFSET(C561,AB561-1,0)))</f>
        <v/>
      </c>
      <c r="AK561" s="188">
        <f t="shared" ca="1" si="82"/>
        <v>0</v>
      </c>
      <c r="AL561" s="189">
        <f t="shared" ca="1" si="83"/>
        <v>0</v>
      </c>
    </row>
    <row r="562" spans="1:38" ht="15.75" x14ac:dyDescent="0.25">
      <c r="A562" s="138"/>
      <c r="B562" s="160"/>
      <c r="C562" s="160"/>
      <c r="D562" s="161"/>
      <c r="E562" s="142">
        <f t="shared" si="84"/>
        <v>1</v>
      </c>
      <c r="F562" s="162">
        <f t="shared" si="89"/>
        <v>0</v>
      </c>
      <c r="G562" s="161"/>
      <c r="H562" s="179"/>
      <c r="I562" s="143"/>
      <c r="J562" s="143"/>
      <c r="K562" s="185" t="e">
        <f>VLOOKUP('Damage Pickup'!$H562&amp;'Damage Pickup'!$I562,Code!$I$2:$M$51,4,0)</f>
        <v>#N/A</v>
      </c>
      <c r="L562" s="183"/>
      <c r="M562" s="163"/>
      <c r="N562" s="169"/>
      <c r="O562" s="169"/>
      <c r="P562" s="144">
        <v>0</v>
      </c>
      <c r="Q562" s="164">
        <f t="shared" si="88"/>
        <v>0</v>
      </c>
      <c r="R562" s="146"/>
      <c r="S562" s="147"/>
      <c r="T562" s="147"/>
      <c r="U562" s="157"/>
      <c r="V562" s="165"/>
      <c r="W562" s="166"/>
      <c r="X562" s="166"/>
      <c r="Y562" s="166"/>
      <c r="Z562" s="167" t="str">
        <f t="shared" si="85"/>
        <v/>
      </c>
      <c r="AA562" s="150">
        <f t="shared" si="87"/>
        <v>0</v>
      </c>
      <c r="AB562" s="167" t="str">
        <f t="shared" si="86"/>
        <v/>
      </c>
      <c r="AG562" s="188" t="str">
        <f ca="1">IF(AB562="","",MIN(OFFSET(B562,0,0):OFFSET(B562,AB562-1,0)))</f>
        <v/>
      </c>
      <c r="AH562" s="188" t="str">
        <f ca="1">IF(AB562="","",MIN(OFFSET(C562,0,0):OFFSET(C562,AB562-1,0)))</f>
        <v/>
      </c>
      <c r="AI562" s="188" t="str">
        <f ca="1">IF(AB562="","",MAX(OFFSET(B562,0,0):OFFSET(B562,AB562-1,0)))</f>
        <v/>
      </c>
      <c r="AJ562" s="188" t="str">
        <f ca="1">IF(AB562="","",MAX(OFFSET(C562,0,0):OFFSET(C562,AB562-1,0)))</f>
        <v/>
      </c>
      <c r="AK562" s="188">
        <f t="shared" ca="1" si="82"/>
        <v>0</v>
      </c>
      <c r="AL562" s="189">
        <f t="shared" ca="1" si="83"/>
        <v>0</v>
      </c>
    </row>
    <row r="563" spans="1:38" ht="15.75" x14ac:dyDescent="0.25">
      <c r="A563" s="138"/>
      <c r="B563" s="160"/>
      <c r="C563" s="160"/>
      <c r="D563" s="161"/>
      <c r="E563" s="142">
        <f t="shared" si="84"/>
        <v>1</v>
      </c>
      <c r="F563" s="162">
        <f t="shared" si="89"/>
        <v>0</v>
      </c>
      <c r="G563" s="161"/>
      <c r="H563" s="179"/>
      <c r="I563" s="143"/>
      <c r="J563" s="143"/>
      <c r="K563" s="185" t="e">
        <f>VLOOKUP('Damage Pickup'!$H563&amp;'Damage Pickup'!$I563,Code!$I$2:$M$51,4,0)</f>
        <v>#N/A</v>
      </c>
      <c r="L563" s="183"/>
      <c r="M563" s="163"/>
      <c r="N563" s="169"/>
      <c r="O563" s="169"/>
      <c r="P563" s="144">
        <v>0</v>
      </c>
      <c r="Q563" s="164">
        <f t="shared" si="88"/>
        <v>0</v>
      </c>
      <c r="R563" s="146"/>
      <c r="S563" s="147"/>
      <c r="T563" s="147"/>
      <c r="U563" s="157"/>
      <c r="V563" s="165"/>
      <c r="W563" s="166"/>
      <c r="X563" s="166"/>
      <c r="Y563" s="166"/>
      <c r="Z563" s="167" t="str">
        <f t="shared" si="85"/>
        <v/>
      </c>
      <c r="AA563" s="150">
        <f t="shared" si="87"/>
        <v>0</v>
      </c>
      <c r="AB563" s="167" t="str">
        <f t="shared" si="86"/>
        <v/>
      </c>
      <c r="AG563" s="188" t="str">
        <f ca="1">IF(AB563="","",MIN(OFFSET(B563,0,0):OFFSET(B563,AB563-1,0)))</f>
        <v/>
      </c>
      <c r="AH563" s="188" t="str">
        <f ca="1">IF(AB563="","",MIN(OFFSET(C563,0,0):OFFSET(C563,AB563-1,0)))</f>
        <v/>
      </c>
      <c r="AI563" s="188" t="str">
        <f ca="1">IF(AB563="","",MAX(OFFSET(B563,0,0):OFFSET(B563,AB563-1,0)))</f>
        <v/>
      </c>
      <c r="AJ563" s="188" t="str">
        <f ca="1">IF(AB563="","",MAX(OFFSET(C563,0,0):OFFSET(C563,AB563-1,0)))</f>
        <v/>
      </c>
      <c r="AK563" s="188">
        <f t="shared" ca="1" si="82"/>
        <v>0</v>
      </c>
      <c r="AL563" s="189">
        <f t="shared" ca="1" si="83"/>
        <v>0</v>
      </c>
    </row>
    <row r="564" spans="1:38" ht="15.75" x14ac:dyDescent="0.25">
      <c r="A564" s="138"/>
      <c r="B564" s="160"/>
      <c r="C564" s="160"/>
      <c r="D564" s="161"/>
      <c r="E564" s="142">
        <f t="shared" si="84"/>
        <v>1</v>
      </c>
      <c r="F564" s="162">
        <f t="shared" si="89"/>
        <v>0</v>
      </c>
      <c r="G564" s="161"/>
      <c r="H564" s="179"/>
      <c r="I564" s="143"/>
      <c r="J564" s="143"/>
      <c r="K564" s="185" t="e">
        <f>VLOOKUP('Damage Pickup'!$H564&amp;'Damage Pickup'!$I564,Code!$I$2:$M$51,4,0)</f>
        <v>#N/A</v>
      </c>
      <c r="L564" s="183"/>
      <c r="M564" s="163"/>
      <c r="N564" s="169"/>
      <c r="O564" s="169"/>
      <c r="P564" s="144">
        <v>0</v>
      </c>
      <c r="Q564" s="164">
        <f t="shared" si="88"/>
        <v>0</v>
      </c>
      <c r="R564" s="146"/>
      <c r="S564" s="147"/>
      <c r="T564" s="147"/>
      <c r="U564" s="157"/>
      <c r="V564" s="165"/>
      <c r="W564" s="166"/>
      <c r="X564" s="166"/>
      <c r="Y564" s="166"/>
      <c r="Z564" s="167" t="str">
        <f t="shared" si="85"/>
        <v/>
      </c>
      <c r="AA564" s="150">
        <f t="shared" si="87"/>
        <v>0</v>
      </c>
      <c r="AB564" s="167" t="str">
        <f t="shared" si="86"/>
        <v/>
      </c>
      <c r="AG564" s="188" t="str">
        <f ca="1">IF(AB564="","",MIN(OFFSET(B564,0,0):OFFSET(B564,AB564-1,0)))</f>
        <v/>
      </c>
      <c r="AH564" s="188" t="str">
        <f ca="1">IF(AB564="","",MIN(OFFSET(C564,0,0):OFFSET(C564,AB564-1,0)))</f>
        <v/>
      </c>
      <c r="AI564" s="188" t="str">
        <f ca="1">IF(AB564="","",MAX(OFFSET(B564,0,0):OFFSET(B564,AB564-1,0)))</f>
        <v/>
      </c>
      <c r="AJ564" s="188" t="str">
        <f ca="1">IF(AB564="","",MAX(OFFSET(C564,0,0):OFFSET(C564,AB564-1,0)))</f>
        <v/>
      </c>
      <c r="AK564" s="188">
        <f t="shared" ca="1" si="82"/>
        <v>0</v>
      </c>
      <c r="AL564" s="189">
        <f t="shared" ca="1" si="83"/>
        <v>0</v>
      </c>
    </row>
    <row r="565" spans="1:38" ht="15.75" x14ac:dyDescent="0.25">
      <c r="A565" s="138"/>
      <c r="B565" s="160"/>
      <c r="C565" s="160"/>
      <c r="D565" s="161"/>
      <c r="E565" s="142">
        <f t="shared" si="84"/>
        <v>1</v>
      </c>
      <c r="F565" s="162">
        <f t="shared" si="89"/>
        <v>0</v>
      </c>
      <c r="G565" s="161"/>
      <c r="H565" s="179"/>
      <c r="I565" s="143"/>
      <c r="J565" s="143"/>
      <c r="K565" s="185" t="e">
        <f>VLOOKUP('Damage Pickup'!$H565&amp;'Damage Pickup'!$I565,Code!$I$2:$M$51,4,0)</f>
        <v>#N/A</v>
      </c>
      <c r="L565" s="183"/>
      <c r="M565" s="163"/>
      <c r="N565" s="169"/>
      <c r="O565" s="169"/>
      <c r="P565" s="144">
        <v>0</v>
      </c>
      <c r="Q565" s="164">
        <f t="shared" si="88"/>
        <v>0</v>
      </c>
      <c r="R565" s="146"/>
      <c r="S565" s="147"/>
      <c r="T565" s="147"/>
      <c r="U565" s="157"/>
      <c r="V565" s="165"/>
      <c r="W565" s="166"/>
      <c r="X565" s="166"/>
      <c r="Y565" s="166"/>
      <c r="Z565" s="167" t="str">
        <f t="shared" si="85"/>
        <v/>
      </c>
      <c r="AA565" s="150">
        <f t="shared" si="87"/>
        <v>0</v>
      </c>
      <c r="AB565" s="167" t="str">
        <f t="shared" si="86"/>
        <v/>
      </c>
      <c r="AG565" s="188" t="str">
        <f ca="1">IF(AB565="","",MIN(OFFSET(B565,0,0):OFFSET(B565,AB565-1,0)))</f>
        <v/>
      </c>
      <c r="AH565" s="188" t="str">
        <f ca="1">IF(AB565="","",MIN(OFFSET(C565,0,0):OFFSET(C565,AB565-1,0)))</f>
        <v/>
      </c>
      <c r="AI565" s="188" t="str">
        <f ca="1">IF(AB565="","",MAX(OFFSET(B565,0,0):OFFSET(B565,AB565-1,0)))</f>
        <v/>
      </c>
      <c r="AJ565" s="188" t="str">
        <f ca="1">IF(AB565="","",MAX(OFFSET(C565,0,0):OFFSET(C565,AB565-1,0)))</f>
        <v/>
      </c>
      <c r="AK565" s="188">
        <f t="shared" ca="1" si="82"/>
        <v>0</v>
      </c>
      <c r="AL565" s="189">
        <f t="shared" ca="1" si="83"/>
        <v>0</v>
      </c>
    </row>
    <row r="566" spans="1:38" ht="15.75" x14ac:dyDescent="0.25">
      <c r="A566" s="138"/>
      <c r="B566" s="160"/>
      <c r="C566" s="160"/>
      <c r="D566" s="161"/>
      <c r="E566" s="142">
        <f t="shared" si="84"/>
        <v>1</v>
      </c>
      <c r="F566" s="162">
        <f t="shared" si="89"/>
        <v>0</v>
      </c>
      <c r="G566" s="161"/>
      <c r="H566" s="179"/>
      <c r="I566" s="143"/>
      <c r="J566" s="143"/>
      <c r="K566" s="185" t="e">
        <f>VLOOKUP('Damage Pickup'!$H566&amp;'Damage Pickup'!$I566,Code!$I$2:$M$51,4,0)</f>
        <v>#N/A</v>
      </c>
      <c r="L566" s="183"/>
      <c r="M566" s="163"/>
      <c r="N566" s="169"/>
      <c r="O566" s="169"/>
      <c r="P566" s="144">
        <v>0</v>
      </c>
      <c r="Q566" s="164">
        <f t="shared" si="88"/>
        <v>0</v>
      </c>
      <c r="R566" s="146"/>
      <c r="S566" s="147"/>
      <c r="T566" s="147"/>
      <c r="U566" s="157"/>
      <c r="V566" s="165"/>
      <c r="W566" s="166"/>
      <c r="X566" s="166"/>
      <c r="Y566" s="166"/>
      <c r="Z566" s="167" t="str">
        <f t="shared" si="85"/>
        <v/>
      </c>
      <c r="AA566" s="150">
        <f t="shared" si="87"/>
        <v>0</v>
      </c>
      <c r="AB566" s="167" t="str">
        <f t="shared" si="86"/>
        <v/>
      </c>
      <c r="AG566" s="188" t="str">
        <f ca="1">IF(AB566="","",MIN(OFFSET(B566,0,0):OFFSET(B566,AB566-1,0)))</f>
        <v/>
      </c>
      <c r="AH566" s="188" t="str">
        <f ca="1">IF(AB566="","",MIN(OFFSET(C566,0,0):OFFSET(C566,AB566-1,0)))</f>
        <v/>
      </c>
      <c r="AI566" s="188" t="str">
        <f ca="1">IF(AB566="","",MAX(OFFSET(B566,0,0):OFFSET(B566,AB566-1,0)))</f>
        <v/>
      </c>
      <c r="AJ566" s="188" t="str">
        <f ca="1">IF(AB566="","",MAX(OFFSET(C566,0,0):OFFSET(C566,AB566-1,0)))</f>
        <v/>
      </c>
      <c r="AK566" s="188">
        <f t="shared" ca="1" si="82"/>
        <v>0</v>
      </c>
      <c r="AL566" s="189">
        <f t="shared" ca="1" si="83"/>
        <v>0</v>
      </c>
    </row>
    <row r="567" spans="1:38" ht="15.75" x14ac:dyDescent="0.25">
      <c r="A567" s="138"/>
      <c r="B567" s="160"/>
      <c r="C567" s="160"/>
      <c r="D567" s="161"/>
      <c r="E567" s="142">
        <f t="shared" si="84"/>
        <v>1</v>
      </c>
      <c r="F567" s="162">
        <f t="shared" si="89"/>
        <v>0</v>
      </c>
      <c r="G567" s="161"/>
      <c r="H567" s="179"/>
      <c r="I567" s="143"/>
      <c r="J567" s="143"/>
      <c r="K567" s="185" t="e">
        <f>VLOOKUP('Damage Pickup'!$H567&amp;'Damage Pickup'!$I567,Code!$I$2:$M$51,4,0)</f>
        <v>#N/A</v>
      </c>
      <c r="L567" s="183"/>
      <c r="M567" s="163"/>
      <c r="N567" s="169"/>
      <c r="O567" s="169"/>
      <c r="P567" s="144">
        <v>0</v>
      </c>
      <c r="Q567" s="164">
        <f t="shared" si="88"/>
        <v>0</v>
      </c>
      <c r="R567" s="146"/>
      <c r="S567" s="147"/>
      <c r="T567" s="147"/>
      <c r="U567" s="157"/>
      <c r="V567" s="165"/>
      <c r="W567" s="166"/>
      <c r="X567" s="166"/>
      <c r="Y567" s="166"/>
      <c r="Z567" s="167" t="str">
        <f t="shared" si="85"/>
        <v/>
      </c>
      <c r="AA567" s="150">
        <f t="shared" si="87"/>
        <v>0</v>
      </c>
      <c r="AB567" s="167" t="str">
        <f t="shared" si="86"/>
        <v/>
      </c>
      <c r="AG567" s="188" t="str">
        <f ca="1">IF(AB567="","",MIN(OFFSET(B567,0,0):OFFSET(B567,AB567-1,0)))</f>
        <v/>
      </c>
      <c r="AH567" s="188" t="str">
        <f ca="1">IF(AB567="","",MIN(OFFSET(C567,0,0):OFFSET(C567,AB567-1,0)))</f>
        <v/>
      </c>
      <c r="AI567" s="188" t="str">
        <f ca="1">IF(AB567="","",MAX(OFFSET(B567,0,0):OFFSET(B567,AB567-1,0)))</f>
        <v/>
      </c>
      <c r="AJ567" s="188" t="str">
        <f ca="1">IF(AB567="","",MAX(OFFSET(C567,0,0):OFFSET(C567,AB567-1,0)))</f>
        <v/>
      </c>
      <c r="AK567" s="188">
        <f t="shared" ca="1" si="82"/>
        <v>0</v>
      </c>
      <c r="AL567" s="189">
        <f t="shared" ca="1" si="83"/>
        <v>0</v>
      </c>
    </row>
    <row r="568" spans="1:38" ht="15.75" x14ac:dyDescent="0.25">
      <c r="A568" s="138"/>
      <c r="B568" s="160"/>
      <c r="C568" s="160"/>
      <c r="D568" s="161"/>
      <c r="E568" s="142">
        <f t="shared" si="84"/>
        <v>1</v>
      </c>
      <c r="F568" s="162">
        <f t="shared" si="89"/>
        <v>0</v>
      </c>
      <c r="G568" s="161"/>
      <c r="H568" s="179"/>
      <c r="I568" s="143"/>
      <c r="J568" s="143"/>
      <c r="K568" s="185" t="e">
        <f>VLOOKUP('Damage Pickup'!$H568&amp;'Damage Pickup'!$I568,Code!$I$2:$M$51,4,0)</f>
        <v>#N/A</v>
      </c>
      <c r="L568" s="183"/>
      <c r="M568" s="163"/>
      <c r="N568" s="169"/>
      <c r="O568" s="169"/>
      <c r="P568" s="144">
        <v>0</v>
      </c>
      <c r="Q568" s="164">
        <f t="shared" si="88"/>
        <v>0</v>
      </c>
      <c r="R568" s="146"/>
      <c r="S568" s="147"/>
      <c r="T568" s="147"/>
      <c r="U568" s="157"/>
      <c r="V568" s="165"/>
      <c r="W568" s="166"/>
      <c r="X568" s="166"/>
      <c r="Y568" s="166"/>
      <c r="Z568" s="167" t="str">
        <f t="shared" si="85"/>
        <v/>
      </c>
      <c r="AA568" s="150">
        <f t="shared" si="87"/>
        <v>0</v>
      </c>
      <c r="AB568" s="167" t="str">
        <f t="shared" si="86"/>
        <v/>
      </c>
      <c r="AG568" s="188" t="str">
        <f ca="1">IF(AB568="","",MIN(OFFSET(B568,0,0):OFFSET(B568,AB568-1,0)))</f>
        <v/>
      </c>
      <c r="AH568" s="188" t="str">
        <f ca="1">IF(AB568="","",MIN(OFFSET(C568,0,0):OFFSET(C568,AB568-1,0)))</f>
        <v/>
      </c>
      <c r="AI568" s="188" t="str">
        <f ca="1">IF(AB568="","",MAX(OFFSET(B568,0,0):OFFSET(B568,AB568-1,0)))</f>
        <v/>
      </c>
      <c r="AJ568" s="188" t="str">
        <f ca="1">IF(AB568="","",MAX(OFFSET(C568,0,0):OFFSET(C568,AB568-1,0)))</f>
        <v/>
      </c>
      <c r="AK568" s="188">
        <f t="shared" ca="1" si="82"/>
        <v>0</v>
      </c>
      <c r="AL568" s="189">
        <f t="shared" ca="1" si="83"/>
        <v>0</v>
      </c>
    </row>
    <row r="569" spans="1:38" ht="15.75" x14ac:dyDescent="0.25">
      <c r="A569" s="138"/>
      <c r="B569" s="160"/>
      <c r="C569" s="160"/>
      <c r="D569" s="161"/>
      <c r="E569" s="142">
        <f t="shared" si="84"/>
        <v>1</v>
      </c>
      <c r="F569" s="162">
        <f t="shared" si="89"/>
        <v>0</v>
      </c>
      <c r="G569" s="161"/>
      <c r="H569" s="179"/>
      <c r="I569" s="143"/>
      <c r="J569" s="143"/>
      <c r="K569" s="185" t="e">
        <f>VLOOKUP('Damage Pickup'!$H569&amp;'Damage Pickup'!$I569,Code!$I$2:$M$51,4,0)</f>
        <v>#N/A</v>
      </c>
      <c r="L569" s="183"/>
      <c r="M569" s="163"/>
      <c r="N569" s="169"/>
      <c r="O569" s="169"/>
      <c r="P569" s="144">
        <v>0</v>
      </c>
      <c r="Q569" s="164">
        <f t="shared" si="88"/>
        <v>0</v>
      </c>
      <c r="R569" s="146"/>
      <c r="S569" s="147"/>
      <c r="T569" s="147"/>
      <c r="U569" s="157"/>
      <c r="V569" s="165"/>
      <c r="W569" s="166"/>
      <c r="X569" s="166"/>
      <c r="Y569" s="166"/>
      <c r="Z569" s="167" t="str">
        <f t="shared" si="85"/>
        <v/>
      </c>
      <c r="AA569" s="150">
        <f t="shared" si="87"/>
        <v>0</v>
      </c>
      <c r="AB569" s="167" t="str">
        <f t="shared" si="86"/>
        <v/>
      </c>
      <c r="AG569" s="188" t="str">
        <f ca="1">IF(AB569="","",MIN(OFFSET(B569,0,0):OFFSET(B569,AB569-1,0)))</f>
        <v/>
      </c>
      <c r="AH569" s="188" t="str">
        <f ca="1">IF(AB569="","",MIN(OFFSET(C569,0,0):OFFSET(C569,AB569-1,0)))</f>
        <v/>
      </c>
      <c r="AI569" s="188" t="str">
        <f ca="1">IF(AB569="","",MAX(OFFSET(B569,0,0):OFFSET(B569,AB569-1,0)))</f>
        <v/>
      </c>
      <c r="AJ569" s="188" t="str">
        <f ca="1">IF(AB569="","",MAX(OFFSET(C569,0,0):OFFSET(C569,AB569-1,0)))</f>
        <v/>
      </c>
      <c r="AK569" s="188">
        <f t="shared" ca="1" si="82"/>
        <v>0</v>
      </c>
      <c r="AL569" s="189">
        <f t="shared" ca="1" si="83"/>
        <v>0</v>
      </c>
    </row>
    <row r="570" spans="1:38" ht="15.75" x14ac:dyDescent="0.25">
      <c r="A570" s="138"/>
      <c r="B570" s="160"/>
      <c r="C570" s="160"/>
      <c r="D570" s="161"/>
      <c r="E570" s="142">
        <f t="shared" si="84"/>
        <v>1</v>
      </c>
      <c r="F570" s="162">
        <f t="shared" si="89"/>
        <v>0</v>
      </c>
      <c r="G570" s="161"/>
      <c r="H570" s="179"/>
      <c r="I570" s="143"/>
      <c r="J570" s="143"/>
      <c r="K570" s="185" t="e">
        <f>VLOOKUP('Damage Pickup'!$H570&amp;'Damage Pickup'!$I570,Code!$I$2:$M$51,4,0)</f>
        <v>#N/A</v>
      </c>
      <c r="L570" s="183"/>
      <c r="M570" s="163"/>
      <c r="N570" s="169"/>
      <c r="O570" s="169"/>
      <c r="P570" s="144">
        <v>0</v>
      </c>
      <c r="Q570" s="164">
        <f t="shared" si="88"/>
        <v>0</v>
      </c>
      <c r="R570" s="146"/>
      <c r="S570" s="147"/>
      <c r="T570" s="147"/>
      <c r="U570" s="157"/>
      <c r="V570" s="165"/>
      <c r="W570" s="166"/>
      <c r="X570" s="166"/>
      <c r="Y570" s="166"/>
      <c r="Z570" s="167" t="str">
        <f t="shared" si="85"/>
        <v/>
      </c>
      <c r="AA570" s="150">
        <f t="shared" si="87"/>
        <v>0</v>
      </c>
      <c r="AB570" s="167" t="str">
        <f t="shared" si="86"/>
        <v/>
      </c>
      <c r="AG570" s="188" t="str">
        <f ca="1">IF(AB570="","",MIN(OFFSET(B570,0,0):OFFSET(B570,AB570-1,0)))</f>
        <v/>
      </c>
      <c r="AH570" s="188" t="str">
        <f ca="1">IF(AB570="","",MIN(OFFSET(C570,0,0):OFFSET(C570,AB570-1,0)))</f>
        <v/>
      </c>
      <c r="AI570" s="188" t="str">
        <f ca="1">IF(AB570="","",MAX(OFFSET(B570,0,0):OFFSET(B570,AB570-1,0)))</f>
        <v/>
      </c>
      <c r="AJ570" s="188" t="str">
        <f ca="1">IF(AB570="","",MAX(OFFSET(C570,0,0):OFFSET(C570,AB570-1,0)))</f>
        <v/>
      </c>
      <c r="AK570" s="188">
        <f t="shared" ca="1" si="82"/>
        <v>0</v>
      </c>
      <c r="AL570" s="189">
        <f t="shared" ca="1" si="83"/>
        <v>0</v>
      </c>
    </row>
    <row r="571" spans="1:38" ht="15.75" x14ac:dyDescent="0.25">
      <c r="A571" s="138"/>
      <c r="B571" s="160"/>
      <c r="C571" s="160"/>
      <c r="D571" s="161"/>
      <c r="E571" s="142">
        <f t="shared" si="84"/>
        <v>1</v>
      </c>
      <c r="F571" s="162">
        <f t="shared" si="89"/>
        <v>0</v>
      </c>
      <c r="G571" s="161"/>
      <c r="H571" s="179"/>
      <c r="I571" s="143"/>
      <c r="J571" s="143"/>
      <c r="K571" s="185" t="e">
        <f>VLOOKUP('Damage Pickup'!$H571&amp;'Damage Pickup'!$I571,Code!$I$2:$M$51,4,0)</f>
        <v>#N/A</v>
      </c>
      <c r="L571" s="183"/>
      <c r="M571" s="163"/>
      <c r="N571" s="169"/>
      <c r="O571" s="169"/>
      <c r="P571" s="144">
        <v>0</v>
      </c>
      <c r="Q571" s="164">
        <f t="shared" si="88"/>
        <v>0</v>
      </c>
      <c r="R571" s="146"/>
      <c r="S571" s="147"/>
      <c r="T571" s="147"/>
      <c r="U571" s="157"/>
      <c r="V571" s="165"/>
      <c r="W571" s="166"/>
      <c r="X571" s="166"/>
      <c r="Y571" s="166"/>
      <c r="Z571" s="167" t="str">
        <f t="shared" si="85"/>
        <v/>
      </c>
      <c r="AA571" s="150">
        <f t="shared" si="87"/>
        <v>0</v>
      </c>
      <c r="AB571" s="167" t="str">
        <f t="shared" si="86"/>
        <v/>
      </c>
      <c r="AG571" s="188" t="str">
        <f ca="1">IF(AB571="","",MIN(OFFSET(B571,0,0):OFFSET(B571,AB571-1,0)))</f>
        <v/>
      </c>
      <c r="AH571" s="188" t="str">
        <f ca="1">IF(AB571="","",MIN(OFFSET(C571,0,0):OFFSET(C571,AB571-1,0)))</f>
        <v/>
      </c>
      <c r="AI571" s="188" t="str">
        <f ca="1">IF(AB571="","",MAX(OFFSET(B571,0,0):OFFSET(B571,AB571-1,0)))</f>
        <v/>
      </c>
      <c r="AJ571" s="188" t="str">
        <f ca="1">IF(AB571="","",MAX(OFFSET(C571,0,0):OFFSET(C571,AB571-1,0)))</f>
        <v/>
      </c>
      <c r="AK571" s="188">
        <f t="shared" ca="1" si="82"/>
        <v>0</v>
      </c>
      <c r="AL571" s="189">
        <f t="shared" ca="1" si="83"/>
        <v>0</v>
      </c>
    </row>
    <row r="572" spans="1:38" ht="15.75" x14ac:dyDescent="0.25">
      <c r="A572" s="138"/>
      <c r="B572" s="160"/>
      <c r="C572" s="160"/>
      <c r="D572" s="161"/>
      <c r="E572" s="142">
        <f t="shared" si="84"/>
        <v>1</v>
      </c>
      <c r="F572" s="162">
        <f t="shared" si="89"/>
        <v>0</v>
      </c>
      <c r="G572" s="161"/>
      <c r="H572" s="179"/>
      <c r="I572" s="143"/>
      <c r="J572" s="143"/>
      <c r="K572" s="185" t="e">
        <f>VLOOKUP('Damage Pickup'!$H572&amp;'Damage Pickup'!$I572,Code!$I$2:$M$51,4,0)</f>
        <v>#N/A</v>
      </c>
      <c r="L572" s="183"/>
      <c r="M572" s="163"/>
      <c r="N572" s="169"/>
      <c r="O572" s="169"/>
      <c r="P572" s="144">
        <v>0</v>
      </c>
      <c r="Q572" s="164">
        <f t="shared" si="88"/>
        <v>0</v>
      </c>
      <c r="R572" s="146"/>
      <c r="S572" s="147"/>
      <c r="T572" s="147"/>
      <c r="U572" s="157"/>
      <c r="V572" s="165"/>
      <c r="W572" s="166"/>
      <c r="X572" s="166"/>
      <c r="Y572" s="166"/>
      <c r="Z572" s="167" t="str">
        <f t="shared" si="85"/>
        <v/>
      </c>
      <c r="AA572" s="150">
        <f t="shared" si="87"/>
        <v>0</v>
      </c>
      <c r="AB572" s="167" t="str">
        <f t="shared" si="86"/>
        <v/>
      </c>
      <c r="AG572" s="188" t="str">
        <f ca="1">IF(AB572="","",MIN(OFFSET(B572,0,0):OFFSET(B572,AB572-1,0)))</f>
        <v/>
      </c>
      <c r="AH572" s="188" t="str">
        <f ca="1">IF(AB572="","",MIN(OFFSET(C572,0,0):OFFSET(C572,AB572-1,0)))</f>
        <v/>
      </c>
      <c r="AI572" s="188" t="str">
        <f ca="1">IF(AB572="","",MAX(OFFSET(B572,0,0):OFFSET(B572,AB572-1,0)))</f>
        <v/>
      </c>
      <c r="AJ572" s="188" t="str">
        <f ca="1">IF(AB572="","",MAX(OFFSET(C572,0,0):OFFSET(C572,AB572-1,0)))</f>
        <v/>
      </c>
      <c r="AK572" s="188">
        <f t="shared" ca="1" si="82"/>
        <v>0</v>
      </c>
      <c r="AL572" s="189">
        <f t="shared" ca="1" si="83"/>
        <v>0</v>
      </c>
    </row>
    <row r="573" spans="1:38" ht="15.75" x14ac:dyDescent="0.25">
      <c r="A573" s="138"/>
      <c r="B573" s="160"/>
      <c r="C573" s="160"/>
      <c r="D573" s="161"/>
      <c r="E573" s="142">
        <f t="shared" si="84"/>
        <v>1</v>
      </c>
      <c r="F573" s="162">
        <f t="shared" si="89"/>
        <v>0</v>
      </c>
      <c r="G573" s="161"/>
      <c r="H573" s="179"/>
      <c r="I573" s="143"/>
      <c r="J573" s="143"/>
      <c r="K573" s="185" t="e">
        <f>VLOOKUP('Damage Pickup'!$H573&amp;'Damage Pickup'!$I573,Code!$I$2:$M$51,4,0)</f>
        <v>#N/A</v>
      </c>
      <c r="L573" s="183"/>
      <c r="M573" s="163"/>
      <c r="N573" s="169"/>
      <c r="O573" s="169"/>
      <c r="P573" s="144">
        <v>0</v>
      </c>
      <c r="Q573" s="164">
        <f t="shared" si="88"/>
        <v>0</v>
      </c>
      <c r="R573" s="146"/>
      <c r="S573" s="147"/>
      <c r="T573" s="147"/>
      <c r="U573" s="157"/>
      <c r="V573" s="165"/>
      <c r="W573" s="166"/>
      <c r="X573" s="166"/>
      <c r="Y573" s="166"/>
      <c r="Z573" s="167" t="str">
        <f t="shared" si="85"/>
        <v/>
      </c>
      <c r="AA573" s="150">
        <f t="shared" si="87"/>
        <v>0</v>
      </c>
      <c r="AB573" s="167" t="str">
        <f t="shared" si="86"/>
        <v/>
      </c>
      <c r="AG573" s="188" t="str">
        <f ca="1">IF(AB573="","",MIN(OFFSET(B573,0,0):OFFSET(B573,AB573-1,0)))</f>
        <v/>
      </c>
      <c r="AH573" s="188" t="str">
        <f ca="1">IF(AB573="","",MIN(OFFSET(C573,0,0):OFFSET(C573,AB573-1,0)))</f>
        <v/>
      </c>
      <c r="AI573" s="188" t="str">
        <f ca="1">IF(AB573="","",MAX(OFFSET(B573,0,0):OFFSET(B573,AB573-1,0)))</f>
        <v/>
      </c>
      <c r="AJ573" s="188" t="str">
        <f ca="1">IF(AB573="","",MAX(OFFSET(C573,0,0):OFFSET(C573,AB573-1,0)))</f>
        <v/>
      </c>
      <c r="AK573" s="188">
        <f t="shared" ref="AK573:AK636" ca="1" si="90">MIN(AG573:AJ573)</f>
        <v>0</v>
      </c>
      <c r="AL573" s="189">
        <f t="shared" ref="AL573:AL636" ca="1" si="91">MAX(AG573:AJ573)</f>
        <v>0</v>
      </c>
    </row>
    <row r="574" spans="1:38" ht="15.75" x14ac:dyDescent="0.25">
      <c r="A574" s="138"/>
      <c r="B574" s="160"/>
      <c r="C574" s="160"/>
      <c r="D574" s="161"/>
      <c r="E574" s="142">
        <f t="shared" si="84"/>
        <v>1</v>
      </c>
      <c r="F574" s="162">
        <f t="shared" si="89"/>
        <v>0</v>
      </c>
      <c r="G574" s="161"/>
      <c r="H574" s="179"/>
      <c r="I574" s="143"/>
      <c r="J574" s="143"/>
      <c r="K574" s="185" t="e">
        <f>VLOOKUP('Damage Pickup'!$H574&amp;'Damage Pickup'!$I574,Code!$I$2:$M$51,4,0)</f>
        <v>#N/A</v>
      </c>
      <c r="L574" s="183"/>
      <c r="M574" s="163"/>
      <c r="N574" s="169"/>
      <c r="O574" s="169"/>
      <c r="P574" s="144">
        <v>0</v>
      </c>
      <c r="Q574" s="164">
        <f t="shared" si="88"/>
        <v>0</v>
      </c>
      <c r="R574" s="146"/>
      <c r="S574" s="147"/>
      <c r="T574" s="147"/>
      <c r="U574" s="157"/>
      <c r="V574" s="165"/>
      <c r="W574" s="166"/>
      <c r="X574" s="166"/>
      <c r="Y574" s="166"/>
      <c r="Z574" s="167" t="str">
        <f t="shared" si="85"/>
        <v/>
      </c>
      <c r="AA574" s="150">
        <f t="shared" si="87"/>
        <v>0</v>
      </c>
      <c r="AB574" s="167" t="str">
        <f t="shared" si="86"/>
        <v/>
      </c>
      <c r="AG574" s="188" t="str">
        <f ca="1">IF(AB574="","",MIN(OFFSET(B574,0,0):OFFSET(B574,AB574-1,0)))</f>
        <v/>
      </c>
      <c r="AH574" s="188" t="str">
        <f ca="1">IF(AB574="","",MIN(OFFSET(C574,0,0):OFFSET(C574,AB574-1,0)))</f>
        <v/>
      </c>
      <c r="AI574" s="188" t="str">
        <f ca="1">IF(AB574="","",MAX(OFFSET(B574,0,0):OFFSET(B574,AB574-1,0)))</f>
        <v/>
      </c>
      <c r="AJ574" s="188" t="str">
        <f ca="1">IF(AB574="","",MAX(OFFSET(C574,0,0):OFFSET(C574,AB574-1,0)))</f>
        <v/>
      </c>
      <c r="AK574" s="188">
        <f t="shared" ca="1" si="90"/>
        <v>0</v>
      </c>
      <c r="AL574" s="189">
        <f t="shared" ca="1" si="91"/>
        <v>0</v>
      </c>
    </row>
    <row r="575" spans="1:38" ht="15.75" x14ac:dyDescent="0.25">
      <c r="A575" s="138"/>
      <c r="B575" s="160"/>
      <c r="C575" s="160"/>
      <c r="D575" s="161"/>
      <c r="E575" s="142">
        <f t="shared" si="84"/>
        <v>1</v>
      </c>
      <c r="F575" s="162">
        <f t="shared" si="89"/>
        <v>0</v>
      </c>
      <c r="G575" s="161"/>
      <c r="H575" s="179"/>
      <c r="I575" s="143"/>
      <c r="J575" s="143"/>
      <c r="K575" s="185" t="e">
        <f>VLOOKUP('Damage Pickup'!$H575&amp;'Damage Pickup'!$I575,Code!$I$2:$M$51,4,0)</f>
        <v>#N/A</v>
      </c>
      <c r="L575" s="183"/>
      <c r="M575" s="163"/>
      <c r="N575" s="169"/>
      <c r="O575" s="169"/>
      <c r="P575" s="144">
        <v>0</v>
      </c>
      <c r="Q575" s="164">
        <f t="shared" si="88"/>
        <v>0</v>
      </c>
      <c r="R575" s="146"/>
      <c r="S575" s="147"/>
      <c r="T575" s="147"/>
      <c r="U575" s="157"/>
      <c r="V575" s="165"/>
      <c r="W575" s="166"/>
      <c r="X575" s="166"/>
      <c r="Y575" s="166"/>
      <c r="Z575" s="167" t="str">
        <f t="shared" si="85"/>
        <v/>
      </c>
      <c r="AA575" s="150">
        <f t="shared" si="87"/>
        <v>0</v>
      </c>
      <c r="AB575" s="167" t="str">
        <f t="shared" si="86"/>
        <v/>
      </c>
      <c r="AG575" s="188" t="str">
        <f ca="1">IF(AB575="","",MIN(OFFSET(B575,0,0):OFFSET(B575,AB575-1,0)))</f>
        <v/>
      </c>
      <c r="AH575" s="188" t="str">
        <f ca="1">IF(AB575="","",MIN(OFFSET(C575,0,0):OFFSET(C575,AB575-1,0)))</f>
        <v/>
      </c>
      <c r="AI575" s="188" t="str">
        <f ca="1">IF(AB575="","",MAX(OFFSET(B575,0,0):OFFSET(B575,AB575-1,0)))</f>
        <v/>
      </c>
      <c r="AJ575" s="188" t="str">
        <f ca="1">IF(AB575="","",MAX(OFFSET(C575,0,0):OFFSET(C575,AB575-1,0)))</f>
        <v/>
      </c>
      <c r="AK575" s="188">
        <f t="shared" ca="1" si="90"/>
        <v>0</v>
      </c>
      <c r="AL575" s="189">
        <f t="shared" ca="1" si="91"/>
        <v>0</v>
      </c>
    </row>
    <row r="576" spans="1:38" ht="15.75" x14ac:dyDescent="0.25">
      <c r="A576" s="138"/>
      <c r="B576" s="160"/>
      <c r="C576" s="160"/>
      <c r="D576" s="161"/>
      <c r="E576" s="142">
        <f t="shared" si="84"/>
        <v>1</v>
      </c>
      <c r="F576" s="162">
        <f t="shared" si="89"/>
        <v>0</v>
      </c>
      <c r="G576" s="161"/>
      <c r="H576" s="179"/>
      <c r="I576" s="143"/>
      <c r="J576" s="143"/>
      <c r="K576" s="185" t="e">
        <f>VLOOKUP('Damage Pickup'!$H576&amp;'Damage Pickup'!$I576,Code!$I$2:$M$51,4,0)</f>
        <v>#N/A</v>
      </c>
      <c r="L576" s="183"/>
      <c r="M576" s="163"/>
      <c r="N576" s="169"/>
      <c r="O576" s="169"/>
      <c r="P576" s="144">
        <v>0</v>
      </c>
      <c r="Q576" s="164">
        <f t="shared" si="88"/>
        <v>0</v>
      </c>
      <c r="R576" s="146"/>
      <c r="S576" s="147"/>
      <c r="T576" s="147"/>
      <c r="U576" s="157"/>
      <c r="V576" s="165"/>
      <c r="W576" s="166"/>
      <c r="X576" s="166"/>
      <c r="Y576" s="166"/>
      <c r="Z576" s="167" t="str">
        <f t="shared" si="85"/>
        <v/>
      </c>
      <c r="AA576" s="150">
        <f t="shared" si="87"/>
        <v>0</v>
      </c>
      <c r="AB576" s="167" t="str">
        <f t="shared" si="86"/>
        <v/>
      </c>
      <c r="AG576" s="188" t="str">
        <f ca="1">IF(AB576="","",MIN(OFFSET(B576,0,0):OFFSET(B576,AB576-1,0)))</f>
        <v/>
      </c>
      <c r="AH576" s="188" t="str">
        <f ca="1">IF(AB576="","",MIN(OFFSET(C576,0,0):OFFSET(C576,AB576-1,0)))</f>
        <v/>
      </c>
      <c r="AI576" s="188" t="str">
        <f ca="1">IF(AB576="","",MAX(OFFSET(B576,0,0):OFFSET(B576,AB576-1,0)))</f>
        <v/>
      </c>
      <c r="AJ576" s="188" t="str">
        <f ca="1">IF(AB576="","",MAX(OFFSET(C576,0,0):OFFSET(C576,AB576-1,0)))</f>
        <v/>
      </c>
      <c r="AK576" s="188">
        <f t="shared" ca="1" si="90"/>
        <v>0</v>
      </c>
      <c r="AL576" s="189">
        <f t="shared" ca="1" si="91"/>
        <v>0</v>
      </c>
    </row>
    <row r="577" spans="1:38" ht="15.75" x14ac:dyDescent="0.25">
      <c r="A577" s="138"/>
      <c r="B577" s="160"/>
      <c r="C577" s="160"/>
      <c r="D577" s="161"/>
      <c r="E577" s="142">
        <f t="shared" si="84"/>
        <v>1</v>
      </c>
      <c r="F577" s="162">
        <f t="shared" si="89"/>
        <v>0</v>
      </c>
      <c r="G577" s="161"/>
      <c r="H577" s="179"/>
      <c r="I577" s="143"/>
      <c r="J577" s="143"/>
      <c r="K577" s="185" t="e">
        <f>VLOOKUP('Damage Pickup'!$H577&amp;'Damage Pickup'!$I577,Code!$I$2:$M$51,4,0)</f>
        <v>#N/A</v>
      </c>
      <c r="L577" s="183"/>
      <c r="M577" s="163"/>
      <c r="N577" s="169"/>
      <c r="O577" s="169"/>
      <c r="P577" s="144">
        <v>0</v>
      </c>
      <c r="Q577" s="164">
        <f t="shared" si="88"/>
        <v>0</v>
      </c>
      <c r="R577" s="146"/>
      <c r="S577" s="147"/>
      <c r="T577" s="147"/>
      <c r="U577" s="157"/>
      <c r="V577" s="165"/>
      <c r="W577" s="166"/>
      <c r="X577" s="166"/>
      <c r="Y577" s="166"/>
      <c r="Z577" s="167" t="str">
        <f t="shared" si="85"/>
        <v/>
      </c>
      <c r="AA577" s="150">
        <f t="shared" si="87"/>
        <v>0</v>
      </c>
      <c r="AB577" s="167" t="str">
        <f t="shared" si="86"/>
        <v/>
      </c>
      <c r="AG577" s="188" t="str">
        <f ca="1">IF(AB577="","",MIN(OFFSET(B577,0,0):OFFSET(B577,AB577-1,0)))</f>
        <v/>
      </c>
      <c r="AH577" s="188" t="str">
        <f ca="1">IF(AB577="","",MIN(OFFSET(C577,0,0):OFFSET(C577,AB577-1,0)))</f>
        <v/>
      </c>
      <c r="AI577" s="188" t="str">
        <f ca="1">IF(AB577="","",MAX(OFFSET(B577,0,0):OFFSET(B577,AB577-1,0)))</f>
        <v/>
      </c>
      <c r="AJ577" s="188" t="str">
        <f ca="1">IF(AB577="","",MAX(OFFSET(C577,0,0):OFFSET(C577,AB577-1,0)))</f>
        <v/>
      </c>
      <c r="AK577" s="188">
        <f t="shared" ca="1" si="90"/>
        <v>0</v>
      </c>
      <c r="AL577" s="189">
        <f t="shared" ca="1" si="91"/>
        <v>0</v>
      </c>
    </row>
    <row r="578" spans="1:38" ht="15.75" x14ac:dyDescent="0.25">
      <c r="A578" s="138"/>
      <c r="B578" s="160"/>
      <c r="C578" s="160"/>
      <c r="D578" s="161"/>
      <c r="E578" s="142">
        <f t="shared" ref="E578:E641" si="92">IF(OR(ABS(C578-B578)*1000=0,C578=0),1,ABS(C578-B578)*1000)</f>
        <v>1</v>
      </c>
      <c r="F578" s="162">
        <f t="shared" si="89"/>
        <v>0</v>
      </c>
      <c r="G578" s="161"/>
      <c r="H578" s="179"/>
      <c r="I578" s="143"/>
      <c r="J578" s="143"/>
      <c r="K578" s="185" t="e">
        <f>VLOOKUP('Damage Pickup'!$H578&amp;'Damage Pickup'!$I578,Code!$I$2:$M$51,4,0)</f>
        <v>#N/A</v>
      </c>
      <c r="L578" s="183"/>
      <c r="M578" s="163"/>
      <c r="N578" s="169"/>
      <c r="O578" s="169"/>
      <c r="P578" s="144">
        <v>0</v>
      </c>
      <c r="Q578" s="164">
        <f t="shared" si="88"/>
        <v>0</v>
      </c>
      <c r="R578" s="146"/>
      <c r="S578" s="147"/>
      <c r="T578" s="147"/>
      <c r="U578" s="157"/>
      <c r="V578" s="165"/>
      <c r="W578" s="166"/>
      <c r="X578" s="166"/>
      <c r="Y578" s="166"/>
      <c r="Z578" s="167" t="str">
        <f t="shared" si="85"/>
        <v/>
      </c>
      <c r="AA578" s="150">
        <f t="shared" si="87"/>
        <v>0</v>
      </c>
      <c r="AB578" s="167" t="str">
        <f t="shared" si="86"/>
        <v/>
      </c>
      <c r="AG578" s="188" t="str">
        <f ca="1">IF(AB578="","",MIN(OFFSET(B578,0,0):OFFSET(B578,AB578-1,0)))</f>
        <v/>
      </c>
      <c r="AH578" s="188" t="str">
        <f ca="1">IF(AB578="","",MIN(OFFSET(C578,0,0):OFFSET(C578,AB578-1,0)))</f>
        <v/>
      </c>
      <c r="AI578" s="188" t="str">
        <f ca="1">IF(AB578="","",MAX(OFFSET(B578,0,0):OFFSET(B578,AB578-1,0)))</f>
        <v/>
      </c>
      <c r="AJ578" s="188" t="str">
        <f ca="1">IF(AB578="","",MAX(OFFSET(C578,0,0):OFFSET(C578,AB578-1,0)))</f>
        <v/>
      </c>
      <c r="AK578" s="188">
        <f t="shared" ca="1" si="90"/>
        <v>0</v>
      </c>
      <c r="AL578" s="189">
        <f t="shared" ca="1" si="91"/>
        <v>0</v>
      </c>
    </row>
    <row r="579" spans="1:38" ht="15.75" x14ac:dyDescent="0.25">
      <c r="A579" s="138"/>
      <c r="B579" s="160"/>
      <c r="C579" s="160"/>
      <c r="D579" s="161"/>
      <c r="E579" s="142">
        <f t="shared" si="92"/>
        <v>1</v>
      </c>
      <c r="F579" s="162">
        <f t="shared" si="89"/>
        <v>0</v>
      </c>
      <c r="G579" s="161"/>
      <c r="H579" s="179"/>
      <c r="I579" s="143"/>
      <c r="J579" s="143"/>
      <c r="K579" s="185" t="e">
        <f>VLOOKUP('Damage Pickup'!$H579&amp;'Damage Pickup'!$I579,Code!$I$2:$M$51,4,0)</f>
        <v>#N/A</v>
      </c>
      <c r="L579" s="183"/>
      <c r="M579" s="163"/>
      <c r="N579" s="169"/>
      <c r="O579" s="169"/>
      <c r="P579" s="144">
        <v>0</v>
      </c>
      <c r="Q579" s="164">
        <f t="shared" si="88"/>
        <v>0</v>
      </c>
      <c r="R579" s="146"/>
      <c r="S579" s="147"/>
      <c r="T579" s="147"/>
      <c r="U579" s="157"/>
      <c r="V579" s="165"/>
      <c r="W579" s="166"/>
      <c r="X579" s="166"/>
      <c r="Y579" s="166"/>
      <c r="Z579" s="167" t="str">
        <f t="shared" ref="Z579:Z642" si="93">IF(A579="","",ROW()-ROW($Z$2))</f>
        <v/>
      </c>
      <c r="AA579" s="150">
        <f t="shared" si="87"/>
        <v>0</v>
      </c>
      <c r="AB579" s="167" t="str">
        <f t="shared" ref="AB579:AB642" si="94">IF(Z579="","",COUNTIF($AA:$AA,Z579))</f>
        <v/>
      </c>
      <c r="AG579" s="188" t="str">
        <f ca="1">IF(AB579="","",MIN(OFFSET(B579,0,0):OFFSET(B579,AB579-1,0)))</f>
        <v/>
      </c>
      <c r="AH579" s="188" t="str">
        <f ca="1">IF(AB579="","",MIN(OFFSET(C579,0,0):OFFSET(C579,AB579-1,0)))</f>
        <v/>
      </c>
      <c r="AI579" s="188" t="str">
        <f ca="1">IF(AB579="","",MAX(OFFSET(B579,0,0):OFFSET(B579,AB579-1,0)))</f>
        <v/>
      </c>
      <c r="AJ579" s="188" t="str">
        <f ca="1">IF(AB579="","",MAX(OFFSET(C579,0,0):OFFSET(C579,AB579-1,0)))</f>
        <v/>
      </c>
      <c r="AK579" s="188">
        <f t="shared" ca="1" si="90"/>
        <v>0</v>
      </c>
      <c r="AL579" s="189">
        <f t="shared" ca="1" si="91"/>
        <v>0</v>
      </c>
    </row>
    <row r="580" spans="1:38" ht="15.75" x14ac:dyDescent="0.25">
      <c r="A580" s="138"/>
      <c r="B580" s="160"/>
      <c r="C580" s="160"/>
      <c r="D580" s="161"/>
      <c r="E580" s="142">
        <f t="shared" si="92"/>
        <v>1</v>
      </c>
      <c r="F580" s="162">
        <f t="shared" si="89"/>
        <v>0</v>
      </c>
      <c r="G580" s="161"/>
      <c r="H580" s="179"/>
      <c r="I580" s="143"/>
      <c r="J580" s="143"/>
      <c r="K580" s="185" t="e">
        <f>VLOOKUP('Damage Pickup'!$H580&amp;'Damage Pickup'!$I580,Code!$I$2:$M$51,4,0)</f>
        <v>#N/A</v>
      </c>
      <c r="L580" s="183"/>
      <c r="M580" s="163"/>
      <c r="N580" s="169"/>
      <c r="O580" s="169"/>
      <c r="P580" s="144">
        <v>0</v>
      </c>
      <c r="Q580" s="164">
        <f t="shared" si="88"/>
        <v>0</v>
      </c>
      <c r="R580" s="146"/>
      <c r="S580" s="147"/>
      <c r="T580" s="147"/>
      <c r="U580" s="157"/>
      <c r="V580" s="165"/>
      <c r="W580" s="166"/>
      <c r="X580" s="166"/>
      <c r="Y580" s="166"/>
      <c r="Z580" s="167" t="str">
        <f t="shared" si="93"/>
        <v/>
      </c>
      <c r="AA580" s="150">
        <f t="shared" si="87"/>
        <v>0</v>
      </c>
      <c r="AB580" s="167" t="str">
        <f t="shared" si="94"/>
        <v/>
      </c>
      <c r="AG580" s="188" t="str">
        <f ca="1">IF(AB580="","",MIN(OFFSET(B580,0,0):OFFSET(B580,AB580-1,0)))</f>
        <v/>
      </c>
      <c r="AH580" s="188" t="str">
        <f ca="1">IF(AB580="","",MIN(OFFSET(C580,0,0):OFFSET(C580,AB580-1,0)))</f>
        <v/>
      </c>
      <c r="AI580" s="188" t="str">
        <f ca="1">IF(AB580="","",MAX(OFFSET(B580,0,0):OFFSET(B580,AB580-1,0)))</f>
        <v/>
      </c>
      <c r="AJ580" s="188" t="str">
        <f ca="1">IF(AB580="","",MAX(OFFSET(C580,0,0):OFFSET(C580,AB580-1,0)))</f>
        <v/>
      </c>
      <c r="AK580" s="188">
        <f t="shared" ca="1" si="90"/>
        <v>0</v>
      </c>
      <c r="AL580" s="189">
        <f t="shared" ca="1" si="91"/>
        <v>0</v>
      </c>
    </row>
    <row r="581" spans="1:38" ht="15.75" x14ac:dyDescent="0.25">
      <c r="A581" s="138"/>
      <c r="B581" s="160"/>
      <c r="C581" s="160"/>
      <c r="D581" s="161"/>
      <c r="E581" s="142">
        <f t="shared" si="92"/>
        <v>1</v>
      </c>
      <c r="F581" s="162">
        <f t="shared" si="89"/>
        <v>0</v>
      </c>
      <c r="G581" s="161"/>
      <c r="H581" s="179"/>
      <c r="I581" s="143"/>
      <c r="J581" s="143"/>
      <c r="K581" s="185" t="e">
        <f>VLOOKUP('Damage Pickup'!$H581&amp;'Damage Pickup'!$I581,Code!$I$2:$M$51,4,0)</f>
        <v>#N/A</v>
      </c>
      <c r="L581" s="183"/>
      <c r="M581" s="163"/>
      <c r="N581" s="169"/>
      <c r="O581" s="169"/>
      <c r="P581" s="144">
        <v>0</v>
      </c>
      <c r="Q581" s="164">
        <f t="shared" si="88"/>
        <v>0</v>
      </c>
      <c r="R581" s="146"/>
      <c r="S581" s="147"/>
      <c r="T581" s="147"/>
      <c r="U581" s="157"/>
      <c r="V581" s="165"/>
      <c r="W581" s="166"/>
      <c r="X581" s="166"/>
      <c r="Y581" s="166"/>
      <c r="Z581" s="167" t="str">
        <f t="shared" si="93"/>
        <v/>
      </c>
      <c r="AA581" s="150">
        <f t="shared" si="87"/>
        <v>0</v>
      </c>
      <c r="AB581" s="167" t="str">
        <f t="shared" si="94"/>
        <v/>
      </c>
      <c r="AG581" s="188" t="str">
        <f ca="1">IF(AB581="","",MIN(OFFSET(B581,0,0):OFFSET(B581,AB581-1,0)))</f>
        <v/>
      </c>
      <c r="AH581" s="188" t="str">
        <f ca="1">IF(AB581="","",MIN(OFFSET(C581,0,0):OFFSET(C581,AB581-1,0)))</f>
        <v/>
      </c>
      <c r="AI581" s="188" t="str">
        <f ca="1">IF(AB581="","",MAX(OFFSET(B581,0,0):OFFSET(B581,AB581-1,0)))</f>
        <v/>
      </c>
      <c r="AJ581" s="188" t="str">
        <f ca="1">IF(AB581="","",MAX(OFFSET(C581,0,0):OFFSET(C581,AB581-1,0)))</f>
        <v/>
      </c>
      <c r="AK581" s="188">
        <f t="shared" ca="1" si="90"/>
        <v>0</v>
      </c>
      <c r="AL581" s="189">
        <f t="shared" ca="1" si="91"/>
        <v>0</v>
      </c>
    </row>
    <row r="582" spans="1:38" ht="15.75" x14ac:dyDescent="0.25">
      <c r="A582" s="138"/>
      <c r="B582" s="160"/>
      <c r="C582" s="160"/>
      <c r="D582" s="161"/>
      <c r="E582" s="142">
        <f t="shared" si="92"/>
        <v>1</v>
      </c>
      <c r="F582" s="162">
        <f t="shared" si="89"/>
        <v>0</v>
      </c>
      <c r="G582" s="161"/>
      <c r="H582" s="179"/>
      <c r="I582" s="143"/>
      <c r="J582" s="143"/>
      <c r="K582" s="185" t="e">
        <f>VLOOKUP('Damage Pickup'!$H582&amp;'Damage Pickup'!$I582,Code!$I$2:$M$51,4,0)</f>
        <v>#N/A</v>
      </c>
      <c r="L582" s="183"/>
      <c r="M582" s="163"/>
      <c r="N582" s="169"/>
      <c r="O582" s="169"/>
      <c r="P582" s="144">
        <v>0</v>
      </c>
      <c r="Q582" s="164">
        <f t="shared" si="88"/>
        <v>0</v>
      </c>
      <c r="R582" s="146"/>
      <c r="S582" s="147"/>
      <c r="T582" s="147"/>
      <c r="U582" s="157"/>
      <c r="V582" s="165"/>
      <c r="W582" s="166"/>
      <c r="X582" s="166"/>
      <c r="Y582" s="166"/>
      <c r="Z582" s="167" t="str">
        <f t="shared" si="93"/>
        <v/>
      </c>
      <c r="AA582" s="150">
        <f t="shared" si="87"/>
        <v>0</v>
      </c>
      <c r="AB582" s="167" t="str">
        <f t="shared" si="94"/>
        <v/>
      </c>
      <c r="AG582" s="188" t="str">
        <f ca="1">IF(AB582="","",MIN(OFFSET(B582,0,0):OFFSET(B582,AB582-1,0)))</f>
        <v/>
      </c>
      <c r="AH582" s="188" t="str">
        <f ca="1">IF(AB582="","",MIN(OFFSET(C582,0,0):OFFSET(C582,AB582-1,0)))</f>
        <v/>
      </c>
      <c r="AI582" s="188" t="str">
        <f ca="1">IF(AB582="","",MAX(OFFSET(B582,0,0):OFFSET(B582,AB582-1,0)))</f>
        <v/>
      </c>
      <c r="AJ582" s="188" t="str">
        <f ca="1">IF(AB582="","",MAX(OFFSET(C582,0,0):OFFSET(C582,AB582-1,0)))</f>
        <v/>
      </c>
      <c r="AK582" s="188">
        <f t="shared" ca="1" si="90"/>
        <v>0</v>
      </c>
      <c r="AL582" s="189">
        <f t="shared" ca="1" si="91"/>
        <v>0</v>
      </c>
    </row>
    <row r="583" spans="1:38" ht="15.75" x14ac:dyDescent="0.25">
      <c r="A583" s="138"/>
      <c r="B583" s="160"/>
      <c r="C583" s="160"/>
      <c r="D583" s="161"/>
      <c r="E583" s="142">
        <f t="shared" si="92"/>
        <v>1</v>
      </c>
      <c r="F583" s="162">
        <f t="shared" si="89"/>
        <v>0</v>
      </c>
      <c r="G583" s="161"/>
      <c r="H583" s="179"/>
      <c r="I583" s="143"/>
      <c r="J583" s="143"/>
      <c r="K583" s="185" t="e">
        <f>VLOOKUP('Damage Pickup'!$H583&amp;'Damage Pickup'!$I583,Code!$I$2:$M$51,4,0)</f>
        <v>#N/A</v>
      </c>
      <c r="L583" s="183"/>
      <c r="M583" s="163"/>
      <c r="N583" s="169"/>
      <c r="O583" s="169"/>
      <c r="P583" s="144">
        <v>0</v>
      </c>
      <c r="Q583" s="164">
        <f t="shared" si="88"/>
        <v>0</v>
      </c>
      <c r="R583" s="146"/>
      <c r="S583" s="147"/>
      <c r="T583" s="147"/>
      <c r="U583" s="157"/>
      <c r="V583" s="165"/>
      <c r="W583" s="166"/>
      <c r="X583" s="166"/>
      <c r="Y583" s="166"/>
      <c r="Z583" s="167" t="str">
        <f t="shared" si="93"/>
        <v/>
      </c>
      <c r="AA583" s="150">
        <f t="shared" si="87"/>
        <v>0</v>
      </c>
      <c r="AB583" s="167" t="str">
        <f t="shared" si="94"/>
        <v/>
      </c>
      <c r="AG583" s="188" t="str">
        <f ca="1">IF(AB583="","",MIN(OFFSET(B583,0,0):OFFSET(B583,AB583-1,0)))</f>
        <v/>
      </c>
      <c r="AH583" s="188" t="str">
        <f ca="1">IF(AB583="","",MIN(OFFSET(C583,0,0):OFFSET(C583,AB583-1,0)))</f>
        <v/>
      </c>
      <c r="AI583" s="188" t="str">
        <f ca="1">IF(AB583="","",MAX(OFFSET(B583,0,0):OFFSET(B583,AB583-1,0)))</f>
        <v/>
      </c>
      <c r="AJ583" s="188" t="str">
        <f ca="1">IF(AB583="","",MAX(OFFSET(C583,0,0):OFFSET(C583,AB583-1,0)))</f>
        <v/>
      </c>
      <c r="AK583" s="188">
        <f t="shared" ca="1" si="90"/>
        <v>0</v>
      </c>
      <c r="AL583" s="189">
        <f t="shared" ca="1" si="91"/>
        <v>0</v>
      </c>
    </row>
    <row r="584" spans="1:38" ht="15.75" x14ac:dyDescent="0.25">
      <c r="A584" s="138"/>
      <c r="B584" s="160"/>
      <c r="C584" s="160"/>
      <c r="D584" s="161"/>
      <c r="E584" s="142">
        <f t="shared" si="92"/>
        <v>1</v>
      </c>
      <c r="F584" s="162">
        <f t="shared" si="89"/>
        <v>0</v>
      </c>
      <c r="G584" s="161"/>
      <c r="H584" s="179"/>
      <c r="I584" s="143"/>
      <c r="J584" s="143"/>
      <c r="K584" s="185" t="e">
        <f>VLOOKUP('Damage Pickup'!$H584&amp;'Damage Pickup'!$I584,Code!$I$2:$M$51,4,0)</f>
        <v>#N/A</v>
      </c>
      <c r="L584" s="183"/>
      <c r="M584" s="163"/>
      <c r="N584" s="169"/>
      <c r="O584" s="169"/>
      <c r="P584" s="144">
        <v>0</v>
      </c>
      <c r="Q584" s="164">
        <f t="shared" si="88"/>
        <v>0</v>
      </c>
      <c r="R584" s="146"/>
      <c r="S584" s="147"/>
      <c r="T584" s="147"/>
      <c r="U584" s="157"/>
      <c r="V584" s="165"/>
      <c r="W584" s="166"/>
      <c r="X584" s="166"/>
      <c r="Y584" s="166"/>
      <c r="Z584" s="167" t="str">
        <f t="shared" si="93"/>
        <v/>
      </c>
      <c r="AA584" s="150">
        <f t="shared" si="87"/>
        <v>0</v>
      </c>
      <c r="AB584" s="167" t="str">
        <f t="shared" si="94"/>
        <v/>
      </c>
      <c r="AG584" s="188" t="str">
        <f ca="1">IF(AB584="","",MIN(OFFSET(B584,0,0):OFFSET(B584,AB584-1,0)))</f>
        <v/>
      </c>
      <c r="AH584" s="188" t="str">
        <f ca="1">IF(AB584="","",MIN(OFFSET(C584,0,0):OFFSET(C584,AB584-1,0)))</f>
        <v/>
      </c>
      <c r="AI584" s="188" t="str">
        <f ca="1">IF(AB584="","",MAX(OFFSET(B584,0,0):OFFSET(B584,AB584-1,0)))</f>
        <v/>
      </c>
      <c r="AJ584" s="188" t="str">
        <f ca="1">IF(AB584="","",MAX(OFFSET(C584,0,0):OFFSET(C584,AB584-1,0)))</f>
        <v/>
      </c>
      <c r="AK584" s="188">
        <f t="shared" ca="1" si="90"/>
        <v>0</v>
      </c>
      <c r="AL584" s="189">
        <f t="shared" ca="1" si="91"/>
        <v>0</v>
      </c>
    </row>
    <row r="585" spans="1:38" ht="15.75" x14ac:dyDescent="0.25">
      <c r="A585" s="138"/>
      <c r="B585" s="160"/>
      <c r="C585" s="160"/>
      <c r="D585" s="161"/>
      <c r="E585" s="142">
        <f t="shared" si="92"/>
        <v>1</v>
      </c>
      <c r="F585" s="162">
        <f t="shared" si="89"/>
        <v>0</v>
      </c>
      <c r="G585" s="161"/>
      <c r="H585" s="179"/>
      <c r="I585" s="143"/>
      <c r="J585" s="143"/>
      <c r="K585" s="185" t="e">
        <f>VLOOKUP('Damage Pickup'!$H585&amp;'Damage Pickup'!$I585,Code!$I$2:$M$51,4,0)</f>
        <v>#N/A</v>
      </c>
      <c r="L585" s="183"/>
      <c r="M585" s="163"/>
      <c r="N585" s="169"/>
      <c r="O585" s="169"/>
      <c r="P585" s="144">
        <v>0</v>
      </c>
      <c r="Q585" s="164">
        <f t="shared" si="88"/>
        <v>0</v>
      </c>
      <c r="R585" s="146"/>
      <c r="S585" s="147"/>
      <c r="T585" s="147"/>
      <c r="U585" s="157"/>
      <c r="V585" s="165"/>
      <c r="W585" s="166"/>
      <c r="X585" s="166"/>
      <c r="Y585" s="166"/>
      <c r="Z585" s="167" t="str">
        <f t="shared" si="93"/>
        <v/>
      </c>
      <c r="AA585" s="150">
        <f t="shared" ref="AA585:AA648" si="95">IF(B585="",0,IF(Z585="",AA584,Z585))</f>
        <v>0</v>
      </c>
      <c r="AB585" s="167" t="str">
        <f t="shared" si="94"/>
        <v/>
      </c>
      <c r="AG585" s="188" t="str">
        <f ca="1">IF(AB585="","",MIN(OFFSET(B585,0,0):OFFSET(B585,AB585-1,0)))</f>
        <v/>
      </c>
      <c r="AH585" s="188" t="str">
        <f ca="1">IF(AB585="","",MIN(OFFSET(C585,0,0):OFFSET(C585,AB585-1,0)))</f>
        <v/>
      </c>
      <c r="AI585" s="188" t="str">
        <f ca="1">IF(AB585="","",MAX(OFFSET(B585,0,0):OFFSET(B585,AB585-1,0)))</f>
        <v/>
      </c>
      <c r="AJ585" s="188" t="str">
        <f ca="1">IF(AB585="","",MAX(OFFSET(C585,0,0):OFFSET(C585,AB585-1,0)))</f>
        <v/>
      </c>
      <c r="AK585" s="188">
        <f t="shared" ca="1" si="90"/>
        <v>0</v>
      </c>
      <c r="AL585" s="189">
        <f t="shared" ca="1" si="91"/>
        <v>0</v>
      </c>
    </row>
    <row r="586" spans="1:38" ht="15.75" x14ac:dyDescent="0.25">
      <c r="A586" s="138"/>
      <c r="B586" s="160"/>
      <c r="C586" s="160"/>
      <c r="D586" s="161"/>
      <c r="E586" s="142">
        <f t="shared" si="92"/>
        <v>1</v>
      </c>
      <c r="F586" s="162">
        <f t="shared" si="89"/>
        <v>0</v>
      </c>
      <c r="G586" s="161"/>
      <c r="H586" s="179"/>
      <c r="I586" s="143"/>
      <c r="J586" s="143"/>
      <c r="K586" s="185" t="e">
        <f>VLOOKUP('Damage Pickup'!$H586&amp;'Damage Pickup'!$I586,Code!$I$2:$M$51,4,0)</f>
        <v>#N/A</v>
      </c>
      <c r="L586" s="183"/>
      <c r="M586" s="163"/>
      <c r="N586" s="169"/>
      <c r="O586" s="169"/>
      <c r="P586" s="144">
        <v>0</v>
      </c>
      <c r="Q586" s="164">
        <f t="shared" si="88"/>
        <v>0</v>
      </c>
      <c r="R586" s="146"/>
      <c r="S586" s="147"/>
      <c r="T586" s="147"/>
      <c r="U586" s="157"/>
      <c r="V586" s="165"/>
      <c r="W586" s="166"/>
      <c r="X586" s="166"/>
      <c r="Y586" s="166"/>
      <c r="Z586" s="167" t="str">
        <f t="shared" si="93"/>
        <v/>
      </c>
      <c r="AA586" s="150">
        <f t="shared" si="95"/>
        <v>0</v>
      </c>
      <c r="AB586" s="167" t="str">
        <f t="shared" si="94"/>
        <v/>
      </c>
      <c r="AG586" s="188" t="str">
        <f ca="1">IF(AB586="","",MIN(OFFSET(B586,0,0):OFFSET(B586,AB586-1,0)))</f>
        <v/>
      </c>
      <c r="AH586" s="188" t="str">
        <f ca="1">IF(AB586="","",MIN(OFFSET(C586,0,0):OFFSET(C586,AB586-1,0)))</f>
        <v/>
      </c>
      <c r="AI586" s="188" t="str">
        <f ca="1">IF(AB586="","",MAX(OFFSET(B586,0,0):OFFSET(B586,AB586-1,0)))</f>
        <v/>
      </c>
      <c r="AJ586" s="188" t="str">
        <f ca="1">IF(AB586="","",MAX(OFFSET(C586,0,0):OFFSET(C586,AB586-1,0)))</f>
        <v/>
      </c>
      <c r="AK586" s="188">
        <f t="shared" ca="1" si="90"/>
        <v>0</v>
      </c>
      <c r="AL586" s="189">
        <f t="shared" ca="1" si="91"/>
        <v>0</v>
      </c>
    </row>
    <row r="587" spans="1:38" ht="15.75" x14ac:dyDescent="0.25">
      <c r="A587" s="138"/>
      <c r="B587" s="160"/>
      <c r="C587" s="160"/>
      <c r="D587" s="161"/>
      <c r="E587" s="142">
        <f t="shared" si="92"/>
        <v>1</v>
      </c>
      <c r="F587" s="162">
        <f t="shared" si="89"/>
        <v>0</v>
      </c>
      <c r="G587" s="161"/>
      <c r="H587" s="179"/>
      <c r="I587" s="143"/>
      <c r="J587" s="143"/>
      <c r="K587" s="185" t="e">
        <f>VLOOKUP('Damage Pickup'!$H587&amp;'Damage Pickup'!$I587,Code!$I$2:$M$51,4,0)</f>
        <v>#N/A</v>
      </c>
      <c r="L587" s="183"/>
      <c r="M587" s="163"/>
      <c r="N587" s="169"/>
      <c r="O587" s="169"/>
      <c r="P587" s="144">
        <v>0</v>
      </c>
      <c r="Q587" s="164">
        <f t="shared" si="88"/>
        <v>0</v>
      </c>
      <c r="R587" s="146"/>
      <c r="S587" s="147"/>
      <c r="T587" s="147"/>
      <c r="U587" s="157"/>
      <c r="V587" s="165"/>
      <c r="W587" s="166"/>
      <c r="X587" s="166"/>
      <c r="Y587" s="166"/>
      <c r="Z587" s="167" t="str">
        <f t="shared" si="93"/>
        <v/>
      </c>
      <c r="AA587" s="150">
        <f t="shared" si="95"/>
        <v>0</v>
      </c>
      <c r="AB587" s="167" t="str">
        <f t="shared" si="94"/>
        <v/>
      </c>
      <c r="AG587" s="188" t="str">
        <f ca="1">IF(AB587="","",MIN(OFFSET(B587,0,0):OFFSET(B587,AB587-1,0)))</f>
        <v/>
      </c>
      <c r="AH587" s="188" t="str">
        <f ca="1">IF(AB587="","",MIN(OFFSET(C587,0,0):OFFSET(C587,AB587-1,0)))</f>
        <v/>
      </c>
      <c r="AI587" s="188" t="str">
        <f ca="1">IF(AB587="","",MAX(OFFSET(B587,0,0):OFFSET(B587,AB587-1,0)))</f>
        <v/>
      </c>
      <c r="AJ587" s="188" t="str">
        <f ca="1">IF(AB587="","",MAX(OFFSET(C587,0,0):OFFSET(C587,AB587-1,0)))</f>
        <v/>
      </c>
      <c r="AK587" s="188">
        <f t="shared" ca="1" si="90"/>
        <v>0</v>
      </c>
      <c r="AL587" s="189">
        <f t="shared" ca="1" si="91"/>
        <v>0</v>
      </c>
    </row>
    <row r="588" spans="1:38" ht="15.75" x14ac:dyDescent="0.25">
      <c r="A588" s="138"/>
      <c r="B588" s="160"/>
      <c r="C588" s="160"/>
      <c r="D588" s="161"/>
      <c r="E588" s="142">
        <f t="shared" si="92"/>
        <v>1</v>
      </c>
      <c r="F588" s="162">
        <f t="shared" si="89"/>
        <v>0</v>
      </c>
      <c r="G588" s="161"/>
      <c r="H588" s="179"/>
      <c r="I588" s="143"/>
      <c r="J588" s="143"/>
      <c r="K588" s="185" t="e">
        <f>VLOOKUP('Damage Pickup'!$H588&amp;'Damage Pickup'!$I588,Code!$I$2:$M$51,4,0)</f>
        <v>#N/A</v>
      </c>
      <c r="L588" s="183"/>
      <c r="M588" s="163"/>
      <c r="N588" s="169"/>
      <c r="O588" s="169"/>
      <c r="P588" s="144">
        <v>0</v>
      </c>
      <c r="Q588" s="164">
        <f t="shared" si="88"/>
        <v>0</v>
      </c>
      <c r="R588" s="146"/>
      <c r="S588" s="147"/>
      <c r="T588" s="147"/>
      <c r="U588" s="157"/>
      <c r="V588" s="165"/>
      <c r="W588" s="166"/>
      <c r="X588" s="166"/>
      <c r="Y588" s="166"/>
      <c r="Z588" s="167" t="str">
        <f t="shared" si="93"/>
        <v/>
      </c>
      <c r="AA588" s="150">
        <f t="shared" si="95"/>
        <v>0</v>
      </c>
      <c r="AB588" s="167" t="str">
        <f t="shared" si="94"/>
        <v/>
      </c>
      <c r="AG588" s="188" t="str">
        <f ca="1">IF(AB588="","",MIN(OFFSET(B588,0,0):OFFSET(B588,AB588-1,0)))</f>
        <v/>
      </c>
      <c r="AH588" s="188" t="str">
        <f ca="1">IF(AB588="","",MIN(OFFSET(C588,0,0):OFFSET(C588,AB588-1,0)))</f>
        <v/>
      </c>
      <c r="AI588" s="188" t="str">
        <f ca="1">IF(AB588="","",MAX(OFFSET(B588,0,0):OFFSET(B588,AB588-1,0)))</f>
        <v/>
      </c>
      <c r="AJ588" s="188" t="str">
        <f ca="1">IF(AB588="","",MAX(OFFSET(C588,0,0):OFFSET(C588,AB588-1,0)))</f>
        <v/>
      </c>
      <c r="AK588" s="188">
        <f t="shared" ca="1" si="90"/>
        <v>0</v>
      </c>
      <c r="AL588" s="189">
        <f t="shared" ca="1" si="91"/>
        <v>0</v>
      </c>
    </row>
    <row r="589" spans="1:38" ht="15.75" x14ac:dyDescent="0.25">
      <c r="A589" s="138"/>
      <c r="B589" s="160"/>
      <c r="C589" s="160"/>
      <c r="D589" s="161"/>
      <c r="E589" s="142">
        <f t="shared" si="92"/>
        <v>1</v>
      </c>
      <c r="F589" s="162">
        <f t="shared" si="89"/>
        <v>0</v>
      </c>
      <c r="G589" s="161"/>
      <c r="H589" s="179"/>
      <c r="I589" s="143"/>
      <c r="J589" s="143"/>
      <c r="K589" s="185" t="e">
        <f>VLOOKUP('Damage Pickup'!$H589&amp;'Damage Pickup'!$I589,Code!$I$2:$M$51,4,0)</f>
        <v>#N/A</v>
      </c>
      <c r="L589" s="183"/>
      <c r="M589" s="163"/>
      <c r="N589" s="169"/>
      <c r="O589" s="169"/>
      <c r="P589" s="144">
        <v>0</v>
      </c>
      <c r="Q589" s="164">
        <f t="shared" si="88"/>
        <v>0</v>
      </c>
      <c r="R589" s="146"/>
      <c r="S589" s="147"/>
      <c r="T589" s="147"/>
      <c r="U589" s="157"/>
      <c r="V589" s="165"/>
      <c r="W589" s="166"/>
      <c r="X589" s="166"/>
      <c r="Y589" s="166"/>
      <c r="Z589" s="167" t="str">
        <f t="shared" si="93"/>
        <v/>
      </c>
      <c r="AA589" s="150">
        <f t="shared" si="95"/>
        <v>0</v>
      </c>
      <c r="AB589" s="167" t="str">
        <f t="shared" si="94"/>
        <v/>
      </c>
      <c r="AG589" s="188" t="str">
        <f ca="1">IF(AB589="","",MIN(OFFSET(B589,0,0):OFFSET(B589,AB589-1,0)))</f>
        <v/>
      </c>
      <c r="AH589" s="188" t="str">
        <f ca="1">IF(AB589="","",MIN(OFFSET(C589,0,0):OFFSET(C589,AB589-1,0)))</f>
        <v/>
      </c>
      <c r="AI589" s="188" t="str">
        <f ca="1">IF(AB589="","",MAX(OFFSET(B589,0,0):OFFSET(B589,AB589-1,0)))</f>
        <v/>
      </c>
      <c r="AJ589" s="188" t="str">
        <f ca="1">IF(AB589="","",MAX(OFFSET(C589,0,0):OFFSET(C589,AB589-1,0)))</f>
        <v/>
      </c>
      <c r="AK589" s="188">
        <f t="shared" ca="1" si="90"/>
        <v>0</v>
      </c>
      <c r="AL589" s="189">
        <f t="shared" ca="1" si="91"/>
        <v>0</v>
      </c>
    </row>
    <row r="590" spans="1:38" ht="15.75" x14ac:dyDescent="0.25">
      <c r="A590" s="138"/>
      <c r="B590" s="160"/>
      <c r="C590" s="160"/>
      <c r="D590" s="161"/>
      <c r="E590" s="142">
        <f t="shared" si="92"/>
        <v>1</v>
      </c>
      <c r="F590" s="162">
        <f t="shared" si="89"/>
        <v>0</v>
      </c>
      <c r="G590" s="161"/>
      <c r="H590" s="179"/>
      <c r="I590" s="143"/>
      <c r="J590" s="143"/>
      <c r="K590" s="185" t="e">
        <f>VLOOKUP('Damage Pickup'!$H590&amp;'Damage Pickup'!$I590,Code!$I$2:$M$51,4,0)</f>
        <v>#N/A</v>
      </c>
      <c r="L590" s="183"/>
      <c r="M590" s="163"/>
      <c r="N590" s="169"/>
      <c r="O590" s="169"/>
      <c r="P590" s="144">
        <v>0</v>
      </c>
      <c r="Q590" s="164">
        <f t="shared" si="88"/>
        <v>0</v>
      </c>
      <c r="R590" s="146"/>
      <c r="S590" s="147"/>
      <c r="T590" s="147"/>
      <c r="U590" s="157"/>
      <c r="V590" s="165"/>
      <c r="W590" s="166"/>
      <c r="X590" s="166"/>
      <c r="Y590" s="166"/>
      <c r="Z590" s="167" t="str">
        <f t="shared" si="93"/>
        <v/>
      </c>
      <c r="AA590" s="150">
        <f t="shared" si="95"/>
        <v>0</v>
      </c>
      <c r="AB590" s="167" t="str">
        <f t="shared" si="94"/>
        <v/>
      </c>
      <c r="AG590" s="188" t="str">
        <f ca="1">IF(AB590="","",MIN(OFFSET(B590,0,0):OFFSET(B590,AB590-1,0)))</f>
        <v/>
      </c>
      <c r="AH590" s="188" t="str">
        <f ca="1">IF(AB590="","",MIN(OFFSET(C590,0,0):OFFSET(C590,AB590-1,0)))</f>
        <v/>
      </c>
      <c r="AI590" s="188" t="str">
        <f ca="1">IF(AB590="","",MAX(OFFSET(B590,0,0):OFFSET(B590,AB590-1,0)))</f>
        <v/>
      </c>
      <c r="AJ590" s="188" t="str">
        <f ca="1">IF(AB590="","",MAX(OFFSET(C590,0,0):OFFSET(C590,AB590-1,0)))</f>
        <v/>
      </c>
      <c r="AK590" s="188">
        <f t="shared" ca="1" si="90"/>
        <v>0</v>
      </c>
      <c r="AL590" s="189">
        <f t="shared" ca="1" si="91"/>
        <v>0</v>
      </c>
    </row>
    <row r="591" spans="1:38" ht="15.75" x14ac:dyDescent="0.25">
      <c r="A591" s="138"/>
      <c r="B591" s="160"/>
      <c r="C591" s="160"/>
      <c r="D591" s="161"/>
      <c r="E591" s="142">
        <f t="shared" si="92"/>
        <v>1</v>
      </c>
      <c r="F591" s="162">
        <f t="shared" si="89"/>
        <v>0</v>
      </c>
      <c r="G591" s="161"/>
      <c r="H591" s="179"/>
      <c r="I591" s="143"/>
      <c r="J591" s="143"/>
      <c r="K591" s="185" t="e">
        <f>VLOOKUP('Damage Pickup'!$H591&amp;'Damage Pickup'!$I591,Code!$I$2:$M$51,4,0)</f>
        <v>#N/A</v>
      </c>
      <c r="L591" s="183"/>
      <c r="M591" s="163"/>
      <c r="N591" s="169"/>
      <c r="O591" s="169"/>
      <c r="P591" s="144">
        <v>0</v>
      </c>
      <c r="Q591" s="164">
        <f t="shared" si="88"/>
        <v>0</v>
      </c>
      <c r="R591" s="146"/>
      <c r="S591" s="147"/>
      <c r="T591" s="147"/>
      <c r="U591" s="157"/>
      <c r="V591" s="165"/>
      <c r="W591" s="166"/>
      <c r="X591" s="166"/>
      <c r="Y591" s="166"/>
      <c r="Z591" s="167" t="str">
        <f t="shared" si="93"/>
        <v/>
      </c>
      <c r="AA591" s="150">
        <f t="shared" si="95"/>
        <v>0</v>
      </c>
      <c r="AB591" s="167" t="str">
        <f t="shared" si="94"/>
        <v/>
      </c>
      <c r="AG591" s="188" t="str">
        <f ca="1">IF(AB591="","",MIN(OFFSET(B591,0,0):OFFSET(B591,AB591-1,0)))</f>
        <v/>
      </c>
      <c r="AH591" s="188" t="str">
        <f ca="1">IF(AB591="","",MIN(OFFSET(C591,0,0):OFFSET(C591,AB591-1,0)))</f>
        <v/>
      </c>
      <c r="AI591" s="188" t="str">
        <f ca="1">IF(AB591="","",MAX(OFFSET(B591,0,0):OFFSET(B591,AB591-1,0)))</f>
        <v/>
      </c>
      <c r="AJ591" s="188" t="str">
        <f ca="1">IF(AB591="","",MAX(OFFSET(C591,0,0):OFFSET(C591,AB591-1,0)))</f>
        <v/>
      </c>
      <c r="AK591" s="188">
        <f t="shared" ca="1" si="90"/>
        <v>0</v>
      </c>
      <c r="AL591" s="189">
        <f t="shared" ca="1" si="91"/>
        <v>0</v>
      </c>
    </row>
    <row r="592" spans="1:38" ht="15.75" x14ac:dyDescent="0.25">
      <c r="A592" s="138"/>
      <c r="B592" s="160"/>
      <c r="C592" s="160"/>
      <c r="D592" s="161"/>
      <c r="E592" s="142">
        <f t="shared" si="92"/>
        <v>1</v>
      </c>
      <c r="F592" s="162">
        <f t="shared" si="89"/>
        <v>0</v>
      </c>
      <c r="G592" s="161"/>
      <c r="H592" s="179"/>
      <c r="I592" s="143"/>
      <c r="J592" s="143"/>
      <c r="K592" s="185" t="e">
        <f>VLOOKUP('Damage Pickup'!$H592&amp;'Damage Pickup'!$I592,Code!$I$2:$M$51,4,0)</f>
        <v>#N/A</v>
      </c>
      <c r="L592" s="183"/>
      <c r="M592" s="163"/>
      <c r="N592" s="169"/>
      <c r="O592" s="169"/>
      <c r="P592" s="144">
        <v>0</v>
      </c>
      <c r="Q592" s="164">
        <f t="shared" ref="Q592:Q655" si="96">SUMIF($AA:$AA,Z592,$P:$P)</f>
        <v>0</v>
      </c>
      <c r="R592" s="146"/>
      <c r="S592" s="147"/>
      <c r="T592" s="147"/>
      <c r="U592" s="157"/>
      <c r="V592" s="165"/>
      <c r="W592" s="166"/>
      <c r="X592" s="166"/>
      <c r="Y592" s="166"/>
      <c r="Z592" s="167" t="str">
        <f t="shared" si="93"/>
        <v/>
      </c>
      <c r="AA592" s="150">
        <f t="shared" si="95"/>
        <v>0</v>
      </c>
      <c r="AB592" s="167" t="str">
        <f t="shared" si="94"/>
        <v/>
      </c>
      <c r="AG592" s="188" t="str">
        <f ca="1">IF(AB592="","",MIN(OFFSET(B592,0,0):OFFSET(B592,AB592-1,0)))</f>
        <v/>
      </c>
      <c r="AH592" s="188" t="str">
        <f ca="1">IF(AB592="","",MIN(OFFSET(C592,0,0):OFFSET(C592,AB592-1,0)))</f>
        <v/>
      </c>
      <c r="AI592" s="188" t="str">
        <f ca="1">IF(AB592="","",MAX(OFFSET(B592,0,0):OFFSET(B592,AB592-1,0)))</f>
        <v/>
      </c>
      <c r="AJ592" s="188" t="str">
        <f ca="1">IF(AB592="","",MAX(OFFSET(C592,0,0):OFFSET(C592,AB592-1,0)))</f>
        <v/>
      </c>
      <c r="AK592" s="188">
        <f t="shared" ca="1" si="90"/>
        <v>0</v>
      </c>
      <c r="AL592" s="189">
        <f t="shared" ca="1" si="91"/>
        <v>0</v>
      </c>
    </row>
    <row r="593" spans="1:38" ht="15.75" x14ac:dyDescent="0.25">
      <c r="A593" s="138"/>
      <c r="B593" s="160"/>
      <c r="C593" s="160"/>
      <c r="D593" s="161"/>
      <c r="E593" s="142">
        <f t="shared" si="92"/>
        <v>1</v>
      </c>
      <c r="F593" s="162">
        <f t="shared" si="89"/>
        <v>0</v>
      </c>
      <c r="G593" s="161"/>
      <c r="H593" s="179"/>
      <c r="I593" s="143"/>
      <c r="J593" s="143"/>
      <c r="K593" s="185" t="e">
        <f>VLOOKUP('Damage Pickup'!$H593&amp;'Damage Pickup'!$I593,Code!$I$2:$M$51,4,0)</f>
        <v>#N/A</v>
      </c>
      <c r="L593" s="183"/>
      <c r="M593" s="163"/>
      <c r="N593" s="169"/>
      <c r="O593" s="169"/>
      <c r="P593" s="144">
        <v>0</v>
      </c>
      <c r="Q593" s="164">
        <f t="shared" si="96"/>
        <v>0</v>
      </c>
      <c r="R593" s="146"/>
      <c r="S593" s="147"/>
      <c r="T593" s="147"/>
      <c r="U593" s="157"/>
      <c r="V593" s="165"/>
      <c r="W593" s="166"/>
      <c r="X593" s="166"/>
      <c r="Y593" s="166"/>
      <c r="Z593" s="167" t="str">
        <f t="shared" si="93"/>
        <v/>
      </c>
      <c r="AA593" s="150">
        <f t="shared" si="95"/>
        <v>0</v>
      </c>
      <c r="AB593" s="167" t="str">
        <f t="shared" si="94"/>
        <v/>
      </c>
      <c r="AG593" s="188" t="str">
        <f ca="1">IF(AB593="","",MIN(OFFSET(B593,0,0):OFFSET(B593,AB593-1,0)))</f>
        <v/>
      </c>
      <c r="AH593" s="188" t="str">
        <f ca="1">IF(AB593="","",MIN(OFFSET(C593,0,0):OFFSET(C593,AB593-1,0)))</f>
        <v/>
      </c>
      <c r="AI593" s="188" t="str">
        <f ca="1">IF(AB593="","",MAX(OFFSET(B593,0,0):OFFSET(B593,AB593-1,0)))</f>
        <v/>
      </c>
      <c r="AJ593" s="188" t="str">
        <f ca="1">IF(AB593="","",MAX(OFFSET(C593,0,0):OFFSET(C593,AB593-1,0)))</f>
        <v/>
      </c>
      <c r="AK593" s="188">
        <f t="shared" ca="1" si="90"/>
        <v>0</v>
      </c>
      <c r="AL593" s="189">
        <f t="shared" ca="1" si="91"/>
        <v>0</v>
      </c>
    </row>
    <row r="594" spans="1:38" ht="15.75" x14ac:dyDescent="0.25">
      <c r="A594" s="138"/>
      <c r="B594" s="160"/>
      <c r="C594" s="160"/>
      <c r="D594" s="161"/>
      <c r="E594" s="142">
        <f t="shared" si="92"/>
        <v>1</v>
      </c>
      <c r="F594" s="162">
        <f t="shared" si="89"/>
        <v>0</v>
      </c>
      <c r="G594" s="161"/>
      <c r="H594" s="179"/>
      <c r="I594" s="143"/>
      <c r="J594" s="143"/>
      <c r="K594" s="185" t="e">
        <f>VLOOKUP('Damage Pickup'!$H594&amp;'Damage Pickup'!$I594,Code!$I$2:$M$51,4,0)</f>
        <v>#N/A</v>
      </c>
      <c r="L594" s="183"/>
      <c r="M594" s="163"/>
      <c r="N594" s="169"/>
      <c r="O594" s="169"/>
      <c r="P594" s="144">
        <v>0</v>
      </c>
      <c r="Q594" s="164">
        <f t="shared" si="96"/>
        <v>0</v>
      </c>
      <c r="R594" s="146"/>
      <c r="S594" s="147"/>
      <c r="T594" s="147"/>
      <c r="U594" s="157"/>
      <c r="V594" s="165"/>
      <c r="W594" s="166"/>
      <c r="X594" s="166"/>
      <c r="Y594" s="166"/>
      <c r="Z594" s="167" t="str">
        <f t="shared" si="93"/>
        <v/>
      </c>
      <c r="AA594" s="150">
        <f t="shared" si="95"/>
        <v>0</v>
      </c>
      <c r="AB594" s="167" t="str">
        <f t="shared" si="94"/>
        <v/>
      </c>
      <c r="AG594" s="188" t="str">
        <f ca="1">IF(AB594="","",MIN(OFFSET(B594,0,0):OFFSET(B594,AB594-1,0)))</f>
        <v/>
      </c>
      <c r="AH594" s="188" t="str">
        <f ca="1">IF(AB594="","",MIN(OFFSET(C594,0,0):OFFSET(C594,AB594-1,0)))</f>
        <v/>
      </c>
      <c r="AI594" s="188" t="str">
        <f ca="1">IF(AB594="","",MAX(OFFSET(B594,0,0):OFFSET(B594,AB594-1,0)))</f>
        <v/>
      </c>
      <c r="AJ594" s="188" t="str">
        <f ca="1">IF(AB594="","",MAX(OFFSET(C594,0,0):OFFSET(C594,AB594-1,0)))</f>
        <v/>
      </c>
      <c r="AK594" s="188">
        <f t="shared" ca="1" si="90"/>
        <v>0</v>
      </c>
      <c r="AL594" s="189">
        <f t="shared" ca="1" si="91"/>
        <v>0</v>
      </c>
    </row>
    <row r="595" spans="1:38" ht="15.75" x14ac:dyDescent="0.25">
      <c r="A595" s="138"/>
      <c r="B595" s="160"/>
      <c r="C595" s="160"/>
      <c r="D595" s="161"/>
      <c r="E595" s="142">
        <f t="shared" si="92"/>
        <v>1</v>
      </c>
      <c r="F595" s="162">
        <f t="shared" si="89"/>
        <v>0</v>
      </c>
      <c r="G595" s="161"/>
      <c r="H595" s="179"/>
      <c r="I595" s="143"/>
      <c r="J595" s="143"/>
      <c r="K595" s="185" t="e">
        <f>VLOOKUP('Damage Pickup'!$H595&amp;'Damage Pickup'!$I595,Code!$I$2:$M$51,4,0)</f>
        <v>#N/A</v>
      </c>
      <c r="L595" s="183"/>
      <c r="M595" s="163"/>
      <c r="N595" s="169"/>
      <c r="O595" s="169"/>
      <c r="P595" s="144">
        <v>0</v>
      </c>
      <c r="Q595" s="164">
        <f t="shared" si="96"/>
        <v>0</v>
      </c>
      <c r="R595" s="146"/>
      <c r="S595" s="147"/>
      <c r="T595" s="147"/>
      <c r="U595" s="157"/>
      <c r="V595" s="165"/>
      <c r="W595" s="166"/>
      <c r="X595" s="166"/>
      <c r="Y595" s="166"/>
      <c r="Z595" s="167" t="str">
        <f t="shared" si="93"/>
        <v/>
      </c>
      <c r="AA595" s="150">
        <f t="shared" si="95"/>
        <v>0</v>
      </c>
      <c r="AB595" s="167" t="str">
        <f t="shared" si="94"/>
        <v/>
      </c>
      <c r="AG595" s="188" t="str">
        <f ca="1">IF(AB595="","",MIN(OFFSET(B595,0,0):OFFSET(B595,AB595-1,0)))</f>
        <v/>
      </c>
      <c r="AH595" s="188" t="str">
        <f ca="1">IF(AB595="","",MIN(OFFSET(C595,0,0):OFFSET(C595,AB595-1,0)))</f>
        <v/>
      </c>
      <c r="AI595" s="188" t="str">
        <f ca="1">IF(AB595="","",MAX(OFFSET(B595,0,0):OFFSET(B595,AB595-1,0)))</f>
        <v/>
      </c>
      <c r="AJ595" s="188" t="str">
        <f ca="1">IF(AB595="","",MAX(OFFSET(C595,0,0):OFFSET(C595,AB595-1,0)))</f>
        <v/>
      </c>
      <c r="AK595" s="188">
        <f t="shared" ca="1" si="90"/>
        <v>0</v>
      </c>
      <c r="AL595" s="189">
        <f t="shared" ca="1" si="91"/>
        <v>0</v>
      </c>
    </row>
    <row r="596" spans="1:38" ht="15.75" x14ac:dyDescent="0.25">
      <c r="A596" s="138"/>
      <c r="B596" s="160"/>
      <c r="C596" s="160"/>
      <c r="D596" s="161"/>
      <c r="E596" s="142">
        <f t="shared" si="92"/>
        <v>1</v>
      </c>
      <c r="F596" s="162">
        <f t="shared" si="89"/>
        <v>0</v>
      </c>
      <c r="G596" s="161"/>
      <c r="H596" s="179"/>
      <c r="I596" s="143"/>
      <c r="J596" s="143"/>
      <c r="K596" s="185" t="e">
        <f>VLOOKUP('Damage Pickup'!$H596&amp;'Damage Pickup'!$I596,Code!$I$2:$M$51,4,0)</f>
        <v>#N/A</v>
      </c>
      <c r="L596" s="183"/>
      <c r="M596" s="163"/>
      <c r="N596" s="169"/>
      <c r="O596" s="169"/>
      <c r="P596" s="144">
        <v>0</v>
      </c>
      <c r="Q596" s="164">
        <f t="shared" si="96"/>
        <v>0</v>
      </c>
      <c r="R596" s="146"/>
      <c r="S596" s="147"/>
      <c r="T596" s="147"/>
      <c r="U596" s="157"/>
      <c r="V596" s="165"/>
      <c r="W596" s="166"/>
      <c r="X596" s="166"/>
      <c r="Y596" s="166"/>
      <c r="Z596" s="167" t="str">
        <f t="shared" si="93"/>
        <v/>
      </c>
      <c r="AA596" s="150">
        <f t="shared" si="95"/>
        <v>0</v>
      </c>
      <c r="AB596" s="167" t="str">
        <f t="shared" si="94"/>
        <v/>
      </c>
      <c r="AG596" s="188" t="str">
        <f ca="1">IF(AB596="","",MIN(OFFSET(B596,0,0):OFFSET(B596,AB596-1,0)))</f>
        <v/>
      </c>
      <c r="AH596" s="188" t="str">
        <f ca="1">IF(AB596="","",MIN(OFFSET(C596,0,0):OFFSET(C596,AB596-1,0)))</f>
        <v/>
      </c>
      <c r="AI596" s="188" t="str">
        <f ca="1">IF(AB596="","",MAX(OFFSET(B596,0,0):OFFSET(B596,AB596-1,0)))</f>
        <v/>
      </c>
      <c r="AJ596" s="188" t="str">
        <f ca="1">IF(AB596="","",MAX(OFFSET(C596,0,0):OFFSET(C596,AB596-1,0)))</f>
        <v/>
      </c>
      <c r="AK596" s="188">
        <f t="shared" ca="1" si="90"/>
        <v>0</v>
      </c>
      <c r="AL596" s="189">
        <f t="shared" ca="1" si="91"/>
        <v>0</v>
      </c>
    </row>
    <row r="597" spans="1:38" ht="15.75" x14ac:dyDescent="0.25">
      <c r="A597" s="138"/>
      <c r="B597" s="160"/>
      <c r="C597" s="160"/>
      <c r="D597" s="161"/>
      <c r="E597" s="142">
        <f t="shared" si="92"/>
        <v>1</v>
      </c>
      <c r="F597" s="162">
        <f t="shared" si="89"/>
        <v>0</v>
      </c>
      <c r="G597" s="161"/>
      <c r="H597" s="179"/>
      <c r="I597" s="143"/>
      <c r="J597" s="143"/>
      <c r="K597" s="185" t="e">
        <f>VLOOKUP('Damage Pickup'!$H597&amp;'Damage Pickup'!$I597,Code!$I$2:$M$51,4,0)</f>
        <v>#N/A</v>
      </c>
      <c r="L597" s="183"/>
      <c r="M597" s="163"/>
      <c r="N597" s="169"/>
      <c r="O597" s="169"/>
      <c r="P597" s="144">
        <v>0</v>
      </c>
      <c r="Q597" s="164">
        <f t="shared" si="96"/>
        <v>0</v>
      </c>
      <c r="R597" s="146"/>
      <c r="S597" s="147"/>
      <c r="T597" s="147"/>
      <c r="U597" s="157"/>
      <c r="V597" s="165"/>
      <c r="W597" s="166"/>
      <c r="X597" s="166"/>
      <c r="Y597" s="166"/>
      <c r="Z597" s="167" t="str">
        <f t="shared" si="93"/>
        <v/>
      </c>
      <c r="AA597" s="150">
        <f t="shared" si="95"/>
        <v>0</v>
      </c>
      <c r="AB597" s="167" t="str">
        <f t="shared" si="94"/>
        <v/>
      </c>
      <c r="AG597" s="188" t="str">
        <f ca="1">IF(AB597="","",MIN(OFFSET(B597,0,0):OFFSET(B597,AB597-1,0)))</f>
        <v/>
      </c>
      <c r="AH597" s="188" t="str">
        <f ca="1">IF(AB597="","",MIN(OFFSET(C597,0,0):OFFSET(C597,AB597-1,0)))</f>
        <v/>
      </c>
      <c r="AI597" s="188" t="str">
        <f ca="1">IF(AB597="","",MAX(OFFSET(B597,0,0):OFFSET(B597,AB597-1,0)))</f>
        <v/>
      </c>
      <c r="AJ597" s="188" t="str">
        <f ca="1">IF(AB597="","",MAX(OFFSET(C597,0,0):OFFSET(C597,AB597-1,0)))</f>
        <v/>
      </c>
      <c r="AK597" s="188">
        <f t="shared" ca="1" si="90"/>
        <v>0</v>
      </c>
      <c r="AL597" s="189">
        <f t="shared" ca="1" si="91"/>
        <v>0</v>
      </c>
    </row>
    <row r="598" spans="1:38" ht="15.75" x14ac:dyDescent="0.25">
      <c r="A598" s="138"/>
      <c r="B598" s="160"/>
      <c r="C598" s="160"/>
      <c r="D598" s="161"/>
      <c r="E598" s="142">
        <f t="shared" si="92"/>
        <v>1</v>
      </c>
      <c r="F598" s="162">
        <f t="shared" si="89"/>
        <v>0</v>
      </c>
      <c r="G598" s="161"/>
      <c r="H598" s="179"/>
      <c r="I598" s="143"/>
      <c r="J598" s="143"/>
      <c r="K598" s="185" t="e">
        <f>VLOOKUP('Damage Pickup'!$H598&amp;'Damage Pickup'!$I598,Code!$I$2:$M$51,4,0)</f>
        <v>#N/A</v>
      </c>
      <c r="L598" s="183"/>
      <c r="M598" s="163"/>
      <c r="N598" s="169"/>
      <c r="O598" s="169"/>
      <c r="P598" s="144">
        <v>0</v>
      </c>
      <c r="Q598" s="164">
        <f t="shared" si="96"/>
        <v>0</v>
      </c>
      <c r="R598" s="146"/>
      <c r="S598" s="147"/>
      <c r="T598" s="147"/>
      <c r="U598" s="157"/>
      <c r="V598" s="165"/>
      <c r="W598" s="166"/>
      <c r="X598" s="166"/>
      <c r="Y598" s="166"/>
      <c r="Z598" s="167" t="str">
        <f t="shared" si="93"/>
        <v/>
      </c>
      <c r="AA598" s="150">
        <f t="shared" si="95"/>
        <v>0</v>
      </c>
      <c r="AB598" s="167" t="str">
        <f t="shared" si="94"/>
        <v/>
      </c>
      <c r="AG598" s="188" t="str">
        <f ca="1">IF(AB598="","",MIN(OFFSET(B598,0,0):OFFSET(B598,AB598-1,0)))</f>
        <v/>
      </c>
      <c r="AH598" s="188" t="str">
        <f ca="1">IF(AB598="","",MIN(OFFSET(C598,0,0):OFFSET(C598,AB598-1,0)))</f>
        <v/>
      </c>
      <c r="AI598" s="188" t="str">
        <f ca="1">IF(AB598="","",MAX(OFFSET(B598,0,0):OFFSET(B598,AB598-1,0)))</f>
        <v/>
      </c>
      <c r="AJ598" s="188" t="str">
        <f ca="1">IF(AB598="","",MAX(OFFSET(C598,0,0):OFFSET(C598,AB598-1,0)))</f>
        <v/>
      </c>
      <c r="AK598" s="188">
        <f t="shared" ca="1" si="90"/>
        <v>0</v>
      </c>
      <c r="AL598" s="189">
        <f t="shared" ca="1" si="91"/>
        <v>0</v>
      </c>
    </row>
    <row r="599" spans="1:38" ht="15.75" x14ac:dyDescent="0.25">
      <c r="A599" s="138"/>
      <c r="B599" s="160"/>
      <c r="C599" s="160"/>
      <c r="D599" s="161"/>
      <c r="E599" s="142">
        <f t="shared" si="92"/>
        <v>1</v>
      </c>
      <c r="F599" s="162">
        <f t="shared" si="89"/>
        <v>0</v>
      </c>
      <c r="G599" s="161"/>
      <c r="H599" s="179"/>
      <c r="I599" s="143"/>
      <c r="J599" s="143"/>
      <c r="K599" s="185" t="e">
        <f>VLOOKUP('Damage Pickup'!$H599&amp;'Damage Pickup'!$I599,Code!$I$2:$M$51,4,0)</f>
        <v>#N/A</v>
      </c>
      <c r="L599" s="183"/>
      <c r="M599" s="163"/>
      <c r="N599" s="169"/>
      <c r="O599" s="169"/>
      <c r="P599" s="144">
        <v>0</v>
      </c>
      <c r="Q599" s="164">
        <f t="shared" si="96"/>
        <v>0</v>
      </c>
      <c r="R599" s="146"/>
      <c r="S599" s="147"/>
      <c r="T599" s="147"/>
      <c r="U599" s="157"/>
      <c r="V599" s="165"/>
      <c r="W599" s="166"/>
      <c r="X599" s="166"/>
      <c r="Y599" s="166"/>
      <c r="Z599" s="167" t="str">
        <f t="shared" si="93"/>
        <v/>
      </c>
      <c r="AA599" s="150">
        <f t="shared" si="95"/>
        <v>0</v>
      </c>
      <c r="AB599" s="167" t="str">
        <f t="shared" si="94"/>
        <v/>
      </c>
      <c r="AG599" s="188" t="str">
        <f ca="1">IF(AB599="","",MIN(OFFSET(B599,0,0):OFFSET(B599,AB599-1,0)))</f>
        <v/>
      </c>
      <c r="AH599" s="188" t="str">
        <f ca="1">IF(AB599="","",MIN(OFFSET(C599,0,0):OFFSET(C599,AB599-1,0)))</f>
        <v/>
      </c>
      <c r="AI599" s="188" t="str">
        <f ca="1">IF(AB599="","",MAX(OFFSET(B599,0,0):OFFSET(B599,AB599-1,0)))</f>
        <v/>
      </c>
      <c r="AJ599" s="188" t="str">
        <f ca="1">IF(AB599="","",MAX(OFFSET(C599,0,0):OFFSET(C599,AB599-1,0)))</f>
        <v/>
      </c>
      <c r="AK599" s="188">
        <f t="shared" ca="1" si="90"/>
        <v>0</v>
      </c>
      <c r="AL599" s="189">
        <f t="shared" ca="1" si="91"/>
        <v>0</v>
      </c>
    </row>
    <row r="600" spans="1:38" ht="15.75" x14ac:dyDescent="0.25">
      <c r="A600" s="138"/>
      <c r="B600" s="160"/>
      <c r="C600" s="160"/>
      <c r="D600" s="161"/>
      <c r="E600" s="142">
        <f t="shared" si="92"/>
        <v>1</v>
      </c>
      <c r="F600" s="162">
        <f t="shared" si="89"/>
        <v>0</v>
      </c>
      <c r="G600" s="161"/>
      <c r="H600" s="179"/>
      <c r="I600" s="143"/>
      <c r="J600" s="143"/>
      <c r="K600" s="185" t="e">
        <f>VLOOKUP('Damage Pickup'!$H600&amp;'Damage Pickup'!$I600,Code!$I$2:$M$51,4,0)</f>
        <v>#N/A</v>
      </c>
      <c r="L600" s="183"/>
      <c r="M600" s="163"/>
      <c r="N600" s="169"/>
      <c r="O600" s="169"/>
      <c r="P600" s="144">
        <v>0</v>
      </c>
      <c r="Q600" s="164">
        <f t="shared" si="96"/>
        <v>0</v>
      </c>
      <c r="R600" s="146"/>
      <c r="S600" s="147"/>
      <c r="T600" s="147"/>
      <c r="U600" s="157"/>
      <c r="V600" s="165"/>
      <c r="W600" s="166"/>
      <c r="X600" s="166"/>
      <c r="Y600" s="166"/>
      <c r="Z600" s="167" t="str">
        <f t="shared" si="93"/>
        <v/>
      </c>
      <c r="AA600" s="150">
        <f t="shared" si="95"/>
        <v>0</v>
      </c>
      <c r="AB600" s="167" t="str">
        <f t="shared" si="94"/>
        <v/>
      </c>
      <c r="AG600" s="188" t="str">
        <f ca="1">IF(AB600="","",MIN(OFFSET(B600,0,0):OFFSET(B600,AB600-1,0)))</f>
        <v/>
      </c>
      <c r="AH600" s="188" t="str">
        <f ca="1">IF(AB600="","",MIN(OFFSET(C600,0,0):OFFSET(C600,AB600-1,0)))</f>
        <v/>
      </c>
      <c r="AI600" s="188" t="str">
        <f ca="1">IF(AB600="","",MAX(OFFSET(B600,0,0):OFFSET(B600,AB600-1,0)))</f>
        <v/>
      </c>
      <c r="AJ600" s="188" t="str">
        <f ca="1">IF(AB600="","",MAX(OFFSET(C600,0,0):OFFSET(C600,AB600-1,0)))</f>
        <v/>
      </c>
      <c r="AK600" s="188">
        <f t="shared" ca="1" si="90"/>
        <v>0</v>
      </c>
      <c r="AL600" s="189">
        <f t="shared" ca="1" si="91"/>
        <v>0</v>
      </c>
    </row>
    <row r="601" spans="1:38" ht="15.75" x14ac:dyDescent="0.25">
      <c r="A601" s="138"/>
      <c r="B601" s="160"/>
      <c r="C601" s="160"/>
      <c r="D601" s="161"/>
      <c r="E601" s="142">
        <f t="shared" si="92"/>
        <v>1</v>
      </c>
      <c r="F601" s="162">
        <f t="shared" si="89"/>
        <v>0</v>
      </c>
      <c r="G601" s="161"/>
      <c r="H601" s="179"/>
      <c r="I601" s="143"/>
      <c r="J601" s="143"/>
      <c r="K601" s="185" t="e">
        <f>VLOOKUP('Damage Pickup'!$H601&amp;'Damage Pickup'!$I601,Code!$I$2:$M$51,4,0)</f>
        <v>#N/A</v>
      </c>
      <c r="L601" s="183"/>
      <c r="M601" s="163"/>
      <c r="N601" s="169"/>
      <c r="O601" s="169"/>
      <c r="P601" s="144">
        <v>0</v>
      </c>
      <c r="Q601" s="164">
        <f t="shared" si="96"/>
        <v>0</v>
      </c>
      <c r="R601" s="146"/>
      <c r="S601" s="147"/>
      <c r="T601" s="147"/>
      <c r="U601" s="157"/>
      <c r="V601" s="165"/>
      <c r="W601" s="166"/>
      <c r="X601" s="166"/>
      <c r="Y601" s="166"/>
      <c r="Z601" s="167" t="str">
        <f t="shared" si="93"/>
        <v/>
      </c>
      <c r="AA601" s="150">
        <f t="shared" si="95"/>
        <v>0</v>
      </c>
      <c r="AB601" s="167" t="str">
        <f t="shared" si="94"/>
        <v/>
      </c>
      <c r="AG601" s="188" t="str">
        <f ca="1">IF(AB601="","",MIN(OFFSET(B601,0,0):OFFSET(B601,AB601-1,0)))</f>
        <v/>
      </c>
      <c r="AH601" s="188" t="str">
        <f ca="1">IF(AB601="","",MIN(OFFSET(C601,0,0):OFFSET(C601,AB601-1,0)))</f>
        <v/>
      </c>
      <c r="AI601" s="188" t="str">
        <f ca="1">IF(AB601="","",MAX(OFFSET(B601,0,0):OFFSET(B601,AB601-1,0)))</f>
        <v/>
      </c>
      <c r="AJ601" s="188" t="str">
        <f ca="1">IF(AB601="","",MAX(OFFSET(C601,0,0):OFFSET(C601,AB601-1,0)))</f>
        <v/>
      </c>
      <c r="AK601" s="188">
        <f t="shared" ca="1" si="90"/>
        <v>0</v>
      </c>
      <c r="AL601" s="189">
        <f t="shared" ca="1" si="91"/>
        <v>0</v>
      </c>
    </row>
    <row r="602" spans="1:38" ht="15.75" x14ac:dyDescent="0.25">
      <c r="A602" s="138"/>
      <c r="B602" s="160"/>
      <c r="C602" s="160"/>
      <c r="D602" s="161"/>
      <c r="E602" s="142">
        <f t="shared" si="92"/>
        <v>1</v>
      </c>
      <c r="F602" s="162">
        <f t="shared" si="89"/>
        <v>0</v>
      </c>
      <c r="G602" s="161"/>
      <c r="H602" s="179"/>
      <c r="I602" s="143"/>
      <c r="J602" s="143"/>
      <c r="K602" s="185" t="e">
        <f>VLOOKUP('Damage Pickup'!$H602&amp;'Damage Pickup'!$I602,Code!$I$2:$M$51,4,0)</f>
        <v>#N/A</v>
      </c>
      <c r="L602" s="183"/>
      <c r="M602" s="163"/>
      <c r="N602" s="169"/>
      <c r="O602" s="169"/>
      <c r="P602" s="144">
        <v>0</v>
      </c>
      <c r="Q602" s="164">
        <f t="shared" si="96"/>
        <v>0</v>
      </c>
      <c r="R602" s="146"/>
      <c r="S602" s="147"/>
      <c r="T602" s="147"/>
      <c r="U602" s="157"/>
      <c r="V602" s="165"/>
      <c r="W602" s="166"/>
      <c r="X602" s="166"/>
      <c r="Y602" s="166"/>
      <c r="Z602" s="167" t="str">
        <f t="shared" si="93"/>
        <v/>
      </c>
      <c r="AA602" s="150">
        <f t="shared" si="95"/>
        <v>0</v>
      </c>
      <c r="AB602" s="167" t="str">
        <f t="shared" si="94"/>
        <v/>
      </c>
      <c r="AG602" s="188" t="str">
        <f ca="1">IF(AB602="","",MIN(OFFSET(B602,0,0):OFFSET(B602,AB602-1,0)))</f>
        <v/>
      </c>
      <c r="AH602" s="188" t="str">
        <f ca="1">IF(AB602="","",MIN(OFFSET(C602,0,0):OFFSET(C602,AB602-1,0)))</f>
        <v/>
      </c>
      <c r="AI602" s="188" t="str">
        <f ca="1">IF(AB602="","",MAX(OFFSET(B602,0,0):OFFSET(B602,AB602-1,0)))</f>
        <v/>
      </c>
      <c r="AJ602" s="188" t="str">
        <f ca="1">IF(AB602="","",MAX(OFFSET(C602,0,0):OFFSET(C602,AB602-1,0)))</f>
        <v/>
      </c>
      <c r="AK602" s="188">
        <f t="shared" ca="1" si="90"/>
        <v>0</v>
      </c>
      <c r="AL602" s="189">
        <f t="shared" ca="1" si="91"/>
        <v>0</v>
      </c>
    </row>
    <row r="603" spans="1:38" ht="15.75" x14ac:dyDescent="0.25">
      <c r="A603" s="138"/>
      <c r="B603" s="160"/>
      <c r="C603" s="160"/>
      <c r="D603" s="161"/>
      <c r="E603" s="142">
        <f t="shared" si="92"/>
        <v>1</v>
      </c>
      <c r="F603" s="162">
        <f t="shared" si="89"/>
        <v>0</v>
      </c>
      <c r="G603" s="161"/>
      <c r="H603" s="179"/>
      <c r="I603" s="143"/>
      <c r="J603" s="143"/>
      <c r="K603" s="185" t="e">
        <f>VLOOKUP('Damage Pickup'!$H603&amp;'Damage Pickup'!$I603,Code!$I$2:$M$51,4,0)</f>
        <v>#N/A</v>
      </c>
      <c r="L603" s="183"/>
      <c r="M603" s="163"/>
      <c r="N603" s="169"/>
      <c r="O603" s="169"/>
      <c r="P603" s="144">
        <v>0</v>
      </c>
      <c r="Q603" s="164">
        <f t="shared" si="96"/>
        <v>0</v>
      </c>
      <c r="R603" s="146"/>
      <c r="S603" s="147"/>
      <c r="T603" s="147"/>
      <c r="U603" s="157"/>
      <c r="V603" s="165"/>
      <c r="W603" s="166"/>
      <c r="X603" s="166"/>
      <c r="Y603" s="166"/>
      <c r="Z603" s="167" t="str">
        <f t="shared" si="93"/>
        <v/>
      </c>
      <c r="AA603" s="150">
        <f t="shared" si="95"/>
        <v>0</v>
      </c>
      <c r="AB603" s="167" t="str">
        <f t="shared" si="94"/>
        <v/>
      </c>
      <c r="AG603" s="188" t="str">
        <f ca="1">IF(AB603="","",MIN(OFFSET(B603,0,0):OFFSET(B603,AB603-1,0)))</f>
        <v/>
      </c>
      <c r="AH603" s="188" t="str">
        <f ca="1">IF(AB603="","",MIN(OFFSET(C603,0,0):OFFSET(C603,AB603-1,0)))</f>
        <v/>
      </c>
      <c r="AI603" s="188" t="str">
        <f ca="1">IF(AB603="","",MAX(OFFSET(B603,0,0):OFFSET(B603,AB603-1,0)))</f>
        <v/>
      </c>
      <c r="AJ603" s="188" t="str">
        <f ca="1">IF(AB603="","",MAX(OFFSET(C603,0,0):OFFSET(C603,AB603-1,0)))</f>
        <v/>
      </c>
      <c r="AK603" s="188">
        <f t="shared" ca="1" si="90"/>
        <v>0</v>
      </c>
      <c r="AL603" s="189">
        <f t="shared" ca="1" si="91"/>
        <v>0</v>
      </c>
    </row>
    <row r="604" spans="1:38" ht="15.75" x14ac:dyDescent="0.25">
      <c r="A604" s="138"/>
      <c r="B604" s="160"/>
      <c r="C604" s="160"/>
      <c r="D604" s="161"/>
      <c r="E604" s="142">
        <f t="shared" si="92"/>
        <v>1</v>
      </c>
      <c r="F604" s="162">
        <f t="shared" si="89"/>
        <v>0</v>
      </c>
      <c r="G604" s="161"/>
      <c r="H604" s="179"/>
      <c r="I604" s="143"/>
      <c r="J604" s="143"/>
      <c r="K604" s="185" t="e">
        <f>VLOOKUP('Damage Pickup'!$H604&amp;'Damage Pickup'!$I604,Code!$I$2:$M$51,4,0)</f>
        <v>#N/A</v>
      </c>
      <c r="L604" s="183"/>
      <c r="M604" s="163"/>
      <c r="N604" s="169"/>
      <c r="O604" s="169"/>
      <c r="P604" s="144">
        <v>0</v>
      </c>
      <c r="Q604" s="164">
        <f t="shared" si="96"/>
        <v>0</v>
      </c>
      <c r="R604" s="146"/>
      <c r="S604" s="147"/>
      <c r="T604" s="147"/>
      <c r="U604" s="157"/>
      <c r="V604" s="165"/>
      <c r="W604" s="166"/>
      <c r="X604" s="166"/>
      <c r="Y604" s="166"/>
      <c r="Z604" s="167" t="str">
        <f t="shared" si="93"/>
        <v/>
      </c>
      <c r="AA604" s="150">
        <f t="shared" si="95"/>
        <v>0</v>
      </c>
      <c r="AB604" s="167" t="str">
        <f t="shared" si="94"/>
        <v/>
      </c>
      <c r="AG604" s="188" t="str">
        <f ca="1">IF(AB604="","",MIN(OFFSET(B604,0,0):OFFSET(B604,AB604-1,0)))</f>
        <v/>
      </c>
      <c r="AH604" s="188" t="str">
        <f ca="1">IF(AB604="","",MIN(OFFSET(C604,0,0):OFFSET(C604,AB604-1,0)))</f>
        <v/>
      </c>
      <c r="AI604" s="188" t="str">
        <f ca="1">IF(AB604="","",MAX(OFFSET(B604,0,0):OFFSET(B604,AB604-1,0)))</f>
        <v/>
      </c>
      <c r="AJ604" s="188" t="str">
        <f ca="1">IF(AB604="","",MAX(OFFSET(C604,0,0):OFFSET(C604,AB604-1,0)))</f>
        <v/>
      </c>
      <c r="AK604" s="188">
        <f t="shared" ca="1" si="90"/>
        <v>0</v>
      </c>
      <c r="AL604" s="189">
        <f t="shared" ca="1" si="91"/>
        <v>0</v>
      </c>
    </row>
    <row r="605" spans="1:38" ht="15.75" x14ac:dyDescent="0.25">
      <c r="A605" s="138"/>
      <c r="B605" s="160"/>
      <c r="C605" s="160"/>
      <c r="D605" s="161"/>
      <c r="E605" s="142">
        <f t="shared" si="92"/>
        <v>1</v>
      </c>
      <c r="F605" s="162">
        <f t="shared" ref="F605:F668" si="97">D605*E605</f>
        <v>0</v>
      </c>
      <c r="G605" s="161"/>
      <c r="H605" s="179"/>
      <c r="I605" s="143"/>
      <c r="J605" s="143"/>
      <c r="K605" s="185" t="e">
        <f>VLOOKUP('Damage Pickup'!$H605&amp;'Damage Pickup'!$I605,Code!$I$2:$M$51,4,0)</f>
        <v>#N/A</v>
      </c>
      <c r="L605" s="183"/>
      <c r="M605" s="163"/>
      <c r="N605" s="169"/>
      <c r="O605" s="169"/>
      <c r="P605" s="144">
        <v>0</v>
      </c>
      <c r="Q605" s="164">
        <f t="shared" si="96"/>
        <v>0</v>
      </c>
      <c r="R605" s="146"/>
      <c r="S605" s="147"/>
      <c r="T605" s="147"/>
      <c r="U605" s="157"/>
      <c r="V605" s="165"/>
      <c r="W605" s="166"/>
      <c r="X605" s="166"/>
      <c r="Y605" s="166"/>
      <c r="Z605" s="167" t="str">
        <f t="shared" si="93"/>
        <v/>
      </c>
      <c r="AA605" s="150">
        <f t="shared" si="95"/>
        <v>0</v>
      </c>
      <c r="AB605" s="167" t="str">
        <f t="shared" si="94"/>
        <v/>
      </c>
      <c r="AG605" s="188" t="str">
        <f ca="1">IF(AB605="","",MIN(OFFSET(B605,0,0):OFFSET(B605,AB605-1,0)))</f>
        <v/>
      </c>
      <c r="AH605" s="188" t="str">
        <f ca="1">IF(AB605="","",MIN(OFFSET(C605,0,0):OFFSET(C605,AB605-1,0)))</f>
        <v/>
      </c>
      <c r="AI605" s="188" t="str">
        <f ca="1">IF(AB605="","",MAX(OFFSET(B605,0,0):OFFSET(B605,AB605-1,0)))</f>
        <v/>
      </c>
      <c r="AJ605" s="188" t="str">
        <f ca="1">IF(AB605="","",MAX(OFFSET(C605,0,0):OFFSET(C605,AB605-1,0)))</f>
        <v/>
      </c>
      <c r="AK605" s="188">
        <f t="shared" ca="1" si="90"/>
        <v>0</v>
      </c>
      <c r="AL605" s="189">
        <f t="shared" ca="1" si="91"/>
        <v>0</v>
      </c>
    </row>
    <row r="606" spans="1:38" ht="15.75" x14ac:dyDescent="0.25">
      <c r="A606" s="138"/>
      <c r="B606" s="160"/>
      <c r="C606" s="160"/>
      <c r="D606" s="161"/>
      <c r="E606" s="142">
        <f t="shared" si="92"/>
        <v>1</v>
      </c>
      <c r="F606" s="162">
        <f t="shared" si="97"/>
        <v>0</v>
      </c>
      <c r="G606" s="161"/>
      <c r="H606" s="179"/>
      <c r="I606" s="143"/>
      <c r="J606" s="143"/>
      <c r="K606" s="185" t="e">
        <f>VLOOKUP('Damage Pickup'!$H606&amp;'Damage Pickup'!$I606,Code!$I$2:$M$51,4,0)</f>
        <v>#N/A</v>
      </c>
      <c r="L606" s="183"/>
      <c r="M606" s="163"/>
      <c r="N606" s="169"/>
      <c r="O606" s="169"/>
      <c r="P606" s="144">
        <v>0</v>
      </c>
      <c r="Q606" s="164">
        <f t="shared" si="96"/>
        <v>0</v>
      </c>
      <c r="R606" s="146"/>
      <c r="S606" s="147"/>
      <c r="T606" s="147"/>
      <c r="U606" s="157"/>
      <c r="V606" s="165"/>
      <c r="W606" s="166"/>
      <c r="X606" s="166"/>
      <c r="Y606" s="166"/>
      <c r="Z606" s="167" t="str">
        <f t="shared" si="93"/>
        <v/>
      </c>
      <c r="AA606" s="150">
        <f t="shared" si="95"/>
        <v>0</v>
      </c>
      <c r="AB606" s="167" t="str">
        <f t="shared" si="94"/>
        <v/>
      </c>
      <c r="AG606" s="188" t="str">
        <f ca="1">IF(AB606="","",MIN(OFFSET(B606,0,0):OFFSET(B606,AB606-1,0)))</f>
        <v/>
      </c>
      <c r="AH606" s="188" t="str">
        <f ca="1">IF(AB606="","",MIN(OFFSET(C606,0,0):OFFSET(C606,AB606-1,0)))</f>
        <v/>
      </c>
      <c r="AI606" s="188" t="str">
        <f ca="1">IF(AB606="","",MAX(OFFSET(B606,0,0):OFFSET(B606,AB606-1,0)))</f>
        <v/>
      </c>
      <c r="AJ606" s="188" t="str">
        <f ca="1">IF(AB606="","",MAX(OFFSET(C606,0,0):OFFSET(C606,AB606-1,0)))</f>
        <v/>
      </c>
      <c r="AK606" s="188">
        <f t="shared" ca="1" si="90"/>
        <v>0</v>
      </c>
      <c r="AL606" s="189">
        <f t="shared" ca="1" si="91"/>
        <v>0</v>
      </c>
    </row>
    <row r="607" spans="1:38" ht="15.75" x14ac:dyDescent="0.25">
      <c r="A607" s="138"/>
      <c r="B607" s="160"/>
      <c r="C607" s="160"/>
      <c r="D607" s="161"/>
      <c r="E607" s="142">
        <f t="shared" si="92"/>
        <v>1</v>
      </c>
      <c r="F607" s="162">
        <f t="shared" si="97"/>
        <v>0</v>
      </c>
      <c r="G607" s="161"/>
      <c r="H607" s="179"/>
      <c r="I607" s="143"/>
      <c r="J607" s="143"/>
      <c r="K607" s="185" t="e">
        <f>VLOOKUP('Damage Pickup'!$H607&amp;'Damage Pickup'!$I607,Code!$I$2:$M$51,4,0)</f>
        <v>#N/A</v>
      </c>
      <c r="L607" s="183"/>
      <c r="M607" s="163"/>
      <c r="N607" s="169"/>
      <c r="O607" s="169"/>
      <c r="P607" s="144">
        <v>0</v>
      </c>
      <c r="Q607" s="164">
        <f t="shared" si="96"/>
        <v>0</v>
      </c>
      <c r="R607" s="146"/>
      <c r="S607" s="147"/>
      <c r="T607" s="147"/>
      <c r="U607" s="157"/>
      <c r="V607" s="165"/>
      <c r="W607" s="166"/>
      <c r="X607" s="166"/>
      <c r="Y607" s="166"/>
      <c r="Z607" s="167" t="str">
        <f t="shared" si="93"/>
        <v/>
      </c>
      <c r="AA607" s="150">
        <f t="shared" si="95"/>
        <v>0</v>
      </c>
      <c r="AB607" s="167" t="str">
        <f t="shared" si="94"/>
        <v/>
      </c>
      <c r="AG607" s="188" t="str">
        <f ca="1">IF(AB607="","",MIN(OFFSET(B607,0,0):OFFSET(B607,AB607-1,0)))</f>
        <v/>
      </c>
      <c r="AH607" s="188" t="str">
        <f ca="1">IF(AB607="","",MIN(OFFSET(C607,0,0):OFFSET(C607,AB607-1,0)))</f>
        <v/>
      </c>
      <c r="AI607" s="188" t="str">
        <f ca="1">IF(AB607="","",MAX(OFFSET(B607,0,0):OFFSET(B607,AB607-1,0)))</f>
        <v/>
      </c>
      <c r="AJ607" s="188" t="str">
        <f ca="1">IF(AB607="","",MAX(OFFSET(C607,0,0):OFFSET(C607,AB607-1,0)))</f>
        <v/>
      </c>
      <c r="AK607" s="188">
        <f t="shared" ca="1" si="90"/>
        <v>0</v>
      </c>
      <c r="AL607" s="189">
        <f t="shared" ca="1" si="91"/>
        <v>0</v>
      </c>
    </row>
    <row r="608" spans="1:38" ht="15.75" x14ac:dyDescent="0.25">
      <c r="A608" s="138"/>
      <c r="B608" s="160"/>
      <c r="C608" s="160"/>
      <c r="D608" s="161"/>
      <c r="E608" s="142">
        <f t="shared" si="92"/>
        <v>1</v>
      </c>
      <c r="F608" s="162">
        <f t="shared" si="97"/>
        <v>0</v>
      </c>
      <c r="G608" s="161"/>
      <c r="H608" s="179"/>
      <c r="I608" s="143"/>
      <c r="J608" s="143"/>
      <c r="K608" s="185" t="e">
        <f>VLOOKUP('Damage Pickup'!$H608&amp;'Damage Pickup'!$I608,Code!$I$2:$M$51,4,0)</f>
        <v>#N/A</v>
      </c>
      <c r="L608" s="183"/>
      <c r="M608" s="163"/>
      <c r="N608" s="169"/>
      <c r="O608" s="169"/>
      <c r="P608" s="144">
        <v>0</v>
      </c>
      <c r="Q608" s="164">
        <f t="shared" si="96"/>
        <v>0</v>
      </c>
      <c r="R608" s="146"/>
      <c r="S608" s="147"/>
      <c r="T608" s="147"/>
      <c r="U608" s="157"/>
      <c r="V608" s="165"/>
      <c r="W608" s="166"/>
      <c r="X608" s="166"/>
      <c r="Y608" s="166"/>
      <c r="Z608" s="167" t="str">
        <f t="shared" si="93"/>
        <v/>
      </c>
      <c r="AA608" s="150">
        <f t="shared" si="95"/>
        <v>0</v>
      </c>
      <c r="AB608" s="167" t="str">
        <f t="shared" si="94"/>
        <v/>
      </c>
      <c r="AG608" s="188" t="str">
        <f ca="1">IF(AB608="","",MIN(OFFSET(B608,0,0):OFFSET(B608,AB608-1,0)))</f>
        <v/>
      </c>
      <c r="AH608" s="188" t="str">
        <f ca="1">IF(AB608="","",MIN(OFFSET(C608,0,0):OFFSET(C608,AB608-1,0)))</f>
        <v/>
      </c>
      <c r="AI608" s="188" t="str">
        <f ca="1">IF(AB608="","",MAX(OFFSET(B608,0,0):OFFSET(B608,AB608-1,0)))</f>
        <v/>
      </c>
      <c r="AJ608" s="188" t="str">
        <f ca="1">IF(AB608="","",MAX(OFFSET(C608,0,0):OFFSET(C608,AB608-1,0)))</f>
        <v/>
      </c>
      <c r="AK608" s="188">
        <f t="shared" ca="1" si="90"/>
        <v>0</v>
      </c>
      <c r="AL608" s="189">
        <f t="shared" ca="1" si="91"/>
        <v>0</v>
      </c>
    </row>
    <row r="609" spans="1:38" ht="15.75" x14ac:dyDescent="0.25">
      <c r="A609" s="138"/>
      <c r="B609" s="160"/>
      <c r="C609" s="160"/>
      <c r="D609" s="161"/>
      <c r="E609" s="142">
        <f t="shared" si="92"/>
        <v>1</v>
      </c>
      <c r="F609" s="162">
        <f t="shared" si="97"/>
        <v>0</v>
      </c>
      <c r="G609" s="161"/>
      <c r="H609" s="179"/>
      <c r="I609" s="143"/>
      <c r="J609" s="143"/>
      <c r="K609" s="185" t="e">
        <f>VLOOKUP('Damage Pickup'!$H609&amp;'Damage Pickup'!$I609,Code!$I$2:$M$51,4,0)</f>
        <v>#N/A</v>
      </c>
      <c r="L609" s="183"/>
      <c r="M609" s="163"/>
      <c r="N609" s="169"/>
      <c r="O609" s="169"/>
      <c r="P609" s="144">
        <v>0</v>
      </c>
      <c r="Q609" s="164">
        <f t="shared" si="96"/>
        <v>0</v>
      </c>
      <c r="R609" s="146"/>
      <c r="S609" s="147"/>
      <c r="T609" s="147"/>
      <c r="U609" s="157"/>
      <c r="V609" s="165"/>
      <c r="W609" s="166"/>
      <c r="X609" s="166"/>
      <c r="Y609" s="166"/>
      <c r="Z609" s="167" t="str">
        <f t="shared" si="93"/>
        <v/>
      </c>
      <c r="AA609" s="150">
        <f t="shared" si="95"/>
        <v>0</v>
      </c>
      <c r="AB609" s="167" t="str">
        <f t="shared" si="94"/>
        <v/>
      </c>
      <c r="AG609" s="188" t="str">
        <f ca="1">IF(AB609="","",MIN(OFFSET(B609,0,0):OFFSET(B609,AB609-1,0)))</f>
        <v/>
      </c>
      <c r="AH609" s="188" t="str">
        <f ca="1">IF(AB609="","",MIN(OFFSET(C609,0,0):OFFSET(C609,AB609-1,0)))</f>
        <v/>
      </c>
      <c r="AI609" s="188" t="str">
        <f ca="1">IF(AB609="","",MAX(OFFSET(B609,0,0):OFFSET(B609,AB609-1,0)))</f>
        <v/>
      </c>
      <c r="AJ609" s="188" t="str">
        <f ca="1">IF(AB609="","",MAX(OFFSET(C609,0,0):OFFSET(C609,AB609-1,0)))</f>
        <v/>
      </c>
      <c r="AK609" s="188">
        <f t="shared" ca="1" si="90"/>
        <v>0</v>
      </c>
      <c r="AL609" s="189">
        <f t="shared" ca="1" si="91"/>
        <v>0</v>
      </c>
    </row>
    <row r="610" spans="1:38" ht="15.75" x14ac:dyDescent="0.25">
      <c r="A610" s="138"/>
      <c r="B610" s="160"/>
      <c r="C610" s="160"/>
      <c r="D610" s="161"/>
      <c r="E610" s="142">
        <f t="shared" si="92"/>
        <v>1</v>
      </c>
      <c r="F610" s="162">
        <f t="shared" si="97"/>
        <v>0</v>
      </c>
      <c r="G610" s="161"/>
      <c r="H610" s="179"/>
      <c r="I610" s="143"/>
      <c r="J610" s="143"/>
      <c r="K610" s="185" t="e">
        <f>VLOOKUP('Damage Pickup'!$H610&amp;'Damage Pickup'!$I610,Code!$I$2:$M$51,4,0)</f>
        <v>#N/A</v>
      </c>
      <c r="L610" s="183"/>
      <c r="M610" s="163"/>
      <c r="N610" s="169"/>
      <c r="O610" s="169"/>
      <c r="P610" s="144">
        <v>0</v>
      </c>
      <c r="Q610" s="164">
        <f t="shared" si="96"/>
        <v>0</v>
      </c>
      <c r="R610" s="146"/>
      <c r="S610" s="147"/>
      <c r="T610" s="147"/>
      <c r="U610" s="157"/>
      <c r="V610" s="165"/>
      <c r="W610" s="166"/>
      <c r="X610" s="166"/>
      <c r="Y610" s="166"/>
      <c r="Z610" s="167" t="str">
        <f t="shared" si="93"/>
        <v/>
      </c>
      <c r="AA610" s="150">
        <f t="shared" si="95"/>
        <v>0</v>
      </c>
      <c r="AB610" s="167" t="str">
        <f t="shared" si="94"/>
        <v/>
      </c>
      <c r="AG610" s="188" t="str">
        <f ca="1">IF(AB610="","",MIN(OFFSET(B610,0,0):OFFSET(B610,AB610-1,0)))</f>
        <v/>
      </c>
      <c r="AH610" s="188" t="str">
        <f ca="1">IF(AB610="","",MIN(OFFSET(C610,0,0):OFFSET(C610,AB610-1,0)))</f>
        <v/>
      </c>
      <c r="AI610" s="188" t="str">
        <f ca="1">IF(AB610="","",MAX(OFFSET(B610,0,0):OFFSET(B610,AB610-1,0)))</f>
        <v/>
      </c>
      <c r="AJ610" s="188" t="str">
        <f ca="1">IF(AB610="","",MAX(OFFSET(C610,0,0):OFFSET(C610,AB610-1,0)))</f>
        <v/>
      </c>
      <c r="AK610" s="188">
        <f t="shared" ca="1" si="90"/>
        <v>0</v>
      </c>
      <c r="AL610" s="189">
        <f t="shared" ca="1" si="91"/>
        <v>0</v>
      </c>
    </row>
    <row r="611" spans="1:38" ht="15.75" x14ac:dyDescent="0.25">
      <c r="A611" s="138"/>
      <c r="B611" s="160"/>
      <c r="C611" s="160"/>
      <c r="D611" s="161"/>
      <c r="E611" s="142">
        <f t="shared" si="92"/>
        <v>1</v>
      </c>
      <c r="F611" s="162">
        <f t="shared" si="97"/>
        <v>0</v>
      </c>
      <c r="G611" s="161"/>
      <c r="H611" s="179"/>
      <c r="I611" s="143"/>
      <c r="J611" s="143"/>
      <c r="K611" s="185" t="e">
        <f>VLOOKUP('Damage Pickup'!$H611&amp;'Damage Pickup'!$I611,Code!$I$2:$M$51,4,0)</f>
        <v>#N/A</v>
      </c>
      <c r="L611" s="183"/>
      <c r="M611" s="163"/>
      <c r="N611" s="169"/>
      <c r="O611" s="169"/>
      <c r="P611" s="144">
        <v>0</v>
      </c>
      <c r="Q611" s="164">
        <f t="shared" si="96"/>
        <v>0</v>
      </c>
      <c r="R611" s="146"/>
      <c r="S611" s="147"/>
      <c r="T611" s="147"/>
      <c r="U611" s="157"/>
      <c r="V611" s="165"/>
      <c r="W611" s="166"/>
      <c r="X611" s="166"/>
      <c r="Y611" s="166"/>
      <c r="Z611" s="167" t="str">
        <f t="shared" si="93"/>
        <v/>
      </c>
      <c r="AA611" s="150">
        <f t="shared" si="95"/>
        <v>0</v>
      </c>
      <c r="AB611" s="167" t="str">
        <f t="shared" si="94"/>
        <v/>
      </c>
      <c r="AG611" s="188" t="str">
        <f ca="1">IF(AB611="","",MIN(OFFSET(B611,0,0):OFFSET(B611,AB611-1,0)))</f>
        <v/>
      </c>
      <c r="AH611" s="188" t="str">
        <f ca="1">IF(AB611="","",MIN(OFFSET(C611,0,0):OFFSET(C611,AB611-1,0)))</f>
        <v/>
      </c>
      <c r="AI611" s="188" t="str">
        <f ca="1">IF(AB611="","",MAX(OFFSET(B611,0,0):OFFSET(B611,AB611-1,0)))</f>
        <v/>
      </c>
      <c r="AJ611" s="188" t="str">
        <f ca="1">IF(AB611="","",MAX(OFFSET(C611,0,0):OFFSET(C611,AB611-1,0)))</f>
        <v/>
      </c>
      <c r="AK611" s="188">
        <f t="shared" ca="1" si="90"/>
        <v>0</v>
      </c>
      <c r="AL611" s="189">
        <f t="shared" ca="1" si="91"/>
        <v>0</v>
      </c>
    </row>
    <row r="612" spans="1:38" ht="15.75" x14ac:dyDescent="0.25">
      <c r="A612" s="138"/>
      <c r="B612" s="160"/>
      <c r="C612" s="160"/>
      <c r="D612" s="161"/>
      <c r="E612" s="142">
        <f t="shared" si="92"/>
        <v>1</v>
      </c>
      <c r="F612" s="162">
        <f t="shared" si="97"/>
        <v>0</v>
      </c>
      <c r="G612" s="161"/>
      <c r="H612" s="179"/>
      <c r="I612" s="143"/>
      <c r="J612" s="143"/>
      <c r="K612" s="185" t="e">
        <f>VLOOKUP('Damage Pickup'!$H612&amp;'Damage Pickup'!$I612,Code!$I$2:$M$51,4,0)</f>
        <v>#N/A</v>
      </c>
      <c r="L612" s="183"/>
      <c r="M612" s="163"/>
      <c r="N612" s="169"/>
      <c r="O612" s="169"/>
      <c r="P612" s="144">
        <v>0</v>
      </c>
      <c r="Q612" s="164">
        <f t="shared" si="96"/>
        <v>0</v>
      </c>
      <c r="R612" s="146"/>
      <c r="S612" s="147"/>
      <c r="T612" s="147"/>
      <c r="U612" s="157"/>
      <c r="V612" s="165"/>
      <c r="W612" s="166"/>
      <c r="X612" s="166"/>
      <c r="Y612" s="166"/>
      <c r="Z612" s="167" t="str">
        <f t="shared" si="93"/>
        <v/>
      </c>
      <c r="AA612" s="150">
        <f t="shared" si="95"/>
        <v>0</v>
      </c>
      <c r="AB612" s="167" t="str">
        <f t="shared" si="94"/>
        <v/>
      </c>
      <c r="AG612" s="188" t="str">
        <f ca="1">IF(AB612="","",MIN(OFFSET(B612,0,0):OFFSET(B612,AB612-1,0)))</f>
        <v/>
      </c>
      <c r="AH612" s="188" t="str">
        <f ca="1">IF(AB612="","",MIN(OFFSET(C612,0,0):OFFSET(C612,AB612-1,0)))</f>
        <v/>
      </c>
      <c r="AI612" s="188" t="str">
        <f ca="1">IF(AB612="","",MAX(OFFSET(B612,0,0):OFFSET(B612,AB612-1,0)))</f>
        <v/>
      </c>
      <c r="AJ612" s="188" t="str">
        <f ca="1">IF(AB612="","",MAX(OFFSET(C612,0,0):OFFSET(C612,AB612-1,0)))</f>
        <v/>
      </c>
      <c r="AK612" s="188">
        <f t="shared" ca="1" si="90"/>
        <v>0</v>
      </c>
      <c r="AL612" s="189">
        <f t="shared" ca="1" si="91"/>
        <v>0</v>
      </c>
    </row>
    <row r="613" spans="1:38" ht="15.75" x14ac:dyDescent="0.25">
      <c r="A613" s="138"/>
      <c r="B613" s="160"/>
      <c r="C613" s="160"/>
      <c r="D613" s="161"/>
      <c r="E613" s="142">
        <f t="shared" si="92"/>
        <v>1</v>
      </c>
      <c r="F613" s="162">
        <f t="shared" si="97"/>
        <v>0</v>
      </c>
      <c r="G613" s="161"/>
      <c r="H613" s="179"/>
      <c r="I613" s="143"/>
      <c r="J613" s="143"/>
      <c r="K613" s="185" t="e">
        <f>VLOOKUP('Damage Pickup'!$H613&amp;'Damage Pickup'!$I613,Code!$I$2:$M$51,4,0)</f>
        <v>#N/A</v>
      </c>
      <c r="L613" s="183"/>
      <c r="M613" s="163"/>
      <c r="N613" s="169"/>
      <c r="O613" s="169"/>
      <c r="P613" s="144">
        <v>0</v>
      </c>
      <c r="Q613" s="164">
        <f t="shared" si="96"/>
        <v>0</v>
      </c>
      <c r="R613" s="146"/>
      <c r="S613" s="147"/>
      <c r="T613" s="147"/>
      <c r="U613" s="157"/>
      <c r="V613" s="165"/>
      <c r="W613" s="166"/>
      <c r="X613" s="166"/>
      <c r="Y613" s="166"/>
      <c r="Z613" s="167" t="str">
        <f t="shared" si="93"/>
        <v/>
      </c>
      <c r="AA613" s="150">
        <f t="shared" si="95"/>
        <v>0</v>
      </c>
      <c r="AB613" s="167" t="str">
        <f t="shared" si="94"/>
        <v/>
      </c>
      <c r="AG613" s="188" t="str">
        <f ca="1">IF(AB613="","",MIN(OFFSET(B613,0,0):OFFSET(B613,AB613-1,0)))</f>
        <v/>
      </c>
      <c r="AH613" s="188" t="str">
        <f ca="1">IF(AB613="","",MIN(OFFSET(C613,0,0):OFFSET(C613,AB613-1,0)))</f>
        <v/>
      </c>
      <c r="AI613" s="188" t="str">
        <f ca="1">IF(AB613="","",MAX(OFFSET(B613,0,0):OFFSET(B613,AB613-1,0)))</f>
        <v/>
      </c>
      <c r="AJ613" s="188" t="str">
        <f ca="1">IF(AB613="","",MAX(OFFSET(C613,0,0):OFFSET(C613,AB613-1,0)))</f>
        <v/>
      </c>
      <c r="AK613" s="188">
        <f t="shared" ca="1" si="90"/>
        <v>0</v>
      </c>
      <c r="AL613" s="189">
        <f t="shared" ca="1" si="91"/>
        <v>0</v>
      </c>
    </row>
    <row r="614" spans="1:38" ht="15.75" x14ac:dyDescent="0.25">
      <c r="A614" s="138"/>
      <c r="B614" s="160"/>
      <c r="C614" s="160"/>
      <c r="D614" s="161"/>
      <c r="E614" s="142">
        <f t="shared" si="92"/>
        <v>1</v>
      </c>
      <c r="F614" s="162">
        <f t="shared" si="97"/>
        <v>0</v>
      </c>
      <c r="G614" s="161"/>
      <c r="H614" s="179"/>
      <c r="I614" s="143"/>
      <c r="J614" s="143"/>
      <c r="K614" s="185" t="e">
        <f>VLOOKUP('Damage Pickup'!$H614&amp;'Damage Pickup'!$I614,Code!$I$2:$M$51,4,0)</f>
        <v>#N/A</v>
      </c>
      <c r="L614" s="183"/>
      <c r="M614" s="163"/>
      <c r="N614" s="169"/>
      <c r="O614" s="169"/>
      <c r="P614" s="144">
        <v>0</v>
      </c>
      <c r="Q614" s="164">
        <f t="shared" si="96"/>
        <v>0</v>
      </c>
      <c r="R614" s="146"/>
      <c r="S614" s="147"/>
      <c r="T614" s="147"/>
      <c r="U614" s="157"/>
      <c r="V614" s="165"/>
      <c r="W614" s="166"/>
      <c r="X614" s="166"/>
      <c r="Y614" s="166"/>
      <c r="Z614" s="167" t="str">
        <f t="shared" si="93"/>
        <v/>
      </c>
      <c r="AA614" s="150">
        <f t="shared" si="95"/>
        <v>0</v>
      </c>
      <c r="AB614" s="167" t="str">
        <f t="shared" si="94"/>
        <v/>
      </c>
      <c r="AG614" s="188" t="str">
        <f ca="1">IF(AB614="","",MIN(OFFSET(B614,0,0):OFFSET(B614,AB614-1,0)))</f>
        <v/>
      </c>
      <c r="AH614" s="188" t="str">
        <f ca="1">IF(AB614="","",MIN(OFFSET(C614,0,0):OFFSET(C614,AB614-1,0)))</f>
        <v/>
      </c>
      <c r="AI614" s="188" t="str">
        <f ca="1">IF(AB614="","",MAX(OFFSET(B614,0,0):OFFSET(B614,AB614-1,0)))</f>
        <v/>
      </c>
      <c r="AJ614" s="188" t="str">
        <f ca="1">IF(AB614="","",MAX(OFFSET(C614,0,0):OFFSET(C614,AB614-1,0)))</f>
        <v/>
      </c>
      <c r="AK614" s="188">
        <f t="shared" ca="1" si="90"/>
        <v>0</v>
      </c>
      <c r="AL614" s="189">
        <f t="shared" ca="1" si="91"/>
        <v>0</v>
      </c>
    </row>
    <row r="615" spans="1:38" ht="15.75" x14ac:dyDescent="0.25">
      <c r="A615" s="138"/>
      <c r="B615" s="160"/>
      <c r="C615" s="160"/>
      <c r="D615" s="161"/>
      <c r="E615" s="142">
        <f t="shared" si="92"/>
        <v>1</v>
      </c>
      <c r="F615" s="162">
        <f t="shared" si="97"/>
        <v>0</v>
      </c>
      <c r="G615" s="161"/>
      <c r="H615" s="179"/>
      <c r="I615" s="143"/>
      <c r="J615" s="143"/>
      <c r="K615" s="185" t="e">
        <f>VLOOKUP('Damage Pickup'!$H615&amp;'Damage Pickup'!$I615,Code!$I$2:$M$51,4,0)</f>
        <v>#N/A</v>
      </c>
      <c r="L615" s="183"/>
      <c r="M615" s="163"/>
      <c r="N615" s="169"/>
      <c r="O615" s="169"/>
      <c r="P615" s="144">
        <v>0</v>
      </c>
      <c r="Q615" s="164">
        <f t="shared" si="96"/>
        <v>0</v>
      </c>
      <c r="R615" s="146"/>
      <c r="S615" s="147"/>
      <c r="T615" s="147"/>
      <c r="U615" s="157"/>
      <c r="V615" s="165"/>
      <c r="W615" s="166"/>
      <c r="X615" s="166"/>
      <c r="Y615" s="166"/>
      <c r="Z615" s="167" t="str">
        <f t="shared" si="93"/>
        <v/>
      </c>
      <c r="AA615" s="150">
        <f t="shared" si="95"/>
        <v>0</v>
      </c>
      <c r="AB615" s="167" t="str">
        <f t="shared" si="94"/>
        <v/>
      </c>
      <c r="AG615" s="188" t="str">
        <f ca="1">IF(AB615="","",MIN(OFFSET(B615,0,0):OFFSET(B615,AB615-1,0)))</f>
        <v/>
      </c>
      <c r="AH615" s="188" t="str">
        <f ca="1">IF(AB615="","",MIN(OFFSET(C615,0,0):OFFSET(C615,AB615-1,0)))</f>
        <v/>
      </c>
      <c r="AI615" s="188" t="str">
        <f ca="1">IF(AB615="","",MAX(OFFSET(B615,0,0):OFFSET(B615,AB615-1,0)))</f>
        <v/>
      </c>
      <c r="AJ615" s="188" t="str">
        <f ca="1">IF(AB615="","",MAX(OFFSET(C615,0,0):OFFSET(C615,AB615-1,0)))</f>
        <v/>
      </c>
      <c r="AK615" s="188">
        <f t="shared" ca="1" si="90"/>
        <v>0</v>
      </c>
      <c r="AL615" s="189">
        <f t="shared" ca="1" si="91"/>
        <v>0</v>
      </c>
    </row>
    <row r="616" spans="1:38" ht="15.75" x14ac:dyDescent="0.25">
      <c r="A616" s="138"/>
      <c r="B616" s="160"/>
      <c r="C616" s="160"/>
      <c r="D616" s="161"/>
      <c r="E616" s="142">
        <f t="shared" si="92"/>
        <v>1</v>
      </c>
      <c r="F616" s="162">
        <f t="shared" si="97"/>
        <v>0</v>
      </c>
      <c r="G616" s="161"/>
      <c r="H616" s="179"/>
      <c r="I616" s="143"/>
      <c r="J616" s="143"/>
      <c r="K616" s="185" t="e">
        <f>VLOOKUP('Damage Pickup'!$H616&amp;'Damage Pickup'!$I616,Code!$I$2:$M$51,4,0)</f>
        <v>#N/A</v>
      </c>
      <c r="L616" s="183"/>
      <c r="M616" s="163"/>
      <c r="N616" s="169"/>
      <c r="O616" s="169"/>
      <c r="P616" s="144">
        <v>0</v>
      </c>
      <c r="Q616" s="164">
        <f t="shared" si="96"/>
        <v>0</v>
      </c>
      <c r="R616" s="146"/>
      <c r="S616" s="147"/>
      <c r="T616" s="147"/>
      <c r="U616" s="157"/>
      <c r="V616" s="165"/>
      <c r="W616" s="166"/>
      <c r="X616" s="166"/>
      <c r="Y616" s="166"/>
      <c r="Z616" s="167" t="str">
        <f t="shared" si="93"/>
        <v/>
      </c>
      <c r="AA616" s="150">
        <f t="shared" si="95"/>
        <v>0</v>
      </c>
      <c r="AB616" s="167" t="str">
        <f t="shared" si="94"/>
        <v/>
      </c>
      <c r="AG616" s="188" t="str">
        <f ca="1">IF(AB616="","",MIN(OFFSET(B616,0,0):OFFSET(B616,AB616-1,0)))</f>
        <v/>
      </c>
      <c r="AH616" s="188" t="str">
        <f ca="1">IF(AB616="","",MIN(OFFSET(C616,0,0):OFFSET(C616,AB616-1,0)))</f>
        <v/>
      </c>
      <c r="AI616" s="188" t="str">
        <f ca="1">IF(AB616="","",MAX(OFFSET(B616,0,0):OFFSET(B616,AB616-1,0)))</f>
        <v/>
      </c>
      <c r="AJ616" s="188" t="str">
        <f ca="1">IF(AB616="","",MAX(OFFSET(C616,0,0):OFFSET(C616,AB616-1,0)))</f>
        <v/>
      </c>
      <c r="AK616" s="188">
        <f t="shared" ca="1" si="90"/>
        <v>0</v>
      </c>
      <c r="AL616" s="189">
        <f t="shared" ca="1" si="91"/>
        <v>0</v>
      </c>
    </row>
    <row r="617" spans="1:38" ht="15.75" x14ac:dyDescent="0.25">
      <c r="A617" s="138"/>
      <c r="B617" s="160"/>
      <c r="C617" s="160"/>
      <c r="D617" s="161"/>
      <c r="E617" s="142">
        <f t="shared" si="92"/>
        <v>1</v>
      </c>
      <c r="F617" s="162">
        <f t="shared" si="97"/>
        <v>0</v>
      </c>
      <c r="G617" s="161"/>
      <c r="H617" s="179"/>
      <c r="I617" s="143"/>
      <c r="J617" s="143"/>
      <c r="K617" s="185" t="e">
        <f>VLOOKUP('Damage Pickup'!$H617&amp;'Damage Pickup'!$I617,Code!$I$2:$M$51,4,0)</f>
        <v>#N/A</v>
      </c>
      <c r="L617" s="183"/>
      <c r="M617" s="163"/>
      <c r="N617" s="169"/>
      <c r="O617" s="169"/>
      <c r="P617" s="144">
        <v>0</v>
      </c>
      <c r="Q617" s="164">
        <f t="shared" si="96"/>
        <v>0</v>
      </c>
      <c r="R617" s="146"/>
      <c r="S617" s="147"/>
      <c r="T617" s="147"/>
      <c r="U617" s="157"/>
      <c r="V617" s="165"/>
      <c r="W617" s="166"/>
      <c r="X617" s="166"/>
      <c r="Y617" s="166"/>
      <c r="Z617" s="167" t="str">
        <f t="shared" si="93"/>
        <v/>
      </c>
      <c r="AA617" s="150">
        <f t="shared" si="95"/>
        <v>0</v>
      </c>
      <c r="AB617" s="167" t="str">
        <f t="shared" si="94"/>
        <v/>
      </c>
      <c r="AG617" s="188" t="str">
        <f ca="1">IF(AB617="","",MIN(OFFSET(B617,0,0):OFFSET(B617,AB617-1,0)))</f>
        <v/>
      </c>
      <c r="AH617" s="188" t="str">
        <f ca="1">IF(AB617="","",MIN(OFFSET(C617,0,0):OFFSET(C617,AB617-1,0)))</f>
        <v/>
      </c>
      <c r="AI617" s="188" t="str">
        <f ca="1">IF(AB617="","",MAX(OFFSET(B617,0,0):OFFSET(B617,AB617-1,0)))</f>
        <v/>
      </c>
      <c r="AJ617" s="188" t="str">
        <f ca="1">IF(AB617="","",MAX(OFFSET(C617,0,0):OFFSET(C617,AB617-1,0)))</f>
        <v/>
      </c>
      <c r="AK617" s="188">
        <f t="shared" ca="1" si="90"/>
        <v>0</v>
      </c>
      <c r="AL617" s="189">
        <f t="shared" ca="1" si="91"/>
        <v>0</v>
      </c>
    </row>
    <row r="618" spans="1:38" ht="15.75" x14ac:dyDescent="0.25">
      <c r="A618" s="138"/>
      <c r="B618" s="160"/>
      <c r="C618" s="160"/>
      <c r="D618" s="161"/>
      <c r="E618" s="142">
        <f t="shared" si="92"/>
        <v>1</v>
      </c>
      <c r="F618" s="162">
        <f t="shared" si="97"/>
        <v>0</v>
      </c>
      <c r="G618" s="161"/>
      <c r="H618" s="179"/>
      <c r="I618" s="143"/>
      <c r="J618" s="143"/>
      <c r="K618" s="185" t="e">
        <f>VLOOKUP('Damage Pickup'!$H618&amp;'Damage Pickup'!$I618,Code!$I$2:$M$51,4,0)</f>
        <v>#N/A</v>
      </c>
      <c r="L618" s="183"/>
      <c r="M618" s="163"/>
      <c r="N618" s="169"/>
      <c r="O618" s="169"/>
      <c r="P618" s="144">
        <v>0</v>
      </c>
      <c r="Q618" s="164">
        <f t="shared" si="96"/>
        <v>0</v>
      </c>
      <c r="R618" s="146"/>
      <c r="S618" s="147"/>
      <c r="T618" s="147"/>
      <c r="U618" s="157"/>
      <c r="V618" s="165"/>
      <c r="W618" s="166"/>
      <c r="X618" s="166"/>
      <c r="Y618" s="166"/>
      <c r="Z618" s="167" t="str">
        <f t="shared" si="93"/>
        <v/>
      </c>
      <c r="AA618" s="150">
        <f t="shared" si="95"/>
        <v>0</v>
      </c>
      <c r="AB618" s="167" t="str">
        <f t="shared" si="94"/>
        <v/>
      </c>
      <c r="AG618" s="188" t="str">
        <f ca="1">IF(AB618="","",MIN(OFFSET(B618,0,0):OFFSET(B618,AB618-1,0)))</f>
        <v/>
      </c>
      <c r="AH618" s="188" t="str">
        <f ca="1">IF(AB618="","",MIN(OFFSET(C618,0,0):OFFSET(C618,AB618-1,0)))</f>
        <v/>
      </c>
      <c r="AI618" s="188" t="str">
        <f ca="1">IF(AB618="","",MAX(OFFSET(B618,0,0):OFFSET(B618,AB618-1,0)))</f>
        <v/>
      </c>
      <c r="AJ618" s="188" t="str">
        <f ca="1">IF(AB618="","",MAX(OFFSET(C618,0,0):OFFSET(C618,AB618-1,0)))</f>
        <v/>
      </c>
      <c r="AK618" s="188">
        <f t="shared" ca="1" si="90"/>
        <v>0</v>
      </c>
      <c r="AL618" s="189">
        <f t="shared" ca="1" si="91"/>
        <v>0</v>
      </c>
    </row>
    <row r="619" spans="1:38" ht="15.75" x14ac:dyDescent="0.25">
      <c r="A619" s="138"/>
      <c r="B619" s="160"/>
      <c r="C619" s="160"/>
      <c r="D619" s="161"/>
      <c r="E619" s="142">
        <f t="shared" si="92"/>
        <v>1</v>
      </c>
      <c r="F619" s="162">
        <f t="shared" si="97"/>
        <v>0</v>
      </c>
      <c r="G619" s="161"/>
      <c r="H619" s="179"/>
      <c r="I619" s="143"/>
      <c r="J619" s="143"/>
      <c r="K619" s="185" t="e">
        <f>VLOOKUP('Damage Pickup'!$H619&amp;'Damage Pickup'!$I619,Code!$I$2:$M$51,4,0)</f>
        <v>#N/A</v>
      </c>
      <c r="L619" s="183"/>
      <c r="M619" s="163"/>
      <c r="N619" s="169"/>
      <c r="O619" s="169"/>
      <c r="P619" s="144">
        <v>0</v>
      </c>
      <c r="Q619" s="164">
        <f t="shared" si="96"/>
        <v>0</v>
      </c>
      <c r="R619" s="146"/>
      <c r="S619" s="147"/>
      <c r="T619" s="147"/>
      <c r="U619" s="157"/>
      <c r="V619" s="165"/>
      <c r="W619" s="166"/>
      <c r="X619" s="166"/>
      <c r="Y619" s="166"/>
      <c r="Z619" s="167" t="str">
        <f t="shared" si="93"/>
        <v/>
      </c>
      <c r="AA619" s="150">
        <f t="shared" si="95"/>
        <v>0</v>
      </c>
      <c r="AB619" s="167" t="str">
        <f t="shared" si="94"/>
        <v/>
      </c>
      <c r="AG619" s="188" t="str">
        <f ca="1">IF(AB619="","",MIN(OFFSET(B619,0,0):OFFSET(B619,AB619-1,0)))</f>
        <v/>
      </c>
      <c r="AH619" s="188" t="str">
        <f ca="1">IF(AB619="","",MIN(OFFSET(C619,0,0):OFFSET(C619,AB619-1,0)))</f>
        <v/>
      </c>
      <c r="AI619" s="188" t="str">
        <f ca="1">IF(AB619="","",MAX(OFFSET(B619,0,0):OFFSET(B619,AB619-1,0)))</f>
        <v/>
      </c>
      <c r="AJ619" s="188" t="str">
        <f ca="1">IF(AB619="","",MAX(OFFSET(C619,0,0):OFFSET(C619,AB619-1,0)))</f>
        <v/>
      </c>
      <c r="AK619" s="188">
        <f t="shared" ca="1" si="90"/>
        <v>0</v>
      </c>
      <c r="AL619" s="189">
        <f t="shared" ca="1" si="91"/>
        <v>0</v>
      </c>
    </row>
    <row r="620" spans="1:38" ht="15.75" x14ac:dyDescent="0.25">
      <c r="A620" s="138"/>
      <c r="B620" s="160"/>
      <c r="C620" s="160"/>
      <c r="D620" s="161"/>
      <c r="E620" s="142">
        <f t="shared" si="92"/>
        <v>1</v>
      </c>
      <c r="F620" s="162">
        <f t="shared" si="97"/>
        <v>0</v>
      </c>
      <c r="G620" s="161"/>
      <c r="H620" s="179"/>
      <c r="I620" s="143"/>
      <c r="J620" s="143"/>
      <c r="K620" s="185" t="e">
        <f>VLOOKUP('Damage Pickup'!$H620&amp;'Damage Pickup'!$I620,Code!$I$2:$M$51,4,0)</f>
        <v>#N/A</v>
      </c>
      <c r="L620" s="183"/>
      <c r="M620" s="163"/>
      <c r="N620" s="169"/>
      <c r="O620" s="169"/>
      <c r="P620" s="144">
        <v>0</v>
      </c>
      <c r="Q620" s="164">
        <f t="shared" si="96"/>
        <v>0</v>
      </c>
      <c r="R620" s="146"/>
      <c r="S620" s="147"/>
      <c r="T620" s="147"/>
      <c r="U620" s="157"/>
      <c r="V620" s="165"/>
      <c r="W620" s="166"/>
      <c r="X620" s="166"/>
      <c r="Y620" s="166"/>
      <c r="Z620" s="167" t="str">
        <f t="shared" si="93"/>
        <v/>
      </c>
      <c r="AA620" s="150">
        <f t="shared" si="95"/>
        <v>0</v>
      </c>
      <c r="AB620" s="167" t="str">
        <f t="shared" si="94"/>
        <v/>
      </c>
      <c r="AG620" s="188" t="str">
        <f ca="1">IF(AB620="","",MIN(OFFSET(B620,0,0):OFFSET(B620,AB620-1,0)))</f>
        <v/>
      </c>
      <c r="AH620" s="188" t="str">
        <f ca="1">IF(AB620="","",MIN(OFFSET(C620,0,0):OFFSET(C620,AB620-1,0)))</f>
        <v/>
      </c>
      <c r="AI620" s="188" t="str">
        <f ca="1">IF(AB620="","",MAX(OFFSET(B620,0,0):OFFSET(B620,AB620-1,0)))</f>
        <v/>
      </c>
      <c r="AJ620" s="188" t="str">
        <f ca="1">IF(AB620="","",MAX(OFFSET(C620,0,0):OFFSET(C620,AB620-1,0)))</f>
        <v/>
      </c>
      <c r="AK620" s="188">
        <f t="shared" ca="1" si="90"/>
        <v>0</v>
      </c>
      <c r="AL620" s="189">
        <f t="shared" ca="1" si="91"/>
        <v>0</v>
      </c>
    </row>
    <row r="621" spans="1:38" ht="15.75" x14ac:dyDescent="0.25">
      <c r="A621" s="138"/>
      <c r="B621" s="160"/>
      <c r="C621" s="160"/>
      <c r="D621" s="161"/>
      <c r="E621" s="142">
        <f t="shared" si="92"/>
        <v>1</v>
      </c>
      <c r="F621" s="162">
        <f t="shared" si="97"/>
        <v>0</v>
      </c>
      <c r="G621" s="161"/>
      <c r="H621" s="179"/>
      <c r="I621" s="143"/>
      <c r="J621" s="143"/>
      <c r="K621" s="185" t="e">
        <f>VLOOKUP('Damage Pickup'!$H621&amp;'Damage Pickup'!$I621,Code!$I$2:$M$51,4,0)</f>
        <v>#N/A</v>
      </c>
      <c r="L621" s="183"/>
      <c r="M621" s="163"/>
      <c r="N621" s="169"/>
      <c r="O621" s="169"/>
      <c r="P621" s="144">
        <v>0</v>
      </c>
      <c r="Q621" s="164">
        <f t="shared" si="96"/>
        <v>0</v>
      </c>
      <c r="R621" s="146"/>
      <c r="S621" s="147"/>
      <c r="T621" s="147"/>
      <c r="U621" s="157"/>
      <c r="V621" s="165"/>
      <c r="W621" s="166"/>
      <c r="X621" s="166"/>
      <c r="Y621" s="166"/>
      <c r="Z621" s="167" t="str">
        <f t="shared" si="93"/>
        <v/>
      </c>
      <c r="AA621" s="150">
        <f t="shared" si="95"/>
        <v>0</v>
      </c>
      <c r="AB621" s="167" t="str">
        <f t="shared" si="94"/>
        <v/>
      </c>
      <c r="AG621" s="188" t="str">
        <f ca="1">IF(AB621="","",MIN(OFFSET(B621,0,0):OFFSET(B621,AB621-1,0)))</f>
        <v/>
      </c>
      <c r="AH621" s="188" t="str">
        <f ca="1">IF(AB621="","",MIN(OFFSET(C621,0,0):OFFSET(C621,AB621-1,0)))</f>
        <v/>
      </c>
      <c r="AI621" s="188" t="str">
        <f ca="1">IF(AB621="","",MAX(OFFSET(B621,0,0):OFFSET(B621,AB621-1,0)))</f>
        <v/>
      </c>
      <c r="AJ621" s="188" t="str">
        <f ca="1">IF(AB621="","",MAX(OFFSET(C621,0,0):OFFSET(C621,AB621-1,0)))</f>
        <v/>
      </c>
      <c r="AK621" s="188">
        <f t="shared" ca="1" si="90"/>
        <v>0</v>
      </c>
      <c r="AL621" s="189">
        <f t="shared" ca="1" si="91"/>
        <v>0</v>
      </c>
    </row>
    <row r="622" spans="1:38" ht="15.75" x14ac:dyDescent="0.25">
      <c r="A622" s="138"/>
      <c r="B622" s="160"/>
      <c r="C622" s="160"/>
      <c r="D622" s="161"/>
      <c r="E622" s="142">
        <f t="shared" si="92"/>
        <v>1</v>
      </c>
      <c r="F622" s="162">
        <f t="shared" si="97"/>
        <v>0</v>
      </c>
      <c r="G622" s="161"/>
      <c r="H622" s="179"/>
      <c r="I622" s="143"/>
      <c r="J622" s="143"/>
      <c r="K622" s="185" t="e">
        <f>VLOOKUP('Damage Pickup'!$H622&amp;'Damage Pickup'!$I622,Code!$I$2:$M$51,4,0)</f>
        <v>#N/A</v>
      </c>
      <c r="L622" s="183"/>
      <c r="M622" s="163"/>
      <c r="N622" s="169"/>
      <c r="O622" s="169"/>
      <c r="P622" s="144">
        <v>0</v>
      </c>
      <c r="Q622" s="164">
        <f t="shared" si="96"/>
        <v>0</v>
      </c>
      <c r="R622" s="146"/>
      <c r="S622" s="147"/>
      <c r="T622" s="147"/>
      <c r="U622" s="157"/>
      <c r="V622" s="165"/>
      <c r="W622" s="166"/>
      <c r="X622" s="166"/>
      <c r="Y622" s="166"/>
      <c r="Z622" s="167" t="str">
        <f t="shared" si="93"/>
        <v/>
      </c>
      <c r="AA622" s="150">
        <f t="shared" si="95"/>
        <v>0</v>
      </c>
      <c r="AB622" s="167" t="str">
        <f t="shared" si="94"/>
        <v/>
      </c>
      <c r="AG622" s="188" t="str">
        <f ca="1">IF(AB622="","",MIN(OFFSET(B622,0,0):OFFSET(B622,AB622-1,0)))</f>
        <v/>
      </c>
      <c r="AH622" s="188" t="str">
        <f ca="1">IF(AB622="","",MIN(OFFSET(C622,0,0):OFFSET(C622,AB622-1,0)))</f>
        <v/>
      </c>
      <c r="AI622" s="188" t="str">
        <f ca="1">IF(AB622="","",MAX(OFFSET(B622,0,0):OFFSET(B622,AB622-1,0)))</f>
        <v/>
      </c>
      <c r="AJ622" s="188" t="str">
        <f ca="1">IF(AB622="","",MAX(OFFSET(C622,0,0):OFFSET(C622,AB622-1,0)))</f>
        <v/>
      </c>
      <c r="AK622" s="188">
        <f t="shared" ca="1" si="90"/>
        <v>0</v>
      </c>
      <c r="AL622" s="189">
        <f t="shared" ca="1" si="91"/>
        <v>0</v>
      </c>
    </row>
    <row r="623" spans="1:38" ht="15.75" x14ac:dyDescent="0.25">
      <c r="A623" s="138"/>
      <c r="B623" s="160"/>
      <c r="C623" s="160"/>
      <c r="D623" s="161"/>
      <c r="E623" s="142">
        <f t="shared" si="92"/>
        <v>1</v>
      </c>
      <c r="F623" s="162">
        <f t="shared" si="97"/>
        <v>0</v>
      </c>
      <c r="G623" s="161"/>
      <c r="H623" s="179"/>
      <c r="I623" s="143"/>
      <c r="J623" s="143"/>
      <c r="K623" s="185" t="e">
        <f>VLOOKUP('Damage Pickup'!$H623&amp;'Damage Pickup'!$I623,Code!$I$2:$M$51,4,0)</f>
        <v>#N/A</v>
      </c>
      <c r="L623" s="183"/>
      <c r="M623" s="163"/>
      <c r="N623" s="169"/>
      <c r="O623" s="169"/>
      <c r="P623" s="144">
        <v>0</v>
      </c>
      <c r="Q623" s="164">
        <f t="shared" si="96"/>
        <v>0</v>
      </c>
      <c r="R623" s="146"/>
      <c r="S623" s="147"/>
      <c r="T623" s="147"/>
      <c r="U623" s="157"/>
      <c r="V623" s="165"/>
      <c r="W623" s="166"/>
      <c r="X623" s="166"/>
      <c r="Y623" s="166"/>
      <c r="Z623" s="167" t="str">
        <f t="shared" si="93"/>
        <v/>
      </c>
      <c r="AA623" s="150">
        <f t="shared" si="95"/>
        <v>0</v>
      </c>
      <c r="AB623" s="167" t="str">
        <f t="shared" si="94"/>
        <v/>
      </c>
      <c r="AG623" s="188" t="str">
        <f ca="1">IF(AB623="","",MIN(OFFSET(B623,0,0):OFFSET(B623,AB623-1,0)))</f>
        <v/>
      </c>
      <c r="AH623" s="188" t="str">
        <f ca="1">IF(AB623="","",MIN(OFFSET(C623,0,0):OFFSET(C623,AB623-1,0)))</f>
        <v/>
      </c>
      <c r="AI623" s="188" t="str">
        <f ca="1">IF(AB623="","",MAX(OFFSET(B623,0,0):OFFSET(B623,AB623-1,0)))</f>
        <v/>
      </c>
      <c r="AJ623" s="188" t="str">
        <f ca="1">IF(AB623="","",MAX(OFFSET(C623,0,0):OFFSET(C623,AB623-1,0)))</f>
        <v/>
      </c>
      <c r="AK623" s="188">
        <f t="shared" ca="1" si="90"/>
        <v>0</v>
      </c>
      <c r="AL623" s="189">
        <f t="shared" ca="1" si="91"/>
        <v>0</v>
      </c>
    </row>
    <row r="624" spans="1:38" ht="15.75" x14ac:dyDescent="0.25">
      <c r="A624" s="138"/>
      <c r="B624" s="160"/>
      <c r="C624" s="160"/>
      <c r="D624" s="161"/>
      <c r="E624" s="142">
        <f t="shared" si="92"/>
        <v>1</v>
      </c>
      <c r="F624" s="162">
        <f t="shared" si="97"/>
        <v>0</v>
      </c>
      <c r="G624" s="161"/>
      <c r="H624" s="179"/>
      <c r="I624" s="143"/>
      <c r="J624" s="143"/>
      <c r="K624" s="185" t="e">
        <f>VLOOKUP('Damage Pickup'!$H624&amp;'Damage Pickup'!$I624,Code!$I$2:$M$51,4,0)</f>
        <v>#N/A</v>
      </c>
      <c r="L624" s="183"/>
      <c r="M624" s="163"/>
      <c r="N624" s="169"/>
      <c r="O624" s="169"/>
      <c r="P624" s="144">
        <v>0</v>
      </c>
      <c r="Q624" s="164">
        <f t="shared" si="96"/>
        <v>0</v>
      </c>
      <c r="R624" s="146"/>
      <c r="S624" s="147"/>
      <c r="T624" s="147"/>
      <c r="U624" s="157"/>
      <c r="V624" s="165"/>
      <c r="W624" s="166"/>
      <c r="X624" s="166"/>
      <c r="Y624" s="166"/>
      <c r="Z624" s="167" t="str">
        <f t="shared" si="93"/>
        <v/>
      </c>
      <c r="AA624" s="150">
        <f t="shared" si="95"/>
        <v>0</v>
      </c>
      <c r="AB624" s="167" t="str">
        <f t="shared" si="94"/>
        <v/>
      </c>
      <c r="AG624" s="188" t="str">
        <f ca="1">IF(AB624="","",MIN(OFFSET(B624,0,0):OFFSET(B624,AB624-1,0)))</f>
        <v/>
      </c>
      <c r="AH624" s="188" t="str">
        <f ca="1">IF(AB624="","",MIN(OFFSET(C624,0,0):OFFSET(C624,AB624-1,0)))</f>
        <v/>
      </c>
      <c r="AI624" s="188" t="str">
        <f ca="1">IF(AB624="","",MAX(OFFSET(B624,0,0):OFFSET(B624,AB624-1,0)))</f>
        <v/>
      </c>
      <c r="AJ624" s="188" t="str">
        <f ca="1">IF(AB624="","",MAX(OFFSET(C624,0,0):OFFSET(C624,AB624-1,0)))</f>
        <v/>
      </c>
      <c r="AK624" s="188">
        <f t="shared" ca="1" si="90"/>
        <v>0</v>
      </c>
      <c r="AL624" s="189">
        <f t="shared" ca="1" si="91"/>
        <v>0</v>
      </c>
    </row>
    <row r="625" spans="1:38" ht="15.75" x14ac:dyDescent="0.25">
      <c r="A625" s="138"/>
      <c r="B625" s="160"/>
      <c r="C625" s="160"/>
      <c r="D625" s="161"/>
      <c r="E625" s="142">
        <f t="shared" si="92"/>
        <v>1</v>
      </c>
      <c r="F625" s="162">
        <f t="shared" si="97"/>
        <v>0</v>
      </c>
      <c r="G625" s="161"/>
      <c r="H625" s="179"/>
      <c r="I625" s="143"/>
      <c r="J625" s="143"/>
      <c r="K625" s="185" t="e">
        <f>VLOOKUP('Damage Pickup'!$H625&amp;'Damage Pickup'!$I625,Code!$I$2:$M$51,4,0)</f>
        <v>#N/A</v>
      </c>
      <c r="L625" s="183"/>
      <c r="M625" s="163"/>
      <c r="N625" s="169"/>
      <c r="O625" s="169"/>
      <c r="P625" s="144">
        <v>0</v>
      </c>
      <c r="Q625" s="164">
        <f t="shared" si="96"/>
        <v>0</v>
      </c>
      <c r="R625" s="146"/>
      <c r="S625" s="147"/>
      <c r="T625" s="147"/>
      <c r="U625" s="157"/>
      <c r="V625" s="165"/>
      <c r="W625" s="166"/>
      <c r="X625" s="166"/>
      <c r="Y625" s="166"/>
      <c r="Z625" s="167" t="str">
        <f t="shared" si="93"/>
        <v/>
      </c>
      <c r="AA625" s="150">
        <f t="shared" si="95"/>
        <v>0</v>
      </c>
      <c r="AB625" s="167" t="str">
        <f t="shared" si="94"/>
        <v/>
      </c>
      <c r="AG625" s="188" t="str">
        <f ca="1">IF(AB625="","",MIN(OFFSET(B625,0,0):OFFSET(B625,AB625-1,0)))</f>
        <v/>
      </c>
      <c r="AH625" s="188" t="str">
        <f ca="1">IF(AB625="","",MIN(OFFSET(C625,0,0):OFFSET(C625,AB625-1,0)))</f>
        <v/>
      </c>
      <c r="AI625" s="188" t="str">
        <f ca="1">IF(AB625="","",MAX(OFFSET(B625,0,0):OFFSET(B625,AB625-1,0)))</f>
        <v/>
      </c>
      <c r="AJ625" s="188" t="str">
        <f ca="1">IF(AB625="","",MAX(OFFSET(C625,0,0):OFFSET(C625,AB625-1,0)))</f>
        <v/>
      </c>
      <c r="AK625" s="188">
        <f t="shared" ca="1" si="90"/>
        <v>0</v>
      </c>
      <c r="AL625" s="189">
        <f t="shared" ca="1" si="91"/>
        <v>0</v>
      </c>
    </row>
    <row r="626" spans="1:38" ht="15.75" x14ac:dyDescent="0.25">
      <c r="A626" s="138"/>
      <c r="B626" s="160"/>
      <c r="C626" s="160"/>
      <c r="D626" s="161"/>
      <c r="E626" s="142">
        <f t="shared" si="92"/>
        <v>1</v>
      </c>
      <c r="F626" s="162">
        <f t="shared" si="97"/>
        <v>0</v>
      </c>
      <c r="G626" s="161"/>
      <c r="H626" s="179"/>
      <c r="I626" s="143"/>
      <c r="J626" s="143"/>
      <c r="K626" s="185" t="e">
        <f>VLOOKUP('Damage Pickup'!$H626&amp;'Damage Pickup'!$I626,Code!$I$2:$M$51,4,0)</f>
        <v>#N/A</v>
      </c>
      <c r="L626" s="183"/>
      <c r="M626" s="163"/>
      <c r="N626" s="169"/>
      <c r="O626" s="169"/>
      <c r="P626" s="144">
        <v>0</v>
      </c>
      <c r="Q626" s="164">
        <f t="shared" si="96"/>
        <v>0</v>
      </c>
      <c r="R626" s="146"/>
      <c r="S626" s="147"/>
      <c r="T626" s="147"/>
      <c r="U626" s="157"/>
      <c r="V626" s="165"/>
      <c r="W626" s="166"/>
      <c r="X626" s="166"/>
      <c r="Y626" s="166"/>
      <c r="Z626" s="167" t="str">
        <f t="shared" si="93"/>
        <v/>
      </c>
      <c r="AA626" s="150">
        <f t="shared" si="95"/>
        <v>0</v>
      </c>
      <c r="AB626" s="167" t="str">
        <f t="shared" si="94"/>
        <v/>
      </c>
      <c r="AG626" s="188" t="str">
        <f ca="1">IF(AB626="","",MIN(OFFSET(B626,0,0):OFFSET(B626,AB626-1,0)))</f>
        <v/>
      </c>
      <c r="AH626" s="188" t="str">
        <f ca="1">IF(AB626="","",MIN(OFFSET(C626,0,0):OFFSET(C626,AB626-1,0)))</f>
        <v/>
      </c>
      <c r="AI626" s="188" t="str">
        <f ca="1">IF(AB626="","",MAX(OFFSET(B626,0,0):OFFSET(B626,AB626-1,0)))</f>
        <v/>
      </c>
      <c r="AJ626" s="188" t="str">
        <f ca="1">IF(AB626="","",MAX(OFFSET(C626,0,0):OFFSET(C626,AB626-1,0)))</f>
        <v/>
      </c>
      <c r="AK626" s="188">
        <f t="shared" ca="1" si="90"/>
        <v>0</v>
      </c>
      <c r="AL626" s="189">
        <f t="shared" ca="1" si="91"/>
        <v>0</v>
      </c>
    </row>
    <row r="627" spans="1:38" ht="15.75" x14ac:dyDescent="0.25">
      <c r="A627" s="138"/>
      <c r="B627" s="160"/>
      <c r="C627" s="160"/>
      <c r="D627" s="161"/>
      <c r="E627" s="142">
        <f t="shared" si="92"/>
        <v>1</v>
      </c>
      <c r="F627" s="162">
        <f t="shared" si="97"/>
        <v>0</v>
      </c>
      <c r="G627" s="161"/>
      <c r="H627" s="179"/>
      <c r="I627" s="143"/>
      <c r="J627" s="143"/>
      <c r="K627" s="185" t="e">
        <f>VLOOKUP('Damage Pickup'!$H627&amp;'Damage Pickup'!$I627,Code!$I$2:$M$51,4,0)</f>
        <v>#N/A</v>
      </c>
      <c r="L627" s="183"/>
      <c r="M627" s="163"/>
      <c r="N627" s="169"/>
      <c r="O627" s="169"/>
      <c r="P627" s="144">
        <v>0</v>
      </c>
      <c r="Q627" s="164">
        <f t="shared" si="96"/>
        <v>0</v>
      </c>
      <c r="R627" s="146"/>
      <c r="S627" s="147"/>
      <c r="T627" s="147"/>
      <c r="U627" s="157"/>
      <c r="V627" s="165"/>
      <c r="W627" s="166"/>
      <c r="X627" s="166"/>
      <c r="Y627" s="166"/>
      <c r="Z627" s="167" t="str">
        <f t="shared" si="93"/>
        <v/>
      </c>
      <c r="AA627" s="150">
        <f t="shared" si="95"/>
        <v>0</v>
      </c>
      <c r="AB627" s="167" t="str">
        <f t="shared" si="94"/>
        <v/>
      </c>
      <c r="AG627" s="188" t="str">
        <f ca="1">IF(AB627="","",MIN(OFFSET(B627,0,0):OFFSET(B627,AB627-1,0)))</f>
        <v/>
      </c>
      <c r="AH627" s="188" t="str">
        <f ca="1">IF(AB627="","",MIN(OFFSET(C627,0,0):OFFSET(C627,AB627-1,0)))</f>
        <v/>
      </c>
      <c r="AI627" s="188" t="str">
        <f ca="1">IF(AB627="","",MAX(OFFSET(B627,0,0):OFFSET(B627,AB627-1,0)))</f>
        <v/>
      </c>
      <c r="AJ627" s="188" t="str">
        <f ca="1">IF(AB627="","",MAX(OFFSET(C627,0,0):OFFSET(C627,AB627-1,0)))</f>
        <v/>
      </c>
      <c r="AK627" s="188">
        <f t="shared" ca="1" si="90"/>
        <v>0</v>
      </c>
      <c r="AL627" s="189">
        <f t="shared" ca="1" si="91"/>
        <v>0</v>
      </c>
    </row>
    <row r="628" spans="1:38" ht="15.75" x14ac:dyDescent="0.25">
      <c r="A628" s="138"/>
      <c r="B628" s="160"/>
      <c r="C628" s="160"/>
      <c r="D628" s="161"/>
      <c r="E628" s="142">
        <f t="shared" si="92"/>
        <v>1</v>
      </c>
      <c r="F628" s="162">
        <f t="shared" si="97"/>
        <v>0</v>
      </c>
      <c r="G628" s="161"/>
      <c r="H628" s="179"/>
      <c r="I628" s="143"/>
      <c r="J628" s="143"/>
      <c r="K628" s="185" t="e">
        <f>VLOOKUP('Damage Pickup'!$H628&amp;'Damage Pickup'!$I628,Code!$I$2:$M$51,4,0)</f>
        <v>#N/A</v>
      </c>
      <c r="L628" s="183"/>
      <c r="M628" s="163"/>
      <c r="N628" s="169"/>
      <c r="O628" s="169"/>
      <c r="P628" s="144">
        <v>0</v>
      </c>
      <c r="Q628" s="164">
        <f t="shared" si="96"/>
        <v>0</v>
      </c>
      <c r="R628" s="146"/>
      <c r="S628" s="147"/>
      <c r="T628" s="147"/>
      <c r="U628" s="157"/>
      <c r="V628" s="165"/>
      <c r="W628" s="166"/>
      <c r="X628" s="166"/>
      <c r="Y628" s="166"/>
      <c r="Z628" s="167" t="str">
        <f t="shared" si="93"/>
        <v/>
      </c>
      <c r="AA628" s="150">
        <f t="shared" si="95"/>
        <v>0</v>
      </c>
      <c r="AB628" s="167" t="str">
        <f t="shared" si="94"/>
        <v/>
      </c>
      <c r="AG628" s="188" t="str">
        <f ca="1">IF(AB628="","",MIN(OFFSET(B628,0,0):OFFSET(B628,AB628-1,0)))</f>
        <v/>
      </c>
      <c r="AH628" s="188" t="str">
        <f ca="1">IF(AB628="","",MIN(OFFSET(C628,0,0):OFFSET(C628,AB628-1,0)))</f>
        <v/>
      </c>
      <c r="AI628" s="188" t="str">
        <f ca="1">IF(AB628="","",MAX(OFFSET(B628,0,0):OFFSET(B628,AB628-1,0)))</f>
        <v/>
      </c>
      <c r="AJ628" s="188" t="str">
        <f ca="1">IF(AB628="","",MAX(OFFSET(C628,0,0):OFFSET(C628,AB628-1,0)))</f>
        <v/>
      </c>
      <c r="AK628" s="188">
        <f t="shared" ca="1" si="90"/>
        <v>0</v>
      </c>
      <c r="AL628" s="189">
        <f t="shared" ca="1" si="91"/>
        <v>0</v>
      </c>
    </row>
    <row r="629" spans="1:38" ht="15.75" x14ac:dyDescent="0.25">
      <c r="A629" s="138"/>
      <c r="B629" s="160"/>
      <c r="C629" s="160"/>
      <c r="D629" s="161"/>
      <c r="E629" s="142">
        <f t="shared" si="92"/>
        <v>1</v>
      </c>
      <c r="F629" s="162">
        <f t="shared" si="97"/>
        <v>0</v>
      </c>
      <c r="G629" s="161"/>
      <c r="H629" s="179"/>
      <c r="I629" s="143"/>
      <c r="J629" s="143"/>
      <c r="K629" s="185" t="e">
        <f>VLOOKUP('Damage Pickup'!$H629&amp;'Damage Pickup'!$I629,Code!$I$2:$M$51,4,0)</f>
        <v>#N/A</v>
      </c>
      <c r="L629" s="183"/>
      <c r="M629" s="163"/>
      <c r="N629" s="169"/>
      <c r="O629" s="169"/>
      <c r="P629" s="144">
        <v>0</v>
      </c>
      <c r="Q629" s="164">
        <f t="shared" si="96"/>
        <v>0</v>
      </c>
      <c r="R629" s="146"/>
      <c r="S629" s="147"/>
      <c r="T629" s="147"/>
      <c r="U629" s="157"/>
      <c r="V629" s="165"/>
      <c r="W629" s="166"/>
      <c r="X629" s="166"/>
      <c r="Y629" s="166"/>
      <c r="Z629" s="167" t="str">
        <f t="shared" si="93"/>
        <v/>
      </c>
      <c r="AA629" s="150">
        <f t="shared" si="95"/>
        <v>0</v>
      </c>
      <c r="AB629" s="167" t="str">
        <f t="shared" si="94"/>
        <v/>
      </c>
      <c r="AG629" s="188" t="str">
        <f ca="1">IF(AB629="","",MIN(OFFSET(B629,0,0):OFFSET(B629,AB629-1,0)))</f>
        <v/>
      </c>
      <c r="AH629" s="188" t="str">
        <f ca="1">IF(AB629="","",MIN(OFFSET(C629,0,0):OFFSET(C629,AB629-1,0)))</f>
        <v/>
      </c>
      <c r="AI629" s="188" t="str">
        <f ca="1">IF(AB629="","",MAX(OFFSET(B629,0,0):OFFSET(B629,AB629-1,0)))</f>
        <v/>
      </c>
      <c r="AJ629" s="188" t="str">
        <f ca="1">IF(AB629="","",MAX(OFFSET(C629,0,0):OFFSET(C629,AB629-1,0)))</f>
        <v/>
      </c>
      <c r="AK629" s="188">
        <f t="shared" ca="1" si="90"/>
        <v>0</v>
      </c>
      <c r="AL629" s="189">
        <f t="shared" ca="1" si="91"/>
        <v>0</v>
      </c>
    </row>
    <row r="630" spans="1:38" ht="15.75" x14ac:dyDescent="0.25">
      <c r="A630" s="138"/>
      <c r="B630" s="160"/>
      <c r="C630" s="160"/>
      <c r="D630" s="161"/>
      <c r="E630" s="142">
        <f t="shared" si="92"/>
        <v>1</v>
      </c>
      <c r="F630" s="162">
        <f t="shared" si="97"/>
        <v>0</v>
      </c>
      <c r="G630" s="161"/>
      <c r="H630" s="179"/>
      <c r="I630" s="143"/>
      <c r="J630" s="143"/>
      <c r="K630" s="185" t="e">
        <f>VLOOKUP('Damage Pickup'!$H630&amp;'Damage Pickup'!$I630,Code!$I$2:$M$51,4,0)</f>
        <v>#N/A</v>
      </c>
      <c r="L630" s="183"/>
      <c r="M630" s="163"/>
      <c r="N630" s="169"/>
      <c r="O630" s="169"/>
      <c r="P630" s="144">
        <v>0</v>
      </c>
      <c r="Q630" s="164">
        <f t="shared" si="96"/>
        <v>0</v>
      </c>
      <c r="R630" s="146"/>
      <c r="S630" s="147"/>
      <c r="T630" s="147"/>
      <c r="U630" s="157"/>
      <c r="V630" s="165"/>
      <c r="W630" s="166"/>
      <c r="X630" s="166"/>
      <c r="Y630" s="166"/>
      <c r="Z630" s="167" t="str">
        <f t="shared" si="93"/>
        <v/>
      </c>
      <c r="AA630" s="150">
        <f t="shared" si="95"/>
        <v>0</v>
      </c>
      <c r="AB630" s="167" t="str">
        <f t="shared" si="94"/>
        <v/>
      </c>
      <c r="AG630" s="188" t="str">
        <f ca="1">IF(AB630="","",MIN(OFFSET(B630,0,0):OFFSET(B630,AB630-1,0)))</f>
        <v/>
      </c>
      <c r="AH630" s="188" t="str">
        <f ca="1">IF(AB630="","",MIN(OFFSET(C630,0,0):OFFSET(C630,AB630-1,0)))</f>
        <v/>
      </c>
      <c r="AI630" s="188" t="str">
        <f ca="1">IF(AB630="","",MAX(OFFSET(B630,0,0):OFFSET(B630,AB630-1,0)))</f>
        <v/>
      </c>
      <c r="AJ630" s="188" t="str">
        <f ca="1">IF(AB630="","",MAX(OFFSET(C630,0,0):OFFSET(C630,AB630-1,0)))</f>
        <v/>
      </c>
      <c r="AK630" s="188">
        <f t="shared" ca="1" si="90"/>
        <v>0</v>
      </c>
      <c r="AL630" s="189">
        <f t="shared" ca="1" si="91"/>
        <v>0</v>
      </c>
    </row>
    <row r="631" spans="1:38" ht="15.75" x14ac:dyDescent="0.25">
      <c r="A631" s="138"/>
      <c r="B631" s="160"/>
      <c r="C631" s="160"/>
      <c r="D631" s="161"/>
      <c r="E631" s="142">
        <f t="shared" si="92"/>
        <v>1</v>
      </c>
      <c r="F631" s="162">
        <f t="shared" si="97"/>
        <v>0</v>
      </c>
      <c r="G631" s="161"/>
      <c r="H631" s="179"/>
      <c r="I631" s="143"/>
      <c r="J631" s="143"/>
      <c r="K631" s="185" t="e">
        <f>VLOOKUP('Damage Pickup'!$H631&amp;'Damage Pickup'!$I631,Code!$I$2:$M$51,4,0)</f>
        <v>#N/A</v>
      </c>
      <c r="L631" s="183"/>
      <c r="M631" s="163"/>
      <c r="N631" s="169"/>
      <c r="O631" s="169"/>
      <c r="P631" s="144">
        <v>0</v>
      </c>
      <c r="Q631" s="164">
        <f t="shared" si="96"/>
        <v>0</v>
      </c>
      <c r="R631" s="146"/>
      <c r="S631" s="147"/>
      <c r="T631" s="147"/>
      <c r="U631" s="157"/>
      <c r="V631" s="165"/>
      <c r="W631" s="166"/>
      <c r="X631" s="166"/>
      <c r="Y631" s="166"/>
      <c r="Z631" s="167" t="str">
        <f t="shared" si="93"/>
        <v/>
      </c>
      <c r="AA631" s="150">
        <f t="shared" si="95"/>
        <v>0</v>
      </c>
      <c r="AB631" s="167" t="str">
        <f t="shared" si="94"/>
        <v/>
      </c>
      <c r="AG631" s="188" t="str">
        <f ca="1">IF(AB631="","",MIN(OFFSET(B631,0,0):OFFSET(B631,AB631-1,0)))</f>
        <v/>
      </c>
      <c r="AH631" s="188" t="str">
        <f ca="1">IF(AB631="","",MIN(OFFSET(C631,0,0):OFFSET(C631,AB631-1,0)))</f>
        <v/>
      </c>
      <c r="AI631" s="188" t="str">
        <f ca="1">IF(AB631="","",MAX(OFFSET(B631,0,0):OFFSET(B631,AB631-1,0)))</f>
        <v/>
      </c>
      <c r="AJ631" s="188" t="str">
        <f ca="1">IF(AB631="","",MAX(OFFSET(C631,0,0):OFFSET(C631,AB631-1,0)))</f>
        <v/>
      </c>
      <c r="AK631" s="188">
        <f t="shared" ca="1" si="90"/>
        <v>0</v>
      </c>
      <c r="AL631" s="189">
        <f t="shared" ca="1" si="91"/>
        <v>0</v>
      </c>
    </row>
    <row r="632" spans="1:38" ht="15.75" x14ac:dyDescent="0.25">
      <c r="A632" s="138"/>
      <c r="B632" s="160"/>
      <c r="C632" s="160"/>
      <c r="D632" s="161"/>
      <c r="E632" s="142">
        <f t="shared" si="92"/>
        <v>1</v>
      </c>
      <c r="F632" s="162">
        <f t="shared" si="97"/>
        <v>0</v>
      </c>
      <c r="G632" s="161"/>
      <c r="H632" s="179"/>
      <c r="I632" s="143"/>
      <c r="J632" s="143"/>
      <c r="K632" s="185" t="e">
        <f>VLOOKUP('Damage Pickup'!$H632&amp;'Damage Pickup'!$I632,Code!$I$2:$M$51,4,0)</f>
        <v>#N/A</v>
      </c>
      <c r="L632" s="183"/>
      <c r="M632" s="163"/>
      <c r="N632" s="169"/>
      <c r="O632" s="169"/>
      <c r="P632" s="144">
        <v>0</v>
      </c>
      <c r="Q632" s="164">
        <f t="shared" si="96"/>
        <v>0</v>
      </c>
      <c r="R632" s="146"/>
      <c r="S632" s="147"/>
      <c r="T632" s="147"/>
      <c r="U632" s="157"/>
      <c r="V632" s="165"/>
      <c r="W632" s="166"/>
      <c r="X632" s="166"/>
      <c r="Y632" s="166"/>
      <c r="Z632" s="167" t="str">
        <f t="shared" si="93"/>
        <v/>
      </c>
      <c r="AA632" s="150">
        <f t="shared" si="95"/>
        <v>0</v>
      </c>
      <c r="AB632" s="167" t="str">
        <f t="shared" si="94"/>
        <v/>
      </c>
      <c r="AG632" s="188" t="str">
        <f ca="1">IF(AB632="","",MIN(OFFSET(B632,0,0):OFFSET(B632,AB632-1,0)))</f>
        <v/>
      </c>
      <c r="AH632" s="188" t="str">
        <f ca="1">IF(AB632="","",MIN(OFFSET(C632,0,0):OFFSET(C632,AB632-1,0)))</f>
        <v/>
      </c>
      <c r="AI632" s="188" t="str">
        <f ca="1">IF(AB632="","",MAX(OFFSET(B632,0,0):OFFSET(B632,AB632-1,0)))</f>
        <v/>
      </c>
      <c r="AJ632" s="188" t="str">
        <f ca="1">IF(AB632="","",MAX(OFFSET(C632,0,0):OFFSET(C632,AB632-1,0)))</f>
        <v/>
      </c>
      <c r="AK632" s="188">
        <f t="shared" ca="1" si="90"/>
        <v>0</v>
      </c>
      <c r="AL632" s="189">
        <f t="shared" ca="1" si="91"/>
        <v>0</v>
      </c>
    </row>
    <row r="633" spans="1:38" ht="15.75" x14ac:dyDescent="0.25">
      <c r="A633" s="138"/>
      <c r="B633" s="160"/>
      <c r="C633" s="160"/>
      <c r="D633" s="161"/>
      <c r="E633" s="142">
        <f t="shared" si="92"/>
        <v>1</v>
      </c>
      <c r="F633" s="162">
        <f t="shared" si="97"/>
        <v>0</v>
      </c>
      <c r="G633" s="161"/>
      <c r="H633" s="179"/>
      <c r="I633" s="143"/>
      <c r="J633" s="143"/>
      <c r="K633" s="185" t="e">
        <f>VLOOKUP('Damage Pickup'!$H633&amp;'Damage Pickup'!$I633,Code!$I$2:$M$51,4,0)</f>
        <v>#N/A</v>
      </c>
      <c r="L633" s="183"/>
      <c r="M633" s="163"/>
      <c r="N633" s="169"/>
      <c r="O633" s="169"/>
      <c r="P633" s="144">
        <v>0</v>
      </c>
      <c r="Q633" s="164">
        <f t="shared" si="96"/>
        <v>0</v>
      </c>
      <c r="R633" s="146"/>
      <c r="S633" s="147"/>
      <c r="T633" s="147"/>
      <c r="U633" s="157"/>
      <c r="V633" s="165"/>
      <c r="W633" s="166"/>
      <c r="X633" s="166"/>
      <c r="Y633" s="166"/>
      <c r="Z633" s="167" t="str">
        <f t="shared" si="93"/>
        <v/>
      </c>
      <c r="AA633" s="150">
        <f t="shared" si="95"/>
        <v>0</v>
      </c>
      <c r="AB633" s="167" t="str">
        <f t="shared" si="94"/>
        <v/>
      </c>
      <c r="AG633" s="188" t="str">
        <f ca="1">IF(AB633="","",MIN(OFFSET(B633,0,0):OFFSET(B633,AB633-1,0)))</f>
        <v/>
      </c>
      <c r="AH633" s="188" t="str">
        <f ca="1">IF(AB633="","",MIN(OFFSET(C633,0,0):OFFSET(C633,AB633-1,0)))</f>
        <v/>
      </c>
      <c r="AI633" s="188" t="str">
        <f ca="1">IF(AB633="","",MAX(OFFSET(B633,0,0):OFFSET(B633,AB633-1,0)))</f>
        <v/>
      </c>
      <c r="AJ633" s="188" t="str">
        <f ca="1">IF(AB633="","",MAX(OFFSET(C633,0,0):OFFSET(C633,AB633-1,0)))</f>
        <v/>
      </c>
      <c r="AK633" s="188">
        <f t="shared" ca="1" si="90"/>
        <v>0</v>
      </c>
      <c r="AL633" s="189">
        <f t="shared" ca="1" si="91"/>
        <v>0</v>
      </c>
    </row>
    <row r="634" spans="1:38" ht="15.75" x14ac:dyDescent="0.25">
      <c r="A634" s="138"/>
      <c r="B634" s="160"/>
      <c r="C634" s="160"/>
      <c r="D634" s="161"/>
      <c r="E634" s="142">
        <f t="shared" si="92"/>
        <v>1</v>
      </c>
      <c r="F634" s="162">
        <f t="shared" si="97"/>
        <v>0</v>
      </c>
      <c r="G634" s="161"/>
      <c r="H634" s="179"/>
      <c r="I634" s="143"/>
      <c r="J634" s="143"/>
      <c r="K634" s="185" t="e">
        <f>VLOOKUP('Damage Pickup'!$H634&amp;'Damage Pickup'!$I634,Code!$I$2:$M$51,4,0)</f>
        <v>#N/A</v>
      </c>
      <c r="L634" s="183"/>
      <c r="M634" s="163"/>
      <c r="N634" s="169"/>
      <c r="O634" s="169"/>
      <c r="P634" s="144">
        <v>0</v>
      </c>
      <c r="Q634" s="164">
        <f t="shared" si="96"/>
        <v>0</v>
      </c>
      <c r="R634" s="146"/>
      <c r="S634" s="147"/>
      <c r="T634" s="147"/>
      <c r="U634" s="157"/>
      <c r="V634" s="165"/>
      <c r="W634" s="166"/>
      <c r="X634" s="166"/>
      <c r="Y634" s="166"/>
      <c r="Z634" s="167" t="str">
        <f t="shared" si="93"/>
        <v/>
      </c>
      <c r="AA634" s="150">
        <f t="shared" si="95"/>
        <v>0</v>
      </c>
      <c r="AB634" s="167" t="str">
        <f t="shared" si="94"/>
        <v/>
      </c>
      <c r="AG634" s="188" t="str">
        <f ca="1">IF(AB634="","",MIN(OFFSET(B634,0,0):OFFSET(B634,AB634-1,0)))</f>
        <v/>
      </c>
      <c r="AH634" s="188" t="str">
        <f ca="1">IF(AB634="","",MIN(OFFSET(C634,0,0):OFFSET(C634,AB634-1,0)))</f>
        <v/>
      </c>
      <c r="AI634" s="188" t="str">
        <f ca="1">IF(AB634="","",MAX(OFFSET(B634,0,0):OFFSET(B634,AB634-1,0)))</f>
        <v/>
      </c>
      <c r="AJ634" s="188" t="str">
        <f ca="1">IF(AB634="","",MAX(OFFSET(C634,0,0):OFFSET(C634,AB634-1,0)))</f>
        <v/>
      </c>
      <c r="AK634" s="188">
        <f t="shared" ca="1" si="90"/>
        <v>0</v>
      </c>
      <c r="AL634" s="189">
        <f t="shared" ca="1" si="91"/>
        <v>0</v>
      </c>
    </row>
    <row r="635" spans="1:38" ht="15.75" x14ac:dyDescent="0.25">
      <c r="A635" s="138"/>
      <c r="B635" s="160"/>
      <c r="C635" s="160"/>
      <c r="D635" s="161"/>
      <c r="E635" s="142">
        <f t="shared" si="92"/>
        <v>1</v>
      </c>
      <c r="F635" s="162">
        <f t="shared" si="97"/>
        <v>0</v>
      </c>
      <c r="G635" s="161"/>
      <c r="H635" s="179"/>
      <c r="I635" s="143"/>
      <c r="J635" s="143"/>
      <c r="K635" s="185" t="e">
        <f>VLOOKUP('Damage Pickup'!$H635&amp;'Damage Pickup'!$I635,Code!$I$2:$M$51,4,0)</f>
        <v>#N/A</v>
      </c>
      <c r="L635" s="183"/>
      <c r="M635" s="163"/>
      <c r="N635" s="169"/>
      <c r="O635" s="169"/>
      <c r="P635" s="144">
        <v>0</v>
      </c>
      <c r="Q635" s="164">
        <f t="shared" si="96"/>
        <v>0</v>
      </c>
      <c r="R635" s="146"/>
      <c r="S635" s="147"/>
      <c r="T635" s="147"/>
      <c r="U635" s="157"/>
      <c r="V635" s="165"/>
      <c r="W635" s="166"/>
      <c r="X635" s="166"/>
      <c r="Y635" s="166"/>
      <c r="Z635" s="167" t="str">
        <f t="shared" si="93"/>
        <v/>
      </c>
      <c r="AA635" s="150">
        <f t="shared" si="95"/>
        <v>0</v>
      </c>
      <c r="AB635" s="167" t="str">
        <f t="shared" si="94"/>
        <v/>
      </c>
      <c r="AG635" s="188" t="str">
        <f ca="1">IF(AB635="","",MIN(OFFSET(B635,0,0):OFFSET(B635,AB635-1,0)))</f>
        <v/>
      </c>
      <c r="AH635" s="188" t="str">
        <f ca="1">IF(AB635="","",MIN(OFFSET(C635,0,0):OFFSET(C635,AB635-1,0)))</f>
        <v/>
      </c>
      <c r="AI635" s="188" t="str">
        <f ca="1">IF(AB635="","",MAX(OFFSET(B635,0,0):OFFSET(B635,AB635-1,0)))</f>
        <v/>
      </c>
      <c r="AJ635" s="188" t="str">
        <f ca="1">IF(AB635="","",MAX(OFFSET(C635,0,0):OFFSET(C635,AB635-1,0)))</f>
        <v/>
      </c>
      <c r="AK635" s="188">
        <f t="shared" ca="1" si="90"/>
        <v>0</v>
      </c>
      <c r="AL635" s="189">
        <f t="shared" ca="1" si="91"/>
        <v>0</v>
      </c>
    </row>
    <row r="636" spans="1:38" ht="15.75" x14ac:dyDescent="0.25">
      <c r="A636" s="138"/>
      <c r="B636" s="160"/>
      <c r="C636" s="160"/>
      <c r="D636" s="161"/>
      <c r="E636" s="142">
        <f t="shared" si="92"/>
        <v>1</v>
      </c>
      <c r="F636" s="162">
        <f t="shared" si="97"/>
        <v>0</v>
      </c>
      <c r="G636" s="161"/>
      <c r="H636" s="179"/>
      <c r="I636" s="143"/>
      <c r="J636" s="143"/>
      <c r="K636" s="185" t="e">
        <f>VLOOKUP('Damage Pickup'!$H636&amp;'Damage Pickup'!$I636,Code!$I$2:$M$51,4,0)</f>
        <v>#N/A</v>
      </c>
      <c r="L636" s="183"/>
      <c r="M636" s="163"/>
      <c r="N636" s="169"/>
      <c r="O636" s="169"/>
      <c r="P636" s="144">
        <v>0</v>
      </c>
      <c r="Q636" s="164">
        <f t="shared" si="96"/>
        <v>0</v>
      </c>
      <c r="R636" s="146"/>
      <c r="S636" s="147"/>
      <c r="T636" s="147"/>
      <c r="U636" s="157"/>
      <c r="V636" s="165"/>
      <c r="W636" s="166"/>
      <c r="X636" s="166"/>
      <c r="Y636" s="166"/>
      <c r="Z636" s="167" t="str">
        <f t="shared" si="93"/>
        <v/>
      </c>
      <c r="AA636" s="150">
        <f t="shared" si="95"/>
        <v>0</v>
      </c>
      <c r="AB636" s="167" t="str">
        <f t="shared" si="94"/>
        <v/>
      </c>
      <c r="AG636" s="188" t="str">
        <f ca="1">IF(AB636="","",MIN(OFFSET(B636,0,0):OFFSET(B636,AB636-1,0)))</f>
        <v/>
      </c>
      <c r="AH636" s="188" t="str">
        <f ca="1">IF(AB636="","",MIN(OFFSET(C636,0,0):OFFSET(C636,AB636-1,0)))</f>
        <v/>
      </c>
      <c r="AI636" s="188" t="str">
        <f ca="1">IF(AB636="","",MAX(OFFSET(B636,0,0):OFFSET(B636,AB636-1,0)))</f>
        <v/>
      </c>
      <c r="AJ636" s="188" t="str">
        <f ca="1">IF(AB636="","",MAX(OFFSET(C636,0,0):OFFSET(C636,AB636-1,0)))</f>
        <v/>
      </c>
      <c r="AK636" s="188">
        <f t="shared" ca="1" si="90"/>
        <v>0</v>
      </c>
      <c r="AL636" s="189">
        <f t="shared" ca="1" si="91"/>
        <v>0</v>
      </c>
    </row>
    <row r="637" spans="1:38" ht="15.75" x14ac:dyDescent="0.25">
      <c r="A637" s="138"/>
      <c r="B637" s="160"/>
      <c r="C637" s="160"/>
      <c r="D637" s="161"/>
      <c r="E637" s="142">
        <f t="shared" si="92"/>
        <v>1</v>
      </c>
      <c r="F637" s="162">
        <f t="shared" si="97"/>
        <v>0</v>
      </c>
      <c r="G637" s="161"/>
      <c r="H637" s="179"/>
      <c r="I637" s="143"/>
      <c r="J637" s="143"/>
      <c r="K637" s="185" t="e">
        <f>VLOOKUP('Damage Pickup'!$H637&amp;'Damage Pickup'!$I637,Code!$I$2:$M$51,4,0)</f>
        <v>#N/A</v>
      </c>
      <c r="L637" s="183"/>
      <c r="M637" s="163"/>
      <c r="N637" s="169"/>
      <c r="O637" s="169"/>
      <c r="P637" s="144">
        <v>0</v>
      </c>
      <c r="Q637" s="164">
        <f t="shared" si="96"/>
        <v>0</v>
      </c>
      <c r="R637" s="146"/>
      <c r="S637" s="147"/>
      <c r="T637" s="147"/>
      <c r="U637" s="157"/>
      <c r="V637" s="165"/>
      <c r="W637" s="166"/>
      <c r="X637" s="166"/>
      <c r="Y637" s="166"/>
      <c r="Z637" s="167" t="str">
        <f t="shared" si="93"/>
        <v/>
      </c>
      <c r="AA637" s="150">
        <f t="shared" si="95"/>
        <v>0</v>
      </c>
      <c r="AB637" s="167" t="str">
        <f t="shared" si="94"/>
        <v/>
      </c>
      <c r="AG637" s="188" t="str">
        <f ca="1">IF(AB637="","",MIN(OFFSET(B637,0,0):OFFSET(B637,AB637-1,0)))</f>
        <v/>
      </c>
      <c r="AH637" s="188" t="str">
        <f ca="1">IF(AB637="","",MIN(OFFSET(C637,0,0):OFFSET(C637,AB637-1,0)))</f>
        <v/>
      </c>
      <c r="AI637" s="188" t="str">
        <f ca="1">IF(AB637="","",MAX(OFFSET(B637,0,0):OFFSET(B637,AB637-1,0)))</f>
        <v/>
      </c>
      <c r="AJ637" s="188" t="str">
        <f ca="1">IF(AB637="","",MAX(OFFSET(C637,0,0):OFFSET(C637,AB637-1,0)))</f>
        <v/>
      </c>
      <c r="AK637" s="188">
        <f t="shared" ref="AK637:AK700" ca="1" si="98">MIN(AG637:AJ637)</f>
        <v>0</v>
      </c>
      <c r="AL637" s="189">
        <f t="shared" ref="AL637:AL700" ca="1" si="99">MAX(AG637:AJ637)</f>
        <v>0</v>
      </c>
    </row>
    <row r="638" spans="1:38" ht="15.75" x14ac:dyDescent="0.25">
      <c r="A638" s="138"/>
      <c r="B638" s="160"/>
      <c r="C638" s="160"/>
      <c r="D638" s="161"/>
      <c r="E638" s="142">
        <f t="shared" si="92"/>
        <v>1</v>
      </c>
      <c r="F638" s="162">
        <f t="shared" si="97"/>
        <v>0</v>
      </c>
      <c r="G638" s="161"/>
      <c r="H638" s="179"/>
      <c r="I638" s="143"/>
      <c r="J638" s="143"/>
      <c r="K638" s="185" t="e">
        <f>VLOOKUP('Damage Pickup'!$H638&amp;'Damage Pickup'!$I638,Code!$I$2:$M$51,4,0)</f>
        <v>#N/A</v>
      </c>
      <c r="L638" s="183"/>
      <c r="M638" s="163"/>
      <c r="N638" s="169"/>
      <c r="O638" s="169"/>
      <c r="P638" s="144">
        <v>0</v>
      </c>
      <c r="Q638" s="164">
        <f t="shared" si="96"/>
        <v>0</v>
      </c>
      <c r="R638" s="146"/>
      <c r="S638" s="147"/>
      <c r="T638" s="147"/>
      <c r="U638" s="157"/>
      <c r="V638" s="165"/>
      <c r="W638" s="166"/>
      <c r="X638" s="166"/>
      <c r="Y638" s="166"/>
      <c r="Z638" s="167" t="str">
        <f t="shared" si="93"/>
        <v/>
      </c>
      <c r="AA638" s="150">
        <f t="shared" si="95"/>
        <v>0</v>
      </c>
      <c r="AB638" s="167" t="str">
        <f t="shared" si="94"/>
        <v/>
      </c>
      <c r="AG638" s="188" t="str">
        <f ca="1">IF(AB638="","",MIN(OFFSET(B638,0,0):OFFSET(B638,AB638-1,0)))</f>
        <v/>
      </c>
      <c r="AH638" s="188" t="str">
        <f ca="1">IF(AB638="","",MIN(OFFSET(C638,0,0):OFFSET(C638,AB638-1,0)))</f>
        <v/>
      </c>
      <c r="AI638" s="188" t="str">
        <f ca="1">IF(AB638="","",MAX(OFFSET(B638,0,0):OFFSET(B638,AB638-1,0)))</f>
        <v/>
      </c>
      <c r="AJ638" s="188" t="str">
        <f ca="1">IF(AB638="","",MAX(OFFSET(C638,0,0):OFFSET(C638,AB638-1,0)))</f>
        <v/>
      </c>
      <c r="AK638" s="188">
        <f t="shared" ca="1" si="98"/>
        <v>0</v>
      </c>
      <c r="AL638" s="189">
        <f t="shared" ca="1" si="99"/>
        <v>0</v>
      </c>
    </row>
    <row r="639" spans="1:38" ht="15.75" x14ac:dyDescent="0.25">
      <c r="A639" s="138"/>
      <c r="B639" s="160"/>
      <c r="C639" s="160"/>
      <c r="D639" s="161"/>
      <c r="E639" s="142">
        <f t="shared" si="92"/>
        <v>1</v>
      </c>
      <c r="F639" s="162">
        <f t="shared" si="97"/>
        <v>0</v>
      </c>
      <c r="G639" s="161"/>
      <c r="H639" s="179"/>
      <c r="I639" s="143"/>
      <c r="J639" s="143"/>
      <c r="K639" s="185" t="e">
        <f>VLOOKUP('Damage Pickup'!$H639&amp;'Damage Pickup'!$I639,Code!$I$2:$M$51,4,0)</f>
        <v>#N/A</v>
      </c>
      <c r="L639" s="183"/>
      <c r="M639" s="163"/>
      <c r="N639" s="169"/>
      <c r="O639" s="169"/>
      <c r="P639" s="144">
        <v>0</v>
      </c>
      <c r="Q639" s="164">
        <f t="shared" si="96"/>
        <v>0</v>
      </c>
      <c r="R639" s="146"/>
      <c r="S639" s="147"/>
      <c r="T639" s="147"/>
      <c r="U639" s="157"/>
      <c r="V639" s="165"/>
      <c r="W639" s="166"/>
      <c r="X639" s="166"/>
      <c r="Y639" s="166"/>
      <c r="Z639" s="167" t="str">
        <f t="shared" si="93"/>
        <v/>
      </c>
      <c r="AA639" s="150">
        <f t="shared" si="95"/>
        <v>0</v>
      </c>
      <c r="AB639" s="167" t="str">
        <f t="shared" si="94"/>
        <v/>
      </c>
      <c r="AG639" s="188" t="str">
        <f ca="1">IF(AB639="","",MIN(OFFSET(B639,0,0):OFFSET(B639,AB639-1,0)))</f>
        <v/>
      </c>
      <c r="AH639" s="188" t="str">
        <f ca="1">IF(AB639="","",MIN(OFFSET(C639,0,0):OFFSET(C639,AB639-1,0)))</f>
        <v/>
      </c>
      <c r="AI639" s="188" t="str">
        <f ca="1">IF(AB639="","",MAX(OFFSET(B639,0,0):OFFSET(B639,AB639-1,0)))</f>
        <v/>
      </c>
      <c r="AJ639" s="188" t="str">
        <f ca="1">IF(AB639="","",MAX(OFFSET(C639,0,0):OFFSET(C639,AB639-1,0)))</f>
        <v/>
      </c>
      <c r="AK639" s="188">
        <f t="shared" ca="1" si="98"/>
        <v>0</v>
      </c>
      <c r="AL639" s="189">
        <f t="shared" ca="1" si="99"/>
        <v>0</v>
      </c>
    </row>
    <row r="640" spans="1:38" ht="15.75" x14ac:dyDescent="0.25">
      <c r="A640" s="138"/>
      <c r="B640" s="160"/>
      <c r="C640" s="160"/>
      <c r="D640" s="161"/>
      <c r="E640" s="142">
        <f t="shared" si="92"/>
        <v>1</v>
      </c>
      <c r="F640" s="162">
        <f t="shared" si="97"/>
        <v>0</v>
      </c>
      <c r="G640" s="161"/>
      <c r="H640" s="179"/>
      <c r="I640" s="143"/>
      <c r="J640" s="143"/>
      <c r="K640" s="185" t="e">
        <f>VLOOKUP('Damage Pickup'!$H640&amp;'Damage Pickup'!$I640,Code!$I$2:$M$51,4,0)</f>
        <v>#N/A</v>
      </c>
      <c r="L640" s="183"/>
      <c r="M640" s="163"/>
      <c r="N640" s="169"/>
      <c r="O640" s="169"/>
      <c r="P640" s="144">
        <v>0</v>
      </c>
      <c r="Q640" s="164">
        <f t="shared" si="96"/>
        <v>0</v>
      </c>
      <c r="R640" s="146"/>
      <c r="S640" s="147"/>
      <c r="T640" s="147"/>
      <c r="U640" s="157"/>
      <c r="V640" s="165"/>
      <c r="W640" s="166"/>
      <c r="X640" s="166"/>
      <c r="Y640" s="166"/>
      <c r="Z640" s="167" t="str">
        <f t="shared" si="93"/>
        <v/>
      </c>
      <c r="AA640" s="150">
        <f t="shared" si="95"/>
        <v>0</v>
      </c>
      <c r="AB640" s="167" t="str">
        <f t="shared" si="94"/>
        <v/>
      </c>
      <c r="AG640" s="188" t="str">
        <f ca="1">IF(AB640="","",MIN(OFFSET(B640,0,0):OFFSET(B640,AB640-1,0)))</f>
        <v/>
      </c>
      <c r="AH640" s="188" t="str">
        <f ca="1">IF(AB640="","",MIN(OFFSET(C640,0,0):OFFSET(C640,AB640-1,0)))</f>
        <v/>
      </c>
      <c r="AI640" s="188" t="str">
        <f ca="1">IF(AB640="","",MAX(OFFSET(B640,0,0):OFFSET(B640,AB640-1,0)))</f>
        <v/>
      </c>
      <c r="AJ640" s="188" t="str">
        <f ca="1">IF(AB640="","",MAX(OFFSET(C640,0,0):OFFSET(C640,AB640-1,0)))</f>
        <v/>
      </c>
      <c r="AK640" s="188">
        <f t="shared" ca="1" si="98"/>
        <v>0</v>
      </c>
      <c r="AL640" s="189">
        <f t="shared" ca="1" si="99"/>
        <v>0</v>
      </c>
    </row>
    <row r="641" spans="1:38" ht="15.75" x14ac:dyDescent="0.25">
      <c r="A641" s="138"/>
      <c r="B641" s="160"/>
      <c r="C641" s="160"/>
      <c r="D641" s="161"/>
      <c r="E641" s="142">
        <f t="shared" si="92"/>
        <v>1</v>
      </c>
      <c r="F641" s="162">
        <f t="shared" si="97"/>
        <v>0</v>
      </c>
      <c r="G641" s="161"/>
      <c r="H641" s="179"/>
      <c r="I641" s="143"/>
      <c r="J641" s="143"/>
      <c r="K641" s="185" t="e">
        <f>VLOOKUP('Damage Pickup'!$H641&amp;'Damage Pickup'!$I641,Code!$I$2:$M$51,4,0)</f>
        <v>#N/A</v>
      </c>
      <c r="L641" s="183"/>
      <c r="M641" s="163"/>
      <c r="N641" s="169"/>
      <c r="O641" s="169"/>
      <c r="P641" s="144">
        <v>0</v>
      </c>
      <c r="Q641" s="164">
        <f t="shared" si="96"/>
        <v>0</v>
      </c>
      <c r="R641" s="146"/>
      <c r="S641" s="147"/>
      <c r="T641" s="147"/>
      <c r="U641" s="157"/>
      <c r="V641" s="165"/>
      <c r="W641" s="166"/>
      <c r="X641" s="166"/>
      <c r="Y641" s="166"/>
      <c r="Z641" s="167" t="str">
        <f t="shared" si="93"/>
        <v/>
      </c>
      <c r="AA641" s="150">
        <f t="shared" si="95"/>
        <v>0</v>
      </c>
      <c r="AB641" s="167" t="str">
        <f t="shared" si="94"/>
        <v/>
      </c>
      <c r="AG641" s="188" t="str">
        <f ca="1">IF(AB641="","",MIN(OFFSET(B641,0,0):OFFSET(B641,AB641-1,0)))</f>
        <v/>
      </c>
      <c r="AH641" s="188" t="str">
        <f ca="1">IF(AB641="","",MIN(OFFSET(C641,0,0):OFFSET(C641,AB641-1,0)))</f>
        <v/>
      </c>
      <c r="AI641" s="188" t="str">
        <f ca="1">IF(AB641="","",MAX(OFFSET(B641,0,0):OFFSET(B641,AB641-1,0)))</f>
        <v/>
      </c>
      <c r="AJ641" s="188" t="str">
        <f ca="1">IF(AB641="","",MAX(OFFSET(C641,0,0):OFFSET(C641,AB641-1,0)))</f>
        <v/>
      </c>
      <c r="AK641" s="188">
        <f t="shared" ca="1" si="98"/>
        <v>0</v>
      </c>
      <c r="AL641" s="189">
        <f t="shared" ca="1" si="99"/>
        <v>0</v>
      </c>
    </row>
    <row r="642" spans="1:38" ht="15.75" x14ac:dyDescent="0.25">
      <c r="A642" s="138"/>
      <c r="B642" s="160"/>
      <c r="C642" s="160"/>
      <c r="D642" s="161"/>
      <c r="E642" s="142">
        <f t="shared" ref="E642:E705" si="100">IF(OR(ABS(C642-B642)*1000=0,C642=0),1,ABS(C642-B642)*1000)</f>
        <v>1</v>
      </c>
      <c r="F642" s="162">
        <f t="shared" si="97"/>
        <v>0</v>
      </c>
      <c r="G642" s="161"/>
      <c r="H642" s="179"/>
      <c r="I642" s="143"/>
      <c r="J642" s="143"/>
      <c r="K642" s="185" t="e">
        <f>VLOOKUP('Damage Pickup'!$H642&amp;'Damage Pickup'!$I642,Code!$I$2:$M$51,4,0)</f>
        <v>#N/A</v>
      </c>
      <c r="L642" s="183"/>
      <c r="M642" s="163"/>
      <c r="N642" s="169"/>
      <c r="O642" s="169"/>
      <c r="P642" s="144">
        <v>0</v>
      </c>
      <c r="Q642" s="164">
        <f t="shared" si="96"/>
        <v>0</v>
      </c>
      <c r="R642" s="146"/>
      <c r="S642" s="147"/>
      <c r="T642" s="147"/>
      <c r="U642" s="157"/>
      <c r="V642" s="165"/>
      <c r="W642" s="166"/>
      <c r="X642" s="166"/>
      <c r="Y642" s="166"/>
      <c r="Z642" s="167" t="str">
        <f t="shared" si="93"/>
        <v/>
      </c>
      <c r="AA642" s="150">
        <f t="shared" si="95"/>
        <v>0</v>
      </c>
      <c r="AB642" s="167" t="str">
        <f t="shared" si="94"/>
        <v/>
      </c>
      <c r="AG642" s="188" t="str">
        <f ca="1">IF(AB642="","",MIN(OFFSET(B642,0,0):OFFSET(B642,AB642-1,0)))</f>
        <v/>
      </c>
      <c r="AH642" s="188" t="str">
        <f ca="1">IF(AB642="","",MIN(OFFSET(C642,0,0):OFFSET(C642,AB642-1,0)))</f>
        <v/>
      </c>
      <c r="AI642" s="188" t="str">
        <f ca="1">IF(AB642="","",MAX(OFFSET(B642,0,0):OFFSET(B642,AB642-1,0)))</f>
        <v/>
      </c>
      <c r="AJ642" s="188" t="str">
        <f ca="1">IF(AB642="","",MAX(OFFSET(C642,0,0):OFFSET(C642,AB642-1,0)))</f>
        <v/>
      </c>
      <c r="AK642" s="188">
        <f t="shared" ca="1" si="98"/>
        <v>0</v>
      </c>
      <c r="AL642" s="189">
        <f t="shared" ca="1" si="99"/>
        <v>0</v>
      </c>
    </row>
    <row r="643" spans="1:38" ht="15.75" x14ac:dyDescent="0.25">
      <c r="A643" s="138"/>
      <c r="B643" s="160"/>
      <c r="C643" s="160"/>
      <c r="D643" s="161"/>
      <c r="E643" s="142">
        <f t="shared" si="100"/>
        <v>1</v>
      </c>
      <c r="F643" s="162">
        <f t="shared" si="97"/>
        <v>0</v>
      </c>
      <c r="G643" s="161"/>
      <c r="H643" s="179"/>
      <c r="I643" s="143"/>
      <c r="J643" s="143"/>
      <c r="K643" s="185" t="e">
        <f>VLOOKUP('Damage Pickup'!$H643&amp;'Damage Pickup'!$I643,Code!$I$2:$M$51,4,0)</f>
        <v>#N/A</v>
      </c>
      <c r="L643" s="183"/>
      <c r="M643" s="163"/>
      <c r="N643" s="169"/>
      <c r="O643" s="169"/>
      <c r="P643" s="144">
        <v>0</v>
      </c>
      <c r="Q643" s="164">
        <f t="shared" si="96"/>
        <v>0</v>
      </c>
      <c r="R643" s="146"/>
      <c r="S643" s="147"/>
      <c r="T643" s="147"/>
      <c r="U643" s="157"/>
      <c r="V643" s="165"/>
      <c r="W643" s="166"/>
      <c r="X643" s="166"/>
      <c r="Y643" s="166"/>
      <c r="Z643" s="167" t="str">
        <f t="shared" ref="Z643:Z706" si="101">IF(A643="","",ROW()-ROW($Z$2))</f>
        <v/>
      </c>
      <c r="AA643" s="150">
        <f t="shared" si="95"/>
        <v>0</v>
      </c>
      <c r="AB643" s="167" t="str">
        <f t="shared" ref="AB643:AB706" si="102">IF(Z643="","",COUNTIF($AA:$AA,Z643))</f>
        <v/>
      </c>
      <c r="AG643" s="188" t="str">
        <f ca="1">IF(AB643="","",MIN(OFFSET(B643,0,0):OFFSET(B643,AB643-1,0)))</f>
        <v/>
      </c>
      <c r="AH643" s="188" t="str">
        <f ca="1">IF(AB643="","",MIN(OFFSET(C643,0,0):OFFSET(C643,AB643-1,0)))</f>
        <v/>
      </c>
      <c r="AI643" s="188" t="str">
        <f ca="1">IF(AB643="","",MAX(OFFSET(B643,0,0):OFFSET(B643,AB643-1,0)))</f>
        <v/>
      </c>
      <c r="AJ643" s="188" t="str">
        <f ca="1">IF(AB643="","",MAX(OFFSET(C643,0,0):OFFSET(C643,AB643-1,0)))</f>
        <v/>
      </c>
      <c r="AK643" s="188">
        <f t="shared" ca="1" si="98"/>
        <v>0</v>
      </c>
      <c r="AL643" s="189">
        <f t="shared" ca="1" si="99"/>
        <v>0</v>
      </c>
    </row>
    <row r="644" spans="1:38" ht="15.75" x14ac:dyDescent="0.25">
      <c r="A644" s="138"/>
      <c r="B644" s="160"/>
      <c r="C644" s="160"/>
      <c r="D644" s="161"/>
      <c r="E644" s="142">
        <f t="shared" si="100"/>
        <v>1</v>
      </c>
      <c r="F644" s="162">
        <f t="shared" si="97"/>
        <v>0</v>
      </c>
      <c r="G644" s="161"/>
      <c r="H644" s="179"/>
      <c r="I644" s="143"/>
      <c r="J644" s="143"/>
      <c r="K644" s="185" t="e">
        <f>VLOOKUP('Damage Pickup'!$H644&amp;'Damage Pickup'!$I644,Code!$I$2:$M$51,4,0)</f>
        <v>#N/A</v>
      </c>
      <c r="L644" s="183"/>
      <c r="M644" s="163"/>
      <c r="N644" s="169"/>
      <c r="O644" s="169"/>
      <c r="P644" s="144">
        <v>0</v>
      </c>
      <c r="Q644" s="164">
        <f t="shared" si="96"/>
        <v>0</v>
      </c>
      <c r="R644" s="146"/>
      <c r="S644" s="147"/>
      <c r="T644" s="147"/>
      <c r="U644" s="157"/>
      <c r="V644" s="165"/>
      <c r="W644" s="166"/>
      <c r="X644" s="166"/>
      <c r="Y644" s="166"/>
      <c r="Z644" s="167" t="str">
        <f t="shared" si="101"/>
        <v/>
      </c>
      <c r="AA644" s="150">
        <f t="shared" si="95"/>
        <v>0</v>
      </c>
      <c r="AB644" s="167" t="str">
        <f t="shared" si="102"/>
        <v/>
      </c>
      <c r="AG644" s="188" t="str">
        <f ca="1">IF(AB644="","",MIN(OFFSET(B644,0,0):OFFSET(B644,AB644-1,0)))</f>
        <v/>
      </c>
      <c r="AH644" s="188" t="str">
        <f ca="1">IF(AB644="","",MIN(OFFSET(C644,0,0):OFFSET(C644,AB644-1,0)))</f>
        <v/>
      </c>
      <c r="AI644" s="188" t="str">
        <f ca="1">IF(AB644="","",MAX(OFFSET(B644,0,0):OFFSET(B644,AB644-1,0)))</f>
        <v/>
      </c>
      <c r="AJ644" s="188" t="str">
        <f ca="1">IF(AB644="","",MAX(OFFSET(C644,0,0):OFFSET(C644,AB644-1,0)))</f>
        <v/>
      </c>
      <c r="AK644" s="188">
        <f t="shared" ca="1" si="98"/>
        <v>0</v>
      </c>
      <c r="AL644" s="189">
        <f t="shared" ca="1" si="99"/>
        <v>0</v>
      </c>
    </row>
    <row r="645" spans="1:38" ht="15.75" x14ac:dyDescent="0.25">
      <c r="A645" s="138"/>
      <c r="B645" s="160"/>
      <c r="C645" s="160"/>
      <c r="D645" s="161"/>
      <c r="E645" s="142">
        <f t="shared" si="100"/>
        <v>1</v>
      </c>
      <c r="F645" s="162">
        <f t="shared" si="97"/>
        <v>0</v>
      </c>
      <c r="G645" s="161"/>
      <c r="H645" s="179"/>
      <c r="I645" s="143"/>
      <c r="J645" s="143"/>
      <c r="K645" s="185" t="e">
        <f>VLOOKUP('Damage Pickup'!$H645&amp;'Damage Pickup'!$I645,Code!$I$2:$M$51,4,0)</f>
        <v>#N/A</v>
      </c>
      <c r="L645" s="183"/>
      <c r="M645" s="163"/>
      <c r="N645" s="169"/>
      <c r="O645" s="169"/>
      <c r="P645" s="144">
        <v>0</v>
      </c>
      <c r="Q645" s="164">
        <f t="shared" si="96"/>
        <v>0</v>
      </c>
      <c r="R645" s="146"/>
      <c r="S645" s="147"/>
      <c r="T645" s="147"/>
      <c r="U645" s="157"/>
      <c r="V645" s="165"/>
      <c r="W645" s="166"/>
      <c r="X645" s="166"/>
      <c r="Y645" s="166"/>
      <c r="Z645" s="167" t="str">
        <f t="shared" si="101"/>
        <v/>
      </c>
      <c r="AA645" s="150">
        <f t="shared" si="95"/>
        <v>0</v>
      </c>
      <c r="AB645" s="167" t="str">
        <f t="shared" si="102"/>
        <v/>
      </c>
      <c r="AG645" s="188" t="str">
        <f ca="1">IF(AB645="","",MIN(OFFSET(B645,0,0):OFFSET(B645,AB645-1,0)))</f>
        <v/>
      </c>
      <c r="AH645" s="188" t="str">
        <f ca="1">IF(AB645="","",MIN(OFFSET(C645,0,0):OFFSET(C645,AB645-1,0)))</f>
        <v/>
      </c>
      <c r="AI645" s="188" t="str">
        <f ca="1">IF(AB645="","",MAX(OFFSET(B645,0,0):OFFSET(B645,AB645-1,0)))</f>
        <v/>
      </c>
      <c r="AJ645" s="188" t="str">
        <f ca="1">IF(AB645="","",MAX(OFFSET(C645,0,0):OFFSET(C645,AB645-1,0)))</f>
        <v/>
      </c>
      <c r="AK645" s="188">
        <f t="shared" ca="1" si="98"/>
        <v>0</v>
      </c>
      <c r="AL645" s="189">
        <f t="shared" ca="1" si="99"/>
        <v>0</v>
      </c>
    </row>
    <row r="646" spans="1:38" ht="15.75" x14ac:dyDescent="0.25">
      <c r="A646" s="138"/>
      <c r="B646" s="160"/>
      <c r="C646" s="160"/>
      <c r="D646" s="161"/>
      <c r="E646" s="142">
        <f t="shared" si="100"/>
        <v>1</v>
      </c>
      <c r="F646" s="162">
        <f t="shared" si="97"/>
        <v>0</v>
      </c>
      <c r="G646" s="161"/>
      <c r="H646" s="179"/>
      <c r="I646" s="143"/>
      <c r="J646" s="143"/>
      <c r="K646" s="185" t="e">
        <f>VLOOKUP('Damage Pickup'!$H646&amp;'Damage Pickup'!$I646,Code!$I$2:$M$51,4,0)</f>
        <v>#N/A</v>
      </c>
      <c r="L646" s="183"/>
      <c r="M646" s="163"/>
      <c r="N646" s="169"/>
      <c r="O646" s="169"/>
      <c r="P646" s="144">
        <v>0</v>
      </c>
      <c r="Q646" s="164">
        <f t="shared" si="96"/>
        <v>0</v>
      </c>
      <c r="R646" s="146"/>
      <c r="S646" s="147"/>
      <c r="T646" s="147"/>
      <c r="U646" s="157"/>
      <c r="V646" s="165"/>
      <c r="W646" s="166"/>
      <c r="X646" s="166"/>
      <c r="Y646" s="166"/>
      <c r="Z646" s="167" t="str">
        <f t="shared" si="101"/>
        <v/>
      </c>
      <c r="AA646" s="150">
        <f t="shared" si="95"/>
        <v>0</v>
      </c>
      <c r="AB646" s="167" t="str">
        <f t="shared" si="102"/>
        <v/>
      </c>
      <c r="AG646" s="188" t="str">
        <f ca="1">IF(AB646="","",MIN(OFFSET(B646,0,0):OFFSET(B646,AB646-1,0)))</f>
        <v/>
      </c>
      <c r="AH646" s="188" t="str">
        <f ca="1">IF(AB646="","",MIN(OFFSET(C646,0,0):OFFSET(C646,AB646-1,0)))</f>
        <v/>
      </c>
      <c r="AI646" s="188" t="str">
        <f ca="1">IF(AB646="","",MAX(OFFSET(B646,0,0):OFFSET(B646,AB646-1,0)))</f>
        <v/>
      </c>
      <c r="AJ646" s="188" t="str">
        <f ca="1">IF(AB646="","",MAX(OFFSET(C646,0,0):OFFSET(C646,AB646-1,0)))</f>
        <v/>
      </c>
      <c r="AK646" s="188">
        <f t="shared" ca="1" si="98"/>
        <v>0</v>
      </c>
      <c r="AL646" s="189">
        <f t="shared" ca="1" si="99"/>
        <v>0</v>
      </c>
    </row>
    <row r="647" spans="1:38" ht="15.75" x14ac:dyDescent="0.25">
      <c r="A647" s="138"/>
      <c r="B647" s="160"/>
      <c r="C647" s="160"/>
      <c r="D647" s="161"/>
      <c r="E647" s="142">
        <f t="shared" si="100"/>
        <v>1</v>
      </c>
      <c r="F647" s="162">
        <f t="shared" si="97"/>
        <v>0</v>
      </c>
      <c r="G647" s="161"/>
      <c r="H647" s="179"/>
      <c r="I647" s="143"/>
      <c r="J647" s="143"/>
      <c r="K647" s="185" t="e">
        <f>VLOOKUP('Damage Pickup'!$H647&amp;'Damage Pickup'!$I647,Code!$I$2:$M$51,4,0)</f>
        <v>#N/A</v>
      </c>
      <c r="L647" s="183"/>
      <c r="M647" s="163"/>
      <c r="N647" s="169"/>
      <c r="O647" s="169"/>
      <c r="P647" s="144">
        <v>0</v>
      </c>
      <c r="Q647" s="164">
        <f t="shared" si="96"/>
        <v>0</v>
      </c>
      <c r="R647" s="146"/>
      <c r="S647" s="147"/>
      <c r="T647" s="147"/>
      <c r="U647" s="157"/>
      <c r="V647" s="165"/>
      <c r="W647" s="166"/>
      <c r="X647" s="166"/>
      <c r="Y647" s="166"/>
      <c r="Z647" s="167" t="str">
        <f t="shared" si="101"/>
        <v/>
      </c>
      <c r="AA647" s="150">
        <f t="shared" si="95"/>
        <v>0</v>
      </c>
      <c r="AB647" s="167" t="str">
        <f t="shared" si="102"/>
        <v/>
      </c>
      <c r="AG647" s="188" t="str">
        <f ca="1">IF(AB647="","",MIN(OFFSET(B647,0,0):OFFSET(B647,AB647-1,0)))</f>
        <v/>
      </c>
      <c r="AH647" s="188" t="str">
        <f ca="1">IF(AB647="","",MIN(OFFSET(C647,0,0):OFFSET(C647,AB647-1,0)))</f>
        <v/>
      </c>
      <c r="AI647" s="188" t="str">
        <f ca="1">IF(AB647="","",MAX(OFFSET(B647,0,0):OFFSET(B647,AB647-1,0)))</f>
        <v/>
      </c>
      <c r="AJ647" s="188" t="str">
        <f ca="1">IF(AB647="","",MAX(OFFSET(C647,0,0):OFFSET(C647,AB647-1,0)))</f>
        <v/>
      </c>
      <c r="AK647" s="188">
        <f t="shared" ca="1" si="98"/>
        <v>0</v>
      </c>
      <c r="AL647" s="189">
        <f t="shared" ca="1" si="99"/>
        <v>0</v>
      </c>
    </row>
    <row r="648" spans="1:38" ht="15.75" x14ac:dyDescent="0.25">
      <c r="A648" s="138"/>
      <c r="B648" s="160"/>
      <c r="C648" s="160"/>
      <c r="D648" s="161"/>
      <c r="E648" s="142">
        <f t="shared" si="100"/>
        <v>1</v>
      </c>
      <c r="F648" s="162">
        <f t="shared" si="97"/>
        <v>0</v>
      </c>
      <c r="G648" s="161"/>
      <c r="H648" s="179"/>
      <c r="I648" s="143"/>
      <c r="J648" s="143"/>
      <c r="K648" s="185" t="e">
        <f>VLOOKUP('Damage Pickup'!$H648&amp;'Damage Pickup'!$I648,Code!$I$2:$M$51,4,0)</f>
        <v>#N/A</v>
      </c>
      <c r="L648" s="183"/>
      <c r="M648" s="163"/>
      <c r="N648" s="169"/>
      <c r="O648" s="169"/>
      <c r="P648" s="144">
        <v>0</v>
      </c>
      <c r="Q648" s="164">
        <f t="shared" si="96"/>
        <v>0</v>
      </c>
      <c r="R648" s="146"/>
      <c r="S648" s="147"/>
      <c r="T648" s="147"/>
      <c r="U648" s="157"/>
      <c r="V648" s="165"/>
      <c r="W648" s="166"/>
      <c r="X648" s="166"/>
      <c r="Y648" s="166"/>
      <c r="Z648" s="167" t="str">
        <f t="shared" si="101"/>
        <v/>
      </c>
      <c r="AA648" s="150">
        <f t="shared" si="95"/>
        <v>0</v>
      </c>
      <c r="AB648" s="167" t="str">
        <f t="shared" si="102"/>
        <v/>
      </c>
      <c r="AG648" s="188" t="str">
        <f ca="1">IF(AB648="","",MIN(OFFSET(B648,0,0):OFFSET(B648,AB648-1,0)))</f>
        <v/>
      </c>
      <c r="AH648" s="188" t="str">
        <f ca="1">IF(AB648="","",MIN(OFFSET(C648,0,0):OFFSET(C648,AB648-1,0)))</f>
        <v/>
      </c>
      <c r="AI648" s="188" t="str">
        <f ca="1">IF(AB648="","",MAX(OFFSET(B648,0,0):OFFSET(B648,AB648-1,0)))</f>
        <v/>
      </c>
      <c r="AJ648" s="188" t="str">
        <f ca="1">IF(AB648="","",MAX(OFFSET(C648,0,0):OFFSET(C648,AB648-1,0)))</f>
        <v/>
      </c>
      <c r="AK648" s="188">
        <f t="shared" ca="1" si="98"/>
        <v>0</v>
      </c>
      <c r="AL648" s="189">
        <f t="shared" ca="1" si="99"/>
        <v>0</v>
      </c>
    </row>
    <row r="649" spans="1:38" ht="15.75" x14ac:dyDescent="0.25">
      <c r="A649" s="138"/>
      <c r="B649" s="160"/>
      <c r="C649" s="160"/>
      <c r="D649" s="161"/>
      <c r="E649" s="142">
        <f t="shared" si="100"/>
        <v>1</v>
      </c>
      <c r="F649" s="162">
        <f t="shared" si="97"/>
        <v>0</v>
      </c>
      <c r="G649" s="161"/>
      <c r="H649" s="179"/>
      <c r="I649" s="143"/>
      <c r="J649" s="143"/>
      <c r="K649" s="185" t="e">
        <f>VLOOKUP('Damage Pickup'!$H649&amp;'Damage Pickup'!$I649,Code!$I$2:$M$51,4,0)</f>
        <v>#N/A</v>
      </c>
      <c r="L649" s="183"/>
      <c r="M649" s="163"/>
      <c r="N649" s="169"/>
      <c r="O649" s="169"/>
      <c r="P649" s="144">
        <v>0</v>
      </c>
      <c r="Q649" s="164">
        <f t="shared" si="96"/>
        <v>0</v>
      </c>
      <c r="R649" s="146"/>
      <c r="S649" s="147"/>
      <c r="T649" s="147"/>
      <c r="U649" s="157"/>
      <c r="V649" s="165"/>
      <c r="W649" s="166"/>
      <c r="X649" s="166"/>
      <c r="Y649" s="166"/>
      <c r="Z649" s="167" t="str">
        <f t="shared" si="101"/>
        <v/>
      </c>
      <c r="AA649" s="150">
        <f t="shared" ref="AA649:AA712" si="103">IF(B649="",0,IF(Z649="",AA648,Z649))</f>
        <v>0</v>
      </c>
      <c r="AB649" s="167" t="str">
        <f t="shared" si="102"/>
        <v/>
      </c>
      <c r="AG649" s="188" t="str">
        <f ca="1">IF(AB649="","",MIN(OFFSET(B649,0,0):OFFSET(B649,AB649-1,0)))</f>
        <v/>
      </c>
      <c r="AH649" s="188" t="str">
        <f ca="1">IF(AB649="","",MIN(OFFSET(C649,0,0):OFFSET(C649,AB649-1,0)))</f>
        <v/>
      </c>
      <c r="AI649" s="188" t="str">
        <f ca="1">IF(AB649="","",MAX(OFFSET(B649,0,0):OFFSET(B649,AB649-1,0)))</f>
        <v/>
      </c>
      <c r="AJ649" s="188" t="str">
        <f ca="1">IF(AB649="","",MAX(OFFSET(C649,0,0):OFFSET(C649,AB649-1,0)))</f>
        <v/>
      </c>
      <c r="AK649" s="188">
        <f t="shared" ca="1" si="98"/>
        <v>0</v>
      </c>
      <c r="AL649" s="189">
        <f t="shared" ca="1" si="99"/>
        <v>0</v>
      </c>
    </row>
    <row r="650" spans="1:38" ht="15.75" x14ac:dyDescent="0.25">
      <c r="A650" s="138"/>
      <c r="B650" s="160"/>
      <c r="C650" s="160"/>
      <c r="D650" s="161"/>
      <c r="E650" s="142">
        <f t="shared" si="100"/>
        <v>1</v>
      </c>
      <c r="F650" s="162">
        <f t="shared" si="97"/>
        <v>0</v>
      </c>
      <c r="G650" s="161"/>
      <c r="H650" s="179"/>
      <c r="I650" s="143"/>
      <c r="J650" s="143"/>
      <c r="K650" s="185" t="e">
        <f>VLOOKUP('Damage Pickup'!$H650&amp;'Damage Pickup'!$I650,Code!$I$2:$M$51,4,0)</f>
        <v>#N/A</v>
      </c>
      <c r="L650" s="183"/>
      <c r="M650" s="163"/>
      <c r="N650" s="169"/>
      <c r="O650" s="169"/>
      <c r="P650" s="144">
        <v>0</v>
      </c>
      <c r="Q650" s="164">
        <f t="shared" si="96"/>
        <v>0</v>
      </c>
      <c r="R650" s="146"/>
      <c r="S650" s="147"/>
      <c r="T650" s="147"/>
      <c r="U650" s="157"/>
      <c r="V650" s="165"/>
      <c r="W650" s="166"/>
      <c r="X650" s="166"/>
      <c r="Y650" s="166"/>
      <c r="Z650" s="167" t="str">
        <f t="shared" si="101"/>
        <v/>
      </c>
      <c r="AA650" s="150">
        <f t="shared" si="103"/>
        <v>0</v>
      </c>
      <c r="AB650" s="167" t="str">
        <f t="shared" si="102"/>
        <v/>
      </c>
      <c r="AG650" s="188" t="str">
        <f ca="1">IF(AB650="","",MIN(OFFSET(B650,0,0):OFFSET(B650,AB650-1,0)))</f>
        <v/>
      </c>
      <c r="AH650" s="188" t="str">
        <f ca="1">IF(AB650="","",MIN(OFFSET(C650,0,0):OFFSET(C650,AB650-1,0)))</f>
        <v/>
      </c>
      <c r="AI650" s="188" t="str">
        <f ca="1">IF(AB650="","",MAX(OFFSET(B650,0,0):OFFSET(B650,AB650-1,0)))</f>
        <v/>
      </c>
      <c r="AJ650" s="188" t="str">
        <f ca="1">IF(AB650="","",MAX(OFFSET(C650,0,0):OFFSET(C650,AB650-1,0)))</f>
        <v/>
      </c>
      <c r="AK650" s="188">
        <f t="shared" ca="1" si="98"/>
        <v>0</v>
      </c>
      <c r="AL650" s="189">
        <f t="shared" ca="1" si="99"/>
        <v>0</v>
      </c>
    </row>
    <row r="651" spans="1:38" ht="15.75" x14ac:dyDescent="0.25">
      <c r="A651" s="138"/>
      <c r="B651" s="160"/>
      <c r="C651" s="160"/>
      <c r="D651" s="161"/>
      <c r="E651" s="142">
        <f t="shared" si="100"/>
        <v>1</v>
      </c>
      <c r="F651" s="162">
        <f t="shared" si="97"/>
        <v>0</v>
      </c>
      <c r="G651" s="161"/>
      <c r="H651" s="179"/>
      <c r="I651" s="143"/>
      <c r="J651" s="143"/>
      <c r="K651" s="185" t="e">
        <f>VLOOKUP('Damage Pickup'!$H651&amp;'Damage Pickup'!$I651,Code!$I$2:$M$51,4,0)</f>
        <v>#N/A</v>
      </c>
      <c r="L651" s="183"/>
      <c r="M651" s="163"/>
      <c r="N651" s="169"/>
      <c r="O651" s="169"/>
      <c r="P651" s="144">
        <v>0</v>
      </c>
      <c r="Q651" s="164">
        <f t="shared" si="96"/>
        <v>0</v>
      </c>
      <c r="R651" s="146"/>
      <c r="S651" s="147"/>
      <c r="T651" s="147"/>
      <c r="U651" s="157"/>
      <c r="V651" s="165"/>
      <c r="W651" s="166"/>
      <c r="X651" s="166"/>
      <c r="Y651" s="166"/>
      <c r="Z651" s="167" t="str">
        <f t="shared" si="101"/>
        <v/>
      </c>
      <c r="AA651" s="150">
        <f t="shared" si="103"/>
        <v>0</v>
      </c>
      <c r="AB651" s="167" t="str">
        <f t="shared" si="102"/>
        <v/>
      </c>
      <c r="AG651" s="188" t="str">
        <f ca="1">IF(AB651="","",MIN(OFFSET(B651,0,0):OFFSET(B651,AB651-1,0)))</f>
        <v/>
      </c>
      <c r="AH651" s="188" t="str">
        <f ca="1">IF(AB651="","",MIN(OFFSET(C651,0,0):OFFSET(C651,AB651-1,0)))</f>
        <v/>
      </c>
      <c r="AI651" s="188" t="str">
        <f ca="1">IF(AB651="","",MAX(OFFSET(B651,0,0):OFFSET(B651,AB651-1,0)))</f>
        <v/>
      </c>
      <c r="AJ651" s="188" t="str">
        <f ca="1">IF(AB651="","",MAX(OFFSET(C651,0,0):OFFSET(C651,AB651-1,0)))</f>
        <v/>
      </c>
      <c r="AK651" s="188">
        <f t="shared" ca="1" si="98"/>
        <v>0</v>
      </c>
      <c r="AL651" s="189">
        <f t="shared" ca="1" si="99"/>
        <v>0</v>
      </c>
    </row>
    <row r="652" spans="1:38" ht="15.75" x14ac:dyDescent="0.25">
      <c r="A652" s="138"/>
      <c r="B652" s="160"/>
      <c r="C652" s="160"/>
      <c r="D652" s="161"/>
      <c r="E652" s="142">
        <f t="shared" si="100"/>
        <v>1</v>
      </c>
      <c r="F652" s="162">
        <f t="shared" si="97"/>
        <v>0</v>
      </c>
      <c r="G652" s="161"/>
      <c r="H652" s="179"/>
      <c r="I652" s="143"/>
      <c r="J652" s="143"/>
      <c r="K652" s="185" t="e">
        <f>VLOOKUP('Damage Pickup'!$H652&amp;'Damage Pickup'!$I652,Code!$I$2:$M$51,4,0)</f>
        <v>#N/A</v>
      </c>
      <c r="L652" s="183"/>
      <c r="M652" s="163"/>
      <c r="N652" s="169"/>
      <c r="O652" s="169"/>
      <c r="P652" s="144">
        <v>0</v>
      </c>
      <c r="Q652" s="164">
        <f t="shared" si="96"/>
        <v>0</v>
      </c>
      <c r="R652" s="146"/>
      <c r="S652" s="147"/>
      <c r="T652" s="147"/>
      <c r="U652" s="157"/>
      <c r="V652" s="165"/>
      <c r="W652" s="166"/>
      <c r="X652" s="166"/>
      <c r="Y652" s="166"/>
      <c r="Z652" s="167" t="str">
        <f t="shared" si="101"/>
        <v/>
      </c>
      <c r="AA652" s="150">
        <f t="shared" si="103"/>
        <v>0</v>
      </c>
      <c r="AB652" s="167" t="str">
        <f t="shared" si="102"/>
        <v/>
      </c>
      <c r="AG652" s="188" t="str">
        <f ca="1">IF(AB652="","",MIN(OFFSET(B652,0,0):OFFSET(B652,AB652-1,0)))</f>
        <v/>
      </c>
      <c r="AH652" s="188" t="str">
        <f ca="1">IF(AB652="","",MIN(OFFSET(C652,0,0):OFFSET(C652,AB652-1,0)))</f>
        <v/>
      </c>
      <c r="AI652" s="188" t="str">
        <f ca="1">IF(AB652="","",MAX(OFFSET(B652,0,0):OFFSET(B652,AB652-1,0)))</f>
        <v/>
      </c>
      <c r="AJ652" s="188" t="str">
        <f ca="1">IF(AB652="","",MAX(OFFSET(C652,0,0):OFFSET(C652,AB652-1,0)))</f>
        <v/>
      </c>
      <c r="AK652" s="188">
        <f t="shared" ca="1" si="98"/>
        <v>0</v>
      </c>
      <c r="AL652" s="189">
        <f t="shared" ca="1" si="99"/>
        <v>0</v>
      </c>
    </row>
    <row r="653" spans="1:38" ht="15.75" x14ac:dyDescent="0.25">
      <c r="A653" s="138"/>
      <c r="B653" s="160"/>
      <c r="C653" s="160"/>
      <c r="D653" s="161"/>
      <c r="E653" s="142">
        <f t="shared" si="100"/>
        <v>1</v>
      </c>
      <c r="F653" s="162">
        <f t="shared" si="97"/>
        <v>0</v>
      </c>
      <c r="G653" s="161"/>
      <c r="H653" s="179"/>
      <c r="I653" s="143"/>
      <c r="J653" s="143"/>
      <c r="K653" s="185" t="e">
        <f>VLOOKUP('Damage Pickup'!$H653&amp;'Damage Pickup'!$I653,Code!$I$2:$M$51,4,0)</f>
        <v>#N/A</v>
      </c>
      <c r="L653" s="183"/>
      <c r="M653" s="163"/>
      <c r="N653" s="169"/>
      <c r="O653" s="169"/>
      <c r="P653" s="144">
        <v>0</v>
      </c>
      <c r="Q653" s="164">
        <f t="shared" si="96"/>
        <v>0</v>
      </c>
      <c r="R653" s="146"/>
      <c r="S653" s="147"/>
      <c r="T653" s="147"/>
      <c r="U653" s="157"/>
      <c r="V653" s="165"/>
      <c r="W653" s="166"/>
      <c r="X653" s="166"/>
      <c r="Y653" s="166"/>
      <c r="Z653" s="167" t="str">
        <f t="shared" si="101"/>
        <v/>
      </c>
      <c r="AA653" s="150">
        <f t="shared" si="103"/>
        <v>0</v>
      </c>
      <c r="AB653" s="167" t="str">
        <f t="shared" si="102"/>
        <v/>
      </c>
      <c r="AG653" s="188" t="str">
        <f ca="1">IF(AB653="","",MIN(OFFSET(B653,0,0):OFFSET(B653,AB653-1,0)))</f>
        <v/>
      </c>
      <c r="AH653" s="188" t="str">
        <f ca="1">IF(AB653="","",MIN(OFFSET(C653,0,0):OFFSET(C653,AB653-1,0)))</f>
        <v/>
      </c>
      <c r="AI653" s="188" t="str">
        <f ca="1">IF(AB653="","",MAX(OFFSET(B653,0,0):OFFSET(B653,AB653-1,0)))</f>
        <v/>
      </c>
      <c r="AJ653" s="188" t="str">
        <f ca="1">IF(AB653="","",MAX(OFFSET(C653,0,0):OFFSET(C653,AB653-1,0)))</f>
        <v/>
      </c>
      <c r="AK653" s="188">
        <f t="shared" ca="1" si="98"/>
        <v>0</v>
      </c>
      <c r="AL653" s="189">
        <f t="shared" ca="1" si="99"/>
        <v>0</v>
      </c>
    </row>
    <row r="654" spans="1:38" ht="15.75" x14ac:dyDescent="0.25">
      <c r="A654" s="138"/>
      <c r="B654" s="160"/>
      <c r="C654" s="160"/>
      <c r="D654" s="161"/>
      <c r="E654" s="142">
        <f t="shared" si="100"/>
        <v>1</v>
      </c>
      <c r="F654" s="162">
        <f t="shared" si="97"/>
        <v>0</v>
      </c>
      <c r="G654" s="161"/>
      <c r="H654" s="179"/>
      <c r="I654" s="143"/>
      <c r="J654" s="143"/>
      <c r="K654" s="185" t="e">
        <f>VLOOKUP('Damage Pickup'!$H654&amp;'Damage Pickup'!$I654,Code!$I$2:$M$51,4,0)</f>
        <v>#N/A</v>
      </c>
      <c r="L654" s="183"/>
      <c r="M654" s="163"/>
      <c r="N654" s="169"/>
      <c r="O654" s="169"/>
      <c r="P654" s="144">
        <v>0</v>
      </c>
      <c r="Q654" s="164">
        <f t="shared" si="96"/>
        <v>0</v>
      </c>
      <c r="R654" s="146"/>
      <c r="S654" s="147"/>
      <c r="T654" s="147"/>
      <c r="U654" s="157"/>
      <c r="V654" s="165"/>
      <c r="W654" s="166"/>
      <c r="X654" s="166"/>
      <c r="Y654" s="166"/>
      <c r="Z654" s="167" t="str">
        <f t="shared" si="101"/>
        <v/>
      </c>
      <c r="AA654" s="150">
        <f t="shared" si="103"/>
        <v>0</v>
      </c>
      <c r="AB654" s="167" t="str">
        <f t="shared" si="102"/>
        <v/>
      </c>
      <c r="AG654" s="188" t="str">
        <f ca="1">IF(AB654="","",MIN(OFFSET(B654,0,0):OFFSET(B654,AB654-1,0)))</f>
        <v/>
      </c>
      <c r="AH654" s="188" t="str">
        <f ca="1">IF(AB654="","",MIN(OFFSET(C654,0,0):OFFSET(C654,AB654-1,0)))</f>
        <v/>
      </c>
      <c r="AI654" s="188" t="str">
        <f ca="1">IF(AB654="","",MAX(OFFSET(B654,0,0):OFFSET(B654,AB654-1,0)))</f>
        <v/>
      </c>
      <c r="AJ654" s="188" t="str">
        <f ca="1">IF(AB654="","",MAX(OFFSET(C654,0,0):OFFSET(C654,AB654-1,0)))</f>
        <v/>
      </c>
      <c r="AK654" s="188">
        <f t="shared" ca="1" si="98"/>
        <v>0</v>
      </c>
      <c r="AL654" s="189">
        <f t="shared" ca="1" si="99"/>
        <v>0</v>
      </c>
    </row>
    <row r="655" spans="1:38" ht="15.75" x14ac:dyDescent="0.25">
      <c r="A655" s="138"/>
      <c r="B655" s="160"/>
      <c r="C655" s="160"/>
      <c r="D655" s="161"/>
      <c r="E655" s="142">
        <f t="shared" si="100"/>
        <v>1</v>
      </c>
      <c r="F655" s="162">
        <f t="shared" si="97"/>
        <v>0</v>
      </c>
      <c r="G655" s="161"/>
      <c r="H655" s="179"/>
      <c r="I655" s="143"/>
      <c r="J655" s="143"/>
      <c r="K655" s="185" t="e">
        <f>VLOOKUP('Damage Pickup'!$H655&amp;'Damage Pickup'!$I655,Code!$I$2:$M$51,4,0)</f>
        <v>#N/A</v>
      </c>
      <c r="L655" s="183"/>
      <c r="M655" s="163"/>
      <c r="N655" s="169"/>
      <c r="O655" s="169"/>
      <c r="P655" s="144">
        <v>0</v>
      </c>
      <c r="Q655" s="164">
        <f t="shared" si="96"/>
        <v>0</v>
      </c>
      <c r="R655" s="146"/>
      <c r="S655" s="147"/>
      <c r="T655" s="147"/>
      <c r="U655" s="157"/>
      <c r="V655" s="165"/>
      <c r="W655" s="166"/>
      <c r="X655" s="166"/>
      <c r="Y655" s="166"/>
      <c r="Z655" s="167" t="str">
        <f t="shared" si="101"/>
        <v/>
      </c>
      <c r="AA655" s="150">
        <f t="shared" si="103"/>
        <v>0</v>
      </c>
      <c r="AB655" s="167" t="str">
        <f t="shared" si="102"/>
        <v/>
      </c>
      <c r="AG655" s="188" t="str">
        <f ca="1">IF(AB655="","",MIN(OFFSET(B655,0,0):OFFSET(B655,AB655-1,0)))</f>
        <v/>
      </c>
      <c r="AH655" s="188" t="str">
        <f ca="1">IF(AB655="","",MIN(OFFSET(C655,0,0):OFFSET(C655,AB655-1,0)))</f>
        <v/>
      </c>
      <c r="AI655" s="188" t="str">
        <f ca="1">IF(AB655="","",MAX(OFFSET(B655,0,0):OFFSET(B655,AB655-1,0)))</f>
        <v/>
      </c>
      <c r="AJ655" s="188" t="str">
        <f ca="1">IF(AB655="","",MAX(OFFSET(C655,0,0):OFFSET(C655,AB655-1,0)))</f>
        <v/>
      </c>
      <c r="AK655" s="188">
        <f t="shared" ca="1" si="98"/>
        <v>0</v>
      </c>
      <c r="AL655" s="189">
        <f t="shared" ca="1" si="99"/>
        <v>0</v>
      </c>
    </row>
    <row r="656" spans="1:38" ht="15.75" x14ac:dyDescent="0.25">
      <c r="A656" s="138"/>
      <c r="B656" s="160"/>
      <c r="C656" s="160"/>
      <c r="D656" s="161"/>
      <c r="E656" s="142">
        <f t="shared" si="100"/>
        <v>1</v>
      </c>
      <c r="F656" s="162">
        <f t="shared" si="97"/>
        <v>0</v>
      </c>
      <c r="G656" s="161"/>
      <c r="H656" s="179"/>
      <c r="I656" s="143"/>
      <c r="J656" s="143"/>
      <c r="K656" s="185" t="e">
        <f>VLOOKUP('Damage Pickup'!$H656&amp;'Damage Pickup'!$I656,Code!$I$2:$M$51,4,0)</f>
        <v>#N/A</v>
      </c>
      <c r="L656" s="183"/>
      <c r="M656" s="163"/>
      <c r="N656" s="169"/>
      <c r="O656" s="169"/>
      <c r="P656" s="144">
        <v>0</v>
      </c>
      <c r="Q656" s="164">
        <f t="shared" ref="Q656:Q719" si="104">SUMIF($AA:$AA,Z656,$P:$P)</f>
        <v>0</v>
      </c>
      <c r="R656" s="146"/>
      <c r="S656" s="147"/>
      <c r="T656" s="147"/>
      <c r="U656" s="157"/>
      <c r="V656" s="165"/>
      <c r="W656" s="166"/>
      <c r="X656" s="166"/>
      <c r="Y656" s="166"/>
      <c r="Z656" s="167" t="str">
        <f t="shared" si="101"/>
        <v/>
      </c>
      <c r="AA656" s="150">
        <f t="shared" si="103"/>
        <v>0</v>
      </c>
      <c r="AB656" s="167" t="str">
        <f t="shared" si="102"/>
        <v/>
      </c>
      <c r="AG656" s="188" t="str">
        <f ca="1">IF(AB656="","",MIN(OFFSET(B656,0,0):OFFSET(B656,AB656-1,0)))</f>
        <v/>
      </c>
      <c r="AH656" s="188" t="str">
        <f ca="1">IF(AB656="","",MIN(OFFSET(C656,0,0):OFFSET(C656,AB656-1,0)))</f>
        <v/>
      </c>
      <c r="AI656" s="188" t="str">
        <f ca="1">IF(AB656="","",MAX(OFFSET(B656,0,0):OFFSET(B656,AB656-1,0)))</f>
        <v/>
      </c>
      <c r="AJ656" s="188" t="str">
        <f ca="1">IF(AB656="","",MAX(OFFSET(C656,0,0):OFFSET(C656,AB656-1,0)))</f>
        <v/>
      </c>
      <c r="AK656" s="188">
        <f t="shared" ca="1" si="98"/>
        <v>0</v>
      </c>
      <c r="AL656" s="189">
        <f t="shared" ca="1" si="99"/>
        <v>0</v>
      </c>
    </row>
    <row r="657" spans="1:38" ht="15.75" x14ac:dyDescent="0.25">
      <c r="A657" s="138"/>
      <c r="B657" s="160"/>
      <c r="C657" s="160"/>
      <c r="D657" s="161"/>
      <c r="E657" s="142">
        <f t="shared" si="100"/>
        <v>1</v>
      </c>
      <c r="F657" s="162">
        <f t="shared" si="97"/>
        <v>0</v>
      </c>
      <c r="G657" s="161"/>
      <c r="H657" s="179"/>
      <c r="I657" s="143"/>
      <c r="J657" s="143"/>
      <c r="K657" s="185" t="e">
        <f>VLOOKUP('Damage Pickup'!$H657&amp;'Damage Pickup'!$I657,Code!$I$2:$M$51,4,0)</f>
        <v>#N/A</v>
      </c>
      <c r="L657" s="183"/>
      <c r="M657" s="163"/>
      <c r="N657" s="169"/>
      <c r="O657" s="169"/>
      <c r="P657" s="144">
        <v>0</v>
      </c>
      <c r="Q657" s="164">
        <f t="shared" si="104"/>
        <v>0</v>
      </c>
      <c r="R657" s="146"/>
      <c r="S657" s="147"/>
      <c r="T657" s="147"/>
      <c r="U657" s="157"/>
      <c r="V657" s="165"/>
      <c r="W657" s="166"/>
      <c r="X657" s="166"/>
      <c r="Y657" s="166"/>
      <c r="Z657" s="167" t="str">
        <f t="shared" si="101"/>
        <v/>
      </c>
      <c r="AA657" s="150">
        <f t="shared" si="103"/>
        <v>0</v>
      </c>
      <c r="AB657" s="167" t="str">
        <f t="shared" si="102"/>
        <v/>
      </c>
      <c r="AG657" s="188" t="str">
        <f ca="1">IF(AB657="","",MIN(OFFSET(B657,0,0):OFFSET(B657,AB657-1,0)))</f>
        <v/>
      </c>
      <c r="AH657" s="188" t="str">
        <f ca="1">IF(AB657="","",MIN(OFFSET(C657,0,0):OFFSET(C657,AB657-1,0)))</f>
        <v/>
      </c>
      <c r="AI657" s="188" t="str">
        <f ca="1">IF(AB657="","",MAX(OFFSET(B657,0,0):OFFSET(B657,AB657-1,0)))</f>
        <v/>
      </c>
      <c r="AJ657" s="188" t="str">
        <f ca="1">IF(AB657="","",MAX(OFFSET(C657,0,0):OFFSET(C657,AB657-1,0)))</f>
        <v/>
      </c>
      <c r="AK657" s="188">
        <f t="shared" ca="1" si="98"/>
        <v>0</v>
      </c>
      <c r="AL657" s="189">
        <f t="shared" ca="1" si="99"/>
        <v>0</v>
      </c>
    </row>
    <row r="658" spans="1:38" ht="15.75" x14ac:dyDescent="0.25">
      <c r="A658" s="138"/>
      <c r="B658" s="160"/>
      <c r="C658" s="160"/>
      <c r="D658" s="161"/>
      <c r="E658" s="142">
        <f t="shared" si="100"/>
        <v>1</v>
      </c>
      <c r="F658" s="162">
        <f t="shared" si="97"/>
        <v>0</v>
      </c>
      <c r="G658" s="161"/>
      <c r="H658" s="179"/>
      <c r="I658" s="143"/>
      <c r="J658" s="143"/>
      <c r="K658" s="185" t="e">
        <f>VLOOKUP('Damage Pickup'!$H658&amp;'Damage Pickup'!$I658,Code!$I$2:$M$51,4,0)</f>
        <v>#N/A</v>
      </c>
      <c r="L658" s="183"/>
      <c r="M658" s="163"/>
      <c r="N658" s="169"/>
      <c r="O658" s="169"/>
      <c r="P658" s="144">
        <v>0</v>
      </c>
      <c r="Q658" s="164">
        <f t="shared" si="104"/>
        <v>0</v>
      </c>
      <c r="R658" s="146"/>
      <c r="S658" s="147"/>
      <c r="T658" s="147"/>
      <c r="U658" s="157"/>
      <c r="V658" s="165"/>
      <c r="W658" s="166"/>
      <c r="X658" s="166"/>
      <c r="Y658" s="166"/>
      <c r="Z658" s="167" t="str">
        <f t="shared" si="101"/>
        <v/>
      </c>
      <c r="AA658" s="150">
        <f t="shared" si="103"/>
        <v>0</v>
      </c>
      <c r="AB658" s="167" t="str">
        <f t="shared" si="102"/>
        <v/>
      </c>
      <c r="AG658" s="188" t="str">
        <f ca="1">IF(AB658="","",MIN(OFFSET(B658,0,0):OFFSET(B658,AB658-1,0)))</f>
        <v/>
      </c>
      <c r="AH658" s="188" t="str">
        <f ca="1">IF(AB658="","",MIN(OFFSET(C658,0,0):OFFSET(C658,AB658-1,0)))</f>
        <v/>
      </c>
      <c r="AI658" s="188" t="str">
        <f ca="1">IF(AB658="","",MAX(OFFSET(B658,0,0):OFFSET(B658,AB658-1,0)))</f>
        <v/>
      </c>
      <c r="AJ658" s="188" t="str">
        <f ca="1">IF(AB658="","",MAX(OFFSET(C658,0,0):OFFSET(C658,AB658-1,0)))</f>
        <v/>
      </c>
      <c r="AK658" s="188">
        <f t="shared" ca="1" si="98"/>
        <v>0</v>
      </c>
      <c r="AL658" s="189">
        <f t="shared" ca="1" si="99"/>
        <v>0</v>
      </c>
    </row>
    <row r="659" spans="1:38" ht="15.75" x14ac:dyDescent="0.25">
      <c r="A659" s="138"/>
      <c r="B659" s="160"/>
      <c r="C659" s="160"/>
      <c r="D659" s="161"/>
      <c r="E659" s="142">
        <f t="shared" si="100"/>
        <v>1</v>
      </c>
      <c r="F659" s="162">
        <f t="shared" si="97"/>
        <v>0</v>
      </c>
      <c r="G659" s="161"/>
      <c r="H659" s="179"/>
      <c r="I659" s="143"/>
      <c r="J659" s="143"/>
      <c r="K659" s="185" t="e">
        <f>VLOOKUP('Damage Pickup'!$H659&amp;'Damage Pickup'!$I659,Code!$I$2:$M$51,4,0)</f>
        <v>#N/A</v>
      </c>
      <c r="L659" s="183"/>
      <c r="M659" s="163"/>
      <c r="N659" s="169"/>
      <c r="O659" s="169"/>
      <c r="P659" s="144">
        <v>0</v>
      </c>
      <c r="Q659" s="164">
        <f t="shared" si="104"/>
        <v>0</v>
      </c>
      <c r="R659" s="146"/>
      <c r="S659" s="147"/>
      <c r="T659" s="147"/>
      <c r="U659" s="157"/>
      <c r="V659" s="165"/>
      <c r="W659" s="166"/>
      <c r="X659" s="166"/>
      <c r="Y659" s="166"/>
      <c r="Z659" s="167" t="str">
        <f t="shared" si="101"/>
        <v/>
      </c>
      <c r="AA659" s="150">
        <f t="shared" si="103"/>
        <v>0</v>
      </c>
      <c r="AB659" s="167" t="str">
        <f t="shared" si="102"/>
        <v/>
      </c>
      <c r="AG659" s="188" t="str">
        <f ca="1">IF(AB659="","",MIN(OFFSET(B659,0,0):OFFSET(B659,AB659-1,0)))</f>
        <v/>
      </c>
      <c r="AH659" s="188" t="str">
        <f ca="1">IF(AB659="","",MIN(OFFSET(C659,0,0):OFFSET(C659,AB659-1,0)))</f>
        <v/>
      </c>
      <c r="AI659" s="188" t="str">
        <f ca="1">IF(AB659="","",MAX(OFFSET(B659,0,0):OFFSET(B659,AB659-1,0)))</f>
        <v/>
      </c>
      <c r="AJ659" s="188" t="str">
        <f ca="1">IF(AB659="","",MAX(OFFSET(C659,0,0):OFFSET(C659,AB659-1,0)))</f>
        <v/>
      </c>
      <c r="AK659" s="188">
        <f t="shared" ca="1" si="98"/>
        <v>0</v>
      </c>
      <c r="AL659" s="189">
        <f t="shared" ca="1" si="99"/>
        <v>0</v>
      </c>
    </row>
    <row r="660" spans="1:38" ht="15.75" x14ac:dyDescent="0.25">
      <c r="A660" s="138"/>
      <c r="B660" s="160"/>
      <c r="C660" s="160"/>
      <c r="D660" s="161"/>
      <c r="E660" s="142">
        <f t="shared" si="100"/>
        <v>1</v>
      </c>
      <c r="F660" s="162">
        <f t="shared" si="97"/>
        <v>0</v>
      </c>
      <c r="G660" s="161"/>
      <c r="H660" s="179"/>
      <c r="I660" s="143"/>
      <c r="J660" s="143"/>
      <c r="K660" s="185" t="e">
        <f>VLOOKUP('Damage Pickup'!$H660&amp;'Damage Pickup'!$I660,Code!$I$2:$M$51,4,0)</f>
        <v>#N/A</v>
      </c>
      <c r="L660" s="183"/>
      <c r="M660" s="163"/>
      <c r="N660" s="169"/>
      <c r="O660" s="169"/>
      <c r="P660" s="144">
        <v>0</v>
      </c>
      <c r="Q660" s="164">
        <f t="shared" si="104"/>
        <v>0</v>
      </c>
      <c r="R660" s="146"/>
      <c r="S660" s="147"/>
      <c r="T660" s="147"/>
      <c r="U660" s="157"/>
      <c r="V660" s="165"/>
      <c r="W660" s="166"/>
      <c r="X660" s="166"/>
      <c r="Y660" s="166"/>
      <c r="Z660" s="167" t="str">
        <f t="shared" si="101"/>
        <v/>
      </c>
      <c r="AA660" s="150">
        <f t="shared" si="103"/>
        <v>0</v>
      </c>
      <c r="AB660" s="167" t="str">
        <f t="shared" si="102"/>
        <v/>
      </c>
      <c r="AG660" s="188" t="str">
        <f ca="1">IF(AB660="","",MIN(OFFSET(B660,0,0):OFFSET(B660,AB660-1,0)))</f>
        <v/>
      </c>
      <c r="AH660" s="188" t="str">
        <f ca="1">IF(AB660="","",MIN(OFFSET(C660,0,0):OFFSET(C660,AB660-1,0)))</f>
        <v/>
      </c>
      <c r="AI660" s="188" t="str">
        <f ca="1">IF(AB660="","",MAX(OFFSET(B660,0,0):OFFSET(B660,AB660-1,0)))</f>
        <v/>
      </c>
      <c r="AJ660" s="188" t="str">
        <f ca="1">IF(AB660="","",MAX(OFFSET(C660,0,0):OFFSET(C660,AB660-1,0)))</f>
        <v/>
      </c>
      <c r="AK660" s="188">
        <f t="shared" ca="1" si="98"/>
        <v>0</v>
      </c>
      <c r="AL660" s="189">
        <f t="shared" ca="1" si="99"/>
        <v>0</v>
      </c>
    </row>
    <row r="661" spans="1:38" ht="15.75" x14ac:dyDescent="0.25">
      <c r="A661" s="138"/>
      <c r="B661" s="160"/>
      <c r="C661" s="160"/>
      <c r="D661" s="161"/>
      <c r="E661" s="142">
        <f t="shared" si="100"/>
        <v>1</v>
      </c>
      <c r="F661" s="162">
        <f t="shared" si="97"/>
        <v>0</v>
      </c>
      <c r="G661" s="161"/>
      <c r="H661" s="179"/>
      <c r="I661" s="143"/>
      <c r="J661" s="143"/>
      <c r="K661" s="185" t="e">
        <f>VLOOKUP('Damage Pickup'!$H661&amp;'Damage Pickup'!$I661,Code!$I$2:$M$51,4,0)</f>
        <v>#N/A</v>
      </c>
      <c r="L661" s="183"/>
      <c r="M661" s="163"/>
      <c r="N661" s="169"/>
      <c r="O661" s="169"/>
      <c r="P661" s="144">
        <v>0</v>
      </c>
      <c r="Q661" s="164">
        <f t="shared" si="104"/>
        <v>0</v>
      </c>
      <c r="R661" s="146"/>
      <c r="S661" s="147"/>
      <c r="T661" s="147"/>
      <c r="U661" s="157"/>
      <c r="V661" s="165"/>
      <c r="W661" s="166"/>
      <c r="X661" s="166"/>
      <c r="Y661" s="166"/>
      <c r="Z661" s="167" t="str">
        <f t="shared" si="101"/>
        <v/>
      </c>
      <c r="AA661" s="150">
        <f t="shared" si="103"/>
        <v>0</v>
      </c>
      <c r="AB661" s="167" t="str">
        <f t="shared" si="102"/>
        <v/>
      </c>
      <c r="AG661" s="188" t="str">
        <f ca="1">IF(AB661="","",MIN(OFFSET(B661,0,0):OFFSET(B661,AB661-1,0)))</f>
        <v/>
      </c>
      <c r="AH661" s="188" t="str">
        <f ca="1">IF(AB661="","",MIN(OFFSET(C661,0,0):OFFSET(C661,AB661-1,0)))</f>
        <v/>
      </c>
      <c r="AI661" s="188" t="str">
        <f ca="1">IF(AB661="","",MAX(OFFSET(B661,0,0):OFFSET(B661,AB661-1,0)))</f>
        <v/>
      </c>
      <c r="AJ661" s="188" t="str">
        <f ca="1">IF(AB661="","",MAX(OFFSET(C661,0,0):OFFSET(C661,AB661-1,0)))</f>
        <v/>
      </c>
      <c r="AK661" s="188">
        <f t="shared" ca="1" si="98"/>
        <v>0</v>
      </c>
      <c r="AL661" s="189">
        <f t="shared" ca="1" si="99"/>
        <v>0</v>
      </c>
    </row>
    <row r="662" spans="1:38" ht="15.75" x14ac:dyDescent="0.25">
      <c r="A662" s="138"/>
      <c r="B662" s="160"/>
      <c r="C662" s="160"/>
      <c r="D662" s="161"/>
      <c r="E662" s="142">
        <f t="shared" si="100"/>
        <v>1</v>
      </c>
      <c r="F662" s="162">
        <f t="shared" si="97"/>
        <v>0</v>
      </c>
      <c r="G662" s="161"/>
      <c r="H662" s="179"/>
      <c r="I662" s="143"/>
      <c r="J662" s="143"/>
      <c r="K662" s="185" t="e">
        <f>VLOOKUP('Damage Pickup'!$H662&amp;'Damage Pickup'!$I662,Code!$I$2:$M$51,4,0)</f>
        <v>#N/A</v>
      </c>
      <c r="L662" s="183"/>
      <c r="M662" s="163"/>
      <c r="N662" s="169"/>
      <c r="O662" s="169"/>
      <c r="P662" s="144">
        <v>0</v>
      </c>
      <c r="Q662" s="164">
        <f t="shared" si="104"/>
        <v>0</v>
      </c>
      <c r="R662" s="146"/>
      <c r="S662" s="147"/>
      <c r="T662" s="147"/>
      <c r="U662" s="157"/>
      <c r="V662" s="165"/>
      <c r="W662" s="166"/>
      <c r="X662" s="166"/>
      <c r="Y662" s="166"/>
      <c r="Z662" s="167" t="str">
        <f t="shared" si="101"/>
        <v/>
      </c>
      <c r="AA662" s="150">
        <f t="shared" si="103"/>
        <v>0</v>
      </c>
      <c r="AB662" s="167" t="str">
        <f t="shared" si="102"/>
        <v/>
      </c>
      <c r="AG662" s="188" t="str">
        <f ca="1">IF(AB662="","",MIN(OFFSET(B662,0,0):OFFSET(B662,AB662-1,0)))</f>
        <v/>
      </c>
      <c r="AH662" s="188" t="str">
        <f ca="1">IF(AB662="","",MIN(OFFSET(C662,0,0):OFFSET(C662,AB662-1,0)))</f>
        <v/>
      </c>
      <c r="AI662" s="188" t="str">
        <f ca="1">IF(AB662="","",MAX(OFFSET(B662,0,0):OFFSET(B662,AB662-1,0)))</f>
        <v/>
      </c>
      <c r="AJ662" s="188" t="str">
        <f ca="1">IF(AB662="","",MAX(OFFSET(C662,0,0):OFFSET(C662,AB662-1,0)))</f>
        <v/>
      </c>
      <c r="AK662" s="188">
        <f t="shared" ca="1" si="98"/>
        <v>0</v>
      </c>
      <c r="AL662" s="189">
        <f t="shared" ca="1" si="99"/>
        <v>0</v>
      </c>
    </row>
    <row r="663" spans="1:38" ht="15.75" x14ac:dyDescent="0.25">
      <c r="A663" s="138"/>
      <c r="B663" s="160"/>
      <c r="C663" s="160"/>
      <c r="D663" s="161"/>
      <c r="E663" s="142">
        <f t="shared" si="100"/>
        <v>1</v>
      </c>
      <c r="F663" s="162">
        <f t="shared" si="97"/>
        <v>0</v>
      </c>
      <c r="G663" s="161"/>
      <c r="H663" s="179"/>
      <c r="I663" s="143"/>
      <c r="J663" s="143"/>
      <c r="K663" s="185" t="e">
        <f>VLOOKUP('Damage Pickup'!$H663&amp;'Damage Pickup'!$I663,Code!$I$2:$M$51,4,0)</f>
        <v>#N/A</v>
      </c>
      <c r="L663" s="183"/>
      <c r="M663" s="163"/>
      <c r="N663" s="169"/>
      <c r="O663" s="169"/>
      <c r="P663" s="144">
        <v>0</v>
      </c>
      <c r="Q663" s="164">
        <f t="shared" si="104"/>
        <v>0</v>
      </c>
      <c r="R663" s="146"/>
      <c r="S663" s="147"/>
      <c r="T663" s="147"/>
      <c r="U663" s="157"/>
      <c r="V663" s="165"/>
      <c r="W663" s="166"/>
      <c r="X663" s="166"/>
      <c r="Y663" s="166"/>
      <c r="Z663" s="167" t="str">
        <f t="shared" si="101"/>
        <v/>
      </c>
      <c r="AA663" s="150">
        <f t="shared" si="103"/>
        <v>0</v>
      </c>
      <c r="AB663" s="167" t="str">
        <f t="shared" si="102"/>
        <v/>
      </c>
      <c r="AG663" s="188" t="str">
        <f ca="1">IF(AB663="","",MIN(OFFSET(B663,0,0):OFFSET(B663,AB663-1,0)))</f>
        <v/>
      </c>
      <c r="AH663" s="188" t="str">
        <f ca="1">IF(AB663="","",MIN(OFFSET(C663,0,0):OFFSET(C663,AB663-1,0)))</f>
        <v/>
      </c>
      <c r="AI663" s="188" t="str">
        <f ca="1">IF(AB663="","",MAX(OFFSET(B663,0,0):OFFSET(B663,AB663-1,0)))</f>
        <v/>
      </c>
      <c r="AJ663" s="188" t="str">
        <f ca="1">IF(AB663="","",MAX(OFFSET(C663,0,0):OFFSET(C663,AB663-1,0)))</f>
        <v/>
      </c>
      <c r="AK663" s="188">
        <f t="shared" ca="1" si="98"/>
        <v>0</v>
      </c>
      <c r="AL663" s="189">
        <f t="shared" ca="1" si="99"/>
        <v>0</v>
      </c>
    </row>
    <row r="664" spans="1:38" ht="15.75" x14ac:dyDescent="0.25">
      <c r="A664" s="138"/>
      <c r="B664" s="160"/>
      <c r="C664" s="160"/>
      <c r="D664" s="161"/>
      <c r="E664" s="142">
        <f t="shared" si="100"/>
        <v>1</v>
      </c>
      <c r="F664" s="162">
        <f t="shared" si="97"/>
        <v>0</v>
      </c>
      <c r="G664" s="161"/>
      <c r="H664" s="179"/>
      <c r="I664" s="143"/>
      <c r="J664" s="143"/>
      <c r="K664" s="185" t="e">
        <f>VLOOKUP('Damage Pickup'!$H664&amp;'Damage Pickup'!$I664,Code!$I$2:$M$51,4,0)</f>
        <v>#N/A</v>
      </c>
      <c r="L664" s="183"/>
      <c r="M664" s="163"/>
      <c r="N664" s="169"/>
      <c r="O664" s="169"/>
      <c r="P664" s="144">
        <v>0</v>
      </c>
      <c r="Q664" s="164">
        <f t="shared" si="104"/>
        <v>0</v>
      </c>
      <c r="R664" s="146"/>
      <c r="S664" s="147"/>
      <c r="T664" s="147"/>
      <c r="U664" s="157"/>
      <c r="V664" s="165"/>
      <c r="W664" s="166"/>
      <c r="X664" s="166"/>
      <c r="Y664" s="166"/>
      <c r="Z664" s="167" t="str">
        <f t="shared" si="101"/>
        <v/>
      </c>
      <c r="AA664" s="150">
        <f t="shared" si="103"/>
        <v>0</v>
      </c>
      <c r="AB664" s="167" t="str">
        <f t="shared" si="102"/>
        <v/>
      </c>
      <c r="AG664" s="188" t="str">
        <f ca="1">IF(AB664="","",MIN(OFFSET(B664,0,0):OFFSET(B664,AB664-1,0)))</f>
        <v/>
      </c>
      <c r="AH664" s="188" t="str">
        <f ca="1">IF(AB664="","",MIN(OFFSET(C664,0,0):OFFSET(C664,AB664-1,0)))</f>
        <v/>
      </c>
      <c r="AI664" s="188" t="str">
        <f ca="1">IF(AB664="","",MAX(OFFSET(B664,0,0):OFFSET(B664,AB664-1,0)))</f>
        <v/>
      </c>
      <c r="AJ664" s="188" t="str">
        <f ca="1">IF(AB664="","",MAX(OFFSET(C664,0,0):OFFSET(C664,AB664-1,0)))</f>
        <v/>
      </c>
      <c r="AK664" s="188">
        <f t="shared" ca="1" si="98"/>
        <v>0</v>
      </c>
      <c r="AL664" s="189">
        <f t="shared" ca="1" si="99"/>
        <v>0</v>
      </c>
    </row>
    <row r="665" spans="1:38" ht="15.75" x14ac:dyDescent="0.25">
      <c r="A665" s="138"/>
      <c r="B665" s="160"/>
      <c r="C665" s="160"/>
      <c r="D665" s="161"/>
      <c r="E665" s="142">
        <f t="shared" si="100"/>
        <v>1</v>
      </c>
      <c r="F665" s="162">
        <f t="shared" si="97"/>
        <v>0</v>
      </c>
      <c r="G665" s="161"/>
      <c r="H665" s="179"/>
      <c r="I665" s="143"/>
      <c r="J665" s="143"/>
      <c r="K665" s="185" t="e">
        <f>VLOOKUP('Damage Pickup'!$H665&amp;'Damage Pickup'!$I665,Code!$I$2:$M$51,4,0)</f>
        <v>#N/A</v>
      </c>
      <c r="L665" s="183"/>
      <c r="M665" s="163"/>
      <c r="N665" s="169"/>
      <c r="O665" s="169"/>
      <c r="P665" s="144">
        <v>0</v>
      </c>
      <c r="Q665" s="164">
        <f t="shared" si="104"/>
        <v>0</v>
      </c>
      <c r="R665" s="146"/>
      <c r="S665" s="147"/>
      <c r="T665" s="147"/>
      <c r="U665" s="157"/>
      <c r="V665" s="165"/>
      <c r="W665" s="166"/>
      <c r="X665" s="166"/>
      <c r="Y665" s="166"/>
      <c r="Z665" s="167" t="str">
        <f t="shared" si="101"/>
        <v/>
      </c>
      <c r="AA665" s="150">
        <f t="shared" si="103"/>
        <v>0</v>
      </c>
      <c r="AB665" s="167" t="str">
        <f t="shared" si="102"/>
        <v/>
      </c>
      <c r="AG665" s="188" t="str">
        <f ca="1">IF(AB665="","",MIN(OFFSET(B665,0,0):OFFSET(B665,AB665-1,0)))</f>
        <v/>
      </c>
      <c r="AH665" s="188" t="str">
        <f ca="1">IF(AB665="","",MIN(OFFSET(C665,0,0):OFFSET(C665,AB665-1,0)))</f>
        <v/>
      </c>
      <c r="AI665" s="188" t="str">
        <f ca="1">IF(AB665="","",MAX(OFFSET(B665,0,0):OFFSET(B665,AB665-1,0)))</f>
        <v/>
      </c>
      <c r="AJ665" s="188" t="str">
        <f ca="1">IF(AB665="","",MAX(OFFSET(C665,0,0):OFFSET(C665,AB665-1,0)))</f>
        <v/>
      </c>
      <c r="AK665" s="188">
        <f t="shared" ca="1" si="98"/>
        <v>0</v>
      </c>
      <c r="AL665" s="189">
        <f t="shared" ca="1" si="99"/>
        <v>0</v>
      </c>
    </row>
    <row r="666" spans="1:38" ht="15.75" x14ac:dyDescent="0.25">
      <c r="A666" s="138"/>
      <c r="B666" s="160"/>
      <c r="C666" s="160"/>
      <c r="D666" s="161"/>
      <c r="E666" s="142">
        <f t="shared" si="100"/>
        <v>1</v>
      </c>
      <c r="F666" s="162">
        <f t="shared" si="97"/>
        <v>0</v>
      </c>
      <c r="G666" s="161"/>
      <c r="H666" s="179"/>
      <c r="I666" s="143"/>
      <c r="J666" s="143"/>
      <c r="K666" s="185" t="e">
        <f>VLOOKUP('Damage Pickup'!$H666&amp;'Damage Pickup'!$I666,Code!$I$2:$M$51,4,0)</f>
        <v>#N/A</v>
      </c>
      <c r="L666" s="183"/>
      <c r="M666" s="163"/>
      <c r="N666" s="169"/>
      <c r="O666" s="169"/>
      <c r="P666" s="144">
        <v>0</v>
      </c>
      <c r="Q666" s="164">
        <f t="shared" si="104"/>
        <v>0</v>
      </c>
      <c r="R666" s="146"/>
      <c r="S666" s="147"/>
      <c r="T666" s="147"/>
      <c r="U666" s="157"/>
      <c r="V666" s="165"/>
      <c r="W666" s="166"/>
      <c r="X666" s="166"/>
      <c r="Y666" s="166"/>
      <c r="Z666" s="167" t="str">
        <f t="shared" si="101"/>
        <v/>
      </c>
      <c r="AA666" s="150">
        <f t="shared" si="103"/>
        <v>0</v>
      </c>
      <c r="AB666" s="167" t="str">
        <f t="shared" si="102"/>
        <v/>
      </c>
      <c r="AG666" s="188" t="str">
        <f ca="1">IF(AB666="","",MIN(OFFSET(B666,0,0):OFFSET(B666,AB666-1,0)))</f>
        <v/>
      </c>
      <c r="AH666" s="188" t="str">
        <f ca="1">IF(AB666="","",MIN(OFFSET(C666,0,0):OFFSET(C666,AB666-1,0)))</f>
        <v/>
      </c>
      <c r="AI666" s="188" t="str">
        <f ca="1">IF(AB666="","",MAX(OFFSET(B666,0,0):OFFSET(B666,AB666-1,0)))</f>
        <v/>
      </c>
      <c r="AJ666" s="188" t="str">
        <f ca="1">IF(AB666="","",MAX(OFFSET(C666,0,0):OFFSET(C666,AB666-1,0)))</f>
        <v/>
      </c>
      <c r="AK666" s="188">
        <f t="shared" ca="1" si="98"/>
        <v>0</v>
      </c>
      <c r="AL666" s="189">
        <f t="shared" ca="1" si="99"/>
        <v>0</v>
      </c>
    </row>
    <row r="667" spans="1:38" ht="15.75" x14ac:dyDescent="0.25">
      <c r="A667" s="138"/>
      <c r="B667" s="160"/>
      <c r="C667" s="160"/>
      <c r="D667" s="161"/>
      <c r="E667" s="142">
        <f t="shared" si="100"/>
        <v>1</v>
      </c>
      <c r="F667" s="162">
        <f t="shared" si="97"/>
        <v>0</v>
      </c>
      <c r="G667" s="161"/>
      <c r="H667" s="179"/>
      <c r="I667" s="143"/>
      <c r="J667" s="143"/>
      <c r="K667" s="185" t="e">
        <f>VLOOKUP('Damage Pickup'!$H667&amp;'Damage Pickup'!$I667,Code!$I$2:$M$51,4,0)</f>
        <v>#N/A</v>
      </c>
      <c r="L667" s="183"/>
      <c r="M667" s="163"/>
      <c r="N667" s="169"/>
      <c r="O667" s="169"/>
      <c r="P667" s="144">
        <v>0</v>
      </c>
      <c r="Q667" s="164">
        <f t="shared" si="104"/>
        <v>0</v>
      </c>
      <c r="R667" s="146"/>
      <c r="S667" s="147"/>
      <c r="T667" s="147"/>
      <c r="U667" s="157"/>
      <c r="V667" s="165"/>
      <c r="W667" s="166"/>
      <c r="X667" s="166"/>
      <c r="Y667" s="166"/>
      <c r="Z667" s="167" t="str">
        <f t="shared" si="101"/>
        <v/>
      </c>
      <c r="AA667" s="150">
        <f t="shared" si="103"/>
        <v>0</v>
      </c>
      <c r="AB667" s="167" t="str">
        <f t="shared" si="102"/>
        <v/>
      </c>
      <c r="AG667" s="188" t="str">
        <f ca="1">IF(AB667="","",MIN(OFFSET(B667,0,0):OFFSET(B667,AB667-1,0)))</f>
        <v/>
      </c>
      <c r="AH667" s="188" t="str">
        <f ca="1">IF(AB667="","",MIN(OFFSET(C667,0,0):OFFSET(C667,AB667-1,0)))</f>
        <v/>
      </c>
      <c r="AI667" s="188" t="str">
        <f ca="1">IF(AB667="","",MAX(OFFSET(B667,0,0):OFFSET(B667,AB667-1,0)))</f>
        <v/>
      </c>
      <c r="AJ667" s="188" t="str">
        <f ca="1">IF(AB667="","",MAX(OFFSET(C667,0,0):OFFSET(C667,AB667-1,0)))</f>
        <v/>
      </c>
      <c r="AK667" s="188">
        <f t="shared" ca="1" si="98"/>
        <v>0</v>
      </c>
      <c r="AL667" s="189">
        <f t="shared" ca="1" si="99"/>
        <v>0</v>
      </c>
    </row>
    <row r="668" spans="1:38" ht="15.75" x14ac:dyDescent="0.25">
      <c r="A668" s="138"/>
      <c r="B668" s="160"/>
      <c r="C668" s="160"/>
      <c r="D668" s="161"/>
      <c r="E668" s="142">
        <f t="shared" si="100"/>
        <v>1</v>
      </c>
      <c r="F668" s="162">
        <f t="shared" si="97"/>
        <v>0</v>
      </c>
      <c r="G668" s="161"/>
      <c r="H668" s="179"/>
      <c r="I668" s="143"/>
      <c r="J668" s="143"/>
      <c r="K668" s="185" t="e">
        <f>VLOOKUP('Damage Pickup'!$H668&amp;'Damage Pickup'!$I668,Code!$I$2:$M$51,4,0)</f>
        <v>#N/A</v>
      </c>
      <c r="L668" s="183"/>
      <c r="M668" s="163"/>
      <c r="N668" s="169"/>
      <c r="O668" s="169"/>
      <c r="P668" s="144">
        <v>0</v>
      </c>
      <c r="Q668" s="164">
        <f t="shared" si="104"/>
        <v>0</v>
      </c>
      <c r="R668" s="146"/>
      <c r="S668" s="147"/>
      <c r="T668" s="147"/>
      <c r="U668" s="157"/>
      <c r="V668" s="165"/>
      <c r="W668" s="166"/>
      <c r="X668" s="166"/>
      <c r="Y668" s="166"/>
      <c r="Z668" s="167" t="str">
        <f t="shared" si="101"/>
        <v/>
      </c>
      <c r="AA668" s="150">
        <f t="shared" si="103"/>
        <v>0</v>
      </c>
      <c r="AB668" s="167" t="str">
        <f t="shared" si="102"/>
        <v/>
      </c>
      <c r="AG668" s="188" t="str">
        <f ca="1">IF(AB668="","",MIN(OFFSET(B668,0,0):OFFSET(B668,AB668-1,0)))</f>
        <v/>
      </c>
      <c r="AH668" s="188" t="str">
        <f ca="1">IF(AB668="","",MIN(OFFSET(C668,0,0):OFFSET(C668,AB668-1,0)))</f>
        <v/>
      </c>
      <c r="AI668" s="188" t="str">
        <f ca="1">IF(AB668="","",MAX(OFFSET(B668,0,0):OFFSET(B668,AB668-1,0)))</f>
        <v/>
      </c>
      <c r="AJ668" s="188" t="str">
        <f ca="1">IF(AB668="","",MAX(OFFSET(C668,0,0):OFFSET(C668,AB668-1,0)))</f>
        <v/>
      </c>
      <c r="AK668" s="188">
        <f t="shared" ca="1" si="98"/>
        <v>0</v>
      </c>
      <c r="AL668" s="189">
        <f t="shared" ca="1" si="99"/>
        <v>0</v>
      </c>
    </row>
    <row r="669" spans="1:38" ht="15.75" x14ac:dyDescent="0.25">
      <c r="A669" s="138"/>
      <c r="B669" s="160"/>
      <c r="C669" s="160"/>
      <c r="D669" s="161"/>
      <c r="E669" s="142">
        <f t="shared" si="100"/>
        <v>1</v>
      </c>
      <c r="F669" s="162">
        <f t="shared" ref="F669:F732" si="105">D669*E669</f>
        <v>0</v>
      </c>
      <c r="G669" s="161"/>
      <c r="H669" s="179"/>
      <c r="I669" s="143"/>
      <c r="J669" s="143"/>
      <c r="K669" s="185" t="e">
        <f>VLOOKUP('Damage Pickup'!$H669&amp;'Damage Pickup'!$I669,Code!$I$2:$M$51,4,0)</f>
        <v>#N/A</v>
      </c>
      <c r="L669" s="183"/>
      <c r="M669" s="163"/>
      <c r="N669" s="169"/>
      <c r="O669" s="169"/>
      <c r="P669" s="144">
        <v>0</v>
      </c>
      <c r="Q669" s="164">
        <f t="shared" si="104"/>
        <v>0</v>
      </c>
      <c r="R669" s="146"/>
      <c r="S669" s="147"/>
      <c r="T669" s="147"/>
      <c r="U669" s="157"/>
      <c r="V669" s="165"/>
      <c r="W669" s="166"/>
      <c r="X669" s="166"/>
      <c r="Y669" s="166"/>
      <c r="Z669" s="167" t="str">
        <f t="shared" si="101"/>
        <v/>
      </c>
      <c r="AA669" s="150">
        <f t="shared" si="103"/>
        <v>0</v>
      </c>
      <c r="AB669" s="167" t="str">
        <f t="shared" si="102"/>
        <v/>
      </c>
      <c r="AG669" s="188" t="str">
        <f ca="1">IF(AB669="","",MIN(OFFSET(B669,0,0):OFFSET(B669,AB669-1,0)))</f>
        <v/>
      </c>
      <c r="AH669" s="188" t="str">
        <f ca="1">IF(AB669="","",MIN(OFFSET(C669,0,0):OFFSET(C669,AB669-1,0)))</f>
        <v/>
      </c>
      <c r="AI669" s="188" t="str">
        <f ca="1">IF(AB669="","",MAX(OFFSET(B669,0,0):OFFSET(B669,AB669-1,0)))</f>
        <v/>
      </c>
      <c r="AJ669" s="188" t="str">
        <f ca="1">IF(AB669="","",MAX(OFFSET(C669,0,0):OFFSET(C669,AB669-1,0)))</f>
        <v/>
      </c>
      <c r="AK669" s="188">
        <f t="shared" ca="1" si="98"/>
        <v>0</v>
      </c>
      <c r="AL669" s="189">
        <f t="shared" ca="1" si="99"/>
        <v>0</v>
      </c>
    </row>
    <row r="670" spans="1:38" ht="15.75" x14ac:dyDescent="0.25">
      <c r="A670" s="138"/>
      <c r="B670" s="160"/>
      <c r="C670" s="160"/>
      <c r="D670" s="161"/>
      <c r="E670" s="142">
        <f t="shared" si="100"/>
        <v>1</v>
      </c>
      <c r="F670" s="162">
        <f t="shared" si="105"/>
        <v>0</v>
      </c>
      <c r="G670" s="161"/>
      <c r="H670" s="179"/>
      <c r="I670" s="143"/>
      <c r="J670" s="143"/>
      <c r="K670" s="185" t="e">
        <f>VLOOKUP('Damage Pickup'!$H670&amp;'Damage Pickup'!$I670,Code!$I$2:$M$51,4,0)</f>
        <v>#N/A</v>
      </c>
      <c r="L670" s="183"/>
      <c r="M670" s="163"/>
      <c r="N670" s="169"/>
      <c r="O670" s="169"/>
      <c r="P670" s="144">
        <v>0</v>
      </c>
      <c r="Q670" s="164">
        <f t="shared" si="104"/>
        <v>0</v>
      </c>
      <c r="R670" s="146"/>
      <c r="S670" s="147"/>
      <c r="T670" s="147"/>
      <c r="U670" s="157"/>
      <c r="V670" s="165"/>
      <c r="W670" s="166"/>
      <c r="X670" s="166"/>
      <c r="Y670" s="166"/>
      <c r="Z670" s="167" t="str">
        <f t="shared" si="101"/>
        <v/>
      </c>
      <c r="AA670" s="150">
        <f t="shared" si="103"/>
        <v>0</v>
      </c>
      <c r="AB670" s="167" t="str">
        <f t="shared" si="102"/>
        <v/>
      </c>
      <c r="AG670" s="188" t="str">
        <f ca="1">IF(AB670="","",MIN(OFFSET(B670,0,0):OFFSET(B670,AB670-1,0)))</f>
        <v/>
      </c>
      <c r="AH670" s="188" t="str">
        <f ca="1">IF(AB670="","",MIN(OFFSET(C670,0,0):OFFSET(C670,AB670-1,0)))</f>
        <v/>
      </c>
      <c r="AI670" s="188" t="str">
        <f ca="1">IF(AB670="","",MAX(OFFSET(B670,0,0):OFFSET(B670,AB670-1,0)))</f>
        <v/>
      </c>
      <c r="AJ670" s="188" t="str">
        <f ca="1">IF(AB670="","",MAX(OFFSET(C670,0,0):OFFSET(C670,AB670-1,0)))</f>
        <v/>
      </c>
      <c r="AK670" s="188">
        <f t="shared" ca="1" si="98"/>
        <v>0</v>
      </c>
      <c r="AL670" s="189">
        <f t="shared" ca="1" si="99"/>
        <v>0</v>
      </c>
    </row>
    <row r="671" spans="1:38" ht="15.75" x14ac:dyDescent="0.25">
      <c r="A671" s="138"/>
      <c r="B671" s="160"/>
      <c r="C671" s="160"/>
      <c r="D671" s="161"/>
      <c r="E671" s="142">
        <f t="shared" si="100"/>
        <v>1</v>
      </c>
      <c r="F671" s="162">
        <f t="shared" si="105"/>
        <v>0</v>
      </c>
      <c r="G671" s="161"/>
      <c r="H671" s="179"/>
      <c r="I671" s="143"/>
      <c r="J671" s="143"/>
      <c r="K671" s="185" t="e">
        <f>VLOOKUP('Damage Pickup'!$H671&amp;'Damage Pickup'!$I671,Code!$I$2:$M$51,4,0)</f>
        <v>#N/A</v>
      </c>
      <c r="L671" s="183"/>
      <c r="M671" s="163"/>
      <c r="N671" s="169"/>
      <c r="O671" s="169"/>
      <c r="P671" s="144">
        <v>0</v>
      </c>
      <c r="Q671" s="164">
        <f t="shared" si="104"/>
        <v>0</v>
      </c>
      <c r="R671" s="146"/>
      <c r="S671" s="147"/>
      <c r="T671" s="147"/>
      <c r="U671" s="157"/>
      <c r="V671" s="165"/>
      <c r="W671" s="166"/>
      <c r="X671" s="166"/>
      <c r="Y671" s="166"/>
      <c r="Z671" s="167" t="str">
        <f t="shared" si="101"/>
        <v/>
      </c>
      <c r="AA671" s="150">
        <f t="shared" si="103"/>
        <v>0</v>
      </c>
      <c r="AB671" s="167" t="str">
        <f t="shared" si="102"/>
        <v/>
      </c>
      <c r="AG671" s="188" t="str">
        <f ca="1">IF(AB671="","",MIN(OFFSET(B671,0,0):OFFSET(B671,AB671-1,0)))</f>
        <v/>
      </c>
      <c r="AH671" s="188" t="str">
        <f ca="1">IF(AB671="","",MIN(OFFSET(C671,0,0):OFFSET(C671,AB671-1,0)))</f>
        <v/>
      </c>
      <c r="AI671" s="188" t="str">
        <f ca="1">IF(AB671="","",MAX(OFFSET(B671,0,0):OFFSET(B671,AB671-1,0)))</f>
        <v/>
      </c>
      <c r="AJ671" s="188" t="str">
        <f ca="1">IF(AB671="","",MAX(OFFSET(C671,0,0):OFFSET(C671,AB671-1,0)))</f>
        <v/>
      </c>
      <c r="AK671" s="188">
        <f t="shared" ca="1" si="98"/>
        <v>0</v>
      </c>
      <c r="AL671" s="189">
        <f t="shared" ca="1" si="99"/>
        <v>0</v>
      </c>
    </row>
    <row r="672" spans="1:38" ht="15.75" x14ac:dyDescent="0.25">
      <c r="A672" s="138"/>
      <c r="B672" s="160"/>
      <c r="C672" s="160"/>
      <c r="D672" s="161"/>
      <c r="E672" s="142">
        <f t="shared" si="100"/>
        <v>1</v>
      </c>
      <c r="F672" s="162">
        <f t="shared" si="105"/>
        <v>0</v>
      </c>
      <c r="G672" s="161"/>
      <c r="H672" s="179"/>
      <c r="I672" s="143"/>
      <c r="J672" s="143"/>
      <c r="K672" s="185" t="e">
        <f>VLOOKUP('Damage Pickup'!$H672&amp;'Damage Pickup'!$I672,Code!$I$2:$M$51,4,0)</f>
        <v>#N/A</v>
      </c>
      <c r="L672" s="183"/>
      <c r="M672" s="163"/>
      <c r="N672" s="169"/>
      <c r="O672" s="169"/>
      <c r="P672" s="144">
        <v>0</v>
      </c>
      <c r="Q672" s="164">
        <f t="shared" si="104"/>
        <v>0</v>
      </c>
      <c r="R672" s="146"/>
      <c r="S672" s="147"/>
      <c r="T672" s="147"/>
      <c r="U672" s="157"/>
      <c r="V672" s="165"/>
      <c r="W672" s="166"/>
      <c r="X672" s="166"/>
      <c r="Y672" s="166"/>
      <c r="Z672" s="167" t="str">
        <f t="shared" si="101"/>
        <v/>
      </c>
      <c r="AA672" s="150">
        <f t="shared" si="103"/>
        <v>0</v>
      </c>
      <c r="AB672" s="167" t="str">
        <f t="shared" si="102"/>
        <v/>
      </c>
      <c r="AG672" s="188" t="str">
        <f ca="1">IF(AB672="","",MIN(OFFSET(B672,0,0):OFFSET(B672,AB672-1,0)))</f>
        <v/>
      </c>
      <c r="AH672" s="188" t="str">
        <f ca="1">IF(AB672="","",MIN(OFFSET(C672,0,0):OFFSET(C672,AB672-1,0)))</f>
        <v/>
      </c>
      <c r="AI672" s="188" t="str">
        <f ca="1">IF(AB672="","",MAX(OFFSET(B672,0,0):OFFSET(B672,AB672-1,0)))</f>
        <v/>
      </c>
      <c r="AJ672" s="188" t="str">
        <f ca="1">IF(AB672="","",MAX(OFFSET(C672,0,0):OFFSET(C672,AB672-1,0)))</f>
        <v/>
      </c>
      <c r="AK672" s="188">
        <f t="shared" ca="1" si="98"/>
        <v>0</v>
      </c>
      <c r="AL672" s="189">
        <f t="shared" ca="1" si="99"/>
        <v>0</v>
      </c>
    </row>
    <row r="673" spans="1:38" ht="15.75" x14ac:dyDescent="0.25">
      <c r="A673" s="138"/>
      <c r="B673" s="160"/>
      <c r="C673" s="160"/>
      <c r="D673" s="161"/>
      <c r="E673" s="142">
        <f t="shared" si="100"/>
        <v>1</v>
      </c>
      <c r="F673" s="162">
        <f t="shared" si="105"/>
        <v>0</v>
      </c>
      <c r="G673" s="161"/>
      <c r="H673" s="179"/>
      <c r="I673" s="143"/>
      <c r="J673" s="143"/>
      <c r="K673" s="185" t="e">
        <f>VLOOKUP('Damage Pickup'!$H673&amp;'Damage Pickup'!$I673,Code!$I$2:$M$51,4,0)</f>
        <v>#N/A</v>
      </c>
      <c r="L673" s="183"/>
      <c r="M673" s="163"/>
      <c r="N673" s="169"/>
      <c r="O673" s="169"/>
      <c r="P673" s="144">
        <v>0</v>
      </c>
      <c r="Q673" s="164">
        <f t="shared" si="104"/>
        <v>0</v>
      </c>
      <c r="R673" s="146"/>
      <c r="S673" s="147"/>
      <c r="T673" s="147"/>
      <c r="U673" s="157"/>
      <c r="V673" s="165"/>
      <c r="W673" s="166"/>
      <c r="X673" s="166"/>
      <c r="Y673" s="166"/>
      <c r="Z673" s="167" t="str">
        <f t="shared" si="101"/>
        <v/>
      </c>
      <c r="AA673" s="150">
        <f t="shared" si="103"/>
        <v>0</v>
      </c>
      <c r="AB673" s="167" t="str">
        <f t="shared" si="102"/>
        <v/>
      </c>
      <c r="AG673" s="188" t="str">
        <f ca="1">IF(AB673="","",MIN(OFFSET(B673,0,0):OFFSET(B673,AB673-1,0)))</f>
        <v/>
      </c>
      <c r="AH673" s="188" t="str">
        <f ca="1">IF(AB673="","",MIN(OFFSET(C673,0,0):OFFSET(C673,AB673-1,0)))</f>
        <v/>
      </c>
      <c r="AI673" s="188" t="str">
        <f ca="1">IF(AB673="","",MAX(OFFSET(B673,0,0):OFFSET(B673,AB673-1,0)))</f>
        <v/>
      </c>
      <c r="AJ673" s="188" t="str">
        <f ca="1">IF(AB673="","",MAX(OFFSET(C673,0,0):OFFSET(C673,AB673-1,0)))</f>
        <v/>
      </c>
      <c r="AK673" s="188">
        <f t="shared" ca="1" si="98"/>
        <v>0</v>
      </c>
      <c r="AL673" s="189">
        <f t="shared" ca="1" si="99"/>
        <v>0</v>
      </c>
    </row>
    <row r="674" spans="1:38" ht="15.75" x14ac:dyDescent="0.25">
      <c r="A674" s="138"/>
      <c r="B674" s="160"/>
      <c r="C674" s="160"/>
      <c r="D674" s="161"/>
      <c r="E674" s="142">
        <f t="shared" si="100"/>
        <v>1</v>
      </c>
      <c r="F674" s="162">
        <f t="shared" si="105"/>
        <v>0</v>
      </c>
      <c r="G674" s="161"/>
      <c r="H674" s="179"/>
      <c r="I674" s="143"/>
      <c r="J674" s="143"/>
      <c r="K674" s="185" t="e">
        <f>VLOOKUP('Damage Pickup'!$H674&amp;'Damage Pickup'!$I674,Code!$I$2:$M$51,4,0)</f>
        <v>#N/A</v>
      </c>
      <c r="L674" s="183"/>
      <c r="M674" s="163"/>
      <c r="N674" s="169"/>
      <c r="O674" s="169"/>
      <c r="P674" s="144">
        <v>0</v>
      </c>
      <c r="Q674" s="164">
        <f t="shared" si="104"/>
        <v>0</v>
      </c>
      <c r="R674" s="146"/>
      <c r="S674" s="147"/>
      <c r="T674" s="147"/>
      <c r="U674" s="157"/>
      <c r="V674" s="165"/>
      <c r="W674" s="166"/>
      <c r="X674" s="166"/>
      <c r="Y674" s="166"/>
      <c r="Z674" s="167" t="str">
        <f t="shared" si="101"/>
        <v/>
      </c>
      <c r="AA674" s="150">
        <f t="shared" si="103"/>
        <v>0</v>
      </c>
      <c r="AB674" s="167" t="str">
        <f t="shared" si="102"/>
        <v/>
      </c>
      <c r="AG674" s="188" t="str">
        <f ca="1">IF(AB674="","",MIN(OFFSET(B674,0,0):OFFSET(B674,AB674-1,0)))</f>
        <v/>
      </c>
      <c r="AH674" s="188" t="str">
        <f ca="1">IF(AB674="","",MIN(OFFSET(C674,0,0):OFFSET(C674,AB674-1,0)))</f>
        <v/>
      </c>
      <c r="AI674" s="188" t="str">
        <f ca="1">IF(AB674="","",MAX(OFFSET(B674,0,0):OFFSET(B674,AB674-1,0)))</f>
        <v/>
      </c>
      <c r="AJ674" s="188" t="str">
        <f ca="1">IF(AB674="","",MAX(OFFSET(C674,0,0):OFFSET(C674,AB674-1,0)))</f>
        <v/>
      </c>
      <c r="AK674" s="188">
        <f t="shared" ca="1" si="98"/>
        <v>0</v>
      </c>
      <c r="AL674" s="189">
        <f t="shared" ca="1" si="99"/>
        <v>0</v>
      </c>
    </row>
    <row r="675" spans="1:38" ht="15.75" x14ac:dyDescent="0.25">
      <c r="A675" s="138"/>
      <c r="B675" s="160"/>
      <c r="C675" s="160"/>
      <c r="D675" s="161"/>
      <c r="E675" s="142">
        <f t="shared" si="100"/>
        <v>1</v>
      </c>
      <c r="F675" s="162">
        <f t="shared" si="105"/>
        <v>0</v>
      </c>
      <c r="G675" s="161"/>
      <c r="H675" s="179"/>
      <c r="I675" s="143"/>
      <c r="J675" s="143"/>
      <c r="K675" s="185" t="e">
        <f>VLOOKUP('Damage Pickup'!$H675&amp;'Damage Pickup'!$I675,Code!$I$2:$M$51,4,0)</f>
        <v>#N/A</v>
      </c>
      <c r="L675" s="183"/>
      <c r="M675" s="163"/>
      <c r="N675" s="169"/>
      <c r="O675" s="169"/>
      <c r="P675" s="144">
        <v>0</v>
      </c>
      <c r="Q675" s="164">
        <f t="shared" si="104"/>
        <v>0</v>
      </c>
      <c r="R675" s="146"/>
      <c r="S675" s="147"/>
      <c r="T675" s="147"/>
      <c r="U675" s="157"/>
      <c r="V675" s="165"/>
      <c r="W675" s="166"/>
      <c r="X675" s="166"/>
      <c r="Y675" s="166"/>
      <c r="Z675" s="167" t="str">
        <f t="shared" si="101"/>
        <v/>
      </c>
      <c r="AA675" s="150">
        <f t="shared" si="103"/>
        <v>0</v>
      </c>
      <c r="AB675" s="167" t="str">
        <f t="shared" si="102"/>
        <v/>
      </c>
      <c r="AG675" s="188" t="str">
        <f ca="1">IF(AB675="","",MIN(OFFSET(B675,0,0):OFFSET(B675,AB675-1,0)))</f>
        <v/>
      </c>
      <c r="AH675" s="188" t="str">
        <f ca="1">IF(AB675="","",MIN(OFFSET(C675,0,0):OFFSET(C675,AB675-1,0)))</f>
        <v/>
      </c>
      <c r="AI675" s="188" t="str">
        <f ca="1">IF(AB675="","",MAX(OFFSET(B675,0,0):OFFSET(B675,AB675-1,0)))</f>
        <v/>
      </c>
      <c r="AJ675" s="188" t="str">
        <f ca="1">IF(AB675="","",MAX(OFFSET(C675,0,0):OFFSET(C675,AB675-1,0)))</f>
        <v/>
      </c>
      <c r="AK675" s="188">
        <f t="shared" ca="1" si="98"/>
        <v>0</v>
      </c>
      <c r="AL675" s="189">
        <f t="shared" ca="1" si="99"/>
        <v>0</v>
      </c>
    </row>
    <row r="676" spans="1:38" ht="15.75" x14ac:dyDescent="0.25">
      <c r="A676" s="138"/>
      <c r="B676" s="160"/>
      <c r="C676" s="160"/>
      <c r="D676" s="161"/>
      <c r="E676" s="142">
        <f t="shared" si="100"/>
        <v>1</v>
      </c>
      <c r="F676" s="162">
        <f t="shared" si="105"/>
        <v>0</v>
      </c>
      <c r="G676" s="161"/>
      <c r="H676" s="179"/>
      <c r="I676" s="143"/>
      <c r="J676" s="143"/>
      <c r="K676" s="185" t="e">
        <f>VLOOKUP('Damage Pickup'!$H676&amp;'Damage Pickup'!$I676,Code!$I$2:$M$51,4,0)</f>
        <v>#N/A</v>
      </c>
      <c r="L676" s="183"/>
      <c r="M676" s="163"/>
      <c r="N676" s="169"/>
      <c r="O676" s="169"/>
      <c r="P676" s="144">
        <v>0</v>
      </c>
      <c r="Q676" s="164">
        <f t="shared" si="104"/>
        <v>0</v>
      </c>
      <c r="R676" s="146"/>
      <c r="S676" s="147"/>
      <c r="T676" s="147"/>
      <c r="U676" s="157"/>
      <c r="V676" s="165"/>
      <c r="W676" s="166"/>
      <c r="X676" s="166"/>
      <c r="Y676" s="166"/>
      <c r="Z676" s="167" t="str">
        <f t="shared" si="101"/>
        <v/>
      </c>
      <c r="AA676" s="150">
        <f t="shared" si="103"/>
        <v>0</v>
      </c>
      <c r="AB676" s="167" t="str">
        <f t="shared" si="102"/>
        <v/>
      </c>
      <c r="AG676" s="188" t="str">
        <f ca="1">IF(AB676="","",MIN(OFFSET(B676,0,0):OFFSET(B676,AB676-1,0)))</f>
        <v/>
      </c>
      <c r="AH676" s="188" t="str">
        <f ca="1">IF(AB676="","",MIN(OFFSET(C676,0,0):OFFSET(C676,AB676-1,0)))</f>
        <v/>
      </c>
      <c r="AI676" s="188" t="str">
        <f ca="1">IF(AB676="","",MAX(OFFSET(B676,0,0):OFFSET(B676,AB676-1,0)))</f>
        <v/>
      </c>
      <c r="AJ676" s="188" t="str">
        <f ca="1">IF(AB676="","",MAX(OFFSET(C676,0,0):OFFSET(C676,AB676-1,0)))</f>
        <v/>
      </c>
      <c r="AK676" s="188">
        <f t="shared" ca="1" si="98"/>
        <v>0</v>
      </c>
      <c r="AL676" s="189">
        <f t="shared" ca="1" si="99"/>
        <v>0</v>
      </c>
    </row>
    <row r="677" spans="1:38" ht="15.75" x14ac:dyDescent="0.25">
      <c r="A677" s="138"/>
      <c r="B677" s="160"/>
      <c r="C677" s="160"/>
      <c r="D677" s="161"/>
      <c r="E677" s="142">
        <f t="shared" si="100"/>
        <v>1</v>
      </c>
      <c r="F677" s="162">
        <f t="shared" si="105"/>
        <v>0</v>
      </c>
      <c r="G677" s="161"/>
      <c r="H677" s="179"/>
      <c r="I677" s="143"/>
      <c r="J677" s="143"/>
      <c r="K677" s="185" t="e">
        <f>VLOOKUP('Damage Pickup'!$H677&amp;'Damage Pickup'!$I677,Code!$I$2:$M$51,4,0)</f>
        <v>#N/A</v>
      </c>
      <c r="L677" s="183"/>
      <c r="M677" s="163"/>
      <c r="N677" s="169"/>
      <c r="O677" s="169"/>
      <c r="P677" s="144">
        <v>0</v>
      </c>
      <c r="Q677" s="164">
        <f t="shared" si="104"/>
        <v>0</v>
      </c>
      <c r="R677" s="146"/>
      <c r="S677" s="147"/>
      <c r="T677" s="147"/>
      <c r="U677" s="157"/>
      <c r="V677" s="165"/>
      <c r="W677" s="166"/>
      <c r="X677" s="166"/>
      <c r="Y677" s="166"/>
      <c r="Z677" s="167" t="str">
        <f t="shared" si="101"/>
        <v/>
      </c>
      <c r="AA677" s="150">
        <f t="shared" si="103"/>
        <v>0</v>
      </c>
      <c r="AB677" s="167" t="str">
        <f t="shared" si="102"/>
        <v/>
      </c>
      <c r="AG677" s="188" t="str">
        <f ca="1">IF(AB677="","",MIN(OFFSET(B677,0,0):OFFSET(B677,AB677-1,0)))</f>
        <v/>
      </c>
      <c r="AH677" s="188" t="str">
        <f ca="1">IF(AB677="","",MIN(OFFSET(C677,0,0):OFFSET(C677,AB677-1,0)))</f>
        <v/>
      </c>
      <c r="AI677" s="188" t="str">
        <f ca="1">IF(AB677="","",MAX(OFFSET(B677,0,0):OFFSET(B677,AB677-1,0)))</f>
        <v/>
      </c>
      <c r="AJ677" s="188" t="str">
        <f ca="1">IF(AB677="","",MAX(OFFSET(C677,0,0):OFFSET(C677,AB677-1,0)))</f>
        <v/>
      </c>
      <c r="AK677" s="188">
        <f t="shared" ca="1" si="98"/>
        <v>0</v>
      </c>
      <c r="AL677" s="189">
        <f t="shared" ca="1" si="99"/>
        <v>0</v>
      </c>
    </row>
    <row r="678" spans="1:38" ht="15.75" x14ac:dyDescent="0.25">
      <c r="A678" s="138"/>
      <c r="B678" s="160"/>
      <c r="C678" s="160"/>
      <c r="D678" s="161"/>
      <c r="E678" s="142">
        <f t="shared" si="100"/>
        <v>1</v>
      </c>
      <c r="F678" s="162">
        <f t="shared" si="105"/>
        <v>0</v>
      </c>
      <c r="G678" s="161"/>
      <c r="H678" s="179"/>
      <c r="I678" s="143"/>
      <c r="J678" s="143"/>
      <c r="K678" s="185" t="e">
        <f>VLOOKUP('Damage Pickup'!$H678&amp;'Damage Pickup'!$I678,Code!$I$2:$M$51,4,0)</f>
        <v>#N/A</v>
      </c>
      <c r="L678" s="183"/>
      <c r="M678" s="163"/>
      <c r="N678" s="169"/>
      <c r="O678" s="169"/>
      <c r="P678" s="144">
        <v>0</v>
      </c>
      <c r="Q678" s="164">
        <f t="shared" si="104"/>
        <v>0</v>
      </c>
      <c r="R678" s="146"/>
      <c r="S678" s="147"/>
      <c r="T678" s="147"/>
      <c r="U678" s="157"/>
      <c r="V678" s="165"/>
      <c r="W678" s="166"/>
      <c r="X678" s="166"/>
      <c r="Y678" s="166"/>
      <c r="Z678" s="167" t="str">
        <f t="shared" si="101"/>
        <v/>
      </c>
      <c r="AA678" s="150">
        <f t="shared" si="103"/>
        <v>0</v>
      </c>
      <c r="AB678" s="167" t="str">
        <f t="shared" si="102"/>
        <v/>
      </c>
      <c r="AG678" s="188" t="str">
        <f ca="1">IF(AB678="","",MIN(OFFSET(B678,0,0):OFFSET(B678,AB678-1,0)))</f>
        <v/>
      </c>
      <c r="AH678" s="188" t="str">
        <f ca="1">IF(AB678="","",MIN(OFFSET(C678,0,0):OFFSET(C678,AB678-1,0)))</f>
        <v/>
      </c>
      <c r="AI678" s="188" t="str">
        <f ca="1">IF(AB678="","",MAX(OFFSET(B678,0,0):OFFSET(B678,AB678-1,0)))</f>
        <v/>
      </c>
      <c r="AJ678" s="188" t="str">
        <f ca="1">IF(AB678="","",MAX(OFFSET(C678,0,0):OFFSET(C678,AB678-1,0)))</f>
        <v/>
      </c>
      <c r="AK678" s="188">
        <f t="shared" ca="1" si="98"/>
        <v>0</v>
      </c>
      <c r="AL678" s="189">
        <f t="shared" ca="1" si="99"/>
        <v>0</v>
      </c>
    </row>
    <row r="679" spans="1:38" ht="15.75" x14ac:dyDescent="0.25">
      <c r="A679" s="138"/>
      <c r="B679" s="160"/>
      <c r="C679" s="160"/>
      <c r="D679" s="161"/>
      <c r="E679" s="142">
        <f t="shared" si="100"/>
        <v>1</v>
      </c>
      <c r="F679" s="162">
        <f t="shared" si="105"/>
        <v>0</v>
      </c>
      <c r="G679" s="161"/>
      <c r="H679" s="179"/>
      <c r="I679" s="143"/>
      <c r="J679" s="143"/>
      <c r="K679" s="185" t="e">
        <f>VLOOKUP('Damage Pickup'!$H679&amp;'Damage Pickup'!$I679,Code!$I$2:$M$51,4,0)</f>
        <v>#N/A</v>
      </c>
      <c r="L679" s="183"/>
      <c r="M679" s="163"/>
      <c r="N679" s="169"/>
      <c r="O679" s="169"/>
      <c r="P679" s="144">
        <v>0</v>
      </c>
      <c r="Q679" s="164">
        <f t="shared" si="104"/>
        <v>0</v>
      </c>
      <c r="R679" s="146"/>
      <c r="S679" s="147"/>
      <c r="T679" s="147"/>
      <c r="U679" s="157"/>
      <c r="V679" s="165"/>
      <c r="W679" s="166"/>
      <c r="X679" s="166"/>
      <c r="Y679" s="166"/>
      <c r="Z679" s="167" t="str">
        <f t="shared" si="101"/>
        <v/>
      </c>
      <c r="AA679" s="150">
        <f t="shared" si="103"/>
        <v>0</v>
      </c>
      <c r="AB679" s="167" t="str">
        <f t="shared" si="102"/>
        <v/>
      </c>
      <c r="AG679" s="188" t="str">
        <f ca="1">IF(AB679="","",MIN(OFFSET(B679,0,0):OFFSET(B679,AB679-1,0)))</f>
        <v/>
      </c>
      <c r="AH679" s="188" t="str">
        <f ca="1">IF(AB679="","",MIN(OFFSET(C679,0,0):OFFSET(C679,AB679-1,0)))</f>
        <v/>
      </c>
      <c r="AI679" s="188" t="str">
        <f ca="1">IF(AB679="","",MAX(OFFSET(B679,0,0):OFFSET(B679,AB679-1,0)))</f>
        <v/>
      </c>
      <c r="AJ679" s="188" t="str">
        <f ca="1">IF(AB679="","",MAX(OFFSET(C679,0,0):OFFSET(C679,AB679-1,0)))</f>
        <v/>
      </c>
      <c r="AK679" s="188">
        <f t="shared" ca="1" si="98"/>
        <v>0</v>
      </c>
      <c r="AL679" s="189">
        <f t="shared" ca="1" si="99"/>
        <v>0</v>
      </c>
    </row>
    <row r="680" spans="1:38" ht="15.75" x14ac:dyDescent="0.25">
      <c r="A680" s="138"/>
      <c r="B680" s="160"/>
      <c r="C680" s="160"/>
      <c r="D680" s="161"/>
      <c r="E680" s="142">
        <f t="shared" si="100"/>
        <v>1</v>
      </c>
      <c r="F680" s="162">
        <f t="shared" si="105"/>
        <v>0</v>
      </c>
      <c r="G680" s="161"/>
      <c r="H680" s="179"/>
      <c r="I680" s="143"/>
      <c r="J680" s="143"/>
      <c r="K680" s="185" t="e">
        <f>VLOOKUP('Damage Pickup'!$H680&amp;'Damage Pickup'!$I680,Code!$I$2:$M$51,4,0)</f>
        <v>#N/A</v>
      </c>
      <c r="L680" s="183"/>
      <c r="M680" s="163"/>
      <c r="N680" s="169"/>
      <c r="O680" s="169"/>
      <c r="P680" s="144">
        <v>0</v>
      </c>
      <c r="Q680" s="164">
        <f t="shared" si="104"/>
        <v>0</v>
      </c>
      <c r="R680" s="146"/>
      <c r="S680" s="147"/>
      <c r="T680" s="147"/>
      <c r="U680" s="157"/>
      <c r="V680" s="165"/>
      <c r="W680" s="166"/>
      <c r="X680" s="166"/>
      <c r="Y680" s="166"/>
      <c r="Z680" s="167" t="str">
        <f t="shared" si="101"/>
        <v/>
      </c>
      <c r="AA680" s="150">
        <f t="shared" si="103"/>
        <v>0</v>
      </c>
      <c r="AB680" s="167" t="str">
        <f t="shared" si="102"/>
        <v/>
      </c>
      <c r="AG680" s="188" t="str">
        <f ca="1">IF(AB680="","",MIN(OFFSET(B680,0,0):OFFSET(B680,AB680-1,0)))</f>
        <v/>
      </c>
      <c r="AH680" s="188" t="str">
        <f ca="1">IF(AB680="","",MIN(OFFSET(C680,0,0):OFFSET(C680,AB680-1,0)))</f>
        <v/>
      </c>
      <c r="AI680" s="188" t="str">
        <f ca="1">IF(AB680="","",MAX(OFFSET(B680,0,0):OFFSET(B680,AB680-1,0)))</f>
        <v/>
      </c>
      <c r="AJ680" s="188" t="str">
        <f ca="1">IF(AB680="","",MAX(OFFSET(C680,0,0):OFFSET(C680,AB680-1,0)))</f>
        <v/>
      </c>
      <c r="AK680" s="188">
        <f t="shared" ca="1" si="98"/>
        <v>0</v>
      </c>
      <c r="AL680" s="189">
        <f t="shared" ca="1" si="99"/>
        <v>0</v>
      </c>
    </row>
    <row r="681" spans="1:38" ht="15.75" x14ac:dyDescent="0.25">
      <c r="A681" s="138"/>
      <c r="B681" s="160"/>
      <c r="C681" s="160"/>
      <c r="D681" s="161"/>
      <c r="E681" s="142">
        <f t="shared" si="100"/>
        <v>1</v>
      </c>
      <c r="F681" s="162">
        <f t="shared" si="105"/>
        <v>0</v>
      </c>
      <c r="G681" s="161"/>
      <c r="H681" s="179"/>
      <c r="I681" s="143"/>
      <c r="J681" s="143"/>
      <c r="K681" s="185" t="e">
        <f>VLOOKUP('Damage Pickup'!$H681&amp;'Damage Pickup'!$I681,Code!$I$2:$M$51,4,0)</f>
        <v>#N/A</v>
      </c>
      <c r="L681" s="183"/>
      <c r="M681" s="163"/>
      <c r="N681" s="169"/>
      <c r="O681" s="169"/>
      <c r="P681" s="144">
        <v>0</v>
      </c>
      <c r="Q681" s="164">
        <f t="shared" si="104"/>
        <v>0</v>
      </c>
      <c r="R681" s="146"/>
      <c r="S681" s="147"/>
      <c r="T681" s="147"/>
      <c r="U681" s="157"/>
      <c r="V681" s="165"/>
      <c r="W681" s="166"/>
      <c r="X681" s="166"/>
      <c r="Y681" s="166"/>
      <c r="Z681" s="167" t="str">
        <f t="shared" si="101"/>
        <v/>
      </c>
      <c r="AA681" s="150">
        <f t="shared" si="103"/>
        <v>0</v>
      </c>
      <c r="AB681" s="167" t="str">
        <f t="shared" si="102"/>
        <v/>
      </c>
      <c r="AG681" s="188" t="str">
        <f ca="1">IF(AB681="","",MIN(OFFSET(B681,0,0):OFFSET(B681,AB681-1,0)))</f>
        <v/>
      </c>
      <c r="AH681" s="188" t="str">
        <f ca="1">IF(AB681="","",MIN(OFFSET(C681,0,0):OFFSET(C681,AB681-1,0)))</f>
        <v/>
      </c>
      <c r="AI681" s="188" t="str">
        <f ca="1">IF(AB681="","",MAX(OFFSET(B681,0,0):OFFSET(B681,AB681-1,0)))</f>
        <v/>
      </c>
      <c r="AJ681" s="188" t="str">
        <f ca="1">IF(AB681="","",MAX(OFFSET(C681,0,0):OFFSET(C681,AB681-1,0)))</f>
        <v/>
      </c>
      <c r="AK681" s="188">
        <f t="shared" ca="1" si="98"/>
        <v>0</v>
      </c>
      <c r="AL681" s="189">
        <f t="shared" ca="1" si="99"/>
        <v>0</v>
      </c>
    </row>
    <row r="682" spans="1:38" ht="15.75" x14ac:dyDescent="0.25">
      <c r="A682" s="138"/>
      <c r="B682" s="160"/>
      <c r="C682" s="160"/>
      <c r="D682" s="161"/>
      <c r="E682" s="142">
        <f t="shared" si="100"/>
        <v>1</v>
      </c>
      <c r="F682" s="162">
        <f t="shared" si="105"/>
        <v>0</v>
      </c>
      <c r="G682" s="161"/>
      <c r="H682" s="179"/>
      <c r="I682" s="143"/>
      <c r="J682" s="143"/>
      <c r="K682" s="185" t="e">
        <f>VLOOKUP('Damage Pickup'!$H682&amp;'Damage Pickup'!$I682,Code!$I$2:$M$51,4,0)</f>
        <v>#N/A</v>
      </c>
      <c r="L682" s="183"/>
      <c r="M682" s="163"/>
      <c r="N682" s="169"/>
      <c r="O682" s="169"/>
      <c r="P682" s="144">
        <v>0</v>
      </c>
      <c r="Q682" s="164">
        <f t="shared" si="104"/>
        <v>0</v>
      </c>
      <c r="R682" s="146"/>
      <c r="S682" s="147"/>
      <c r="T682" s="147"/>
      <c r="U682" s="157"/>
      <c r="V682" s="165"/>
      <c r="W682" s="166"/>
      <c r="X682" s="166"/>
      <c r="Y682" s="166"/>
      <c r="Z682" s="167" t="str">
        <f t="shared" si="101"/>
        <v/>
      </c>
      <c r="AA682" s="150">
        <f t="shared" si="103"/>
        <v>0</v>
      </c>
      <c r="AB682" s="167" t="str">
        <f t="shared" si="102"/>
        <v/>
      </c>
      <c r="AG682" s="188" t="str">
        <f ca="1">IF(AB682="","",MIN(OFFSET(B682,0,0):OFFSET(B682,AB682-1,0)))</f>
        <v/>
      </c>
      <c r="AH682" s="188" t="str">
        <f ca="1">IF(AB682="","",MIN(OFFSET(C682,0,0):OFFSET(C682,AB682-1,0)))</f>
        <v/>
      </c>
      <c r="AI682" s="188" t="str">
        <f ca="1">IF(AB682="","",MAX(OFFSET(B682,0,0):OFFSET(B682,AB682-1,0)))</f>
        <v/>
      </c>
      <c r="AJ682" s="188" t="str">
        <f ca="1">IF(AB682="","",MAX(OFFSET(C682,0,0):OFFSET(C682,AB682-1,0)))</f>
        <v/>
      </c>
      <c r="AK682" s="188">
        <f t="shared" ca="1" si="98"/>
        <v>0</v>
      </c>
      <c r="AL682" s="189">
        <f t="shared" ca="1" si="99"/>
        <v>0</v>
      </c>
    </row>
    <row r="683" spans="1:38" ht="15.75" x14ac:dyDescent="0.25">
      <c r="A683" s="138"/>
      <c r="B683" s="160"/>
      <c r="C683" s="160"/>
      <c r="D683" s="161"/>
      <c r="E683" s="142">
        <f t="shared" si="100"/>
        <v>1</v>
      </c>
      <c r="F683" s="162">
        <f t="shared" si="105"/>
        <v>0</v>
      </c>
      <c r="G683" s="161"/>
      <c r="H683" s="179"/>
      <c r="I683" s="143"/>
      <c r="J683" s="143"/>
      <c r="K683" s="185" t="e">
        <f>VLOOKUP('Damage Pickup'!$H683&amp;'Damage Pickup'!$I683,Code!$I$2:$M$51,4,0)</f>
        <v>#N/A</v>
      </c>
      <c r="L683" s="183"/>
      <c r="M683" s="163"/>
      <c r="N683" s="169"/>
      <c r="O683" s="169"/>
      <c r="P683" s="144">
        <v>0</v>
      </c>
      <c r="Q683" s="164">
        <f t="shared" si="104"/>
        <v>0</v>
      </c>
      <c r="R683" s="146"/>
      <c r="S683" s="147"/>
      <c r="T683" s="147"/>
      <c r="U683" s="157"/>
      <c r="V683" s="165"/>
      <c r="W683" s="166"/>
      <c r="X683" s="166"/>
      <c r="Y683" s="166"/>
      <c r="Z683" s="167" t="str">
        <f t="shared" si="101"/>
        <v/>
      </c>
      <c r="AA683" s="150">
        <f t="shared" si="103"/>
        <v>0</v>
      </c>
      <c r="AB683" s="167" t="str">
        <f t="shared" si="102"/>
        <v/>
      </c>
      <c r="AG683" s="188" t="str">
        <f ca="1">IF(AB683="","",MIN(OFFSET(B683,0,0):OFFSET(B683,AB683-1,0)))</f>
        <v/>
      </c>
      <c r="AH683" s="188" t="str">
        <f ca="1">IF(AB683="","",MIN(OFFSET(C683,0,0):OFFSET(C683,AB683-1,0)))</f>
        <v/>
      </c>
      <c r="AI683" s="188" t="str">
        <f ca="1">IF(AB683="","",MAX(OFFSET(B683,0,0):OFFSET(B683,AB683-1,0)))</f>
        <v/>
      </c>
      <c r="AJ683" s="188" t="str">
        <f ca="1">IF(AB683="","",MAX(OFFSET(C683,0,0):OFFSET(C683,AB683-1,0)))</f>
        <v/>
      </c>
      <c r="AK683" s="188">
        <f t="shared" ca="1" si="98"/>
        <v>0</v>
      </c>
      <c r="AL683" s="189">
        <f t="shared" ca="1" si="99"/>
        <v>0</v>
      </c>
    </row>
    <row r="684" spans="1:38" ht="15.75" x14ac:dyDescent="0.25">
      <c r="A684" s="138"/>
      <c r="B684" s="160"/>
      <c r="C684" s="160"/>
      <c r="D684" s="161"/>
      <c r="E684" s="142">
        <f t="shared" si="100"/>
        <v>1</v>
      </c>
      <c r="F684" s="162">
        <f t="shared" si="105"/>
        <v>0</v>
      </c>
      <c r="G684" s="161"/>
      <c r="H684" s="179"/>
      <c r="I684" s="143"/>
      <c r="J684" s="143"/>
      <c r="K684" s="185" t="e">
        <f>VLOOKUP('Damage Pickup'!$H684&amp;'Damage Pickup'!$I684,Code!$I$2:$M$51,4,0)</f>
        <v>#N/A</v>
      </c>
      <c r="L684" s="183"/>
      <c r="M684" s="163"/>
      <c r="N684" s="169"/>
      <c r="O684" s="169"/>
      <c r="P684" s="144">
        <v>0</v>
      </c>
      <c r="Q684" s="164">
        <f t="shared" si="104"/>
        <v>0</v>
      </c>
      <c r="R684" s="146"/>
      <c r="S684" s="147"/>
      <c r="T684" s="147"/>
      <c r="U684" s="157"/>
      <c r="V684" s="165"/>
      <c r="W684" s="166"/>
      <c r="X684" s="166"/>
      <c r="Y684" s="166"/>
      <c r="Z684" s="167" t="str">
        <f t="shared" si="101"/>
        <v/>
      </c>
      <c r="AA684" s="150">
        <f t="shared" si="103"/>
        <v>0</v>
      </c>
      <c r="AB684" s="167" t="str">
        <f t="shared" si="102"/>
        <v/>
      </c>
      <c r="AG684" s="188" t="str">
        <f ca="1">IF(AB684="","",MIN(OFFSET(B684,0,0):OFFSET(B684,AB684-1,0)))</f>
        <v/>
      </c>
      <c r="AH684" s="188" t="str">
        <f ca="1">IF(AB684="","",MIN(OFFSET(C684,0,0):OFFSET(C684,AB684-1,0)))</f>
        <v/>
      </c>
      <c r="AI684" s="188" t="str">
        <f ca="1">IF(AB684="","",MAX(OFFSET(B684,0,0):OFFSET(B684,AB684-1,0)))</f>
        <v/>
      </c>
      <c r="AJ684" s="188" t="str">
        <f ca="1">IF(AB684="","",MAX(OFFSET(C684,0,0):OFFSET(C684,AB684-1,0)))</f>
        <v/>
      </c>
      <c r="AK684" s="188">
        <f t="shared" ca="1" si="98"/>
        <v>0</v>
      </c>
      <c r="AL684" s="189">
        <f t="shared" ca="1" si="99"/>
        <v>0</v>
      </c>
    </row>
    <row r="685" spans="1:38" ht="15.75" x14ac:dyDescent="0.25">
      <c r="A685" s="138"/>
      <c r="B685" s="160"/>
      <c r="C685" s="160"/>
      <c r="D685" s="161"/>
      <c r="E685" s="142">
        <f t="shared" si="100"/>
        <v>1</v>
      </c>
      <c r="F685" s="162">
        <f t="shared" si="105"/>
        <v>0</v>
      </c>
      <c r="G685" s="161"/>
      <c r="H685" s="179"/>
      <c r="I685" s="143"/>
      <c r="J685" s="143"/>
      <c r="K685" s="185" t="e">
        <f>VLOOKUP('Damage Pickup'!$H685&amp;'Damage Pickup'!$I685,Code!$I$2:$M$51,4,0)</f>
        <v>#N/A</v>
      </c>
      <c r="L685" s="183"/>
      <c r="M685" s="163"/>
      <c r="N685" s="169"/>
      <c r="O685" s="169"/>
      <c r="P685" s="144">
        <v>0</v>
      </c>
      <c r="Q685" s="164">
        <f t="shared" si="104"/>
        <v>0</v>
      </c>
      <c r="R685" s="146"/>
      <c r="S685" s="147"/>
      <c r="T685" s="147"/>
      <c r="U685" s="157"/>
      <c r="V685" s="165"/>
      <c r="W685" s="166"/>
      <c r="X685" s="166"/>
      <c r="Y685" s="166"/>
      <c r="Z685" s="167" t="str">
        <f t="shared" si="101"/>
        <v/>
      </c>
      <c r="AA685" s="150">
        <f t="shared" si="103"/>
        <v>0</v>
      </c>
      <c r="AB685" s="167" t="str">
        <f t="shared" si="102"/>
        <v/>
      </c>
      <c r="AG685" s="188" t="str">
        <f ca="1">IF(AB685="","",MIN(OFFSET(B685,0,0):OFFSET(B685,AB685-1,0)))</f>
        <v/>
      </c>
      <c r="AH685" s="188" t="str">
        <f ca="1">IF(AB685="","",MIN(OFFSET(C685,0,0):OFFSET(C685,AB685-1,0)))</f>
        <v/>
      </c>
      <c r="AI685" s="188" t="str">
        <f ca="1">IF(AB685="","",MAX(OFFSET(B685,0,0):OFFSET(B685,AB685-1,0)))</f>
        <v/>
      </c>
      <c r="AJ685" s="188" t="str">
        <f ca="1">IF(AB685="","",MAX(OFFSET(C685,0,0):OFFSET(C685,AB685-1,0)))</f>
        <v/>
      </c>
      <c r="AK685" s="188">
        <f t="shared" ca="1" si="98"/>
        <v>0</v>
      </c>
      <c r="AL685" s="189">
        <f t="shared" ca="1" si="99"/>
        <v>0</v>
      </c>
    </row>
    <row r="686" spans="1:38" ht="15.75" x14ac:dyDescent="0.25">
      <c r="A686" s="138"/>
      <c r="B686" s="160"/>
      <c r="C686" s="160"/>
      <c r="D686" s="161"/>
      <c r="E686" s="142">
        <f t="shared" si="100"/>
        <v>1</v>
      </c>
      <c r="F686" s="162">
        <f t="shared" si="105"/>
        <v>0</v>
      </c>
      <c r="G686" s="161"/>
      <c r="H686" s="179"/>
      <c r="I686" s="143"/>
      <c r="J686" s="143"/>
      <c r="K686" s="185" t="e">
        <f>VLOOKUP('Damage Pickup'!$H686&amp;'Damage Pickup'!$I686,Code!$I$2:$M$51,4,0)</f>
        <v>#N/A</v>
      </c>
      <c r="L686" s="183"/>
      <c r="M686" s="163"/>
      <c r="N686" s="169"/>
      <c r="O686" s="169"/>
      <c r="P686" s="144">
        <v>0</v>
      </c>
      <c r="Q686" s="164">
        <f t="shared" si="104"/>
        <v>0</v>
      </c>
      <c r="R686" s="146"/>
      <c r="S686" s="147"/>
      <c r="T686" s="147"/>
      <c r="U686" s="157"/>
      <c r="V686" s="165"/>
      <c r="W686" s="166"/>
      <c r="X686" s="166"/>
      <c r="Y686" s="166"/>
      <c r="Z686" s="167" t="str">
        <f t="shared" si="101"/>
        <v/>
      </c>
      <c r="AA686" s="150">
        <f t="shared" si="103"/>
        <v>0</v>
      </c>
      <c r="AB686" s="167" t="str">
        <f t="shared" si="102"/>
        <v/>
      </c>
      <c r="AG686" s="188" t="str">
        <f ca="1">IF(AB686="","",MIN(OFFSET(B686,0,0):OFFSET(B686,AB686-1,0)))</f>
        <v/>
      </c>
      <c r="AH686" s="188" t="str">
        <f ca="1">IF(AB686="","",MIN(OFFSET(C686,0,0):OFFSET(C686,AB686-1,0)))</f>
        <v/>
      </c>
      <c r="AI686" s="188" t="str">
        <f ca="1">IF(AB686="","",MAX(OFFSET(B686,0,0):OFFSET(B686,AB686-1,0)))</f>
        <v/>
      </c>
      <c r="AJ686" s="188" t="str">
        <f ca="1">IF(AB686="","",MAX(OFFSET(C686,0,0):OFFSET(C686,AB686-1,0)))</f>
        <v/>
      </c>
      <c r="AK686" s="188">
        <f t="shared" ca="1" si="98"/>
        <v>0</v>
      </c>
      <c r="AL686" s="189">
        <f t="shared" ca="1" si="99"/>
        <v>0</v>
      </c>
    </row>
    <row r="687" spans="1:38" ht="15.75" x14ac:dyDescent="0.25">
      <c r="A687" s="138"/>
      <c r="B687" s="160"/>
      <c r="C687" s="160"/>
      <c r="D687" s="161"/>
      <c r="E687" s="142">
        <f t="shared" si="100"/>
        <v>1</v>
      </c>
      <c r="F687" s="162">
        <f t="shared" si="105"/>
        <v>0</v>
      </c>
      <c r="G687" s="161"/>
      <c r="H687" s="179"/>
      <c r="I687" s="143"/>
      <c r="J687" s="143"/>
      <c r="K687" s="185" t="e">
        <f>VLOOKUP('Damage Pickup'!$H687&amp;'Damage Pickup'!$I687,Code!$I$2:$M$51,4,0)</f>
        <v>#N/A</v>
      </c>
      <c r="L687" s="183"/>
      <c r="M687" s="163"/>
      <c r="N687" s="169"/>
      <c r="O687" s="169"/>
      <c r="P687" s="144">
        <v>0</v>
      </c>
      <c r="Q687" s="164">
        <f t="shared" si="104"/>
        <v>0</v>
      </c>
      <c r="R687" s="146"/>
      <c r="S687" s="147"/>
      <c r="T687" s="147"/>
      <c r="U687" s="157"/>
      <c r="V687" s="165"/>
      <c r="W687" s="166"/>
      <c r="X687" s="166"/>
      <c r="Y687" s="166"/>
      <c r="Z687" s="167" t="str">
        <f t="shared" si="101"/>
        <v/>
      </c>
      <c r="AA687" s="150">
        <f t="shared" si="103"/>
        <v>0</v>
      </c>
      <c r="AB687" s="167" t="str">
        <f t="shared" si="102"/>
        <v/>
      </c>
      <c r="AG687" s="188" t="str">
        <f ca="1">IF(AB687="","",MIN(OFFSET(B687,0,0):OFFSET(B687,AB687-1,0)))</f>
        <v/>
      </c>
      <c r="AH687" s="188" t="str">
        <f ca="1">IF(AB687="","",MIN(OFFSET(C687,0,0):OFFSET(C687,AB687-1,0)))</f>
        <v/>
      </c>
      <c r="AI687" s="188" t="str">
        <f ca="1">IF(AB687="","",MAX(OFFSET(B687,0,0):OFFSET(B687,AB687-1,0)))</f>
        <v/>
      </c>
      <c r="AJ687" s="188" t="str">
        <f ca="1">IF(AB687="","",MAX(OFFSET(C687,0,0):OFFSET(C687,AB687-1,0)))</f>
        <v/>
      </c>
      <c r="AK687" s="188">
        <f t="shared" ca="1" si="98"/>
        <v>0</v>
      </c>
      <c r="AL687" s="189">
        <f t="shared" ca="1" si="99"/>
        <v>0</v>
      </c>
    </row>
    <row r="688" spans="1:38" ht="15.75" x14ac:dyDescent="0.25">
      <c r="A688" s="138"/>
      <c r="B688" s="160"/>
      <c r="C688" s="160"/>
      <c r="D688" s="161"/>
      <c r="E688" s="142">
        <f t="shared" si="100"/>
        <v>1</v>
      </c>
      <c r="F688" s="162">
        <f t="shared" si="105"/>
        <v>0</v>
      </c>
      <c r="G688" s="161"/>
      <c r="H688" s="179"/>
      <c r="I688" s="143"/>
      <c r="J688" s="143"/>
      <c r="K688" s="185" t="e">
        <f>VLOOKUP('Damage Pickup'!$H688&amp;'Damage Pickup'!$I688,Code!$I$2:$M$51,4,0)</f>
        <v>#N/A</v>
      </c>
      <c r="L688" s="183"/>
      <c r="M688" s="163"/>
      <c r="N688" s="169"/>
      <c r="O688" s="169"/>
      <c r="P688" s="144">
        <v>0</v>
      </c>
      <c r="Q688" s="164">
        <f t="shared" si="104"/>
        <v>0</v>
      </c>
      <c r="R688" s="146"/>
      <c r="S688" s="147"/>
      <c r="T688" s="147"/>
      <c r="U688" s="157"/>
      <c r="V688" s="165"/>
      <c r="W688" s="166"/>
      <c r="X688" s="166"/>
      <c r="Y688" s="166"/>
      <c r="Z688" s="167" t="str">
        <f t="shared" si="101"/>
        <v/>
      </c>
      <c r="AA688" s="150">
        <f t="shared" si="103"/>
        <v>0</v>
      </c>
      <c r="AB688" s="167" t="str">
        <f t="shared" si="102"/>
        <v/>
      </c>
      <c r="AG688" s="188" t="str">
        <f ca="1">IF(AB688="","",MIN(OFFSET(B688,0,0):OFFSET(B688,AB688-1,0)))</f>
        <v/>
      </c>
      <c r="AH688" s="188" t="str">
        <f ca="1">IF(AB688="","",MIN(OFFSET(C688,0,0):OFFSET(C688,AB688-1,0)))</f>
        <v/>
      </c>
      <c r="AI688" s="188" t="str">
        <f ca="1">IF(AB688="","",MAX(OFFSET(B688,0,0):OFFSET(B688,AB688-1,0)))</f>
        <v/>
      </c>
      <c r="AJ688" s="188" t="str">
        <f ca="1">IF(AB688="","",MAX(OFFSET(C688,0,0):OFFSET(C688,AB688-1,0)))</f>
        <v/>
      </c>
      <c r="AK688" s="188">
        <f t="shared" ca="1" si="98"/>
        <v>0</v>
      </c>
      <c r="AL688" s="189">
        <f t="shared" ca="1" si="99"/>
        <v>0</v>
      </c>
    </row>
    <row r="689" spans="1:38" ht="15.75" x14ac:dyDescent="0.25">
      <c r="A689" s="138"/>
      <c r="B689" s="160"/>
      <c r="C689" s="160"/>
      <c r="D689" s="161"/>
      <c r="E689" s="142">
        <f t="shared" si="100"/>
        <v>1</v>
      </c>
      <c r="F689" s="162">
        <f t="shared" si="105"/>
        <v>0</v>
      </c>
      <c r="G689" s="161"/>
      <c r="H689" s="179"/>
      <c r="I689" s="143"/>
      <c r="J689" s="143"/>
      <c r="K689" s="185" t="e">
        <f>VLOOKUP('Damage Pickup'!$H689&amp;'Damage Pickup'!$I689,Code!$I$2:$M$51,4,0)</f>
        <v>#N/A</v>
      </c>
      <c r="L689" s="183"/>
      <c r="M689" s="163"/>
      <c r="N689" s="169"/>
      <c r="O689" s="169"/>
      <c r="P689" s="144">
        <v>0</v>
      </c>
      <c r="Q689" s="164">
        <f t="shared" si="104"/>
        <v>0</v>
      </c>
      <c r="R689" s="146"/>
      <c r="S689" s="147"/>
      <c r="T689" s="147"/>
      <c r="U689" s="157"/>
      <c r="V689" s="165"/>
      <c r="W689" s="166"/>
      <c r="X689" s="166"/>
      <c r="Y689" s="166"/>
      <c r="Z689" s="167" t="str">
        <f t="shared" si="101"/>
        <v/>
      </c>
      <c r="AA689" s="150">
        <f t="shared" si="103"/>
        <v>0</v>
      </c>
      <c r="AB689" s="167" t="str">
        <f t="shared" si="102"/>
        <v/>
      </c>
      <c r="AG689" s="188" t="str">
        <f ca="1">IF(AB689="","",MIN(OFFSET(B689,0,0):OFFSET(B689,AB689-1,0)))</f>
        <v/>
      </c>
      <c r="AH689" s="188" t="str">
        <f ca="1">IF(AB689="","",MIN(OFFSET(C689,0,0):OFFSET(C689,AB689-1,0)))</f>
        <v/>
      </c>
      <c r="AI689" s="188" t="str">
        <f ca="1">IF(AB689="","",MAX(OFFSET(B689,0,0):OFFSET(B689,AB689-1,0)))</f>
        <v/>
      </c>
      <c r="AJ689" s="188" t="str">
        <f ca="1">IF(AB689="","",MAX(OFFSET(C689,0,0):OFFSET(C689,AB689-1,0)))</f>
        <v/>
      </c>
      <c r="AK689" s="188">
        <f t="shared" ca="1" si="98"/>
        <v>0</v>
      </c>
      <c r="AL689" s="189">
        <f t="shared" ca="1" si="99"/>
        <v>0</v>
      </c>
    </row>
    <row r="690" spans="1:38" ht="15.75" x14ac:dyDescent="0.25">
      <c r="A690" s="138"/>
      <c r="B690" s="160"/>
      <c r="C690" s="160"/>
      <c r="D690" s="161"/>
      <c r="E690" s="142">
        <f t="shared" si="100"/>
        <v>1</v>
      </c>
      <c r="F690" s="162">
        <f t="shared" si="105"/>
        <v>0</v>
      </c>
      <c r="G690" s="161"/>
      <c r="H690" s="179"/>
      <c r="I690" s="143"/>
      <c r="J690" s="143"/>
      <c r="K690" s="185" t="e">
        <f>VLOOKUP('Damage Pickup'!$H690&amp;'Damage Pickup'!$I690,Code!$I$2:$M$51,4,0)</f>
        <v>#N/A</v>
      </c>
      <c r="L690" s="183"/>
      <c r="M690" s="163"/>
      <c r="N690" s="169"/>
      <c r="O690" s="169"/>
      <c r="P690" s="144">
        <v>0</v>
      </c>
      <c r="Q690" s="164">
        <f t="shared" si="104"/>
        <v>0</v>
      </c>
      <c r="R690" s="146"/>
      <c r="S690" s="147"/>
      <c r="T690" s="147"/>
      <c r="U690" s="157"/>
      <c r="V690" s="165"/>
      <c r="W690" s="166"/>
      <c r="X690" s="166"/>
      <c r="Y690" s="166"/>
      <c r="Z690" s="167" t="str">
        <f t="shared" si="101"/>
        <v/>
      </c>
      <c r="AA690" s="150">
        <f t="shared" si="103"/>
        <v>0</v>
      </c>
      <c r="AB690" s="167" t="str">
        <f t="shared" si="102"/>
        <v/>
      </c>
      <c r="AG690" s="188" t="str">
        <f ca="1">IF(AB690="","",MIN(OFFSET(B690,0,0):OFFSET(B690,AB690-1,0)))</f>
        <v/>
      </c>
      <c r="AH690" s="188" t="str">
        <f ca="1">IF(AB690="","",MIN(OFFSET(C690,0,0):OFFSET(C690,AB690-1,0)))</f>
        <v/>
      </c>
      <c r="AI690" s="188" t="str">
        <f ca="1">IF(AB690="","",MAX(OFFSET(B690,0,0):OFFSET(B690,AB690-1,0)))</f>
        <v/>
      </c>
      <c r="AJ690" s="188" t="str">
        <f ca="1">IF(AB690="","",MAX(OFFSET(C690,0,0):OFFSET(C690,AB690-1,0)))</f>
        <v/>
      </c>
      <c r="AK690" s="188">
        <f t="shared" ca="1" si="98"/>
        <v>0</v>
      </c>
      <c r="AL690" s="189">
        <f t="shared" ca="1" si="99"/>
        <v>0</v>
      </c>
    </row>
    <row r="691" spans="1:38" ht="15.75" x14ac:dyDescent="0.25">
      <c r="A691" s="138"/>
      <c r="B691" s="160"/>
      <c r="C691" s="160"/>
      <c r="D691" s="161"/>
      <c r="E691" s="142">
        <f t="shared" si="100"/>
        <v>1</v>
      </c>
      <c r="F691" s="162">
        <f t="shared" si="105"/>
        <v>0</v>
      </c>
      <c r="G691" s="161"/>
      <c r="H691" s="179"/>
      <c r="I691" s="143"/>
      <c r="J691" s="143"/>
      <c r="K691" s="185" t="e">
        <f>VLOOKUP('Damage Pickup'!$H691&amp;'Damage Pickup'!$I691,Code!$I$2:$M$51,4,0)</f>
        <v>#N/A</v>
      </c>
      <c r="L691" s="183"/>
      <c r="M691" s="163"/>
      <c r="N691" s="169"/>
      <c r="O691" s="169"/>
      <c r="P691" s="144">
        <v>0</v>
      </c>
      <c r="Q691" s="164">
        <f t="shared" si="104"/>
        <v>0</v>
      </c>
      <c r="R691" s="146"/>
      <c r="S691" s="147"/>
      <c r="T691" s="147"/>
      <c r="U691" s="157"/>
      <c r="V691" s="165"/>
      <c r="W691" s="166"/>
      <c r="X691" s="166"/>
      <c r="Y691" s="166"/>
      <c r="Z691" s="167" t="str">
        <f t="shared" si="101"/>
        <v/>
      </c>
      <c r="AA691" s="150">
        <f t="shared" si="103"/>
        <v>0</v>
      </c>
      <c r="AB691" s="167" t="str">
        <f t="shared" si="102"/>
        <v/>
      </c>
      <c r="AG691" s="188" t="str">
        <f ca="1">IF(AB691="","",MIN(OFFSET(B691,0,0):OFFSET(B691,AB691-1,0)))</f>
        <v/>
      </c>
      <c r="AH691" s="188" t="str">
        <f ca="1">IF(AB691="","",MIN(OFFSET(C691,0,0):OFFSET(C691,AB691-1,0)))</f>
        <v/>
      </c>
      <c r="AI691" s="188" t="str">
        <f ca="1">IF(AB691="","",MAX(OFFSET(B691,0,0):OFFSET(B691,AB691-1,0)))</f>
        <v/>
      </c>
      <c r="AJ691" s="188" t="str">
        <f ca="1">IF(AB691="","",MAX(OFFSET(C691,0,0):OFFSET(C691,AB691-1,0)))</f>
        <v/>
      </c>
      <c r="AK691" s="188">
        <f t="shared" ca="1" si="98"/>
        <v>0</v>
      </c>
      <c r="AL691" s="189">
        <f t="shared" ca="1" si="99"/>
        <v>0</v>
      </c>
    </row>
    <row r="692" spans="1:38" ht="15.75" x14ac:dyDescent="0.25">
      <c r="A692" s="138"/>
      <c r="B692" s="160"/>
      <c r="C692" s="160"/>
      <c r="D692" s="161"/>
      <c r="E692" s="142">
        <f t="shared" si="100"/>
        <v>1</v>
      </c>
      <c r="F692" s="162">
        <f t="shared" si="105"/>
        <v>0</v>
      </c>
      <c r="G692" s="161"/>
      <c r="H692" s="179"/>
      <c r="I692" s="143"/>
      <c r="J692" s="143"/>
      <c r="K692" s="185" t="e">
        <f>VLOOKUP('Damage Pickup'!$H692&amp;'Damage Pickup'!$I692,Code!$I$2:$M$51,4,0)</f>
        <v>#N/A</v>
      </c>
      <c r="L692" s="183"/>
      <c r="M692" s="163"/>
      <c r="N692" s="169"/>
      <c r="O692" s="169"/>
      <c r="P692" s="144">
        <v>0</v>
      </c>
      <c r="Q692" s="164">
        <f t="shared" si="104"/>
        <v>0</v>
      </c>
      <c r="R692" s="146"/>
      <c r="S692" s="147"/>
      <c r="T692" s="147"/>
      <c r="U692" s="157"/>
      <c r="V692" s="165"/>
      <c r="W692" s="166"/>
      <c r="X692" s="166"/>
      <c r="Y692" s="166"/>
      <c r="Z692" s="167" t="str">
        <f t="shared" si="101"/>
        <v/>
      </c>
      <c r="AA692" s="150">
        <f t="shared" si="103"/>
        <v>0</v>
      </c>
      <c r="AB692" s="167" t="str">
        <f t="shared" si="102"/>
        <v/>
      </c>
      <c r="AG692" s="188" t="str">
        <f ca="1">IF(AB692="","",MIN(OFFSET(B692,0,0):OFFSET(B692,AB692-1,0)))</f>
        <v/>
      </c>
      <c r="AH692" s="188" t="str">
        <f ca="1">IF(AB692="","",MIN(OFFSET(C692,0,0):OFFSET(C692,AB692-1,0)))</f>
        <v/>
      </c>
      <c r="AI692" s="188" t="str">
        <f ca="1">IF(AB692="","",MAX(OFFSET(B692,0,0):OFFSET(B692,AB692-1,0)))</f>
        <v/>
      </c>
      <c r="AJ692" s="188" t="str">
        <f ca="1">IF(AB692="","",MAX(OFFSET(C692,0,0):OFFSET(C692,AB692-1,0)))</f>
        <v/>
      </c>
      <c r="AK692" s="188">
        <f t="shared" ca="1" si="98"/>
        <v>0</v>
      </c>
      <c r="AL692" s="189">
        <f t="shared" ca="1" si="99"/>
        <v>0</v>
      </c>
    </row>
    <row r="693" spans="1:38" ht="15.75" x14ac:dyDescent="0.25">
      <c r="A693" s="138"/>
      <c r="B693" s="160"/>
      <c r="C693" s="160"/>
      <c r="D693" s="161"/>
      <c r="E693" s="142">
        <f t="shared" si="100"/>
        <v>1</v>
      </c>
      <c r="F693" s="162">
        <f t="shared" si="105"/>
        <v>0</v>
      </c>
      <c r="G693" s="161"/>
      <c r="H693" s="179"/>
      <c r="I693" s="143"/>
      <c r="J693" s="143"/>
      <c r="K693" s="185" t="e">
        <f>VLOOKUP('Damage Pickup'!$H693&amp;'Damage Pickup'!$I693,Code!$I$2:$M$51,4,0)</f>
        <v>#N/A</v>
      </c>
      <c r="L693" s="183"/>
      <c r="M693" s="163"/>
      <c r="N693" s="169"/>
      <c r="O693" s="169"/>
      <c r="P693" s="144">
        <v>0</v>
      </c>
      <c r="Q693" s="164">
        <f t="shared" si="104"/>
        <v>0</v>
      </c>
      <c r="R693" s="146"/>
      <c r="S693" s="147"/>
      <c r="T693" s="147"/>
      <c r="U693" s="157"/>
      <c r="V693" s="165"/>
      <c r="W693" s="166"/>
      <c r="X693" s="166"/>
      <c r="Y693" s="166"/>
      <c r="Z693" s="167" t="str">
        <f t="shared" si="101"/>
        <v/>
      </c>
      <c r="AA693" s="150">
        <f t="shared" si="103"/>
        <v>0</v>
      </c>
      <c r="AB693" s="167" t="str">
        <f t="shared" si="102"/>
        <v/>
      </c>
      <c r="AG693" s="188" t="str">
        <f ca="1">IF(AB693="","",MIN(OFFSET(B693,0,0):OFFSET(B693,AB693-1,0)))</f>
        <v/>
      </c>
      <c r="AH693" s="188" t="str">
        <f ca="1">IF(AB693="","",MIN(OFFSET(C693,0,0):OFFSET(C693,AB693-1,0)))</f>
        <v/>
      </c>
      <c r="AI693" s="188" t="str">
        <f ca="1">IF(AB693="","",MAX(OFFSET(B693,0,0):OFFSET(B693,AB693-1,0)))</f>
        <v/>
      </c>
      <c r="AJ693" s="188" t="str">
        <f ca="1">IF(AB693="","",MAX(OFFSET(C693,0,0):OFFSET(C693,AB693-1,0)))</f>
        <v/>
      </c>
      <c r="AK693" s="188">
        <f t="shared" ca="1" si="98"/>
        <v>0</v>
      </c>
      <c r="AL693" s="189">
        <f t="shared" ca="1" si="99"/>
        <v>0</v>
      </c>
    </row>
    <row r="694" spans="1:38" ht="15.75" x14ac:dyDescent="0.25">
      <c r="A694" s="138"/>
      <c r="B694" s="160"/>
      <c r="C694" s="160"/>
      <c r="D694" s="161"/>
      <c r="E694" s="142">
        <f t="shared" si="100"/>
        <v>1</v>
      </c>
      <c r="F694" s="162">
        <f t="shared" si="105"/>
        <v>0</v>
      </c>
      <c r="G694" s="161"/>
      <c r="H694" s="179"/>
      <c r="I694" s="143"/>
      <c r="J694" s="143"/>
      <c r="K694" s="185" t="e">
        <f>VLOOKUP('Damage Pickup'!$H694&amp;'Damage Pickup'!$I694,Code!$I$2:$M$51,4,0)</f>
        <v>#N/A</v>
      </c>
      <c r="L694" s="183"/>
      <c r="M694" s="163"/>
      <c r="N694" s="169"/>
      <c r="O694" s="169"/>
      <c r="P694" s="144">
        <v>0</v>
      </c>
      <c r="Q694" s="164">
        <f t="shared" si="104"/>
        <v>0</v>
      </c>
      <c r="R694" s="146"/>
      <c r="S694" s="147"/>
      <c r="T694" s="147"/>
      <c r="U694" s="157"/>
      <c r="V694" s="165"/>
      <c r="W694" s="166"/>
      <c r="X694" s="166"/>
      <c r="Y694" s="166"/>
      <c r="Z694" s="167" t="str">
        <f t="shared" si="101"/>
        <v/>
      </c>
      <c r="AA694" s="150">
        <f t="shared" si="103"/>
        <v>0</v>
      </c>
      <c r="AB694" s="167" t="str">
        <f t="shared" si="102"/>
        <v/>
      </c>
      <c r="AG694" s="188" t="str">
        <f ca="1">IF(AB694="","",MIN(OFFSET(B694,0,0):OFFSET(B694,AB694-1,0)))</f>
        <v/>
      </c>
      <c r="AH694" s="188" t="str">
        <f ca="1">IF(AB694="","",MIN(OFFSET(C694,0,0):OFFSET(C694,AB694-1,0)))</f>
        <v/>
      </c>
      <c r="AI694" s="188" t="str">
        <f ca="1">IF(AB694="","",MAX(OFFSET(B694,0,0):OFFSET(B694,AB694-1,0)))</f>
        <v/>
      </c>
      <c r="AJ694" s="188" t="str">
        <f ca="1">IF(AB694="","",MAX(OFFSET(C694,0,0):OFFSET(C694,AB694-1,0)))</f>
        <v/>
      </c>
      <c r="AK694" s="188">
        <f t="shared" ca="1" si="98"/>
        <v>0</v>
      </c>
      <c r="AL694" s="189">
        <f t="shared" ca="1" si="99"/>
        <v>0</v>
      </c>
    </row>
    <row r="695" spans="1:38" ht="15.75" x14ac:dyDescent="0.25">
      <c r="A695" s="138"/>
      <c r="B695" s="160"/>
      <c r="C695" s="160"/>
      <c r="D695" s="161"/>
      <c r="E695" s="142">
        <f t="shared" si="100"/>
        <v>1</v>
      </c>
      <c r="F695" s="162">
        <f t="shared" si="105"/>
        <v>0</v>
      </c>
      <c r="G695" s="161"/>
      <c r="H695" s="179"/>
      <c r="I695" s="143"/>
      <c r="J695" s="143"/>
      <c r="K695" s="185" t="e">
        <f>VLOOKUP('Damage Pickup'!$H695&amp;'Damage Pickup'!$I695,Code!$I$2:$M$51,4,0)</f>
        <v>#N/A</v>
      </c>
      <c r="L695" s="183"/>
      <c r="M695" s="163"/>
      <c r="N695" s="169"/>
      <c r="O695" s="169"/>
      <c r="P695" s="144">
        <v>0</v>
      </c>
      <c r="Q695" s="164">
        <f t="shared" si="104"/>
        <v>0</v>
      </c>
      <c r="R695" s="146"/>
      <c r="S695" s="147"/>
      <c r="T695" s="147"/>
      <c r="U695" s="157"/>
      <c r="V695" s="165"/>
      <c r="W695" s="166"/>
      <c r="X695" s="166"/>
      <c r="Y695" s="166"/>
      <c r="Z695" s="167" t="str">
        <f t="shared" si="101"/>
        <v/>
      </c>
      <c r="AA695" s="150">
        <f t="shared" si="103"/>
        <v>0</v>
      </c>
      <c r="AB695" s="167" t="str">
        <f t="shared" si="102"/>
        <v/>
      </c>
      <c r="AG695" s="188" t="str">
        <f ca="1">IF(AB695="","",MIN(OFFSET(B695,0,0):OFFSET(B695,AB695-1,0)))</f>
        <v/>
      </c>
      <c r="AH695" s="188" t="str">
        <f ca="1">IF(AB695="","",MIN(OFFSET(C695,0,0):OFFSET(C695,AB695-1,0)))</f>
        <v/>
      </c>
      <c r="AI695" s="188" t="str">
        <f ca="1">IF(AB695="","",MAX(OFFSET(B695,0,0):OFFSET(B695,AB695-1,0)))</f>
        <v/>
      </c>
      <c r="AJ695" s="188" t="str">
        <f ca="1">IF(AB695="","",MAX(OFFSET(C695,0,0):OFFSET(C695,AB695-1,0)))</f>
        <v/>
      </c>
      <c r="AK695" s="188">
        <f t="shared" ca="1" si="98"/>
        <v>0</v>
      </c>
      <c r="AL695" s="189">
        <f t="shared" ca="1" si="99"/>
        <v>0</v>
      </c>
    </row>
    <row r="696" spans="1:38" ht="15.75" x14ac:dyDescent="0.25">
      <c r="A696" s="138"/>
      <c r="B696" s="160"/>
      <c r="C696" s="160"/>
      <c r="D696" s="161"/>
      <c r="E696" s="142">
        <f t="shared" si="100"/>
        <v>1</v>
      </c>
      <c r="F696" s="162">
        <f t="shared" si="105"/>
        <v>0</v>
      </c>
      <c r="G696" s="161"/>
      <c r="H696" s="179"/>
      <c r="I696" s="143"/>
      <c r="J696" s="143"/>
      <c r="K696" s="185" t="e">
        <f>VLOOKUP('Damage Pickup'!$H696&amp;'Damage Pickup'!$I696,Code!$I$2:$M$51,4,0)</f>
        <v>#N/A</v>
      </c>
      <c r="L696" s="183"/>
      <c r="M696" s="163"/>
      <c r="N696" s="169"/>
      <c r="O696" s="169"/>
      <c r="P696" s="144">
        <v>0</v>
      </c>
      <c r="Q696" s="164">
        <f t="shared" si="104"/>
        <v>0</v>
      </c>
      <c r="R696" s="146"/>
      <c r="S696" s="147"/>
      <c r="T696" s="147"/>
      <c r="U696" s="157"/>
      <c r="V696" s="165"/>
      <c r="W696" s="166"/>
      <c r="X696" s="166"/>
      <c r="Y696" s="166"/>
      <c r="Z696" s="167" t="str">
        <f t="shared" si="101"/>
        <v/>
      </c>
      <c r="AA696" s="150">
        <f t="shared" si="103"/>
        <v>0</v>
      </c>
      <c r="AB696" s="167" t="str">
        <f t="shared" si="102"/>
        <v/>
      </c>
      <c r="AG696" s="188" t="str">
        <f ca="1">IF(AB696="","",MIN(OFFSET(B696,0,0):OFFSET(B696,AB696-1,0)))</f>
        <v/>
      </c>
      <c r="AH696" s="188" t="str">
        <f ca="1">IF(AB696="","",MIN(OFFSET(C696,0,0):OFFSET(C696,AB696-1,0)))</f>
        <v/>
      </c>
      <c r="AI696" s="188" t="str">
        <f ca="1">IF(AB696="","",MAX(OFFSET(B696,0,0):OFFSET(B696,AB696-1,0)))</f>
        <v/>
      </c>
      <c r="AJ696" s="188" t="str">
        <f ca="1">IF(AB696="","",MAX(OFFSET(C696,0,0):OFFSET(C696,AB696-1,0)))</f>
        <v/>
      </c>
      <c r="AK696" s="188">
        <f t="shared" ca="1" si="98"/>
        <v>0</v>
      </c>
      <c r="AL696" s="189">
        <f t="shared" ca="1" si="99"/>
        <v>0</v>
      </c>
    </row>
    <row r="697" spans="1:38" ht="15.75" x14ac:dyDescent="0.25">
      <c r="A697" s="138"/>
      <c r="B697" s="160"/>
      <c r="C697" s="160"/>
      <c r="D697" s="161"/>
      <c r="E697" s="142">
        <f t="shared" si="100"/>
        <v>1</v>
      </c>
      <c r="F697" s="162">
        <f t="shared" si="105"/>
        <v>0</v>
      </c>
      <c r="G697" s="161"/>
      <c r="H697" s="179"/>
      <c r="I697" s="143"/>
      <c r="J697" s="143"/>
      <c r="K697" s="185" t="e">
        <f>VLOOKUP('Damage Pickup'!$H697&amp;'Damage Pickup'!$I697,Code!$I$2:$M$51,4,0)</f>
        <v>#N/A</v>
      </c>
      <c r="L697" s="183"/>
      <c r="M697" s="163"/>
      <c r="N697" s="169"/>
      <c r="O697" s="169"/>
      <c r="P697" s="144">
        <v>0</v>
      </c>
      <c r="Q697" s="164">
        <f t="shared" si="104"/>
        <v>0</v>
      </c>
      <c r="R697" s="146"/>
      <c r="S697" s="147"/>
      <c r="T697" s="147"/>
      <c r="U697" s="157"/>
      <c r="V697" s="165"/>
      <c r="W697" s="166"/>
      <c r="X697" s="166"/>
      <c r="Y697" s="166"/>
      <c r="Z697" s="167" t="str">
        <f t="shared" si="101"/>
        <v/>
      </c>
      <c r="AA697" s="150">
        <f t="shared" si="103"/>
        <v>0</v>
      </c>
      <c r="AB697" s="167" t="str">
        <f t="shared" si="102"/>
        <v/>
      </c>
      <c r="AG697" s="188" t="str">
        <f ca="1">IF(AB697="","",MIN(OFFSET(B697,0,0):OFFSET(B697,AB697-1,0)))</f>
        <v/>
      </c>
      <c r="AH697" s="188" t="str">
        <f ca="1">IF(AB697="","",MIN(OFFSET(C697,0,0):OFFSET(C697,AB697-1,0)))</f>
        <v/>
      </c>
      <c r="AI697" s="188" t="str">
        <f ca="1">IF(AB697="","",MAX(OFFSET(B697,0,0):OFFSET(B697,AB697-1,0)))</f>
        <v/>
      </c>
      <c r="AJ697" s="188" t="str">
        <f ca="1">IF(AB697="","",MAX(OFFSET(C697,0,0):OFFSET(C697,AB697-1,0)))</f>
        <v/>
      </c>
      <c r="AK697" s="188">
        <f t="shared" ca="1" si="98"/>
        <v>0</v>
      </c>
      <c r="AL697" s="189">
        <f t="shared" ca="1" si="99"/>
        <v>0</v>
      </c>
    </row>
    <row r="698" spans="1:38" ht="15.75" x14ac:dyDescent="0.25">
      <c r="A698" s="138"/>
      <c r="B698" s="160"/>
      <c r="C698" s="160"/>
      <c r="D698" s="161"/>
      <c r="E698" s="142">
        <f t="shared" si="100"/>
        <v>1</v>
      </c>
      <c r="F698" s="162">
        <f t="shared" si="105"/>
        <v>0</v>
      </c>
      <c r="G698" s="161"/>
      <c r="H698" s="179"/>
      <c r="I698" s="143"/>
      <c r="J698" s="143"/>
      <c r="K698" s="185" t="e">
        <f>VLOOKUP('Damage Pickup'!$H698&amp;'Damage Pickup'!$I698,Code!$I$2:$M$51,4,0)</f>
        <v>#N/A</v>
      </c>
      <c r="L698" s="183"/>
      <c r="M698" s="163"/>
      <c r="N698" s="169"/>
      <c r="O698" s="169"/>
      <c r="P698" s="144">
        <v>0</v>
      </c>
      <c r="Q698" s="164">
        <f t="shared" si="104"/>
        <v>0</v>
      </c>
      <c r="R698" s="146"/>
      <c r="S698" s="147"/>
      <c r="T698" s="147"/>
      <c r="U698" s="157"/>
      <c r="V698" s="165"/>
      <c r="W698" s="166"/>
      <c r="X698" s="166"/>
      <c r="Y698" s="166"/>
      <c r="Z698" s="167" t="str">
        <f t="shared" si="101"/>
        <v/>
      </c>
      <c r="AA698" s="150">
        <f t="shared" si="103"/>
        <v>0</v>
      </c>
      <c r="AB698" s="167" t="str">
        <f t="shared" si="102"/>
        <v/>
      </c>
      <c r="AG698" s="188" t="str">
        <f ca="1">IF(AB698="","",MIN(OFFSET(B698,0,0):OFFSET(B698,AB698-1,0)))</f>
        <v/>
      </c>
      <c r="AH698" s="188" t="str">
        <f ca="1">IF(AB698="","",MIN(OFFSET(C698,0,0):OFFSET(C698,AB698-1,0)))</f>
        <v/>
      </c>
      <c r="AI698" s="188" t="str">
        <f ca="1">IF(AB698="","",MAX(OFFSET(B698,0,0):OFFSET(B698,AB698-1,0)))</f>
        <v/>
      </c>
      <c r="AJ698" s="188" t="str">
        <f ca="1">IF(AB698="","",MAX(OFFSET(C698,0,0):OFFSET(C698,AB698-1,0)))</f>
        <v/>
      </c>
      <c r="AK698" s="188">
        <f t="shared" ca="1" si="98"/>
        <v>0</v>
      </c>
      <c r="AL698" s="189">
        <f t="shared" ca="1" si="99"/>
        <v>0</v>
      </c>
    </row>
    <row r="699" spans="1:38" ht="15.75" x14ac:dyDescent="0.25">
      <c r="A699" s="138"/>
      <c r="B699" s="160"/>
      <c r="C699" s="160"/>
      <c r="D699" s="161"/>
      <c r="E699" s="142">
        <f t="shared" si="100"/>
        <v>1</v>
      </c>
      <c r="F699" s="162">
        <f t="shared" si="105"/>
        <v>0</v>
      </c>
      <c r="G699" s="161"/>
      <c r="H699" s="179"/>
      <c r="I699" s="143"/>
      <c r="J699" s="143"/>
      <c r="K699" s="185" t="e">
        <f>VLOOKUP('Damage Pickup'!$H699&amp;'Damage Pickup'!$I699,Code!$I$2:$M$51,4,0)</f>
        <v>#N/A</v>
      </c>
      <c r="L699" s="183"/>
      <c r="M699" s="163"/>
      <c r="N699" s="169"/>
      <c r="O699" s="169"/>
      <c r="P699" s="144">
        <v>0</v>
      </c>
      <c r="Q699" s="164">
        <f t="shared" si="104"/>
        <v>0</v>
      </c>
      <c r="R699" s="146"/>
      <c r="S699" s="147"/>
      <c r="T699" s="147"/>
      <c r="U699" s="157"/>
      <c r="V699" s="165"/>
      <c r="W699" s="166"/>
      <c r="X699" s="166"/>
      <c r="Y699" s="166"/>
      <c r="Z699" s="167" t="str">
        <f t="shared" si="101"/>
        <v/>
      </c>
      <c r="AA699" s="150">
        <f t="shared" si="103"/>
        <v>0</v>
      </c>
      <c r="AB699" s="167" t="str">
        <f t="shared" si="102"/>
        <v/>
      </c>
      <c r="AG699" s="188" t="str">
        <f ca="1">IF(AB699="","",MIN(OFFSET(B699,0,0):OFFSET(B699,AB699-1,0)))</f>
        <v/>
      </c>
      <c r="AH699" s="188" t="str">
        <f ca="1">IF(AB699="","",MIN(OFFSET(C699,0,0):OFFSET(C699,AB699-1,0)))</f>
        <v/>
      </c>
      <c r="AI699" s="188" t="str">
        <f ca="1">IF(AB699="","",MAX(OFFSET(B699,0,0):OFFSET(B699,AB699-1,0)))</f>
        <v/>
      </c>
      <c r="AJ699" s="188" t="str">
        <f ca="1">IF(AB699="","",MAX(OFFSET(C699,0,0):OFFSET(C699,AB699-1,0)))</f>
        <v/>
      </c>
      <c r="AK699" s="188">
        <f t="shared" ca="1" si="98"/>
        <v>0</v>
      </c>
      <c r="AL699" s="189">
        <f t="shared" ca="1" si="99"/>
        <v>0</v>
      </c>
    </row>
    <row r="700" spans="1:38" ht="15.75" x14ac:dyDescent="0.25">
      <c r="A700" s="138"/>
      <c r="B700" s="160"/>
      <c r="C700" s="160"/>
      <c r="D700" s="161"/>
      <c r="E700" s="142">
        <f t="shared" si="100"/>
        <v>1</v>
      </c>
      <c r="F700" s="162">
        <f t="shared" si="105"/>
        <v>0</v>
      </c>
      <c r="G700" s="161"/>
      <c r="H700" s="179"/>
      <c r="I700" s="143"/>
      <c r="J700" s="143"/>
      <c r="K700" s="185" t="e">
        <f>VLOOKUP('Damage Pickup'!$H700&amp;'Damage Pickup'!$I700,Code!$I$2:$M$51,4,0)</f>
        <v>#N/A</v>
      </c>
      <c r="L700" s="183"/>
      <c r="M700" s="163"/>
      <c r="N700" s="169"/>
      <c r="O700" s="169"/>
      <c r="P700" s="144">
        <v>0</v>
      </c>
      <c r="Q700" s="164">
        <f t="shared" si="104"/>
        <v>0</v>
      </c>
      <c r="R700" s="146"/>
      <c r="S700" s="147"/>
      <c r="T700" s="147"/>
      <c r="U700" s="157"/>
      <c r="V700" s="165"/>
      <c r="W700" s="166"/>
      <c r="X700" s="166"/>
      <c r="Y700" s="166"/>
      <c r="Z700" s="167" t="str">
        <f t="shared" si="101"/>
        <v/>
      </c>
      <c r="AA700" s="150">
        <f t="shared" si="103"/>
        <v>0</v>
      </c>
      <c r="AB700" s="167" t="str">
        <f t="shared" si="102"/>
        <v/>
      </c>
      <c r="AG700" s="188" t="str">
        <f ca="1">IF(AB700="","",MIN(OFFSET(B700,0,0):OFFSET(B700,AB700-1,0)))</f>
        <v/>
      </c>
      <c r="AH700" s="188" t="str">
        <f ca="1">IF(AB700="","",MIN(OFFSET(C700,0,0):OFFSET(C700,AB700-1,0)))</f>
        <v/>
      </c>
      <c r="AI700" s="188" t="str">
        <f ca="1">IF(AB700="","",MAX(OFFSET(B700,0,0):OFFSET(B700,AB700-1,0)))</f>
        <v/>
      </c>
      <c r="AJ700" s="188" t="str">
        <f ca="1">IF(AB700="","",MAX(OFFSET(C700,0,0):OFFSET(C700,AB700-1,0)))</f>
        <v/>
      </c>
      <c r="AK700" s="188">
        <f t="shared" ca="1" si="98"/>
        <v>0</v>
      </c>
      <c r="AL700" s="189">
        <f t="shared" ca="1" si="99"/>
        <v>0</v>
      </c>
    </row>
    <row r="701" spans="1:38" ht="15.75" x14ac:dyDescent="0.25">
      <c r="A701" s="138"/>
      <c r="B701" s="160"/>
      <c r="C701" s="160"/>
      <c r="D701" s="161"/>
      <c r="E701" s="142">
        <f t="shared" si="100"/>
        <v>1</v>
      </c>
      <c r="F701" s="162">
        <f t="shared" si="105"/>
        <v>0</v>
      </c>
      <c r="G701" s="161"/>
      <c r="H701" s="179"/>
      <c r="I701" s="143"/>
      <c r="J701" s="143"/>
      <c r="K701" s="185" t="e">
        <f>VLOOKUP('Damage Pickup'!$H701&amp;'Damage Pickup'!$I701,Code!$I$2:$M$51,4,0)</f>
        <v>#N/A</v>
      </c>
      <c r="L701" s="183"/>
      <c r="M701" s="163"/>
      <c r="N701" s="169"/>
      <c r="O701" s="169"/>
      <c r="P701" s="144">
        <v>0</v>
      </c>
      <c r="Q701" s="164">
        <f t="shared" si="104"/>
        <v>0</v>
      </c>
      <c r="R701" s="146"/>
      <c r="S701" s="147"/>
      <c r="T701" s="147"/>
      <c r="U701" s="157"/>
      <c r="V701" s="165"/>
      <c r="W701" s="166"/>
      <c r="X701" s="166"/>
      <c r="Y701" s="166"/>
      <c r="Z701" s="167" t="str">
        <f t="shared" si="101"/>
        <v/>
      </c>
      <c r="AA701" s="150">
        <f t="shared" si="103"/>
        <v>0</v>
      </c>
      <c r="AB701" s="167" t="str">
        <f t="shared" si="102"/>
        <v/>
      </c>
      <c r="AG701" s="188" t="str">
        <f ca="1">IF(AB701="","",MIN(OFFSET(B701,0,0):OFFSET(B701,AB701-1,0)))</f>
        <v/>
      </c>
      <c r="AH701" s="188" t="str">
        <f ca="1">IF(AB701="","",MIN(OFFSET(C701,0,0):OFFSET(C701,AB701-1,0)))</f>
        <v/>
      </c>
      <c r="AI701" s="188" t="str">
        <f ca="1">IF(AB701="","",MAX(OFFSET(B701,0,0):OFFSET(B701,AB701-1,0)))</f>
        <v/>
      </c>
      <c r="AJ701" s="188" t="str">
        <f ca="1">IF(AB701="","",MAX(OFFSET(C701,0,0):OFFSET(C701,AB701-1,0)))</f>
        <v/>
      </c>
      <c r="AK701" s="188">
        <f t="shared" ref="AK701:AK764" ca="1" si="106">MIN(AG701:AJ701)</f>
        <v>0</v>
      </c>
      <c r="AL701" s="189">
        <f t="shared" ref="AL701:AL764" ca="1" si="107">MAX(AG701:AJ701)</f>
        <v>0</v>
      </c>
    </row>
    <row r="702" spans="1:38" ht="15.75" x14ac:dyDescent="0.25">
      <c r="A702" s="138"/>
      <c r="B702" s="160"/>
      <c r="C702" s="160"/>
      <c r="D702" s="161"/>
      <c r="E702" s="142">
        <f t="shared" si="100"/>
        <v>1</v>
      </c>
      <c r="F702" s="162">
        <f t="shared" si="105"/>
        <v>0</v>
      </c>
      <c r="G702" s="161"/>
      <c r="H702" s="179"/>
      <c r="I702" s="143"/>
      <c r="J702" s="143"/>
      <c r="K702" s="185" t="e">
        <f>VLOOKUP('Damage Pickup'!$H702&amp;'Damage Pickup'!$I702,Code!$I$2:$M$51,4,0)</f>
        <v>#N/A</v>
      </c>
      <c r="L702" s="183"/>
      <c r="M702" s="163"/>
      <c r="N702" s="169"/>
      <c r="O702" s="169"/>
      <c r="P702" s="144">
        <v>0</v>
      </c>
      <c r="Q702" s="164">
        <f t="shared" si="104"/>
        <v>0</v>
      </c>
      <c r="R702" s="146"/>
      <c r="S702" s="147"/>
      <c r="T702" s="147"/>
      <c r="U702" s="157"/>
      <c r="V702" s="165"/>
      <c r="W702" s="166"/>
      <c r="X702" s="166"/>
      <c r="Y702" s="166"/>
      <c r="Z702" s="167" t="str">
        <f t="shared" si="101"/>
        <v/>
      </c>
      <c r="AA702" s="150">
        <f t="shared" si="103"/>
        <v>0</v>
      </c>
      <c r="AB702" s="167" t="str">
        <f t="shared" si="102"/>
        <v/>
      </c>
      <c r="AG702" s="188" t="str">
        <f ca="1">IF(AB702="","",MIN(OFFSET(B702,0,0):OFFSET(B702,AB702-1,0)))</f>
        <v/>
      </c>
      <c r="AH702" s="188" t="str">
        <f ca="1">IF(AB702="","",MIN(OFFSET(C702,0,0):OFFSET(C702,AB702-1,0)))</f>
        <v/>
      </c>
      <c r="AI702" s="188" t="str">
        <f ca="1">IF(AB702="","",MAX(OFFSET(B702,0,0):OFFSET(B702,AB702-1,0)))</f>
        <v/>
      </c>
      <c r="AJ702" s="188" t="str">
        <f ca="1">IF(AB702="","",MAX(OFFSET(C702,0,0):OFFSET(C702,AB702-1,0)))</f>
        <v/>
      </c>
      <c r="AK702" s="188">
        <f t="shared" ca="1" si="106"/>
        <v>0</v>
      </c>
      <c r="AL702" s="189">
        <f t="shared" ca="1" si="107"/>
        <v>0</v>
      </c>
    </row>
    <row r="703" spans="1:38" ht="15.75" x14ac:dyDescent="0.25">
      <c r="A703" s="138"/>
      <c r="B703" s="160"/>
      <c r="C703" s="160"/>
      <c r="D703" s="161"/>
      <c r="E703" s="142">
        <f t="shared" si="100"/>
        <v>1</v>
      </c>
      <c r="F703" s="162">
        <f t="shared" si="105"/>
        <v>0</v>
      </c>
      <c r="G703" s="161"/>
      <c r="H703" s="179"/>
      <c r="I703" s="143"/>
      <c r="J703" s="143"/>
      <c r="K703" s="185" t="e">
        <f>VLOOKUP('Damage Pickup'!$H703&amp;'Damage Pickup'!$I703,Code!$I$2:$M$51,4,0)</f>
        <v>#N/A</v>
      </c>
      <c r="L703" s="183"/>
      <c r="M703" s="163"/>
      <c r="N703" s="169"/>
      <c r="O703" s="169"/>
      <c r="P703" s="144">
        <v>0</v>
      </c>
      <c r="Q703" s="164">
        <f t="shared" si="104"/>
        <v>0</v>
      </c>
      <c r="R703" s="146"/>
      <c r="S703" s="147"/>
      <c r="T703" s="147"/>
      <c r="U703" s="157"/>
      <c r="V703" s="165"/>
      <c r="W703" s="166"/>
      <c r="X703" s="166"/>
      <c r="Y703" s="166"/>
      <c r="Z703" s="167" t="str">
        <f t="shared" si="101"/>
        <v/>
      </c>
      <c r="AA703" s="150">
        <f t="shared" si="103"/>
        <v>0</v>
      </c>
      <c r="AB703" s="167" t="str">
        <f t="shared" si="102"/>
        <v/>
      </c>
      <c r="AG703" s="188" t="str">
        <f ca="1">IF(AB703="","",MIN(OFFSET(B703,0,0):OFFSET(B703,AB703-1,0)))</f>
        <v/>
      </c>
      <c r="AH703" s="188" t="str">
        <f ca="1">IF(AB703="","",MIN(OFFSET(C703,0,0):OFFSET(C703,AB703-1,0)))</f>
        <v/>
      </c>
      <c r="AI703" s="188" t="str">
        <f ca="1">IF(AB703="","",MAX(OFFSET(B703,0,0):OFFSET(B703,AB703-1,0)))</f>
        <v/>
      </c>
      <c r="AJ703" s="188" t="str">
        <f ca="1">IF(AB703="","",MAX(OFFSET(C703,0,0):OFFSET(C703,AB703-1,0)))</f>
        <v/>
      </c>
      <c r="AK703" s="188">
        <f t="shared" ca="1" si="106"/>
        <v>0</v>
      </c>
      <c r="AL703" s="189">
        <f t="shared" ca="1" si="107"/>
        <v>0</v>
      </c>
    </row>
    <row r="704" spans="1:38" ht="15.75" x14ac:dyDescent="0.25">
      <c r="A704" s="138"/>
      <c r="B704" s="160"/>
      <c r="C704" s="160"/>
      <c r="D704" s="161"/>
      <c r="E704" s="142">
        <f t="shared" si="100"/>
        <v>1</v>
      </c>
      <c r="F704" s="162">
        <f t="shared" si="105"/>
        <v>0</v>
      </c>
      <c r="G704" s="161"/>
      <c r="H704" s="179"/>
      <c r="I704" s="143"/>
      <c r="J704" s="143"/>
      <c r="K704" s="185" t="e">
        <f>VLOOKUP('Damage Pickup'!$H704&amp;'Damage Pickup'!$I704,Code!$I$2:$M$51,4,0)</f>
        <v>#N/A</v>
      </c>
      <c r="L704" s="183"/>
      <c r="M704" s="163"/>
      <c r="N704" s="169"/>
      <c r="O704" s="169"/>
      <c r="P704" s="144">
        <v>0</v>
      </c>
      <c r="Q704" s="164">
        <f t="shared" si="104"/>
        <v>0</v>
      </c>
      <c r="R704" s="146"/>
      <c r="S704" s="147"/>
      <c r="T704" s="147"/>
      <c r="U704" s="157"/>
      <c r="V704" s="165"/>
      <c r="W704" s="166"/>
      <c r="X704" s="166"/>
      <c r="Y704" s="166"/>
      <c r="Z704" s="167" t="str">
        <f t="shared" si="101"/>
        <v/>
      </c>
      <c r="AA704" s="150">
        <f t="shared" si="103"/>
        <v>0</v>
      </c>
      <c r="AB704" s="167" t="str">
        <f t="shared" si="102"/>
        <v/>
      </c>
      <c r="AG704" s="188" t="str">
        <f ca="1">IF(AB704="","",MIN(OFFSET(B704,0,0):OFFSET(B704,AB704-1,0)))</f>
        <v/>
      </c>
      <c r="AH704" s="188" t="str">
        <f ca="1">IF(AB704="","",MIN(OFFSET(C704,0,0):OFFSET(C704,AB704-1,0)))</f>
        <v/>
      </c>
      <c r="AI704" s="188" t="str">
        <f ca="1">IF(AB704="","",MAX(OFFSET(B704,0,0):OFFSET(B704,AB704-1,0)))</f>
        <v/>
      </c>
      <c r="AJ704" s="188" t="str">
        <f ca="1">IF(AB704="","",MAX(OFFSET(C704,0,0):OFFSET(C704,AB704-1,0)))</f>
        <v/>
      </c>
      <c r="AK704" s="188">
        <f t="shared" ca="1" si="106"/>
        <v>0</v>
      </c>
      <c r="AL704" s="189">
        <f t="shared" ca="1" si="107"/>
        <v>0</v>
      </c>
    </row>
    <row r="705" spans="1:38" ht="15.75" x14ac:dyDescent="0.25">
      <c r="A705" s="138"/>
      <c r="B705" s="160"/>
      <c r="C705" s="160"/>
      <c r="D705" s="161"/>
      <c r="E705" s="142">
        <f t="shared" si="100"/>
        <v>1</v>
      </c>
      <c r="F705" s="162">
        <f t="shared" si="105"/>
        <v>0</v>
      </c>
      <c r="G705" s="161"/>
      <c r="H705" s="179"/>
      <c r="I705" s="143"/>
      <c r="J705" s="143"/>
      <c r="K705" s="185" t="e">
        <f>VLOOKUP('Damage Pickup'!$H705&amp;'Damage Pickup'!$I705,Code!$I$2:$M$51,4,0)</f>
        <v>#N/A</v>
      </c>
      <c r="L705" s="183"/>
      <c r="M705" s="163"/>
      <c r="N705" s="169"/>
      <c r="O705" s="169"/>
      <c r="P705" s="144">
        <v>0</v>
      </c>
      <c r="Q705" s="164">
        <f t="shared" si="104"/>
        <v>0</v>
      </c>
      <c r="R705" s="146"/>
      <c r="S705" s="147"/>
      <c r="T705" s="147"/>
      <c r="U705" s="157"/>
      <c r="V705" s="165"/>
      <c r="W705" s="166"/>
      <c r="X705" s="166"/>
      <c r="Y705" s="166"/>
      <c r="Z705" s="167" t="str">
        <f t="shared" si="101"/>
        <v/>
      </c>
      <c r="AA705" s="150">
        <f t="shared" si="103"/>
        <v>0</v>
      </c>
      <c r="AB705" s="167" t="str">
        <f t="shared" si="102"/>
        <v/>
      </c>
      <c r="AG705" s="188" t="str">
        <f ca="1">IF(AB705="","",MIN(OFFSET(B705,0,0):OFFSET(B705,AB705-1,0)))</f>
        <v/>
      </c>
      <c r="AH705" s="188" t="str">
        <f ca="1">IF(AB705="","",MIN(OFFSET(C705,0,0):OFFSET(C705,AB705-1,0)))</f>
        <v/>
      </c>
      <c r="AI705" s="188" t="str">
        <f ca="1">IF(AB705="","",MAX(OFFSET(B705,0,0):OFFSET(B705,AB705-1,0)))</f>
        <v/>
      </c>
      <c r="AJ705" s="188" t="str">
        <f ca="1">IF(AB705="","",MAX(OFFSET(C705,0,0):OFFSET(C705,AB705-1,0)))</f>
        <v/>
      </c>
      <c r="AK705" s="188">
        <f t="shared" ca="1" si="106"/>
        <v>0</v>
      </c>
      <c r="AL705" s="189">
        <f t="shared" ca="1" si="107"/>
        <v>0</v>
      </c>
    </row>
    <row r="706" spans="1:38" ht="15.75" x14ac:dyDescent="0.25">
      <c r="A706" s="138"/>
      <c r="B706" s="160"/>
      <c r="C706" s="160"/>
      <c r="D706" s="161"/>
      <c r="E706" s="142">
        <f t="shared" ref="E706:E769" si="108">IF(OR(ABS(C706-B706)*1000=0,C706=0),1,ABS(C706-B706)*1000)</f>
        <v>1</v>
      </c>
      <c r="F706" s="162">
        <f t="shared" si="105"/>
        <v>0</v>
      </c>
      <c r="G706" s="161"/>
      <c r="H706" s="179"/>
      <c r="I706" s="143"/>
      <c r="J706" s="143"/>
      <c r="K706" s="185" t="e">
        <f>VLOOKUP('Damage Pickup'!$H706&amp;'Damage Pickup'!$I706,Code!$I$2:$M$51,4,0)</f>
        <v>#N/A</v>
      </c>
      <c r="L706" s="183"/>
      <c r="M706" s="163"/>
      <c r="N706" s="169"/>
      <c r="O706" s="169"/>
      <c r="P706" s="144">
        <v>0</v>
      </c>
      <c r="Q706" s="164">
        <f t="shared" si="104"/>
        <v>0</v>
      </c>
      <c r="R706" s="146"/>
      <c r="S706" s="147"/>
      <c r="T706" s="147"/>
      <c r="U706" s="157"/>
      <c r="V706" s="165"/>
      <c r="W706" s="166"/>
      <c r="X706" s="166"/>
      <c r="Y706" s="166"/>
      <c r="Z706" s="167" t="str">
        <f t="shared" si="101"/>
        <v/>
      </c>
      <c r="AA706" s="150">
        <f t="shared" si="103"/>
        <v>0</v>
      </c>
      <c r="AB706" s="167" t="str">
        <f t="shared" si="102"/>
        <v/>
      </c>
      <c r="AG706" s="188" t="str">
        <f ca="1">IF(AB706="","",MIN(OFFSET(B706,0,0):OFFSET(B706,AB706-1,0)))</f>
        <v/>
      </c>
      <c r="AH706" s="188" t="str">
        <f ca="1">IF(AB706="","",MIN(OFFSET(C706,0,0):OFFSET(C706,AB706-1,0)))</f>
        <v/>
      </c>
      <c r="AI706" s="188" t="str">
        <f ca="1">IF(AB706="","",MAX(OFFSET(B706,0,0):OFFSET(B706,AB706-1,0)))</f>
        <v/>
      </c>
      <c r="AJ706" s="188" t="str">
        <f ca="1">IF(AB706="","",MAX(OFFSET(C706,0,0):OFFSET(C706,AB706-1,0)))</f>
        <v/>
      </c>
      <c r="AK706" s="188">
        <f t="shared" ca="1" si="106"/>
        <v>0</v>
      </c>
      <c r="AL706" s="189">
        <f t="shared" ca="1" si="107"/>
        <v>0</v>
      </c>
    </row>
    <row r="707" spans="1:38" ht="15.75" x14ac:dyDescent="0.25">
      <c r="A707" s="138"/>
      <c r="B707" s="160"/>
      <c r="C707" s="160"/>
      <c r="D707" s="161"/>
      <c r="E707" s="142">
        <f t="shared" si="108"/>
        <v>1</v>
      </c>
      <c r="F707" s="162">
        <f t="shared" si="105"/>
        <v>0</v>
      </c>
      <c r="G707" s="161"/>
      <c r="H707" s="179"/>
      <c r="I707" s="143"/>
      <c r="J707" s="143"/>
      <c r="K707" s="185" t="e">
        <f>VLOOKUP('Damage Pickup'!$H707&amp;'Damage Pickup'!$I707,Code!$I$2:$M$51,4,0)</f>
        <v>#N/A</v>
      </c>
      <c r="L707" s="183"/>
      <c r="M707" s="163"/>
      <c r="N707" s="169"/>
      <c r="O707" s="169"/>
      <c r="P707" s="144">
        <v>0</v>
      </c>
      <c r="Q707" s="164">
        <f t="shared" si="104"/>
        <v>0</v>
      </c>
      <c r="R707" s="146"/>
      <c r="S707" s="147"/>
      <c r="T707" s="147"/>
      <c r="U707" s="157"/>
      <c r="V707" s="165"/>
      <c r="W707" s="166"/>
      <c r="X707" s="166"/>
      <c r="Y707" s="166"/>
      <c r="Z707" s="167" t="str">
        <f t="shared" ref="Z707:Z770" si="109">IF(A707="","",ROW()-ROW($Z$2))</f>
        <v/>
      </c>
      <c r="AA707" s="150">
        <f t="shared" si="103"/>
        <v>0</v>
      </c>
      <c r="AB707" s="167" t="str">
        <f t="shared" ref="AB707:AB770" si="110">IF(Z707="","",COUNTIF($AA:$AA,Z707))</f>
        <v/>
      </c>
      <c r="AG707" s="188" t="str">
        <f ca="1">IF(AB707="","",MIN(OFFSET(B707,0,0):OFFSET(B707,AB707-1,0)))</f>
        <v/>
      </c>
      <c r="AH707" s="188" t="str">
        <f ca="1">IF(AB707="","",MIN(OFFSET(C707,0,0):OFFSET(C707,AB707-1,0)))</f>
        <v/>
      </c>
      <c r="AI707" s="188" t="str">
        <f ca="1">IF(AB707="","",MAX(OFFSET(B707,0,0):OFFSET(B707,AB707-1,0)))</f>
        <v/>
      </c>
      <c r="AJ707" s="188" t="str">
        <f ca="1">IF(AB707="","",MAX(OFFSET(C707,0,0):OFFSET(C707,AB707-1,0)))</f>
        <v/>
      </c>
      <c r="AK707" s="188">
        <f t="shared" ca="1" si="106"/>
        <v>0</v>
      </c>
      <c r="AL707" s="189">
        <f t="shared" ca="1" si="107"/>
        <v>0</v>
      </c>
    </row>
    <row r="708" spans="1:38" ht="15.75" x14ac:dyDescent="0.25">
      <c r="A708" s="138"/>
      <c r="B708" s="160"/>
      <c r="C708" s="160"/>
      <c r="D708" s="161"/>
      <c r="E708" s="142">
        <f t="shared" si="108"/>
        <v>1</v>
      </c>
      <c r="F708" s="162">
        <f t="shared" si="105"/>
        <v>0</v>
      </c>
      <c r="G708" s="161"/>
      <c r="H708" s="179"/>
      <c r="I708" s="143"/>
      <c r="J708" s="143"/>
      <c r="K708" s="185" t="e">
        <f>VLOOKUP('Damage Pickup'!$H708&amp;'Damage Pickup'!$I708,Code!$I$2:$M$51,4,0)</f>
        <v>#N/A</v>
      </c>
      <c r="L708" s="183"/>
      <c r="M708" s="163"/>
      <c r="N708" s="169"/>
      <c r="O708" s="169"/>
      <c r="P708" s="144">
        <v>0</v>
      </c>
      <c r="Q708" s="164">
        <f t="shared" si="104"/>
        <v>0</v>
      </c>
      <c r="R708" s="146"/>
      <c r="S708" s="147"/>
      <c r="T708" s="147"/>
      <c r="U708" s="157"/>
      <c r="V708" s="165"/>
      <c r="W708" s="166"/>
      <c r="X708" s="166"/>
      <c r="Y708" s="166"/>
      <c r="Z708" s="167" t="str">
        <f t="shared" si="109"/>
        <v/>
      </c>
      <c r="AA708" s="150">
        <f t="shared" si="103"/>
        <v>0</v>
      </c>
      <c r="AB708" s="167" t="str">
        <f t="shared" si="110"/>
        <v/>
      </c>
      <c r="AG708" s="188" t="str">
        <f ca="1">IF(AB708="","",MIN(OFFSET(B708,0,0):OFFSET(B708,AB708-1,0)))</f>
        <v/>
      </c>
      <c r="AH708" s="188" t="str">
        <f ca="1">IF(AB708="","",MIN(OFFSET(C708,0,0):OFFSET(C708,AB708-1,0)))</f>
        <v/>
      </c>
      <c r="AI708" s="188" t="str">
        <f ca="1">IF(AB708="","",MAX(OFFSET(B708,0,0):OFFSET(B708,AB708-1,0)))</f>
        <v/>
      </c>
      <c r="AJ708" s="188" t="str">
        <f ca="1">IF(AB708="","",MAX(OFFSET(C708,0,0):OFFSET(C708,AB708-1,0)))</f>
        <v/>
      </c>
      <c r="AK708" s="188">
        <f t="shared" ca="1" si="106"/>
        <v>0</v>
      </c>
      <c r="AL708" s="189">
        <f t="shared" ca="1" si="107"/>
        <v>0</v>
      </c>
    </row>
    <row r="709" spans="1:38" ht="15.75" x14ac:dyDescent="0.25">
      <c r="A709" s="138"/>
      <c r="B709" s="160"/>
      <c r="C709" s="160"/>
      <c r="D709" s="161"/>
      <c r="E709" s="142">
        <f t="shared" si="108"/>
        <v>1</v>
      </c>
      <c r="F709" s="162">
        <f t="shared" si="105"/>
        <v>0</v>
      </c>
      <c r="G709" s="161"/>
      <c r="H709" s="179"/>
      <c r="I709" s="143"/>
      <c r="J709" s="143"/>
      <c r="K709" s="185" t="e">
        <f>VLOOKUP('Damage Pickup'!$H709&amp;'Damage Pickup'!$I709,Code!$I$2:$M$51,4,0)</f>
        <v>#N/A</v>
      </c>
      <c r="L709" s="183"/>
      <c r="M709" s="163"/>
      <c r="N709" s="169"/>
      <c r="O709" s="169"/>
      <c r="P709" s="144">
        <v>0</v>
      </c>
      <c r="Q709" s="164">
        <f t="shared" si="104"/>
        <v>0</v>
      </c>
      <c r="R709" s="146"/>
      <c r="S709" s="147"/>
      <c r="T709" s="147"/>
      <c r="U709" s="157"/>
      <c r="V709" s="165"/>
      <c r="W709" s="166"/>
      <c r="X709" s="166"/>
      <c r="Y709" s="166"/>
      <c r="Z709" s="167" t="str">
        <f t="shared" si="109"/>
        <v/>
      </c>
      <c r="AA709" s="150">
        <f t="shared" si="103"/>
        <v>0</v>
      </c>
      <c r="AB709" s="167" t="str">
        <f t="shared" si="110"/>
        <v/>
      </c>
      <c r="AG709" s="188" t="str">
        <f ca="1">IF(AB709="","",MIN(OFFSET(B709,0,0):OFFSET(B709,AB709-1,0)))</f>
        <v/>
      </c>
      <c r="AH709" s="188" t="str">
        <f ca="1">IF(AB709="","",MIN(OFFSET(C709,0,0):OFFSET(C709,AB709-1,0)))</f>
        <v/>
      </c>
      <c r="AI709" s="188" t="str">
        <f ca="1">IF(AB709="","",MAX(OFFSET(B709,0,0):OFFSET(B709,AB709-1,0)))</f>
        <v/>
      </c>
      <c r="AJ709" s="188" t="str">
        <f ca="1">IF(AB709="","",MAX(OFFSET(C709,0,0):OFFSET(C709,AB709-1,0)))</f>
        <v/>
      </c>
      <c r="AK709" s="188">
        <f t="shared" ca="1" si="106"/>
        <v>0</v>
      </c>
      <c r="AL709" s="189">
        <f t="shared" ca="1" si="107"/>
        <v>0</v>
      </c>
    </row>
    <row r="710" spans="1:38" ht="15.75" x14ac:dyDescent="0.25">
      <c r="A710" s="138"/>
      <c r="B710" s="160"/>
      <c r="C710" s="160"/>
      <c r="D710" s="161"/>
      <c r="E710" s="142">
        <f t="shared" si="108"/>
        <v>1</v>
      </c>
      <c r="F710" s="162">
        <f t="shared" si="105"/>
        <v>0</v>
      </c>
      <c r="G710" s="161"/>
      <c r="H710" s="179"/>
      <c r="I710" s="143"/>
      <c r="J710" s="143"/>
      <c r="K710" s="185" t="e">
        <f>VLOOKUP('Damage Pickup'!$H710&amp;'Damage Pickup'!$I710,Code!$I$2:$M$51,4,0)</f>
        <v>#N/A</v>
      </c>
      <c r="L710" s="183"/>
      <c r="M710" s="163"/>
      <c r="N710" s="169"/>
      <c r="O710" s="169"/>
      <c r="P710" s="144">
        <v>0</v>
      </c>
      <c r="Q710" s="164">
        <f t="shared" si="104"/>
        <v>0</v>
      </c>
      <c r="R710" s="146"/>
      <c r="S710" s="147"/>
      <c r="T710" s="147"/>
      <c r="U710" s="157"/>
      <c r="V710" s="165"/>
      <c r="W710" s="166"/>
      <c r="X710" s="166"/>
      <c r="Y710" s="166"/>
      <c r="Z710" s="167" t="str">
        <f t="shared" si="109"/>
        <v/>
      </c>
      <c r="AA710" s="150">
        <f t="shared" si="103"/>
        <v>0</v>
      </c>
      <c r="AB710" s="167" t="str">
        <f t="shared" si="110"/>
        <v/>
      </c>
      <c r="AG710" s="188" t="str">
        <f ca="1">IF(AB710="","",MIN(OFFSET(B710,0,0):OFFSET(B710,AB710-1,0)))</f>
        <v/>
      </c>
      <c r="AH710" s="188" t="str">
        <f ca="1">IF(AB710="","",MIN(OFFSET(C710,0,0):OFFSET(C710,AB710-1,0)))</f>
        <v/>
      </c>
      <c r="AI710" s="188" t="str">
        <f ca="1">IF(AB710="","",MAX(OFFSET(B710,0,0):OFFSET(B710,AB710-1,0)))</f>
        <v/>
      </c>
      <c r="AJ710" s="188" t="str">
        <f ca="1">IF(AB710="","",MAX(OFFSET(C710,0,0):OFFSET(C710,AB710-1,0)))</f>
        <v/>
      </c>
      <c r="AK710" s="188">
        <f t="shared" ca="1" si="106"/>
        <v>0</v>
      </c>
      <c r="AL710" s="189">
        <f t="shared" ca="1" si="107"/>
        <v>0</v>
      </c>
    </row>
    <row r="711" spans="1:38" ht="15.75" x14ac:dyDescent="0.25">
      <c r="A711" s="138"/>
      <c r="B711" s="160"/>
      <c r="C711" s="160"/>
      <c r="D711" s="161"/>
      <c r="E711" s="142">
        <f t="shared" si="108"/>
        <v>1</v>
      </c>
      <c r="F711" s="162">
        <f t="shared" si="105"/>
        <v>0</v>
      </c>
      <c r="G711" s="161"/>
      <c r="H711" s="179"/>
      <c r="I711" s="143"/>
      <c r="J711" s="143"/>
      <c r="K711" s="185" t="e">
        <f>VLOOKUP('Damage Pickup'!$H711&amp;'Damage Pickup'!$I711,Code!$I$2:$M$51,4,0)</f>
        <v>#N/A</v>
      </c>
      <c r="L711" s="183"/>
      <c r="M711" s="163"/>
      <c r="N711" s="169"/>
      <c r="O711" s="169"/>
      <c r="P711" s="144">
        <v>0</v>
      </c>
      <c r="Q711" s="164">
        <f t="shared" si="104"/>
        <v>0</v>
      </c>
      <c r="R711" s="146"/>
      <c r="S711" s="147"/>
      <c r="T711" s="147"/>
      <c r="U711" s="157"/>
      <c r="V711" s="165"/>
      <c r="W711" s="166"/>
      <c r="X711" s="166"/>
      <c r="Y711" s="166"/>
      <c r="Z711" s="167" t="str">
        <f t="shared" si="109"/>
        <v/>
      </c>
      <c r="AA711" s="150">
        <f t="shared" si="103"/>
        <v>0</v>
      </c>
      <c r="AB711" s="167" t="str">
        <f t="shared" si="110"/>
        <v/>
      </c>
      <c r="AG711" s="188" t="str">
        <f ca="1">IF(AB711="","",MIN(OFFSET(B711,0,0):OFFSET(B711,AB711-1,0)))</f>
        <v/>
      </c>
      <c r="AH711" s="188" t="str">
        <f ca="1">IF(AB711="","",MIN(OFFSET(C711,0,0):OFFSET(C711,AB711-1,0)))</f>
        <v/>
      </c>
      <c r="AI711" s="188" t="str">
        <f ca="1">IF(AB711="","",MAX(OFFSET(B711,0,0):OFFSET(B711,AB711-1,0)))</f>
        <v/>
      </c>
      <c r="AJ711" s="188" t="str">
        <f ca="1">IF(AB711="","",MAX(OFFSET(C711,0,0):OFFSET(C711,AB711-1,0)))</f>
        <v/>
      </c>
      <c r="AK711" s="188">
        <f t="shared" ca="1" si="106"/>
        <v>0</v>
      </c>
      <c r="AL711" s="189">
        <f t="shared" ca="1" si="107"/>
        <v>0</v>
      </c>
    </row>
    <row r="712" spans="1:38" ht="15.75" x14ac:dyDescent="0.25">
      <c r="A712" s="138"/>
      <c r="B712" s="160"/>
      <c r="C712" s="160"/>
      <c r="D712" s="161"/>
      <c r="E712" s="142">
        <f t="shared" si="108"/>
        <v>1</v>
      </c>
      <c r="F712" s="162">
        <f t="shared" si="105"/>
        <v>0</v>
      </c>
      <c r="G712" s="161"/>
      <c r="H712" s="179"/>
      <c r="I712" s="143"/>
      <c r="J712" s="143"/>
      <c r="K712" s="185" t="e">
        <f>VLOOKUP('Damage Pickup'!$H712&amp;'Damage Pickup'!$I712,Code!$I$2:$M$51,4,0)</f>
        <v>#N/A</v>
      </c>
      <c r="L712" s="183"/>
      <c r="M712" s="163"/>
      <c r="N712" s="169"/>
      <c r="O712" s="169"/>
      <c r="P712" s="144">
        <v>0</v>
      </c>
      <c r="Q712" s="164">
        <f t="shared" si="104"/>
        <v>0</v>
      </c>
      <c r="R712" s="146"/>
      <c r="S712" s="147"/>
      <c r="T712" s="147"/>
      <c r="U712" s="157"/>
      <c r="V712" s="165"/>
      <c r="W712" s="166"/>
      <c r="X712" s="166"/>
      <c r="Y712" s="166"/>
      <c r="Z712" s="167" t="str">
        <f t="shared" si="109"/>
        <v/>
      </c>
      <c r="AA712" s="150">
        <f t="shared" si="103"/>
        <v>0</v>
      </c>
      <c r="AB712" s="167" t="str">
        <f t="shared" si="110"/>
        <v/>
      </c>
      <c r="AG712" s="188" t="str">
        <f ca="1">IF(AB712="","",MIN(OFFSET(B712,0,0):OFFSET(B712,AB712-1,0)))</f>
        <v/>
      </c>
      <c r="AH712" s="188" t="str">
        <f ca="1">IF(AB712="","",MIN(OFFSET(C712,0,0):OFFSET(C712,AB712-1,0)))</f>
        <v/>
      </c>
      <c r="AI712" s="188" t="str">
        <f ca="1">IF(AB712="","",MAX(OFFSET(B712,0,0):OFFSET(B712,AB712-1,0)))</f>
        <v/>
      </c>
      <c r="AJ712" s="188" t="str">
        <f ca="1">IF(AB712="","",MAX(OFFSET(C712,0,0):OFFSET(C712,AB712-1,0)))</f>
        <v/>
      </c>
      <c r="AK712" s="188">
        <f t="shared" ca="1" si="106"/>
        <v>0</v>
      </c>
      <c r="AL712" s="189">
        <f t="shared" ca="1" si="107"/>
        <v>0</v>
      </c>
    </row>
    <row r="713" spans="1:38" ht="15.75" x14ac:dyDescent="0.25">
      <c r="A713" s="138"/>
      <c r="B713" s="160"/>
      <c r="C713" s="160"/>
      <c r="D713" s="161"/>
      <c r="E713" s="142">
        <f t="shared" si="108"/>
        <v>1</v>
      </c>
      <c r="F713" s="162">
        <f t="shared" si="105"/>
        <v>0</v>
      </c>
      <c r="G713" s="161"/>
      <c r="H713" s="179"/>
      <c r="I713" s="143"/>
      <c r="J713" s="143"/>
      <c r="K713" s="185" t="e">
        <f>VLOOKUP('Damage Pickup'!$H713&amp;'Damage Pickup'!$I713,Code!$I$2:$M$51,4,0)</f>
        <v>#N/A</v>
      </c>
      <c r="L713" s="183"/>
      <c r="M713" s="163"/>
      <c r="N713" s="169"/>
      <c r="O713" s="169"/>
      <c r="P713" s="144">
        <v>0</v>
      </c>
      <c r="Q713" s="164">
        <f t="shared" si="104"/>
        <v>0</v>
      </c>
      <c r="R713" s="146"/>
      <c r="S713" s="147"/>
      <c r="T713" s="147"/>
      <c r="U713" s="157"/>
      <c r="V713" s="165"/>
      <c r="W713" s="166"/>
      <c r="X713" s="166"/>
      <c r="Y713" s="166"/>
      <c r="Z713" s="167" t="str">
        <f t="shared" si="109"/>
        <v/>
      </c>
      <c r="AA713" s="150">
        <f t="shared" ref="AA713:AA776" si="111">IF(B713="",0,IF(Z713="",AA712,Z713))</f>
        <v>0</v>
      </c>
      <c r="AB713" s="167" t="str">
        <f t="shared" si="110"/>
        <v/>
      </c>
      <c r="AG713" s="188" t="str">
        <f ca="1">IF(AB713="","",MIN(OFFSET(B713,0,0):OFFSET(B713,AB713-1,0)))</f>
        <v/>
      </c>
      <c r="AH713" s="188" t="str">
        <f ca="1">IF(AB713="","",MIN(OFFSET(C713,0,0):OFFSET(C713,AB713-1,0)))</f>
        <v/>
      </c>
      <c r="AI713" s="188" t="str">
        <f ca="1">IF(AB713="","",MAX(OFFSET(B713,0,0):OFFSET(B713,AB713-1,0)))</f>
        <v/>
      </c>
      <c r="AJ713" s="188" t="str">
        <f ca="1">IF(AB713="","",MAX(OFFSET(C713,0,0):OFFSET(C713,AB713-1,0)))</f>
        <v/>
      </c>
      <c r="AK713" s="188">
        <f t="shared" ca="1" si="106"/>
        <v>0</v>
      </c>
      <c r="AL713" s="189">
        <f t="shared" ca="1" si="107"/>
        <v>0</v>
      </c>
    </row>
    <row r="714" spans="1:38" ht="15.75" x14ac:dyDescent="0.25">
      <c r="A714" s="138"/>
      <c r="B714" s="160"/>
      <c r="C714" s="160"/>
      <c r="D714" s="161"/>
      <c r="E714" s="142">
        <f t="shared" si="108"/>
        <v>1</v>
      </c>
      <c r="F714" s="162">
        <f t="shared" si="105"/>
        <v>0</v>
      </c>
      <c r="G714" s="161"/>
      <c r="H714" s="179"/>
      <c r="I714" s="143"/>
      <c r="J714" s="143"/>
      <c r="K714" s="185" t="e">
        <f>VLOOKUP('Damage Pickup'!$H714&amp;'Damage Pickup'!$I714,Code!$I$2:$M$51,4,0)</f>
        <v>#N/A</v>
      </c>
      <c r="L714" s="183"/>
      <c r="M714" s="163"/>
      <c r="N714" s="169"/>
      <c r="O714" s="169"/>
      <c r="P714" s="144">
        <v>0</v>
      </c>
      <c r="Q714" s="164">
        <f t="shared" si="104"/>
        <v>0</v>
      </c>
      <c r="R714" s="146"/>
      <c r="S714" s="147"/>
      <c r="T714" s="147"/>
      <c r="U714" s="157"/>
      <c r="V714" s="165"/>
      <c r="W714" s="166"/>
      <c r="X714" s="166"/>
      <c r="Y714" s="166"/>
      <c r="Z714" s="167" t="str">
        <f t="shared" si="109"/>
        <v/>
      </c>
      <c r="AA714" s="150">
        <f t="shared" si="111"/>
        <v>0</v>
      </c>
      <c r="AB714" s="167" t="str">
        <f t="shared" si="110"/>
        <v/>
      </c>
      <c r="AG714" s="188" t="str">
        <f ca="1">IF(AB714="","",MIN(OFFSET(B714,0,0):OFFSET(B714,AB714-1,0)))</f>
        <v/>
      </c>
      <c r="AH714" s="188" t="str">
        <f ca="1">IF(AB714="","",MIN(OFFSET(C714,0,0):OFFSET(C714,AB714-1,0)))</f>
        <v/>
      </c>
      <c r="AI714" s="188" t="str">
        <f ca="1">IF(AB714="","",MAX(OFFSET(B714,0,0):OFFSET(B714,AB714-1,0)))</f>
        <v/>
      </c>
      <c r="AJ714" s="188" t="str">
        <f ca="1">IF(AB714="","",MAX(OFFSET(C714,0,0):OFFSET(C714,AB714-1,0)))</f>
        <v/>
      </c>
      <c r="AK714" s="188">
        <f t="shared" ca="1" si="106"/>
        <v>0</v>
      </c>
      <c r="AL714" s="189">
        <f t="shared" ca="1" si="107"/>
        <v>0</v>
      </c>
    </row>
    <row r="715" spans="1:38" ht="15.75" x14ac:dyDescent="0.25">
      <c r="A715" s="138"/>
      <c r="B715" s="160"/>
      <c r="C715" s="160"/>
      <c r="D715" s="161"/>
      <c r="E715" s="142">
        <f t="shared" si="108"/>
        <v>1</v>
      </c>
      <c r="F715" s="162">
        <f t="shared" si="105"/>
        <v>0</v>
      </c>
      <c r="G715" s="161"/>
      <c r="H715" s="179"/>
      <c r="I715" s="143"/>
      <c r="J715" s="143"/>
      <c r="K715" s="185" t="e">
        <f>VLOOKUP('Damage Pickup'!$H715&amp;'Damage Pickup'!$I715,Code!$I$2:$M$51,4,0)</f>
        <v>#N/A</v>
      </c>
      <c r="L715" s="183"/>
      <c r="M715" s="163"/>
      <c r="N715" s="169"/>
      <c r="O715" s="169"/>
      <c r="P715" s="144">
        <v>0</v>
      </c>
      <c r="Q715" s="164">
        <f t="shared" si="104"/>
        <v>0</v>
      </c>
      <c r="R715" s="146"/>
      <c r="S715" s="147"/>
      <c r="T715" s="147"/>
      <c r="U715" s="157"/>
      <c r="V715" s="165"/>
      <c r="W715" s="166"/>
      <c r="X715" s="166"/>
      <c r="Y715" s="166"/>
      <c r="Z715" s="167" t="str">
        <f t="shared" si="109"/>
        <v/>
      </c>
      <c r="AA715" s="150">
        <f t="shared" si="111"/>
        <v>0</v>
      </c>
      <c r="AB715" s="167" t="str">
        <f t="shared" si="110"/>
        <v/>
      </c>
      <c r="AG715" s="188" t="str">
        <f ca="1">IF(AB715="","",MIN(OFFSET(B715,0,0):OFFSET(B715,AB715-1,0)))</f>
        <v/>
      </c>
      <c r="AH715" s="188" t="str">
        <f ca="1">IF(AB715="","",MIN(OFFSET(C715,0,0):OFFSET(C715,AB715-1,0)))</f>
        <v/>
      </c>
      <c r="AI715" s="188" t="str">
        <f ca="1">IF(AB715="","",MAX(OFFSET(B715,0,0):OFFSET(B715,AB715-1,0)))</f>
        <v/>
      </c>
      <c r="AJ715" s="188" t="str">
        <f ca="1">IF(AB715="","",MAX(OFFSET(C715,0,0):OFFSET(C715,AB715-1,0)))</f>
        <v/>
      </c>
      <c r="AK715" s="188">
        <f t="shared" ca="1" si="106"/>
        <v>0</v>
      </c>
      <c r="AL715" s="189">
        <f t="shared" ca="1" si="107"/>
        <v>0</v>
      </c>
    </row>
    <row r="716" spans="1:38" ht="15.75" x14ac:dyDescent="0.25">
      <c r="A716" s="138"/>
      <c r="B716" s="160"/>
      <c r="C716" s="160"/>
      <c r="D716" s="161"/>
      <c r="E716" s="142">
        <f t="shared" si="108"/>
        <v>1</v>
      </c>
      <c r="F716" s="162">
        <f t="shared" si="105"/>
        <v>0</v>
      </c>
      <c r="G716" s="161"/>
      <c r="H716" s="179"/>
      <c r="I716" s="143"/>
      <c r="J716" s="143"/>
      <c r="K716" s="185" t="e">
        <f>VLOOKUP('Damage Pickup'!$H716&amp;'Damage Pickup'!$I716,Code!$I$2:$M$51,4,0)</f>
        <v>#N/A</v>
      </c>
      <c r="L716" s="183"/>
      <c r="M716" s="163"/>
      <c r="N716" s="169"/>
      <c r="O716" s="169"/>
      <c r="P716" s="144">
        <v>0</v>
      </c>
      <c r="Q716" s="164">
        <f t="shared" si="104"/>
        <v>0</v>
      </c>
      <c r="R716" s="146"/>
      <c r="S716" s="147"/>
      <c r="T716" s="147"/>
      <c r="U716" s="157"/>
      <c r="V716" s="165"/>
      <c r="W716" s="166"/>
      <c r="X716" s="166"/>
      <c r="Y716" s="166"/>
      <c r="Z716" s="167" t="str">
        <f t="shared" si="109"/>
        <v/>
      </c>
      <c r="AA716" s="150">
        <f t="shared" si="111"/>
        <v>0</v>
      </c>
      <c r="AB716" s="167" t="str">
        <f t="shared" si="110"/>
        <v/>
      </c>
      <c r="AG716" s="188" t="str">
        <f ca="1">IF(AB716="","",MIN(OFFSET(B716,0,0):OFFSET(B716,AB716-1,0)))</f>
        <v/>
      </c>
      <c r="AH716" s="188" t="str">
        <f ca="1">IF(AB716="","",MIN(OFFSET(C716,0,0):OFFSET(C716,AB716-1,0)))</f>
        <v/>
      </c>
      <c r="AI716" s="188" t="str">
        <f ca="1">IF(AB716="","",MAX(OFFSET(B716,0,0):OFFSET(B716,AB716-1,0)))</f>
        <v/>
      </c>
      <c r="AJ716" s="188" t="str">
        <f ca="1">IF(AB716="","",MAX(OFFSET(C716,0,0):OFFSET(C716,AB716-1,0)))</f>
        <v/>
      </c>
      <c r="AK716" s="188">
        <f t="shared" ca="1" si="106"/>
        <v>0</v>
      </c>
      <c r="AL716" s="189">
        <f t="shared" ca="1" si="107"/>
        <v>0</v>
      </c>
    </row>
    <row r="717" spans="1:38" ht="15.75" x14ac:dyDescent="0.25">
      <c r="A717" s="138"/>
      <c r="B717" s="160"/>
      <c r="C717" s="160"/>
      <c r="D717" s="161"/>
      <c r="E717" s="142">
        <f t="shared" si="108"/>
        <v>1</v>
      </c>
      <c r="F717" s="162">
        <f t="shared" si="105"/>
        <v>0</v>
      </c>
      <c r="G717" s="161"/>
      <c r="H717" s="179"/>
      <c r="I717" s="143"/>
      <c r="J717" s="143"/>
      <c r="K717" s="185" t="e">
        <f>VLOOKUP('Damage Pickup'!$H717&amp;'Damage Pickup'!$I717,Code!$I$2:$M$51,4,0)</f>
        <v>#N/A</v>
      </c>
      <c r="L717" s="183"/>
      <c r="M717" s="163"/>
      <c r="N717" s="169"/>
      <c r="O717" s="169"/>
      <c r="P717" s="144">
        <v>0</v>
      </c>
      <c r="Q717" s="164">
        <f t="shared" si="104"/>
        <v>0</v>
      </c>
      <c r="R717" s="146"/>
      <c r="S717" s="147"/>
      <c r="T717" s="147"/>
      <c r="U717" s="157"/>
      <c r="V717" s="165"/>
      <c r="W717" s="166"/>
      <c r="X717" s="166"/>
      <c r="Y717" s="166"/>
      <c r="Z717" s="167" t="str">
        <f t="shared" si="109"/>
        <v/>
      </c>
      <c r="AA717" s="150">
        <f t="shared" si="111"/>
        <v>0</v>
      </c>
      <c r="AB717" s="167" t="str">
        <f t="shared" si="110"/>
        <v/>
      </c>
      <c r="AG717" s="188" t="str">
        <f ca="1">IF(AB717="","",MIN(OFFSET(B717,0,0):OFFSET(B717,AB717-1,0)))</f>
        <v/>
      </c>
      <c r="AH717" s="188" t="str">
        <f ca="1">IF(AB717="","",MIN(OFFSET(C717,0,0):OFFSET(C717,AB717-1,0)))</f>
        <v/>
      </c>
      <c r="AI717" s="188" t="str">
        <f ca="1">IF(AB717="","",MAX(OFFSET(B717,0,0):OFFSET(B717,AB717-1,0)))</f>
        <v/>
      </c>
      <c r="AJ717" s="188" t="str">
        <f ca="1">IF(AB717="","",MAX(OFFSET(C717,0,0):OFFSET(C717,AB717-1,0)))</f>
        <v/>
      </c>
      <c r="AK717" s="188">
        <f t="shared" ca="1" si="106"/>
        <v>0</v>
      </c>
      <c r="AL717" s="189">
        <f t="shared" ca="1" si="107"/>
        <v>0</v>
      </c>
    </row>
    <row r="718" spans="1:38" ht="15.75" x14ac:dyDescent="0.25">
      <c r="A718" s="138"/>
      <c r="B718" s="160"/>
      <c r="C718" s="160"/>
      <c r="D718" s="161"/>
      <c r="E718" s="142">
        <f t="shared" si="108"/>
        <v>1</v>
      </c>
      <c r="F718" s="162">
        <f t="shared" si="105"/>
        <v>0</v>
      </c>
      <c r="G718" s="161"/>
      <c r="H718" s="179"/>
      <c r="I718" s="143"/>
      <c r="J718" s="143"/>
      <c r="K718" s="185" t="e">
        <f>VLOOKUP('Damage Pickup'!$H718&amp;'Damage Pickup'!$I718,Code!$I$2:$M$51,4,0)</f>
        <v>#N/A</v>
      </c>
      <c r="L718" s="183"/>
      <c r="M718" s="163"/>
      <c r="N718" s="169"/>
      <c r="O718" s="169"/>
      <c r="P718" s="144">
        <v>0</v>
      </c>
      <c r="Q718" s="164">
        <f t="shared" si="104"/>
        <v>0</v>
      </c>
      <c r="R718" s="146"/>
      <c r="S718" s="147"/>
      <c r="T718" s="147"/>
      <c r="U718" s="157"/>
      <c r="V718" s="165"/>
      <c r="W718" s="166"/>
      <c r="X718" s="166"/>
      <c r="Y718" s="166"/>
      <c r="Z718" s="167" t="str">
        <f t="shared" si="109"/>
        <v/>
      </c>
      <c r="AA718" s="150">
        <f t="shared" si="111"/>
        <v>0</v>
      </c>
      <c r="AB718" s="167" t="str">
        <f t="shared" si="110"/>
        <v/>
      </c>
      <c r="AG718" s="188" t="str">
        <f ca="1">IF(AB718="","",MIN(OFFSET(B718,0,0):OFFSET(B718,AB718-1,0)))</f>
        <v/>
      </c>
      <c r="AH718" s="188" t="str">
        <f ca="1">IF(AB718="","",MIN(OFFSET(C718,0,0):OFFSET(C718,AB718-1,0)))</f>
        <v/>
      </c>
      <c r="AI718" s="188" t="str">
        <f ca="1">IF(AB718="","",MAX(OFFSET(B718,0,0):OFFSET(B718,AB718-1,0)))</f>
        <v/>
      </c>
      <c r="AJ718" s="188" t="str">
        <f ca="1">IF(AB718="","",MAX(OFFSET(C718,0,0):OFFSET(C718,AB718-1,0)))</f>
        <v/>
      </c>
      <c r="AK718" s="188">
        <f t="shared" ca="1" si="106"/>
        <v>0</v>
      </c>
      <c r="AL718" s="189">
        <f t="shared" ca="1" si="107"/>
        <v>0</v>
      </c>
    </row>
    <row r="719" spans="1:38" ht="15.75" x14ac:dyDescent="0.25">
      <c r="A719" s="138"/>
      <c r="B719" s="160"/>
      <c r="C719" s="160"/>
      <c r="D719" s="161"/>
      <c r="E719" s="142">
        <f t="shared" si="108"/>
        <v>1</v>
      </c>
      <c r="F719" s="162">
        <f t="shared" si="105"/>
        <v>0</v>
      </c>
      <c r="G719" s="161"/>
      <c r="H719" s="179"/>
      <c r="I719" s="143"/>
      <c r="J719" s="143"/>
      <c r="K719" s="185" t="e">
        <f>VLOOKUP('Damage Pickup'!$H719&amp;'Damage Pickup'!$I719,Code!$I$2:$M$51,4,0)</f>
        <v>#N/A</v>
      </c>
      <c r="L719" s="183"/>
      <c r="M719" s="163"/>
      <c r="N719" s="169"/>
      <c r="O719" s="169"/>
      <c r="P719" s="144">
        <v>0</v>
      </c>
      <c r="Q719" s="164">
        <f t="shared" si="104"/>
        <v>0</v>
      </c>
      <c r="R719" s="146"/>
      <c r="S719" s="147"/>
      <c r="T719" s="147"/>
      <c r="U719" s="157"/>
      <c r="V719" s="165"/>
      <c r="W719" s="166"/>
      <c r="X719" s="166"/>
      <c r="Y719" s="166"/>
      <c r="Z719" s="167" t="str">
        <f t="shared" si="109"/>
        <v/>
      </c>
      <c r="AA719" s="150">
        <f t="shared" si="111"/>
        <v>0</v>
      </c>
      <c r="AB719" s="167" t="str">
        <f t="shared" si="110"/>
        <v/>
      </c>
      <c r="AG719" s="188" t="str">
        <f ca="1">IF(AB719="","",MIN(OFFSET(B719,0,0):OFFSET(B719,AB719-1,0)))</f>
        <v/>
      </c>
      <c r="AH719" s="188" t="str">
        <f ca="1">IF(AB719="","",MIN(OFFSET(C719,0,0):OFFSET(C719,AB719-1,0)))</f>
        <v/>
      </c>
      <c r="AI719" s="188" t="str">
        <f ca="1">IF(AB719="","",MAX(OFFSET(B719,0,0):OFFSET(B719,AB719-1,0)))</f>
        <v/>
      </c>
      <c r="AJ719" s="188" t="str">
        <f ca="1">IF(AB719="","",MAX(OFFSET(C719,0,0):OFFSET(C719,AB719-1,0)))</f>
        <v/>
      </c>
      <c r="AK719" s="188">
        <f t="shared" ca="1" si="106"/>
        <v>0</v>
      </c>
      <c r="AL719" s="189">
        <f t="shared" ca="1" si="107"/>
        <v>0</v>
      </c>
    </row>
    <row r="720" spans="1:38" ht="15.75" x14ac:dyDescent="0.25">
      <c r="A720" s="138"/>
      <c r="B720" s="160"/>
      <c r="C720" s="160"/>
      <c r="D720" s="161"/>
      <c r="E720" s="142">
        <f t="shared" si="108"/>
        <v>1</v>
      </c>
      <c r="F720" s="162">
        <f t="shared" si="105"/>
        <v>0</v>
      </c>
      <c r="G720" s="161"/>
      <c r="H720" s="179"/>
      <c r="I720" s="143"/>
      <c r="J720" s="143"/>
      <c r="K720" s="185" t="e">
        <f>VLOOKUP('Damage Pickup'!$H720&amp;'Damage Pickup'!$I720,Code!$I$2:$M$51,4,0)</f>
        <v>#N/A</v>
      </c>
      <c r="L720" s="183"/>
      <c r="M720" s="163"/>
      <c r="N720" s="169"/>
      <c r="O720" s="169"/>
      <c r="P720" s="144">
        <v>0</v>
      </c>
      <c r="Q720" s="164">
        <f t="shared" ref="Q720:Q783" si="112">SUMIF($AA:$AA,Z720,$P:$P)</f>
        <v>0</v>
      </c>
      <c r="R720" s="146"/>
      <c r="S720" s="147"/>
      <c r="T720" s="147"/>
      <c r="U720" s="157"/>
      <c r="V720" s="165"/>
      <c r="W720" s="166"/>
      <c r="X720" s="166"/>
      <c r="Y720" s="166"/>
      <c r="Z720" s="167" t="str">
        <f t="shared" si="109"/>
        <v/>
      </c>
      <c r="AA720" s="150">
        <f t="shared" si="111"/>
        <v>0</v>
      </c>
      <c r="AB720" s="167" t="str">
        <f t="shared" si="110"/>
        <v/>
      </c>
      <c r="AG720" s="188" t="str">
        <f ca="1">IF(AB720="","",MIN(OFFSET(B720,0,0):OFFSET(B720,AB720-1,0)))</f>
        <v/>
      </c>
      <c r="AH720" s="188" t="str">
        <f ca="1">IF(AB720="","",MIN(OFFSET(C720,0,0):OFFSET(C720,AB720-1,0)))</f>
        <v/>
      </c>
      <c r="AI720" s="188" t="str">
        <f ca="1">IF(AB720="","",MAX(OFFSET(B720,0,0):OFFSET(B720,AB720-1,0)))</f>
        <v/>
      </c>
      <c r="AJ720" s="188" t="str">
        <f ca="1">IF(AB720="","",MAX(OFFSET(C720,0,0):OFFSET(C720,AB720-1,0)))</f>
        <v/>
      </c>
      <c r="AK720" s="188">
        <f t="shared" ca="1" si="106"/>
        <v>0</v>
      </c>
      <c r="AL720" s="189">
        <f t="shared" ca="1" si="107"/>
        <v>0</v>
      </c>
    </row>
    <row r="721" spans="1:38" ht="15.75" x14ac:dyDescent="0.25">
      <c r="A721" s="138"/>
      <c r="B721" s="160"/>
      <c r="C721" s="160"/>
      <c r="D721" s="161"/>
      <c r="E721" s="142">
        <f t="shared" si="108"/>
        <v>1</v>
      </c>
      <c r="F721" s="162">
        <f t="shared" si="105"/>
        <v>0</v>
      </c>
      <c r="G721" s="161"/>
      <c r="H721" s="179"/>
      <c r="I721" s="143"/>
      <c r="J721" s="143"/>
      <c r="K721" s="185" t="e">
        <f>VLOOKUP('Damage Pickup'!$H721&amp;'Damage Pickup'!$I721,Code!$I$2:$M$51,4,0)</f>
        <v>#N/A</v>
      </c>
      <c r="L721" s="183"/>
      <c r="M721" s="163"/>
      <c r="N721" s="169"/>
      <c r="O721" s="169"/>
      <c r="P721" s="144">
        <v>0</v>
      </c>
      <c r="Q721" s="164">
        <f t="shared" si="112"/>
        <v>0</v>
      </c>
      <c r="R721" s="146"/>
      <c r="S721" s="147"/>
      <c r="T721" s="147"/>
      <c r="U721" s="157"/>
      <c r="V721" s="165"/>
      <c r="W721" s="166"/>
      <c r="X721" s="166"/>
      <c r="Y721" s="166"/>
      <c r="Z721" s="167" t="str">
        <f t="shared" si="109"/>
        <v/>
      </c>
      <c r="AA721" s="150">
        <f t="shared" si="111"/>
        <v>0</v>
      </c>
      <c r="AB721" s="167" t="str">
        <f t="shared" si="110"/>
        <v/>
      </c>
      <c r="AG721" s="188" t="str">
        <f ca="1">IF(AB721="","",MIN(OFFSET(B721,0,0):OFFSET(B721,AB721-1,0)))</f>
        <v/>
      </c>
      <c r="AH721" s="188" t="str">
        <f ca="1">IF(AB721="","",MIN(OFFSET(C721,0,0):OFFSET(C721,AB721-1,0)))</f>
        <v/>
      </c>
      <c r="AI721" s="188" t="str">
        <f ca="1">IF(AB721="","",MAX(OFFSET(B721,0,0):OFFSET(B721,AB721-1,0)))</f>
        <v/>
      </c>
      <c r="AJ721" s="188" t="str">
        <f ca="1">IF(AB721="","",MAX(OFFSET(C721,0,0):OFFSET(C721,AB721-1,0)))</f>
        <v/>
      </c>
      <c r="AK721" s="188">
        <f t="shared" ca="1" si="106"/>
        <v>0</v>
      </c>
      <c r="AL721" s="189">
        <f t="shared" ca="1" si="107"/>
        <v>0</v>
      </c>
    </row>
    <row r="722" spans="1:38" ht="15.75" x14ac:dyDescent="0.25">
      <c r="A722" s="138"/>
      <c r="B722" s="160"/>
      <c r="C722" s="160"/>
      <c r="D722" s="161"/>
      <c r="E722" s="142">
        <f t="shared" si="108"/>
        <v>1</v>
      </c>
      <c r="F722" s="162">
        <f t="shared" si="105"/>
        <v>0</v>
      </c>
      <c r="G722" s="161"/>
      <c r="H722" s="179"/>
      <c r="I722" s="143"/>
      <c r="J722" s="143"/>
      <c r="K722" s="185" t="e">
        <f>VLOOKUP('Damage Pickup'!$H722&amp;'Damage Pickup'!$I722,Code!$I$2:$M$51,4,0)</f>
        <v>#N/A</v>
      </c>
      <c r="L722" s="183"/>
      <c r="M722" s="163"/>
      <c r="N722" s="169"/>
      <c r="O722" s="169"/>
      <c r="P722" s="144">
        <v>0</v>
      </c>
      <c r="Q722" s="164">
        <f t="shared" si="112"/>
        <v>0</v>
      </c>
      <c r="R722" s="146"/>
      <c r="S722" s="147"/>
      <c r="T722" s="147"/>
      <c r="U722" s="157"/>
      <c r="V722" s="165"/>
      <c r="W722" s="166"/>
      <c r="X722" s="166"/>
      <c r="Y722" s="166"/>
      <c r="Z722" s="167" t="str">
        <f t="shared" si="109"/>
        <v/>
      </c>
      <c r="AA722" s="150">
        <f t="shared" si="111"/>
        <v>0</v>
      </c>
      <c r="AB722" s="167" t="str">
        <f t="shared" si="110"/>
        <v/>
      </c>
      <c r="AG722" s="188" t="str">
        <f ca="1">IF(AB722="","",MIN(OFFSET(B722,0,0):OFFSET(B722,AB722-1,0)))</f>
        <v/>
      </c>
      <c r="AH722" s="188" t="str">
        <f ca="1">IF(AB722="","",MIN(OFFSET(C722,0,0):OFFSET(C722,AB722-1,0)))</f>
        <v/>
      </c>
      <c r="AI722" s="188" t="str">
        <f ca="1">IF(AB722="","",MAX(OFFSET(B722,0,0):OFFSET(B722,AB722-1,0)))</f>
        <v/>
      </c>
      <c r="AJ722" s="188" t="str">
        <f ca="1">IF(AB722="","",MAX(OFFSET(C722,0,0):OFFSET(C722,AB722-1,0)))</f>
        <v/>
      </c>
      <c r="AK722" s="188">
        <f t="shared" ca="1" si="106"/>
        <v>0</v>
      </c>
      <c r="AL722" s="189">
        <f t="shared" ca="1" si="107"/>
        <v>0</v>
      </c>
    </row>
    <row r="723" spans="1:38" ht="15.75" x14ac:dyDescent="0.25">
      <c r="A723" s="138"/>
      <c r="B723" s="160"/>
      <c r="C723" s="160"/>
      <c r="D723" s="161"/>
      <c r="E723" s="142">
        <f t="shared" si="108"/>
        <v>1</v>
      </c>
      <c r="F723" s="162">
        <f t="shared" si="105"/>
        <v>0</v>
      </c>
      <c r="G723" s="161"/>
      <c r="H723" s="179"/>
      <c r="I723" s="143"/>
      <c r="J723" s="143"/>
      <c r="K723" s="185" t="e">
        <f>VLOOKUP('Damage Pickup'!$H723&amp;'Damage Pickup'!$I723,Code!$I$2:$M$51,4,0)</f>
        <v>#N/A</v>
      </c>
      <c r="L723" s="183"/>
      <c r="M723" s="163"/>
      <c r="N723" s="169"/>
      <c r="O723" s="169"/>
      <c r="P723" s="144">
        <v>0</v>
      </c>
      <c r="Q723" s="164">
        <f t="shared" si="112"/>
        <v>0</v>
      </c>
      <c r="R723" s="146"/>
      <c r="S723" s="147"/>
      <c r="T723" s="147"/>
      <c r="U723" s="157"/>
      <c r="V723" s="165"/>
      <c r="W723" s="166"/>
      <c r="X723" s="166"/>
      <c r="Y723" s="166"/>
      <c r="Z723" s="167" t="str">
        <f t="shared" si="109"/>
        <v/>
      </c>
      <c r="AA723" s="150">
        <f t="shared" si="111"/>
        <v>0</v>
      </c>
      <c r="AB723" s="167" t="str">
        <f t="shared" si="110"/>
        <v/>
      </c>
      <c r="AG723" s="188" t="str">
        <f ca="1">IF(AB723="","",MIN(OFFSET(B723,0,0):OFFSET(B723,AB723-1,0)))</f>
        <v/>
      </c>
      <c r="AH723" s="188" t="str">
        <f ca="1">IF(AB723="","",MIN(OFFSET(C723,0,0):OFFSET(C723,AB723-1,0)))</f>
        <v/>
      </c>
      <c r="AI723" s="188" t="str">
        <f ca="1">IF(AB723="","",MAX(OFFSET(B723,0,0):OFFSET(B723,AB723-1,0)))</f>
        <v/>
      </c>
      <c r="AJ723" s="188" t="str">
        <f ca="1">IF(AB723="","",MAX(OFFSET(C723,0,0):OFFSET(C723,AB723-1,0)))</f>
        <v/>
      </c>
      <c r="AK723" s="188">
        <f t="shared" ca="1" si="106"/>
        <v>0</v>
      </c>
      <c r="AL723" s="189">
        <f t="shared" ca="1" si="107"/>
        <v>0</v>
      </c>
    </row>
    <row r="724" spans="1:38" ht="15.75" x14ac:dyDescent="0.25">
      <c r="A724" s="138"/>
      <c r="B724" s="160"/>
      <c r="C724" s="160"/>
      <c r="D724" s="161"/>
      <c r="E724" s="142">
        <f t="shared" si="108"/>
        <v>1</v>
      </c>
      <c r="F724" s="162">
        <f t="shared" si="105"/>
        <v>0</v>
      </c>
      <c r="G724" s="161"/>
      <c r="H724" s="179"/>
      <c r="I724" s="143"/>
      <c r="J724" s="143"/>
      <c r="K724" s="185" t="e">
        <f>VLOOKUP('Damage Pickup'!$H724&amp;'Damage Pickup'!$I724,Code!$I$2:$M$51,4,0)</f>
        <v>#N/A</v>
      </c>
      <c r="L724" s="183"/>
      <c r="M724" s="163"/>
      <c r="N724" s="169"/>
      <c r="O724" s="169"/>
      <c r="P724" s="144">
        <v>0</v>
      </c>
      <c r="Q724" s="164">
        <f t="shared" si="112"/>
        <v>0</v>
      </c>
      <c r="R724" s="146"/>
      <c r="S724" s="147"/>
      <c r="T724" s="147"/>
      <c r="U724" s="157"/>
      <c r="V724" s="165"/>
      <c r="W724" s="166"/>
      <c r="X724" s="166"/>
      <c r="Y724" s="166"/>
      <c r="Z724" s="167" t="str">
        <f t="shared" si="109"/>
        <v/>
      </c>
      <c r="AA724" s="150">
        <f t="shared" si="111"/>
        <v>0</v>
      </c>
      <c r="AB724" s="167" t="str">
        <f t="shared" si="110"/>
        <v/>
      </c>
      <c r="AG724" s="188" t="str">
        <f ca="1">IF(AB724="","",MIN(OFFSET(B724,0,0):OFFSET(B724,AB724-1,0)))</f>
        <v/>
      </c>
      <c r="AH724" s="188" t="str">
        <f ca="1">IF(AB724="","",MIN(OFFSET(C724,0,0):OFFSET(C724,AB724-1,0)))</f>
        <v/>
      </c>
      <c r="AI724" s="188" t="str">
        <f ca="1">IF(AB724="","",MAX(OFFSET(B724,0,0):OFFSET(B724,AB724-1,0)))</f>
        <v/>
      </c>
      <c r="AJ724" s="188" t="str">
        <f ca="1">IF(AB724="","",MAX(OFFSET(C724,0,0):OFFSET(C724,AB724-1,0)))</f>
        <v/>
      </c>
      <c r="AK724" s="188">
        <f t="shared" ca="1" si="106"/>
        <v>0</v>
      </c>
      <c r="AL724" s="189">
        <f t="shared" ca="1" si="107"/>
        <v>0</v>
      </c>
    </row>
    <row r="725" spans="1:38" ht="15.75" x14ac:dyDescent="0.25">
      <c r="A725" s="138"/>
      <c r="B725" s="160"/>
      <c r="C725" s="160"/>
      <c r="D725" s="161"/>
      <c r="E725" s="142">
        <f t="shared" si="108"/>
        <v>1</v>
      </c>
      <c r="F725" s="162">
        <f t="shared" si="105"/>
        <v>0</v>
      </c>
      <c r="G725" s="161"/>
      <c r="H725" s="179"/>
      <c r="I725" s="143"/>
      <c r="J725" s="143"/>
      <c r="K725" s="185" t="e">
        <f>VLOOKUP('Damage Pickup'!$H725&amp;'Damage Pickup'!$I725,Code!$I$2:$M$51,4,0)</f>
        <v>#N/A</v>
      </c>
      <c r="L725" s="183"/>
      <c r="M725" s="163"/>
      <c r="N725" s="169"/>
      <c r="O725" s="169"/>
      <c r="P725" s="144">
        <v>0</v>
      </c>
      <c r="Q725" s="164">
        <f t="shared" si="112"/>
        <v>0</v>
      </c>
      <c r="R725" s="146"/>
      <c r="S725" s="147"/>
      <c r="T725" s="147"/>
      <c r="U725" s="157"/>
      <c r="V725" s="165"/>
      <c r="W725" s="166"/>
      <c r="X725" s="166"/>
      <c r="Y725" s="166"/>
      <c r="Z725" s="167" t="str">
        <f t="shared" si="109"/>
        <v/>
      </c>
      <c r="AA725" s="150">
        <f t="shared" si="111"/>
        <v>0</v>
      </c>
      <c r="AB725" s="167" t="str">
        <f t="shared" si="110"/>
        <v/>
      </c>
      <c r="AG725" s="188" t="str">
        <f ca="1">IF(AB725="","",MIN(OFFSET(B725,0,0):OFFSET(B725,AB725-1,0)))</f>
        <v/>
      </c>
      <c r="AH725" s="188" t="str">
        <f ca="1">IF(AB725="","",MIN(OFFSET(C725,0,0):OFFSET(C725,AB725-1,0)))</f>
        <v/>
      </c>
      <c r="AI725" s="188" t="str">
        <f ca="1">IF(AB725="","",MAX(OFFSET(B725,0,0):OFFSET(B725,AB725-1,0)))</f>
        <v/>
      </c>
      <c r="AJ725" s="188" t="str">
        <f ca="1">IF(AB725="","",MAX(OFFSET(C725,0,0):OFFSET(C725,AB725-1,0)))</f>
        <v/>
      </c>
      <c r="AK725" s="188">
        <f t="shared" ca="1" si="106"/>
        <v>0</v>
      </c>
      <c r="AL725" s="189">
        <f t="shared" ca="1" si="107"/>
        <v>0</v>
      </c>
    </row>
    <row r="726" spans="1:38" ht="15.75" x14ac:dyDescent="0.25">
      <c r="A726" s="138"/>
      <c r="B726" s="160"/>
      <c r="C726" s="160"/>
      <c r="D726" s="161"/>
      <c r="E726" s="142">
        <f t="shared" si="108"/>
        <v>1</v>
      </c>
      <c r="F726" s="162">
        <f t="shared" si="105"/>
        <v>0</v>
      </c>
      <c r="G726" s="161"/>
      <c r="H726" s="179"/>
      <c r="I726" s="143"/>
      <c r="J726" s="143"/>
      <c r="K726" s="185" t="e">
        <f>VLOOKUP('Damage Pickup'!$H726&amp;'Damage Pickup'!$I726,Code!$I$2:$M$51,4,0)</f>
        <v>#N/A</v>
      </c>
      <c r="L726" s="183"/>
      <c r="M726" s="163"/>
      <c r="N726" s="169"/>
      <c r="O726" s="169"/>
      <c r="P726" s="144">
        <v>0</v>
      </c>
      <c r="Q726" s="164">
        <f t="shared" si="112"/>
        <v>0</v>
      </c>
      <c r="R726" s="146"/>
      <c r="S726" s="147"/>
      <c r="T726" s="147"/>
      <c r="U726" s="157"/>
      <c r="V726" s="165"/>
      <c r="W726" s="166"/>
      <c r="X726" s="166"/>
      <c r="Y726" s="166"/>
      <c r="Z726" s="167" t="str">
        <f t="shared" si="109"/>
        <v/>
      </c>
      <c r="AA726" s="150">
        <f t="shared" si="111"/>
        <v>0</v>
      </c>
      <c r="AB726" s="167" t="str">
        <f t="shared" si="110"/>
        <v/>
      </c>
      <c r="AG726" s="188" t="str">
        <f ca="1">IF(AB726="","",MIN(OFFSET(B726,0,0):OFFSET(B726,AB726-1,0)))</f>
        <v/>
      </c>
      <c r="AH726" s="188" t="str">
        <f ca="1">IF(AB726="","",MIN(OFFSET(C726,0,0):OFFSET(C726,AB726-1,0)))</f>
        <v/>
      </c>
      <c r="AI726" s="188" t="str">
        <f ca="1">IF(AB726="","",MAX(OFFSET(B726,0,0):OFFSET(B726,AB726-1,0)))</f>
        <v/>
      </c>
      <c r="AJ726" s="188" t="str">
        <f ca="1">IF(AB726="","",MAX(OFFSET(C726,0,0):OFFSET(C726,AB726-1,0)))</f>
        <v/>
      </c>
      <c r="AK726" s="188">
        <f t="shared" ca="1" si="106"/>
        <v>0</v>
      </c>
      <c r="AL726" s="189">
        <f t="shared" ca="1" si="107"/>
        <v>0</v>
      </c>
    </row>
    <row r="727" spans="1:38" ht="15.75" x14ac:dyDescent="0.25">
      <c r="A727" s="138"/>
      <c r="B727" s="160"/>
      <c r="C727" s="160"/>
      <c r="D727" s="161"/>
      <c r="E727" s="142">
        <f t="shared" si="108"/>
        <v>1</v>
      </c>
      <c r="F727" s="162">
        <f t="shared" si="105"/>
        <v>0</v>
      </c>
      <c r="G727" s="161"/>
      <c r="H727" s="179"/>
      <c r="I727" s="143"/>
      <c r="J727" s="143"/>
      <c r="K727" s="185" t="e">
        <f>VLOOKUP('Damage Pickup'!$H727&amp;'Damage Pickup'!$I727,Code!$I$2:$M$51,4,0)</f>
        <v>#N/A</v>
      </c>
      <c r="L727" s="183"/>
      <c r="M727" s="163"/>
      <c r="N727" s="169"/>
      <c r="O727" s="169"/>
      <c r="P727" s="144">
        <v>0</v>
      </c>
      <c r="Q727" s="164">
        <f t="shared" si="112"/>
        <v>0</v>
      </c>
      <c r="R727" s="146"/>
      <c r="S727" s="147"/>
      <c r="T727" s="147"/>
      <c r="U727" s="157"/>
      <c r="V727" s="165"/>
      <c r="W727" s="166"/>
      <c r="X727" s="166"/>
      <c r="Y727" s="166"/>
      <c r="Z727" s="167" t="str">
        <f t="shared" si="109"/>
        <v/>
      </c>
      <c r="AA727" s="150">
        <f t="shared" si="111"/>
        <v>0</v>
      </c>
      <c r="AB727" s="167" t="str">
        <f t="shared" si="110"/>
        <v/>
      </c>
      <c r="AG727" s="188" t="str">
        <f ca="1">IF(AB727="","",MIN(OFFSET(B727,0,0):OFFSET(B727,AB727-1,0)))</f>
        <v/>
      </c>
      <c r="AH727" s="188" t="str">
        <f ca="1">IF(AB727="","",MIN(OFFSET(C727,0,0):OFFSET(C727,AB727-1,0)))</f>
        <v/>
      </c>
      <c r="AI727" s="188" t="str">
        <f ca="1">IF(AB727="","",MAX(OFFSET(B727,0,0):OFFSET(B727,AB727-1,0)))</f>
        <v/>
      </c>
      <c r="AJ727" s="188" t="str">
        <f ca="1">IF(AB727="","",MAX(OFFSET(C727,0,0):OFFSET(C727,AB727-1,0)))</f>
        <v/>
      </c>
      <c r="AK727" s="188">
        <f t="shared" ca="1" si="106"/>
        <v>0</v>
      </c>
      <c r="AL727" s="189">
        <f t="shared" ca="1" si="107"/>
        <v>0</v>
      </c>
    </row>
    <row r="728" spans="1:38" ht="15.75" x14ac:dyDescent="0.25">
      <c r="A728" s="138"/>
      <c r="B728" s="160"/>
      <c r="C728" s="160"/>
      <c r="D728" s="161"/>
      <c r="E728" s="142">
        <f t="shared" si="108"/>
        <v>1</v>
      </c>
      <c r="F728" s="162">
        <f t="shared" si="105"/>
        <v>0</v>
      </c>
      <c r="G728" s="161"/>
      <c r="H728" s="179"/>
      <c r="I728" s="143"/>
      <c r="J728" s="143"/>
      <c r="K728" s="185" t="e">
        <f>VLOOKUP('Damage Pickup'!$H728&amp;'Damage Pickup'!$I728,Code!$I$2:$M$51,4,0)</f>
        <v>#N/A</v>
      </c>
      <c r="L728" s="183"/>
      <c r="M728" s="163"/>
      <c r="N728" s="169"/>
      <c r="O728" s="169"/>
      <c r="P728" s="144">
        <v>0</v>
      </c>
      <c r="Q728" s="164">
        <f t="shared" si="112"/>
        <v>0</v>
      </c>
      <c r="R728" s="146"/>
      <c r="S728" s="147"/>
      <c r="T728" s="147"/>
      <c r="U728" s="157"/>
      <c r="V728" s="165"/>
      <c r="W728" s="166"/>
      <c r="X728" s="166"/>
      <c r="Y728" s="166"/>
      <c r="Z728" s="167" t="str">
        <f t="shared" si="109"/>
        <v/>
      </c>
      <c r="AA728" s="150">
        <f t="shared" si="111"/>
        <v>0</v>
      </c>
      <c r="AB728" s="167" t="str">
        <f t="shared" si="110"/>
        <v/>
      </c>
      <c r="AG728" s="188" t="str">
        <f ca="1">IF(AB728="","",MIN(OFFSET(B728,0,0):OFFSET(B728,AB728-1,0)))</f>
        <v/>
      </c>
      <c r="AH728" s="188" t="str">
        <f ca="1">IF(AB728="","",MIN(OFFSET(C728,0,0):OFFSET(C728,AB728-1,0)))</f>
        <v/>
      </c>
      <c r="AI728" s="188" t="str">
        <f ca="1">IF(AB728="","",MAX(OFFSET(B728,0,0):OFFSET(B728,AB728-1,0)))</f>
        <v/>
      </c>
      <c r="AJ728" s="188" t="str">
        <f ca="1">IF(AB728="","",MAX(OFFSET(C728,0,0):OFFSET(C728,AB728-1,0)))</f>
        <v/>
      </c>
      <c r="AK728" s="188">
        <f t="shared" ca="1" si="106"/>
        <v>0</v>
      </c>
      <c r="AL728" s="189">
        <f t="shared" ca="1" si="107"/>
        <v>0</v>
      </c>
    </row>
    <row r="729" spans="1:38" ht="15.75" x14ac:dyDescent="0.25">
      <c r="A729" s="138"/>
      <c r="B729" s="160"/>
      <c r="C729" s="160"/>
      <c r="D729" s="161"/>
      <c r="E729" s="142">
        <f t="shared" si="108"/>
        <v>1</v>
      </c>
      <c r="F729" s="162">
        <f t="shared" si="105"/>
        <v>0</v>
      </c>
      <c r="G729" s="161"/>
      <c r="H729" s="179"/>
      <c r="I729" s="143"/>
      <c r="J729" s="143"/>
      <c r="K729" s="185" t="e">
        <f>VLOOKUP('Damage Pickup'!$H729&amp;'Damage Pickup'!$I729,Code!$I$2:$M$51,4,0)</f>
        <v>#N/A</v>
      </c>
      <c r="L729" s="183"/>
      <c r="M729" s="163"/>
      <c r="N729" s="169"/>
      <c r="O729" s="169"/>
      <c r="P729" s="144">
        <v>0</v>
      </c>
      <c r="Q729" s="164">
        <f t="shared" si="112"/>
        <v>0</v>
      </c>
      <c r="R729" s="146"/>
      <c r="S729" s="147"/>
      <c r="T729" s="147"/>
      <c r="U729" s="157"/>
      <c r="V729" s="165"/>
      <c r="W729" s="166"/>
      <c r="X729" s="166"/>
      <c r="Y729" s="166"/>
      <c r="Z729" s="167" t="str">
        <f t="shared" si="109"/>
        <v/>
      </c>
      <c r="AA729" s="150">
        <f t="shared" si="111"/>
        <v>0</v>
      </c>
      <c r="AB729" s="167" t="str">
        <f t="shared" si="110"/>
        <v/>
      </c>
      <c r="AG729" s="188" t="str">
        <f ca="1">IF(AB729="","",MIN(OFFSET(B729,0,0):OFFSET(B729,AB729-1,0)))</f>
        <v/>
      </c>
      <c r="AH729" s="188" t="str">
        <f ca="1">IF(AB729="","",MIN(OFFSET(C729,0,0):OFFSET(C729,AB729-1,0)))</f>
        <v/>
      </c>
      <c r="AI729" s="188" t="str">
        <f ca="1">IF(AB729="","",MAX(OFFSET(B729,0,0):OFFSET(B729,AB729-1,0)))</f>
        <v/>
      </c>
      <c r="AJ729" s="188" t="str">
        <f ca="1">IF(AB729="","",MAX(OFFSET(C729,0,0):OFFSET(C729,AB729-1,0)))</f>
        <v/>
      </c>
      <c r="AK729" s="188">
        <f t="shared" ca="1" si="106"/>
        <v>0</v>
      </c>
      <c r="AL729" s="189">
        <f t="shared" ca="1" si="107"/>
        <v>0</v>
      </c>
    </row>
    <row r="730" spans="1:38" ht="15.75" x14ac:dyDescent="0.25">
      <c r="A730" s="138"/>
      <c r="B730" s="160"/>
      <c r="C730" s="160"/>
      <c r="D730" s="161"/>
      <c r="E730" s="142">
        <f t="shared" si="108"/>
        <v>1</v>
      </c>
      <c r="F730" s="162">
        <f t="shared" si="105"/>
        <v>0</v>
      </c>
      <c r="G730" s="161"/>
      <c r="H730" s="179"/>
      <c r="I730" s="143"/>
      <c r="J730" s="143"/>
      <c r="K730" s="185" t="e">
        <f>VLOOKUP('Damage Pickup'!$H730&amp;'Damage Pickup'!$I730,Code!$I$2:$M$51,4,0)</f>
        <v>#N/A</v>
      </c>
      <c r="L730" s="183"/>
      <c r="M730" s="163"/>
      <c r="N730" s="169"/>
      <c r="O730" s="169"/>
      <c r="P730" s="144">
        <v>0</v>
      </c>
      <c r="Q730" s="164">
        <f t="shared" si="112"/>
        <v>0</v>
      </c>
      <c r="R730" s="146"/>
      <c r="S730" s="147"/>
      <c r="T730" s="147"/>
      <c r="U730" s="157"/>
      <c r="V730" s="165"/>
      <c r="W730" s="166"/>
      <c r="X730" s="166"/>
      <c r="Y730" s="166"/>
      <c r="Z730" s="167" t="str">
        <f t="shared" si="109"/>
        <v/>
      </c>
      <c r="AA730" s="150">
        <f t="shared" si="111"/>
        <v>0</v>
      </c>
      <c r="AB730" s="167" t="str">
        <f t="shared" si="110"/>
        <v/>
      </c>
      <c r="AG730" s="188" t="str">
        <f ca="1">IF(AB730="","",MIN(OFFSET(B730,0,0):OFFSET(B730,AB730-1,0)))</f>
        <v/>
      </c>
      <c r="AH730" s="188" t="str">
        <f ca="1">IF(AB730="","",MIN(OFFSET(C730,0,0):OFFSET(C730,AB730-1,0)))</f>
        <v/>
      </c>
      <c r="AI730" s="188" t="str">
        <f ca="1">IF(AB730="","",MAX(OFFSET(B730,0,0):OFFSET(B730,AB730-1,0)))</f>
        <v/>
      </c>
      <c r="AJ730" s="188" t="str">
        <f ca="1">IF(AB730="","",MAX(OFFSET(C730,0,0):OFFSET(C730,AB730-1,0)))</f>
        <v/>
      </c>
      <c r="AK730" s="188">
        <f t="shared" ca="1" si="106"/>
        <v>0</v>
      </c>
      <c r="AL730" s="189">
        <f t="shared" ca="1" si="107"/>
        <v>0</v>
      </c>
    </row>
    <row r="731" spans="1:38" ht="15.75" x14ac:dyDescent="0.25">
      <c r="A731" s="138"/>
      <c r="B731" s="160"/>
      <c r="C731" s="160"/>
      <c r="D731" s="161"/>
      <c r="E731" s="142">
        <f t="shared" si="108"/>
        <v>1</v>
      </c>
      <c r="F731" s="162">
        <f t="shared" si="105"/>
        <v>0</v>
      </c>
      <c r="G731" s="161"/>
      <c r="H731" s="179"/>
      <c r="I731" s="143"/>
      <c r="J731" s="143"/>
      <c r="K731" s="185" t="e">
        <f>VLOOKUP('Damage Pickup'!$H731&amp;'Damage Pickup'!$I731,Code!$I$2:$M$51,4,0)</f>
        <v>#N/A</v>
      </c>
      <c r="L731" s="183"/>
      <c r="M731" s="163"/>
      <c r="N731" s="169"/>
      <c r="O731" s="169"/>
      <c r="P731" s="144">
        <v>0</v>
      </c>
      <c r="Q731" s="164">
        <f t="shared" si="112"/>
        <v>0</v>
      </c>
      <c r="R731" s="146"/>
      <c r="S731" s="147"/>
      <c r="T731" s="147"/>
      <c r="U731" s="157"/>
      <c r="V731" s="165"/>
      <c r="W731" s="166"/>
      <c r="X731" s="166"/>
      <c r="Y731" s="166"/>
      <c r="Z731" s="167" t="str">
        <f t="shared" si="109"/>
        <v/>
      </c>
      <c r="AA731" s="150">
        <f t="shared" si="111"/>
        <v>0</v>
      </c>
      <c r="AB731" s="167" t="str">
        <f t="shared" si="110"/>
        <v/>
      </c>
      <c r="AG731" s="188" t="str">
        <f ca="1">IF(AB731="","",MIN(OFFSET(B731,0,0):OFFSET(B731,AB731-1,0)))</f>
        <v/>
      </c>
      <c r="AH731" s="188" t="str">
        <f ca="1">IF(AB731="","",MIN(OFFSET(C731,0,0):OFFSET(C731,AB731-1,0)))</f>
        <v/>
      </c>
      <c r="AI731" s="188" t="str">
        <f ca="1">IF(AB731="","",MAX(OFFSET(B731,0,0):OFFSET(B731,AB731-1,0)))</f>
        <v/>
      </c>
      <c r="AJ731" s="188" t="str">
        <f ca="1">IF(AB731="","",MAX(OFFSET(C731,0,0):OFFSET(C731,AB731-1,0)))</f>
        <v/>
      </c>
      <c r="AK731" s="188">
        <f t="shared" ca="1" si="106"/>
        <v>0</v>
      </c>
      <c r="AL731" s="189">
        <f t="shared" ca="1" si="107"/>
        <v>0</v>
      </c>
    </row>
    <row r="732" spans="1:38" ht="15.75" x14ac:dyDescent="0.25">
      <c r="A732" s="138"/>
      <c r="B732" s="160"/>
      <c r="C732" s="160"/>
      <c r="D732" s="161"/>
      <c r="E732" s="142">
        <f t="shared" si="108"/>
        <v>1</v>
      </c>
      <c r="F732" s="162">
        <f t="shared" si="105"/>
        <v>0</v>
      </c>
      <c r="G732" s="161"/>
      <c r="H732" s="179"/>
      <c r="I732" s="143"/>
      <c r="J732" s="143"/>
      <c r="K732" s="185" t="e">
        <f>VLOOKUP('Damage Pickup'!$H732&amp;'Damage Pickup'!$I732,Code!$I$2:$M$51,4,0)</f>
        <v>#N/A</v>
      </c>
      <c r="L732" s="183"/>
      <c r="M732" s="163"/>
      <c r="N732" s="169"/>
      <c r="O732" s="169"/>
      <c r="P732" s="144">
        <v>0</v>
      </c>
      <c r="Q732" s="164">
        <f t="shared" si="112"/>
        <v>0</v>
      </c>
      <c r="R732" s="146"/>
      <c r="S732" s="147"/>
      <c r="T732" s="147"/>
      <c r="U732" s="157"/>
      <c r="V732" s="165"/>
      <c r="W732" s="166"/>
      <c r="X732" s="166"/>
      <c r="Y732" s="166"/>
      <c r="Z732" s="167" t="str">
        <f t="shared" si="109"/>
        <v/>
      </c>
      <c r="AA732" s="150">
        <f t="shared" si="111"/>
        <v>0</v>
      </c>
      <c r="AB732" s="167" t="str">
        <f t="shared" si="110"/>
        <v/>
      </c>
      <c r="AG732" s="188" t="str">
        <f ca="1">IF(AB732="","",MIN(OFFSET(B732,0,0):OFFSET(B732,AB732-1,0)))</f>
        <v/>
      </c>
      <c r="AH732" s="188" t="str">
        <f ca="1">IF(AB732="","",MIN(OFFSET(C732,0,0):OFFSET(C732,AB732-1,0)))</f>
        <v/>
      </c>
      <c r="AI732" s="188" t="str">
        <f ca="1">IF(AB732="","",MAX(OFFSET(B732,0,0):OFFSET(B732,AB732-1,0)))</f>
        <v/>
      </c>
      <c r="AJ732" s="188" t="str">
        <f ca="1">IF(AB732="","",MAX(OFFSET(C732,0,0):OFFSET(C732,AB732-1,0)))</f>
        <v/>
      </c>
      <c r="AK732" s="188">
        <f t="shared" ca="1" si="106"/>
        <v>0</v>
      </c>
      <c r="AL732" s="189">
        <f t="shared" ca="1" si="107"/>
        <v>0</v>
      </c>
    </row>
    <row r="733" spans="1:38" ht="15.75" x14ac:dyDescent="0.25">
      <c r="A733" s="138"/>
      <c r="B733" s="160"/>
      <c r="C733" s="160"/>
      <c r="D733" s="161"/>
      <c r="E733" s="142">
        <f t="shared" si="108"/>
        <v>1</v>
      </c>
      <c r="F733" s="162">
        <f t="shared" ref="F733:F796" si="113">D733*E733</f>
        <v>0</v>
      </c>
      <c r="G733" s="161"/>
      <c r="H733" s="179"/>
      <c r="I733" s="143"/>
      <c r="J733" s="143"/>
      <c r="K733" s="185" t="e">
        <f>VLOOKUP('Damage Pickup'!$H733&amp;'Damage Pickup'!$I733,Code!$I$2:$M$51,4,0)</f>
        <v>#N/A</v>
      </c>
      <c r="L733" s="183"/>
      <c r="M733" s="163"/>
      <c r="N733" s="169"/>
      <c r="O733" s="169"/>
      <c r="P733" s="144">
        <v>0</v>
      </c>
      <c r="Q733" s="164">
        <f t="shared" si="112"/>
        <v>0</v>
      </c>
      <c r="R733" s="146"/>
      <c r="S733" s="147"/>
      <c r="T733" s="147"/>
      <c r="U733" s="157"/>
      <c r="V733" s="165"/>
      <c r="W733" s="166"/>
      <c r="X733" s="166"/>
      <c r="Y733" s="166"/>
      <c r="Z733" s="167" t="str">
        <f t="shared" si="109"/>
        <v/>
      </c>
      <c r="AA733" s="150">
        <f t="shared" si="111"/>
        <v>0</v>
      </c>
      <c r="AB733" s="167" t="str">
        <f t="shared" si="110"/>
        <v/>
      </c>
      <c r="AG733" s="188" t="str">
        <f ca="1">IF(AB733="","",MIN(OFFSET(B733,0,0):OFFSET(B733,AB733-1,0)))</f>
        <v/>
      </c>
      <c r="AH733" s="188" t="str">
        <f ca="1">IF(AB733="","",MIN(OFFSET(C733,0,0):OFFSET(C733,AB733-1,0)))</f>
        <v/>
      </c>
      <c r="AI733" s="188" t="str">
        <f ca="1">IF(AB733="","",MAX(OFFSET(B733,0,0):OFFSET(B733,AB733-1,0)))</f>
        <v/>
      </c>
      <c r="AJ733" s="188" t="str">
        <f ca="1">IF(AB733="","",MAX(OFFSET(C733,0,0):OFFSET(C733,AB733-1,0)))</f>
        <v/>
      </c>
      <c r="AK733" s="188">
        <f t="shared" ca="1" si="106"/>
        <v>0</v>
      </c>
      <c r="AL733" s="189">
        <f t="shared" ca="1" si="107"/>
        <v>0</v>
      </c>
    </row>
    <row r="734" spans="1:38" ht="15.75" x14ac:dyDescent="0.25">
      <c r="A734" s="138"/>
      <c r="B734" s="160"/>
      <c r="C734" s="160"/>
      <c r="D734" s="161"/>
      <c r="E734" s="142">
        <f t="shared" si="108"/>
        <v>1</v>
      </c>
      <c r="F734" s="162">
        <f t="shared" si="113"/>
        <v>0</v>
      </c>
      <c r="G734" s="161"/>
      <c r="H734" s="179"/>
      <c r="I734" s="143"/>
      <c r="J734" s="143"/>
      <c r="K734" s="185" t="e">
        <f>VLOOKUP('Damage Pickup'!$H734&amp;'Damage Pickup'!$I734,Code!$I$2:$M$51,4,0)</f>
        <v>#N/A</v>
      </c>
      <c r="L734" s="183"/>
      <c r="M734" s="163"/>
      <c r="N734" s="169"/>
      <c r="O734" s="169"/>
      <c r="P734" s="144">
        <v>0</v>
      </c>
      <c r="Q734" s="164">
        <f t="shared" si="112"/>
        <v>0</v>
      </c>
      <c r="R734" s="146"/>
      <c r="S734" s="147"/>
      <c r="T734" s="147"/>
      <c r="U734" s="157"/>
      <c r="V734" s="165"/>
      <c r="W734" s="166"/>
      <c r="X734" s="166"/>
      <c r="Y734" s="166"/>
      <c r="Z734" s="167" t="str">
        <f t="shared" si="109"/>
        <v/>
      </c>
      <c r="AA734" s="150">
        <f t="shared" si="111"/>
        <v>0</v>
      </c>
      <c r="AB734" s="167" t="str">
        <f t="shared" si="110"/>
        <v/>
      </c>
      <c r="AG734" s="188" t="str">
        <f ca="1">IF(AB734="","",MIN(OFFSET(B734,0,0):OFFSET(B734,AB734-1,0)))</f>
        <v/>
      </c>
      <c r="AH734" s="188" t="str">
        <f ca="1">IF(AB734="","",MIN(OFFSET(C734,0,0):OFFSET(C734,AB734-1,0)))</f>
        <v/>
      </c>
      <c r="AI734" s="188" t="str">
        <f ca="1">IF(AB734="","",MAX(OFFSET(B734,0,0):OFFSET(B734,AB734-1,0)))</f>
        <v/>
      </c>
      <c r="AJ734" s="188" t="str">
        <f ca="1">IF(AB734="","",MAX(OFFSET(C734,0,0):OFFSET(C734,AB734-1,0)))</f>
        <v/>
      </c>
      <c r="AK734" s="188">
        <f t="shared" ca="1" si="106"/>
        <v>0</v>
      </c>
      <c r="AL734" s="189">
        <f t="shared" ca="1" si="107"/>
        <v>0</v>
      </c>
    </row>
    <row r="735" spans="1:38" ht="15.75" x14ac:dyDescent="0.25">
      <c r="A735" s="138"/>
      <c r="B735" s="160"/>
      <c r="C735" s="160"/>
      <c r="D735" s="161"/>
      <c r="E735" s="142">
        <f t="shared" si="108"/>
        <v>1</v>
      </c>
      <c r="F735" s="162">
        <f t="shared" si="113"/>
        <v>0</v>
      </c>
      <c r="G735" s="161"/>
      <c r="H735" s="179"/>
      <c r="I735" s="143"/>
      <c r="J735" s="143"/>
      <c r="K735" s="185" t="e">
        <f>VLOOKUP('Damage Pickup'!$H735&amp;'Damage Pickup'!$I735,Code!$I$2:$M$51,4,0)</f>
        <v>#N/A</v>
      </c>
      <c r="L735" s="183"/>
      <c r="M735" s="163"/>
      <c r="N735" s="169"/>
      <c r="O735" s="169"/>
      <c r="P735" s="144">
        <v>0</v>
      </c>
      <c r="Q735" s="164">
        <f t="shared" si="112"/>
        <v>0</v>
      </c>
      <c r="R735" s="146"/>
      <c r="S735" s="147"/>
      <c r="T735" s="147"/>
      <c r="U735" s="157"/>
      <c r="V735" s="165"/>
      <c r="W735" s="166"/>
      <c r="X735" s="166"/>
      <c r="Y735" s="166"/>
      <c r="Z735" s="167" t="str">
        <f t="shared" si="109"/>
        <v/>
      </c>
      <c r="AA735" s="150">
        <f t="shared" si="111"/>
        <v>0</v>
      </c>
      <c r="AB735" s="167" t="str">
        <f t="shared" si="110"/>
        <v/>
      </c>
      <c r="AG735" s="188" t="str">
        <f ca="1">IF(AB735="","",MIN(OFFSET(B735,0,0):OFFSET(B735,AB735-1,0)))</f>
        <v/>
      </c>
      <c r="AH735" s="188" t="str">
        <f ca="1">IF(AB735="","",MIN(OFFSET(C735,0,0):OFFSET(C735,AB735-1,0)))</f>
        <v/>
      </c>
      <c r="AI735" s="188" t="str">
        <f ca="1">IF(AB735="","",MAX(OFFSET(B735,0,0):OFFSET(B735,AB735-1,0)))</f>
        <v/>
      </c>
      <c r="AJ735" s="188" t="str">
        <f ca="1">IF(AB735="","",MAX(OFFSET(C735,0,0):OFFSET(C735,AB735-1,0)))</f>
        <v/>
      </c>
      <c r="AK735" s="188">
        <f t="shared" ca="1" si="106"/>
        <v>0</v>
      </c>
      <c r="AL735" s="189">
        <f t="shared" ca="1" si="107"/>
        <v>0</v>
      </c>
    </row>
    <row r="736" spans="1:38" ht="15.75" x14ac:dyDescent="0.25">
      <c r="A736" s="138"/>
      <c r="B736" s="160"/>
      <c r="C736" s="160"/>
      <c r="D736" s="161"/>
      <c r="E736" s="142">
        <f t="shared" si="108"/>
        <v>1</v>
      </c>
      <c r="F736" s="162">
        <f t="shared" si="113"/>
        <v>0</v>
      </c>
      <c r="G736" s="161"/>
      <c r="H736" s="179"/>
      <c r="I736" s="143"/>
      <c r="J736" s="143"/>
      <c r="K736" s="185" t="e">
        <f>VLOOKUP('Damage Pickup'!$H736&amp;'Damage Pickup'!$I736,Code!$I$2:$M$51,4,0)</f>
        <v>#N/A</v>
      </c>
      <c r="L736" s="183"/>
      <c r="M736" s="163"/>
      <c r="N736" s="169"/>
      <c r="O736" s="169"/>
      <c r="P736" s="144">
        <v>0</v>
      </c>
      <c r="Q736" s="164">
        <f t="shared" si="112"/>
        <v>0</v>
      </c>
      <c r="R736" s="146"/>
      <c r="S736" s="147"/>
      <c r="T736" s="147"/>
      <c r="U736" s="157"/>
      <c r="V736" s="165"/>
      <c r="W736" s="166"/>
      <c r="X736" s="166"/>
      <c r="Y736" s="166"/>
      <c r="Z736" s="167" t="str">
        <f t="shared" si="109"/>
        <v/>
      </c>
      <c r="AA736" s="150">
        <f t="shared" si="111"/>
        <v>0</v>
      </c>
      <c r="AB736" s="167" t="str">
        <f t="shared" si="110"/>
        <v/>
      </c>
      <c r="AG736" s="188" t="str">
        <f ca="1">IF(AB736="","",MIN(OFFSET(B736,0,0):OFFSET(B736,AB736-1,0)))</f>
        <v/>
      </c>
      <c r="AH736" s="188" t="str">
        <f ca="1">IF(AB736="","",MIN(OFFSET(C736,0,0):OFFSET(C736,AB736-1,0)))</f>
        <v/>
      </c>
      <c r="AI736" s="188" t="str">
        <f ca="1">IF(AB736="","",MAX(OFFSET(B736,0,0):OFFSET(B736,AB736-1,0)))</f>
        <v/>
      </c>
      <c r="AJ736" s="188" t="str">
        <f ca="1">IF(AB736="","",MAX(OFFSET(C736,0,0):OFFSET(C736,AB736-1,0)))</f>
        <v/>
      </c>
      <c r="AK736" s="188">
        <f t="shared" ca="1" si="106"/>
        <v>0</v>
      </c>
      <c r="AL736" s="189">
        <f t="shared" ca="1" si="107"/>
        <v>0</v>
      </c>
    </row>
    <row r="737" spans="1:38" ht="15.75" x14ac:dyDescent="0.25">
      <c r="A737" s="138"/>
      <c r="B737" s="160"/>
      <c r="C737" s="160"/>
      <c r="D737" s="161"/>
      <c r="E737" s="142">
        <f t="shared" si="108"/>
        <v>1</v>
      </c>
      <c r="F737" s="162">
        <f t="shared" si="113"/>
        <v>0</v>
      </c>
      <c r="G737" s="161"/>
      <c r="H737" s="179"/>
      <c r="I737" s="143"/>
      <c r="J737" s="143"/>
      <c r="K737" s="185" t="e">
        <f>VLOOKUP('Damage Pickup'!$H737&amp;'Damage Pickup'!$I737,Code!$I$2:$M$51,4,0)</f>
        <v>#N/A</v>
      </c>
      <c r="L737" s="183"/>
      <c r="M737" s="163"/>
      <c r="N737" s="169"/>
      <c r="O737" s="169"/>
      <c r="P737" s="144">
        <v>0</v>
      </c>
      <c r="Q737" s="164">
        <f t="shared" si="112"/>
        <v>0</v>
      </c>
      <c r="R737" s="146"/>
      <c r="S737" s="147"/>
      <c r="T737" s="147"/>
      <c r="U737" s="157"/>
      <c r="V737" s="165"/>
      <c r="W737" s="166"/>
      <c r="X737" s="166"/>
      <c r="Y737" s="166"/>
      <c r="Z737" s="167" t="str">
        <f t="shared" si="109"/>
        <v/>
      </c>
      <c r="AA737" s="150">
        <f t="shared" si="111"/>
        <v>0</v>
      </c>
      <c r="AB737" s="167" t="str">
        <f t="shared" si="110"/>
        <v/>
      </c>
      <c r="AG737" s="188" t="str">
        <f ca="1">IF(AB737="","",MIN(OFFSET(B737,0,0):OFFSET(B737,AB737-1,0)))</f>
        <v/>
      </c>
      <c r="AH737" s="188" t="str">
        <f ca="1">IF(AB737="","",MIN(OFFSET(C737,0,0):OFFSET(C737,AB737-1,0)))</f>
        <v/>
      </c>
      <c r="AI737" s="188" t="str">
        <f ca="1">IF(AB737="","",MAX(OFFSET(B737,0,0):OFFSET(B737,AB737-1,0)))</f>
        <v/>
      </c>
      <c r="AJ737" s="188" t="str">
        <f ca="1">IF(AB737="","",MAX(OFFSET(C737,0,0):OFFSET(C737,AB737-1,0)))</f>
        <v/>
      </c>
      <c r="AK737" s="188">
        <f t="shared" ca="1" si="106"/>
        <v>0</v>
      </c>
      <c r="AL737" s="189">
        <f t="shared" ca="1" si="107"/>
        <v>0</v>
      </c>
    </row>
    <row r="738" spans="1:38" ht="15.75" x14ac:dyDescent="0.25">
      <c r="A738" s="138"/>
      <c r="B738" s="160"/>
      <c r="C738" s="160"/>
      <c r="D738" s="161"/>
      <c r="E738" s="142">
        <f t="shared" si="108"/>
        <v>1</v>
      </c>
      <c r="F738" s="162">
        <f t="shared" si="113"/>
        <v>0</v>
      </c>
      <c r="G738" s="161"/>
      <c r="H738" s="179"/>
      <c r="I738" s="143"/>
      <c r="J738" s="143"/>
      <c r="K738" s="185" t="e">
        <f>VLOOKUP('Damage Pickup'!$H738&amp;'Damage Pickup'!$I738,Code!$I$2:$M$51,4,0)</f>
        <v>#N/A</v>
      </c>
      <c r="L738" s="183"/>
      <c r="M738" s="163"/>
      <c r="N738" s="169"/>
      <c r="O738" s="169"/>
      <c r="P738" s="144">
        <v>0</v>
      </c>
      <c r="Q738" s="164">
        <f t="shared" si="112"/>
        <v>0</v>
      </c>
      <c r="R738" s="146"/>
      <c r="S738" s="147"/>
      <c r="T738" s="147"/>
      <c r="U738" s="157"/>
      <c r="V738" s="165"/>
      <c r="W738" s="166"/>
      <c r="X738" s="166"/>
      <c r="Y738" s="166"/>
      <c r="Z738" s="167" t="str">
        <f t="shared" si="109"/>
        <v/>
      </c>
      <c r="AA738" s="150">
        <f t="shared" si="111"/>
        <v>0</v>
      </c>
      <c r="AB738" s="167" t="str">
        <f t="shared" si="110"/>
        <v/>
      </c>
      <c r="AG738" s="188" t="str">
        <f ca="1">IF(AB738="","",MIN(OFFSET(B738,0,0):OFFSET(B738,AB738-1,0)))</f>
        <v/>
      </c>
      <c r="AH738" s="188" t="str">
        <f ca="1">IF(AB738="","",MIN(OFFSET(C738,0,0):OFFSET(C738,AB738-1,0)))</f>
        <v/>
      </c>
      <c r="AI738" s="188" t="str">
        <f ca="1">IF(AB738="","",MAX(OFFSET(B738,0,0):OFFSET(B738,AB738-1,0)))</f>
        <v/>
      </c>
      <c r="AJ738" s="188" t="str">
        <f ca="1">IF(AB738="","",MAX(OFFSET(C738,0,0):OFFSET(C738,AB738-1,0)))</f>
        <v/>
      </c>
      <c r="AK738" s="188">
        <f t="shared" ca="1" si="106"/>
        <v>0</v>
      </c>
      <c r="AL738" s="189">
        <f t="shared" ca="1" si="107"/>
        <v>0</v>
      </c>
    </row>
    <row r="739" spans="1:38" ht="15.75" x14ac:dyDescent="0.25">
      <c r="A739" s="138"/>
      <c r="B739" s="160"/>
      <c r="C739" s="160"/>
      <c r="D739" s="161"/>
      <c r="E739" s="142">
        <f t="shared" si="108"/>
        <v>1</v>
      </c>
      <c r="F739" s="162">
        <f t="shared" si="113"/>
        <v>0</v>
      </c>
      <c r="G739" s="161"/>
      <c r="H739" s="179"/>
      <c r="I739" s="143"/>
      <c r="J739" s="143"/>
      <c r="K739" s="185" t="e">
        <f>VLOOKUP('Damage Pickup'!$H739&amp;'Damage Pickup'!$I739,Code!$I$2:$M$51,4,0)</f>
        <v>#N/A</v>
      </c>
      <c r="L739" s="183"/>
      <c r="M739" s="163"/>
      <c r="N739" s="169"/>
      <c r="O739" s="169"/>
      <c r="P739" s="144">
        <v>0</v>
      </c>
      <c r="Q739" s="164">
        <f t="shared" si="112"/>
        <v>0</v>
      </c>
      <c r="R739" s="146"/>
      <c r="S739" s="147"/>
      <c r="T739" s="147"/>
      <c r="U739" s="157"/>
      <c r="V739" s="165"/>
      <c r="W739" s="166"/>
      <c r="X739" s="166"/>
      <c r="Y739" s="166"/>
      <c r="Z739" s="167" t="str">
        <f t="shared" si="109"/>
        <v/>
      </c>
      <c r="AA739" s="150">
        <f t="shared" si="111"/>
        <v>0</v>
      </c>
      <c r="AB739" s="167" t="str">
        <f t="shared" si="110"/>
        <v/>
      </c>
      <c r="AG739" s="188" t="str">
        <f ca="1">IF(AB739="","",MIN(OFFSET(B739,0,0):OFFSET(B739,AB739-1,0)))</f>
        <v/>
      </c>
      <c r="AH739" s="188" t="str">
        <f ca="1">IF(AB739="","",MIN(OFFSET(C739,0,0):OFFSET(C739,AB739-1,0)))</f>
        <v/>
      </c>
      <c r="AI739" s="188" t="str">
        <f ca="1">IF(AB739="","",MAX(OFFSET(B739,0,0):OFFSET(B739,AB739-1,0)))</f>
        <v/>
      </c>
      <c r="AJ739" s="188" t="str">
        <f ca="1">IF(AB739="","",MAX(OFFSET(C739,0,0):OFFSET(C739,AB739-1,0)))</f>
        <v/>
      </c>
      <c r="AK739" s="188">
        <f t="shared" ca="1" si="106"/>
        <v>0</v>
      </c>
      <c r="AL739" s="189">
        <f t="shared" ca="1" si="107"/>
        <v>0</v>
      </c>
    </row>
    <row r="740" spans="1:38" ht="15.75" x14ac:dyDescent="0.25">
      <c r="A740" s="138"/>
      <c r="B740" s="160"/>
      <c r="C740" s="160"/>
      <c r="D740" s="161"/>
      <c r="E740" s="142">
        <f t="shared" si="108"/>
        <v>1</v>
      </c>
      <c r="F740" s="162">
        <f t="shared" si="113"/>
        <v>0</v>
      </c>
      <c r="G740" s="161"/>
      <c r="H740" s="179"/>
      <c r="I740" s="143"/>
      <c r="J740" s="143"/>
      <c r="K740" s="185" t="e">
        <f>VLOOKUP('Damage Pickup'!$H740&amp;'Damage Pickup'!$I740,Code!$I$2:$M$51,4,0)</f>
        <v>#N/A</v>
      </c>
      <c r="L740" s="183"/>
      <c r="M740" s="163"/>
      <c r="N740" s="169"/>
      <c r="O740" s="169"/>
      <c r="P740" s="144">
        <v>0</v>
      </c>
      <c r="Q740" s="164">
        <f t="shared" si="112"/>
        <v>0</v>
      </c>
      <c r="R740" s="146"/>
      <c r="S740" s="147"/>
      <c r="T740" s="147"/>
      <c r="U740" s="157"/>
      <c r="V740" s="165"/>
      <c r="W740" s="166"/>
      <c r="X740" s="166"/>
      <c r="Y740" s="166"/>
      <c r="Z740" s="167" t="str">
        <f t="shared" si="109"/>
        <v/>
      </c>
      <c r="AA740" s="150">
        <f t="shared" si="111"/>
        <v>0</v>
      </c>
      <c r="AB740" s="167" t="str">
        <f t="shared" si="110"/>
        <v/>
      </c>
      <c r="AG740" s="188" t="str">
        <f ca="1">IF(AB740="","",MIN(OFFSET(B740,0,0):OFFSET(B740,AB740-1,0)))</f>
        <v/>
      </c>
      <c r="AH740" s="188" t="str">
        <f ca="1">IF(AB740="","",MIN(OFFSET(C740,0,0):OFFSET(C740,AB740-1,0)))</f>
        <v/>
      </c>
      <c r="AI740" s="188" t="str">
        <f ca="1">IF(AB740="","",MAX(OFFSET(B740,0,0):OFFSET(B740,AB740-1,0)))</f>
        <v/>
      </c>
      <c r="AJ740" s="188" t="str">
        <f ca="1">IF(AB740="","",MAX(OFFSET(C740,0,0):OFFSET(C740,AB740-1,0)))</f>
        <v/>
      </c>
      <c r="AK740" s="188">
        <f t="shared" ca="1" si="106"/>
        <v>0</v>
      </c>
      <c r="AL740" s="189">
        <f t="shared" ca="1" si="107"/>
        <v>0</v>
      </c>
    </row>
    <row r="741" spans="1:38" ht="15.75" x14ac:dyDescent="0.25">
      <c r="A741" s="138"/>
      <c r="B741" s="160"/>
      <c r="C741" s="160"/>
      <c r="D741" s="161"/>
      <c r="E741" s="142">
        <f t="shared" si="108"/>
        <v>1</v>
      </c>
      <c r="F741" s="162">
        <f t="shared" si="113"/>
        <v>0</v>
      </c>
      <c r="G741" s="161"/>
      <c r="H741" s="179"/>
      <c r="I741" s="143"/>
      <c r="J741" s="143"/>
      <c r="K741" s="185" t="e">
        <f>VLOOKUP('Damage Pickup'!$H741&amp;'Damage Pickup'!$I741,Code!$I$2:$M$51,4,0)</f>
        <v>#N/A</v>
      </c>
      <c r="L741" s="183"/>
      <c r="M741" s="163"/>
      <c r="N741" s="169"/>
      <c r="O741" s="169"/>
      <c r="P741" s="144">
        <v>0</v>
      </c>
      <c r="Q741" s="164">
        <f t="shared" si="112"/>
        <v>0</v>
      </c>
      <c r="R741" s="146"/>
      <c r="S741" s="147"/>
      <c r="T741" s="147"/>
      <c r="U741" s="157"/>
      <c r="V741" s="165"/>
      <c r="W741" s="166"/>
      <c r="X741" s="166"/>
      <c r="Y741" s="166"/>
      <c r="Z741" s="167" t="str">
        <f t="shared" si="109"/>
        <v/>
      </c>
      <c r="AA741" s="150">
        <f t="shared" si="111"/>
        <v>0</v>
      </c>
      <c r="AB741" s="167" t="str">
        <f t="shared" si="110"/>
        <v/>
      </c>
      <c r="AG741" s="188" t="str">
        <f ca="1">IF(AB741="","",MIN(OFFSET(B741,0,0):OFFSET(B741,AB741-1,0)))</f>
        <v/>
      </c>
      <c r="AH741" s="188" t="str">
        <f ca="1">IF(AB741="","",MIN(OFFSET(C741,0,0):OFFSET(C741,AB741-1,0)))</f>
        <v/>
      </c>
      <c r="AI741" s="188" t="str">
        <f ca="1">IF(AB741="","",MAX(OFFSET(B741,0,0):OFFSET(B741,AB741-1,0)))</f>
        <v/>
      </c>
      <c r="AJ741" s="188" t="str">
        <f ca="1">IF(AB741="","",MAX(OFFSET(C741,0,0):OFFSET(C741,AB741-1,0)))</f>
        <v/>
      </c>
      <c r="AK741" s="188">
        <f t="shared" ca="1" si="106"/>
        <v>0</v>
      </c>
      <c r="AL741" s="189">
        <f t="shared" ca="1" si="107"/>
        <v>0</v>
      </c>
    </row>
    <row r="742" spans="1:38" ht="15.75" x14ac:dyDescent="0.25">
      <c r="A742" s="138"/>
      <c r="B742" s="160"/>
      <c r="C742" s="160"/>
      <c r="D742" s="161"/>
      <c r="E742" s="142">
        <f t="shared" si="108"/>
        <v>1</v>
      </c>
      <c r="F742" s="162">
        <f t="shared" si="113"/>
        <v>0</v>
      </c>
      <c r="G742" s="161"/>
      <c r="H742" s="179"/>
      <c r="I742" s="143"/>
      <c r="J742" s="143"/>
      <c r="K742" s="185" t="e">
        <f>VLOOKUP('Damage Pickup'!$H742&amp;'Damage Pickup'!$I742,Code!$I$2:$M$51,4,0)</f>
        <v>#N/A</v>
      </c>
      <c r="L742" s="183"/>
      <c r="M742" s="163"/>
      <c r="N742" s="169"/>
      <c r="O742" s="169"/>
      <c r="P742" s="144">
        <v>0</v>
      </c>
      <c r="Q742" s="164">
        <f t="shared" si="112"/>
        <v>0</v>
      </c>
      <c r="R742" s="146"/>
      <c r="S742" s="147"/>
      <c r="T742" s="147"/>
      <c r="U742" s="157"/>
      <c r="V742" s="165"/>
      <c r="W742" s="166"/>
      <c r="X742" s="166"/>
      <c r="Y742" s="166"/>
      <c r="Z742" s="167" t="str">
        <f t="shared" si="109"/>
        <v/>
      </c>
      <c r="AA742" s="150">
        <f t="shared" si="111"/>
        <v>0</v>
      </c>
      <c r="AB742" s="167" t="str">
        <f t="shared" si="110"/>
        <v/>
      </c>
      <c r="AG742" s="188" t="str">
        <f ca="1">IF(AB742="","",MIN(OFFSET(B742,0,0):OFFSET(B742,AB742-1,0)))</f>
        <v/>
      </c>
      <c r="AH742" s="188" t="str">
        <f ca="1">IF(AB742="","",MIN(OFFSET(C742,0,0):OFFSET(C742,AB742-1,0)))</f>
        <v/>
      </c>
      <c r="AI742" s="188" t="str">
        <f ca="1">IF(AB742="","",MAX(OFFSET(B742,0,0):OFFSET(B742,AB742-1,0)))</f>
        <v/>
      </c>
      <c r="AJ742" s="188" t="str">
        <f ca="1">IF(AB742="","",MAX(OFFSET(C742,0,0):OFFSET(C742,AB742-1,0)))</f>
        <v/>
      </c>
      <c r="AK742" s="188">
        <f t="shared" ca="1" si="106"/>
        <v>0</v>
      </c>
      <c r="AL742" s="189">
        <f t="shared" ca="1" si="107"/>
        <v>0</v>
      </c>
    </row>
    <row r="743" spans="1:38" ht="15.75" x14ac:dyDescent="0.25">
      <c r="A743" s="138"/>
      <c r="B743" s="160"/>
      <c r="C743" s="160"/>
      <c r="D743" s="161"/>
      <c r="E743" s="142">
        <f t="shared" si="108"/>
        <v>1</v>
      </c>
      <c r="F743" s="162">
        <f t="shared" si="113"/>
        <v>0</v>
      </c>
      <c r="G743" s="161"/>
      <c r="H743" s="179"/>
      <c r="I743" s="143"/>
      <c r="J743" s="143"/>
      <c r="K743" s="185" t="e">
        <f>VLOOKUP('Damage Pickup'!$H743&amp;'Damage Pickup'!$I743,Code!$I$2:$M$51,4,0)</f>
        <v>#N/A</v>
      </c>
      <c r="L743" s="183"/>
      <c r="M743" s="163"/>
      <c r="N743" s="169"/>
      <c r="O743" s="169"/>
      <c r="P743" s="144">
        <v>0</v>
      </c>
      <c r="Q743" s="164">
        <f t="shared" si="112"/>
        <v>0</v>
      </c>
      <c r="R743" s="146"/>
      <c r="S743" s="147"/>
      <c r="T743" s="147"/>
      <c r="U743" s="157"/>
      <c r="V743" s="165"/>
      <c r="W743" s="166"/>
      <c r="X743" s="166"/>
      <c r="Y743" s="166"/>
      <c r="Z743" s="167" t="str">
        <f t="shared" si="109"/>
        <v/>
      </c>
      <c r="AA743" s="150">
        <f t="shared" si="111"/>
        <v>0</v>
      </c>
      <c r="AB743" s="167" t="str">
        <f t="shared" si="110"/>
        <v/>
      </c>
      <c r="AG743" s="188" t="str">
        <f ca="1">IF(AB743="","",MIN(OFFSET(B743,0,0):OFFSET(B743,AB743-1,0)))</f>
        <v/>
      </c>
      <c r="AH743" s="188" t="str">
        <f ca="1">IF(AB743="","",MIN(OFFSET(C743,0,0):OFFSET(C743,AB743-1,0)))</f>
        <v/>
      </c>
      <c r="AI743" s="188" t="str">
        <f ca="1">IF(AB743="","",MAX(OFFSET(B743,0,0):OFFSET(B743,AB743-1,0)))</f>
        <v/>
      </c>
      <c r="AJ743" s="188" t="str">
        <f ca="1">IF(AB743="","",MAX(OFFSET(C743,0,0):OFFSET(C743,AB743-1,0)))</f>
        <v/>
      </c>
      <c r="AK743" s="188">
        <f t="shared" ca="1" si="106"/>
        <v>0</v>
      </c>
      <c r="AL743" s="189">
        <f t="shared" ca="1" si="107"/>
        <v>0</v>
      </c>
    </row>
    <row r="744" spans="1:38" ht="15.75" x14ac:dyDescent="0.25">
      <c r="A744" s="138"/>
      <c r="B744" s="160"/>
      <c r="C744" s="160"/>
      <c r="D744" s="161"/>
      <c r="E744" s="142">
        <f t="shared" si="108"/>
        <v>1</v>
      </c>
      <c r="F744" s="162">
        <f t="shared" si="113"/>
        <v>0</v>
      </c>
      <c r="G744" s="161"/>
      <c r="H744" s="179"/>
      <c r="I744" s="143"/>
      <c r="J744" s="143"/>
      <c r="K744" s="185" t="e">
        <f>VLOOKUP('Damage Pickup'!$H744&amp;'Damage Pickup'!$I744,Code!$I$2:$M$51,4,0)</f>
        <v>#N/A</v>
      </c>
      <c r="L744" s="183"/>
      <c r="M744" s="163"/>
      <c r="N744" s="169"/>
      <c r="O744" s="169"/>
      <c r="P744" s="144">
        <v>0</v>
      </c>
      <c r="Q744" s="164">
        <f t="shared" si="112"/>
        <v>0</v>
      </c>
      <c r="R744" s="146"/>
      <c r="S744" s="147"/>
      <c r="T744" s="147"/>
      <c r="U744" s="157"/>
      <c r="V744" s="165"/>
      <c r="W744" s="166"/>
      <c r="X744" s="166"/>
      <c r="Y744" s="166"/>
      <c r="Z744" s="167" t="str">
        <f t="shared" si="109"/>
        <v/>
      </c>
      <c r="AA744" s="150">
        <f t="shared" si="111"/>
        <v>0</v>
      </c>
      <c r="AB744" s="167" t="str">
        <f t="shared" si="110"/>
        <v/>
      </c>
      <c r="AG744" s="188" t="str">
        <f ca="1">IF(AB744="","",MIN(OFFSET(B744,0,0):OFFSET(B744,AB744-1,0)))</f>
        <v/>
      </c>
      <c r="AH744" s="188" t="str">
        <f ca="1">IF(AB744="","",MIN(OFFSET(C744,0,0):OFFSET(C744,AB744-1,0)))</f>
        <v/>
      </c>
      <c r="AI744" s="188" t="str">
        <f ca="1">IF(AB744="","",MAX(OFFSET(B744,0,0):OFFSET(B744,AB744-1,0)))</f>
        <v/>
      </c>
      <c r="AJ744" s="188" t="str">
        <f ca="1">IF(AB744="","",MAX(OFFSET(C744,0,0):OFFSET(C744,AB744-1,0)))</f>
        <v/>
      </c>
      <c r="AK744" s="188">
        <f t="shared" ca="1" si="106"/>
        <v>0</v>
      </c>
      <c r="AL744" s="189">
        <f t="shared" ca="1" si="107"/>
        <v>0</v>
      </c>
    </row>
    <row r="745" spans="1:38" ht="15.75" x14ac:dyDescent="0.25">
      <c r="A745" s="138"/>
      <c r="B745" s="160"/>
      <c r="C745" s="160"/>
      <c r="D745" s="161"/>
      <c r="E745" s="142">
        <f t="shared" si="108"/>
        <v>1</v>
      </c>
      <c r="F745" s="162">
        <f t="shared" si="113"/>
        <v>0</v>
      </c>
      <c r="G745" s="161"/>
      <c r="H745" s="179"/>
      <c r="I745" s="143"/>
      <c r="J745" s="143"/>
      <c r="K745" s="185" t="e">
        <f>VLOOKUP('Damage Pickup'!$H745&amp;'Damage Pickup'!$I745,Code!$I$2:$M$51,4,0)</f>
        <v>#N/A</v>
      </c>
      <c r="L745" s="183"/>
      <c r="M745" s="163"/>
      <c r="N745" s="169"/>
      <c r="O745" s="169"/>
      <c r="P745" s="144">
        <v>0</v>
      </c>
      <c r="Q745" s="164">
        <f t="shared" si="112"/>
        <v>0</v>
      </c>
      <c r="R745" s="146"/>
      <c r="S745" s="147"/>
      <c r="T745" s="147"/>
      <c r="U745" s="157"/>
      <c r="V745" s="165"/>
      <c r="W745" s="166"/>
      <c r="X745" s="166"/>
      <c r="Y745" s="166"/>
      <c r="Z745" s="167" t="str">
        <f t="shared" si="109"/>
        <v/>
      </c>
      <c r="AA745" s="150">
        <f t="shared" si="111"/>
        <v>0</v>
      </c>
      <c r="AB745" s="167" t="str">
        <f t="shared" si="110"/>
        <v/>
      </c>
      <c r="AG745" s="188" t="str">
        <f ca="1">IF(AB745="","",MIN(OFFSET(B745,0,0):OFFSET(B745,AB745-1,0)))</f>
        <v/>
      </c>
      <c r="AH745" s="188" t="str">
        <f ca="1">IF(AB745="","",MIN(OFFSET(C745,0,0):OFFSET(C745,AB745-1,0)))</f>
        <v/>
      </c>
      <c r="AI745" s="188" t="str">
        <f ca="1">IF(AB745="","",MAX(OFFSET(B745,0,0):OFFSET(B745,AB745-1,0)))</f>
        <v/>
      </c>
      <c r="AJ745" s="188" t="str">
        <f ca="1">IF(AB745="","",MAX(OFFSET(C745,0,0):OFFSET(C745,AB745-1,0)))</f>
        <v/>
      </c>
      <c r="AK745" s="188">
        <f t="shared" ca="1" si="106"/>
        <v>0</v>
      </c>
      <c r="AL745" s="189">
        <f t="shared" ca="1" si="107"/>
        <v>0</v>
      </c>
    </row>
    <row r="746" spans="1:38" ht="15.75" x14ac:dyDescent="0.25">
      <c r="A746" s="138"/>
      <c r="B746" s="160"/>
      <c r="C746" s="160"/>
      <c r="D746" s="161"/>
      <c r="E746" s="142">
        <f t="shared" si="108"/>
        <v>1</v>
      </c>
      <c r="F746" s="162">
        <f t="shared" si="113"/>
        <v>0</v>
      </c>
      <c r="G746" s="161"/>
      <c r="H746" s="179"/>
      <c r="I746" s="143"/>
      <c r="J746" s="143"/>
      <c r="K746" s="185" t="e">
        <f>VLOOKUP('Damage Pickup'!$H746&amp;'Damage Pickup'!$I746,Code!$I$2:$M$51,4,0)</f>
        <v>#N/A</v>
      </c>
      <c r="L746" s="183"/>
      <c r="M746" s="163"/>
      <c r="N746" s="169"/>
      <c r="O746" s="169"/>
      <c r="P746" s="144">
        <v>0</v>
      </c>
      <c r="Q746" s="164">
        <f t="shared" si="112"/>
        <v>0</v>
      </c>
      <c r="R746" s="146"/>
      <c r="S746" s="147"/>
      <c r="T746" s="147"/>
      <c r="U746" s="157"/>
      <c r="V746" s="165"/>
      <c r="W746" s="166"/>
      <c r="X746" s="166"/>
      <c r="Y746" s="166"/>
      <c r="Z746" s="167" t="str">
        <f t="shared" si="109"/>
        <v/>
      </c>
      <c r="AA746" s="150">
        <f t="shared" si="111"/>
        <v>0</v>
      </c>
      <c r="AB746" s="167" t="str">
        <f t="shared" si="110"/>
        <v/>
      </c>
      <c r="AG746" s="188" t="str">
        <f ca="1">IF(AB746="","",MIN(OFFSET(B746,0,0):OFFSET(B746,AB746-1,0)))</f>
        <v/>
      </c>
      <c r="AH746" s="188" t="str">
        <f ca="1">IF(AB746="","",MIN(OFFSET(C746,0,0):OFFSET(C746,AB746-1,0)))</f>
        <v/>
      </c>
      <c r="AI746" s="188" t="str">
        <f ca="1">IF(AB746="","",MAX(OFFSET(B746,0,0):OFFSET(B746,AB746-1,0)))</f>
        <v/>
      </c>
      <c r="AJ746" s="188" t="str">
        <f ca="1">IF(AB746="","",MAX(OFFSET(C746,0,0):OFFSET(C746,AB746-1,0)))</f>
        <v/>
      </c>
      <c r="AK746" s="188">
        <f t="shared" ca="1" si="106"/>
        <v>0</v>
      </c>
      <c r="AL746" s="189">
        <f t="shared" ca="1" si="107"/>
        <v>0</v>
      </c>
    </row>
    <row r="747" spans="1:38" ht="15.75" x14ac:dyDescent="0.25">
      <c r="A747" s="138"/>
      <c r="B747" s="160"/>
      <c r="C747" s="160"/>
      <c r="D747" s="161"/>
      <c r="E747" s="142">
        <f t="shared" si="108"/>
        <v>1</v>
      </c>
      <c r="F747" s="162">
        <f t="shared" si="113"/>
        <v>0</v>
      </c>
      <c r="G747" s="161"/>
      <c r="H747" s="179"/>
      <c r="I747" s="143"/>
      <c r="J747" s="143"/>
      <c r="K747" s="185" t="e">
        <f>VLOOKUP('Damage Pickup'!$H747&amp;'Damage Pickup'!$I747,Code!$I$2:$M$51,4,0)</f>
        <v>#N/A</v>
      </c>
      <c r="L747" s="183"/>
      <c r="M747" s="163"/>
      <c r="N747" s="169"/>
      <c r="O747" s="169"/>
      <c r="P747" s="144">
        <v>0</v>
      </c>
      <c r="Q747" s="164">
        <f t="shared" si="112"/>
        <v>0</v>
      </c>
      <c r="R747" s="146"/>
      <c r="S747" s="147"/>
      <c r="T747" s="147"/>
      <c r="U747" s="157"/>
      <c r="V747" s="165"/>
      <c r="W747" s="166"/>
      <c r="X747" s="166"/>
      <c r="Y747" s="166"/>
      <c r="Z747" s="167" t="str">
        <f t="shared" si="109"/>
        <v/>
      </c>
      <c r="AA747" s="150">
        <f t="shared" si="111"/>
        <v>0</v>
      </c>
      <c r="AB747" s="167" t="str">
        <f t="shared" si="110"/>
        <v/>
      </c>
      <c r="AG747" s="188" t="str">
        <f ca="1">IF(AB747="","",MIN(OFFSET(B747,0,0):OFFSET(B747,AB747-1,0)))</f>
        <v/>
      </c>
      <c r="AH747" s="188" t="str">
        <f ca="1">IF(AB747="","",MIN(OFFSET(C747,0,0):OFFSET(C747,AB747-1,0)))</f>
        <v/>
      </c>
      <c r="AI747" s="188" t="str">
        <f ca="1">IF(AB747="","",MAX(OFFSET(B747,0,0):OFFSET(B747,AB747-1,0)))</f>
        <v/>
      </c>
      <c r="AJ747" s="188" t="str">
        <f ca="1">IF(AB747="","",MAX(OFFSET(C747,0,0):OFFSET(C747,AB747-1,0)))</f>
        <v/>
      </c>
      <c r="AK747" s="188">
        <f t="shared" ca="1" si="106"/>
        <v>0</v>
      </c>
      <c r="AL747" s="189">
        <f t="shared" ca="1" si="107"/>
        <v>0</v>
      </c>
    </row>
    <row r="748" spans="1:38" ht="15.75" x14ac:dyDescent="0.25">
      <c r="A748" s="138"/>
      <c r="B748" s="160"/>
      <c r="C748" s="160"/>
      <c r="D748" s="161"/>
      <c r="E748" s="142">
        <f t="shared" si="108"/>
        <v>1</v>
      </c>
      <c r="F748" s="162">
        <f t="shared" si="113"/>
        <v>0</v>
      </c>
      <c r="G748" s="161"/>
      <c r="H748" s="179"/>
      <c r="I748" s="143"/>
      <c r="J748" s="143"/>
      <c r="K748" s="185" t="e">
        <f>VLOOKUP('Damage Pickup'!$H748&amp;'Damage Pickup'!$I748,Code!$I$2:$M$51,4,0)</f>
        <v>#N/A</v>
      </c>
      <c r="L748" s="183"/>
      <c r="M748" s="163"/>
      <c r="N748" s="169"/>
      <c r="O748" s="169"/>
      <c r="P748" s="144">
        <v>0</v>
      </c>
      <c r="Q748" s="164">
        <f t="shared" si="112"/>
        <v>0</v>
      </c>
      <c r="R748" s="146"/>
      <c r="S748" s="147"/>
      <c r="T748" s="147"/>
      <c r="U748" s="157"/>
      <c r="V748" s="165"/>
      <c r="W748" s="166"/>
      <c r="X748" s="166"/>
      <c r="Y748" s="166"/>
      <c r="Z748" s="167" t="str">
        <f t="shared" si="109"/>
        <v/>
      </c>
      <c r="AA748" s="150">
        <f t="shared" si="111"/>
        <v>0</v>
      </c>
      <c r="AB748" s="167" t="str">
        <f t="shared" si="110"/>
        <v/>
      </c>
      <c r="AG748" s="188" t="str">
        <f ca="1">IF(AB748="","",MIN(OFFSET(B748,0,0):OFFSET(B748,AB748-1,0)))</f>
        <v/>
      </c>
      <c r="AH748" s="188" t="str">
        <f ca="1">IF(AB748="","",MIN(OFFSET(C748,0,0):OFFSET(C748,AB748-1,0)))</f>
        <v/>
      </c>
      <c r="AI748" s="188" t="str">
        <f ca="1">IF(AB748="","",MAX(OFFSET(B748,0,0):OFFSET(B748,AB748-1,0)))</f>
        <v/>
      </c>
      <c r="AJ748" s="188" t="str">
        <f ca="1">IF(AB748="","",MAX(OFFSET(C748,0,0):OFFSET(C748,AB748-1,0)))</f>
        <v/>
      </c>
      <c r="AK748" s="188">
        <f t="shared" ca="1" si="106"/>
        <v>0</v>
      </c>
      <c r="AL748" s="189">
        <f t="shared" ca="1" si="107"/>
        <v>0</v>
      </c>
    </row>
    <row r="749" spans="1:38" ht="15.75" x14ac:dyDescent="0.25">
      <c r="A749" s="138"/>
      <c r="B749" s="160"/>
      <c r="C749" s="160"/>
      <c r="D749" s="161"/>
      <c r="E749" s="142">
        <f t="shared" si="108"/>
        <v>1</v>
      </c>
      <c r="F749" s="162">
        <f t="shared" si="113"/>
        <v>0</v>
      </c>
      <c r="G749" s="161"/>
      <c r="H749" s="179"/>
      <c r="I749" s="143"/>
      <c r="J749" s="143"/>
      <c r="K749" s="185" t="e">
        <f>VLOOKUP('Damage Pickup'!$H749&amp;'Damage Pickup'!$I749,Code!$I$2:$M$51,4,0)</f>
        <v>#N/A</v>
      </c>
      <c r="L749" s="183"/>
      <c r="M749" s="163"/>
      <c r="N749" s="169"/>
      <c r="O749" s="169"/>
      <c r="P749" s="144">
        <v>0</v>
      </c>
      <c r="Q749" s="164">
        <f t="shared" si="112"/>
        <v>0</v>
      </c>
      <c r="R749" s="146"/>
      <c r="S749" s="147"/>
      <c r="T749" s="147"/>
      <c r="U749" s="157"/>
      <c r="V749" s="165"/>
      <c r="W749" s="166"/>
      <c r="X749" s="166"/>
      <c r="Y749" s="166"/>
      <c r="Z749" s="167" t="str">
        <f t="shared" si="109"/>
        <v/>
      </c>
      <c r="AA749" s="150">
        <f t="shared" si="111"/>
        <v>0</v>
      </c>
      <c r="AB749" s="167" t="str">
        <f t="shared" si="110"/>
        <v/>
      </c>
      <c r="AG749" s="188" t="str">
        <f ca="1">IF(AB749="","",MIN(OFFSET(B749,0,0):OFFSET(B749,AB749-1,0)))</f>
        <v/>
      </c>
      <c r="AH749" s="188" t="str">
        <f ca="1">IF(AB749="","",MIN(OFFSET(C749,0,0):OFFSET(C749,AB749-1,0)))</f>
        <v/>
      </c>
      <c r="AI749" s="188" t="str">
        <f ca="1">IF(AB749="","",MAX(OFFSET(B749,0,0):OFFSET(B749,AB749-1,0)))</f>
        <v/>
      </c>
      <c r="AJ749" s="188" t="str">
        <f ca="1">IF(AB749="","",MAX(OFFSET(C749,0,0):OFFSET(C749,AB749-1,0)))</f>
        <v/>
      </c>
      <c r="AK749" s="188">
        <f t="shared" ca="1" si="106"/>
        <v>0</v>
      </c>
      <c r="AL749" s="189">
        <f t="shared" ca="1" si="107"/>
        <v>0</v>
      </c>
    </row>
    <row r="750" spans="1:38" ht="15.75" x14ac:dyDescent="0.25">
      <c r="A750" s="138"/>
      <c r="B750" s="160"/>
      <c r="C750" s="160"/>
      <c r="D750" s="161"/>
      <c r="E750" s="142">
        <f t="shared" si="108"/>
        <v>1</v>
      </c>
      <c r="F750" s="162">
        <f t="shared" si="113"/>
        <v>0</v>
      </c>
      <c r="G750" s="161"/>
      <c r="H750" s="179"/>
      <c r="I750" s="143"/>
      <c r="J750" s="143"/>
      <c r="K750" s="185" t="e">
        <f>VLOOKUP('Damage Pickup'!$H750&amp;'Damage Pickup'!$I750,Code!$I$2:$M$51,4,0)</f>
        <v>#N/A</v>
      </c>
      <c r="L750" s="183"/>
      <c r="M750" s="163"/>
      <c r="N750" s="169"/>
      <c r="O750" s="169"/>
      <c r="P750" s="144">
        <v>0</v>
      </c>
      <c r="Q750" s="164">
        <f t="shared" si="112"/>
        <v>0</v>
      </c>
      <c r="R750" s="146"/>
      <c r="S750" s="147"/>
      <c r="T750" s="147"/>
      <c r="U750" s="157"/>
      <c r="V750" s="165"/>
      <c r="W750" s="166"/>
      <c r="X750" s="166"/>
      <c r="Y750" s="166"/>
      <c r="Z750" s="167" t="str">
        <f t="shared" si="109"/>
        <v/>
      </c>
      <c r="AA750" s="150">
        <f t="shared" si="111"/>
        <v>0</v>
      </c>
      <c r="AB750" s="167" t="str">
        <f t="shared" si="110"/>
        <v/>
      </c>
      <c r="AG750" s="188" t="str">
        <f ca="1">IF(AB750="","",MIN(OFFSET(B750,0,0):OFFSET(B750,AB750-1,0)))</f>
        <v/>
      </c>
      <c r="AH750" s="188" t="str">
        <f ca="1">IF(AB750="","",MIN(OFFSET(C750,0,0):OFFSET(C750,AB750-1,0)))</f>
        <v/>
      </c>
      <c r="AI750" s="188" t="str">
        <f ca="1">IF(AB750="","",MAX(OFFSET(B750,0,0):OFFSET(B750,AB750-1,0)))</f>
        <v/>
      </c>
      <c r="AJ750" s="188" t="str">
        <f ca="1">IF(AB750="","",MAX(OFFSET(C750,0,0):OFFSET(C750,AB750-1,0)))</f>
        <v/>
      </c>
      <c r="AK750" s="188">
        <f t="shared" ca="1" si="106"/>
        <v>0</v>
      </c>
      <c r="AL750" s="189">
        <f t="shared" ca="1" si="107"/>
        <v>0</v>
      </c>
    </row>
    <row r="751" spans="1:38" ht="15.75" x14ac:dyDescent="0.25">
      <c r="A751" s="138"/>
      <c r="B751" s="160"/>
      <c r="C751" s="160"/>
      <c r="D751" s="161"/>
      <c r="E751" s="142">
        <f t="shared" si="108"/>
        <v>1</v>
      </c>
      <c r="F751" s="162">
        <f t="shared" si="113"/>
        <v>0</v>
      </c>
      <c r="G751" s="161"/>
      <c r="H751" s="179"/>
      <c r="I751" s="143"/>
      <c r="J751" s="143"/>
      <c r="K751" s="185" t="e">
        <f>VLOOKUP('Damage Pickup'!$H751&amp;'Damage Pickup'!$I751,Code!$I$2:$M$51,4,0)</f>
        <v>#N/A</v>
      </c>
      <c r="L751" s="183"/>
      <c r="M751" s="163"/>
      <c r="N751" s="169"/>
      <c r="O751" s="169"/>
      <c r="P751" s="144">
        <v>0</v>
      </c>
      <c r="Q751" s="164">
        <f t="shared" si="112"/>
        <v>0</v>
      </c>
      <c r="R751" s="146"/>
      <c r="S751" s="147"/>
      <c r="T751" s="147"/>
      <c r="U751" s="157"/>
      <c r="V751" s="165"/>
      <c r="W751" s="166"/>
      <c r="X751" s="166"/>
      <c r="Y751" s="166"/>
      <c r="Z751" s="167" t="str">
        <f t="shared" si="109"/>
        <v/>
      </c>
      <c r="AA751" s="150">
        <f t="shared" si="111"/>
        <v>0</v>
      </c>
      <c r="AB751" s="167" t="str">
        <f t="shared" si="110"/>
        <v/>
      </c>
      <c r="AG751" s="188" t="str">
        <f ca="1">IF(AB751="","",MIN(OFFSET(B751,0,0):OFFSET(B751,AB751-1,0)))</f>
        <v/>
      </c>
      <c r="AH751" s="188" t="str">
        <f ca="1">IF(AB751="","",MIN(OFFSET(C751,0,0):OFFSET(C751,AB751-1,0)))</f>
        <v/>
      </c>
      <c r="AI751" s="188" t="str">
        <f ca="1">IF(AB751="","",MAX(OFFSET(B751,0,0):OFFSET(B751,AB751-1,0)))</f>
        <v/>
      </c>
      <c r="AJ751" s="188" t="str">
        <f ca="1">IF(AB751="","",MAX(OFFSET(C751,0,0):OFFSET(C751,AB751-1,0)))</f>
        <v/>
      </c>
      <c r="AK751" s="188">
        <f t="shared" ca="1" si="106"/>
        <v>0</v>
      </c>
      <c r="AL751" s="189">
        <f t="shared" ca="1" si="107"/>
        <v>0</v>
      </c>
    </row>
    <row r="752" spans="1:38" ht="15.75" x14ac:dyDescent="0.25">
      <c r="A752" s="138"/>
      <c r="B752" s="160"/>
      <c r="C752" s="160"/>
      <c r="D752" s="161"/>
      <c r="E752" s="142">
        <f t="shared" si="108"/>
        <v>1</v>
      </c>
      <c r="F752" s="162">
        <f t="shared" si="113"/>
        <v>0</v>
      </c>
      <c r="G752" s="161"/>
      <c r="H752" s="179"/>
      <c r="I752" s="143"/>
      <c r="J752" s="143"/>
      <c r="K752" s="185" t="e">
        <f>VLOOKUP('Damage Pickup'!$H752&amp;'Damage Pickup'!$I752,Code!$I$2:$M$51,4,0)</f>
        <v>#N/A</v>
      </c>
      <c r="L752" s="183"/>
      <c r="M752" s="163"/>
      <c r="N752" s="169"/>
      <c r="O752" s="169"/>
      <c r="P752" s="144">
        <v>0</v>
      </c>
      <c r="Q752" s="164">
        <f t="shared" si="112"/>
        <v>0</v>
      </c>
      <c r="R752" s="146"/>
      <c r="S752" s="147"/>
      <c r="T752" s="147"/>
      <c r="U752" s="157"/>
      <c r="V752" s="165"/>
      <c r="W752" s="166"/>
      <c r="X752" s="166"/>
      <c r="Y752" s="166"/>
      <c r="Z752" s="167" t="str">
        <f t="shared" si="109"/>
        <v/>
      </c>
      <c r="AA752" s="150">
        <f t="shared" si="111"/>
        <v>0</v>
      </c>
      <c r="AB752" s="167" t="str">
        <f t="shared" si="110"/>
        <v/>
      </c>
      <c r="AG752" s="188" t="str">
        <f ca="1">IF(AB752="","",MIN(OFFSET(B752,0,0):OFFSET(B752,AB752-1,0)))</f>
        <v/>
      </c>
      <c r="AH752" s="188" t="str">
        <f ca="1">IF(AB752="","",MIN(OFFSET(C752,0,0):OFFSET(C752,AB752-1,0)))</f>
        <v/>
      </c>
      <c r="AI752" s="188" t="str">
        <f ca="1">IF(AB752="","",MAX(OFFSET(B752,0,0):OFFSET(B752,AB752-1,0)))</f>
        <v/>
      </c>
      <c r="AJ752" s="188" t="str">
        <f ca="1">IF(AB752="","",MAX(OFFSET(C752,0,0):OFFSET(C752,AB752-1,0)))</f>
        <v/>
      </c>
      <c r="AK752" s="188">
        <f t="shared" ca="1" si="106"/>
        <v>0</v>
      </c>
      <c r="AL752" s="189">
        <f t="shared" ca="1" si="107"/>
        <v>0</v>
      </c>
    </row>
    <row r="753" spans="1:38" ht="15.75" x14ac:dyDescent="0.25">
      <c r="A753" s="138"/>
      <c r="B753" s="160"/>
      <c r="C753" s="160"/>
      <c r="D753" s="161"/>
      <c r="E753" s="142">
        <f t="shared" si="108"/>
        <v>1</v>
      </c>
      <c r="F753" s="162">
        <f t="shared" si="113"/>
        <v>0</v>
      </c>
      <c r="G753" s="161"/>
      <c r="H753" s="179"/>
      <c r="I753" s="143"/>
      <c r="J753" s="143"/>
      <c r="K753" s="185" t="e">
        <f>VLOOKUP('Damage Pickup'!$H753&amp;'Damage Pickup'!$I753,Code!$I$2:$M$51,4,0)</f>
        <v>#N/A</v>
      </c>
      <c r="L753" s="183"/>
      <c r="M753" s="163"/>
      <c r="N753" s="169"/>
      <c r="O753" s="169"/>
      <c r="P753" s="144">
        <v>0</v>
      </c>
      <c r="Q753" s="164">
        <f t="shared" si="112"/>
        <v>0</v>
      </c>
      <c r="R753" s="146"/>
      <c r="S753" s="147"/>
      <c r="T753" s="147"/>
      <c r="U753" s="157"/>
      <c r="V753" s="165"/>
      <c r="W753" s="166"/>
      <c r="X753" s="166"/>
      <c r="Y753" s="166"/>
      <c r="Z753" s="167" t="str">
        <f t="shared" si="109"/>
        <v/>
      </c>
      <c r="AA753" s="150">
        <f t="shared" si="111"/>
        <v>0</v>
      </c>
      <c r="AB753" s="167" t="str">
        <f t="shared" si="110"/>
        <v/>
      </c>
      <c r="AG753" s="188" t="str">
        <f ca="1">IF(AB753="","",MIN(OFFSET(B753,0,0):OFFSET(B753,AB753-1,0)))</f>
        <v/>
      </c>
      <c r="AH753" s="188" t="str">
        <f ca="1">IF(AB753="","",MIN(OFFSET(C753,0,0):OFFSET(C753,AB753-1,0)))</f>
        <v/>
      </c>
      <c r="AI753" s="188" t="str">
        <f ca="1">IF(AB753="","",MAX(OFFSET(B753,0,0):OFFSET(B753,AB753-1,0)))</f>
        <v/>
      </c>
      <c r="AJ753" s="188" t="str">
        <f ca="1">IF(AB753="","",MAX(OFFSET(C753,0,0):OFFSET(C753,AB753-1,0)))</f>
        <v/>
      </c>
      <c r="AK753" s="188">
        <f t="shared" ca="1" si="106"/>
        <v>0</v>
      </c>
      <c r="AL753" s="189">
        <f t="shared" ca="1" si="107"/>
        <v>0</v>
      </c>
    </row>
    <row r="754" spans="1:38" ht="15.75" x14ac:dyDescent="0.25">
      <c r="A754" s="138"/>
      <c r="B754" s="160"/>
      <c r="C754" s="160"/>
      <c r="D754" s="161"/>
      <c r="E754" s="142">
        <f t="shared" si="108"/>
        <v>1</v>
      </c>
      <c r="F754" s="162">
        <f t="shared" si="113"/>
        <v>0</v>
      </c>
      <c r="G754" s="161"/>
      <c r="H754" s="179"/>
      <c r="I754" s="143"/>
      <c r="J754" s="143"/>
      <c r="K754" s="185" t="e">
        <f>VLOOKUP('Damage Pickup'!$H754&amp;'Damage Pickup'!$I754,Code!$I$2:$M$51,4,0)</f>
        <v>#N/A</v>
      </c>
      <c r="L754" s="183"/>
      <c r="M754" s="163"/>
      <c r="N754" s="169"/>
      <c r="O754" s="169"/>
      <c r="P754" s="144">
        <v>0</v>
      </c>
      <c r="Q754" s="164">
        <f t="shared" si="112"/>
        <v>0</v>
      </c>
      <c r="R754" s="146"/>
      <c r="S754" s="147"/>
      <c r="T754" s="147"/>
      <c r="U754" s="157"/>
      <c r="V754" s="165"/>
      <c r="W754" s="166"/>
      <c r="X754" s="166"/>
      <c r="Y754" s="166"/>
      <c r="Z754" s="167" t="str">
        <f t="shared" si="109"/>
        <v/>
      </c>
      <c r="AA754" s="150">
        <f t="shared" si="111"/>
        <v>0</v>
      </c>
      <c r="AB754" s="167" t="str">
        <f t="shared" si="110"/>
        <v/>
      </c>
      <c r="AG754" s="188" t="str">
        <f ca="1">IF(AB754="","",MIN(OFFSET(B754,0,0):OFFSET(B754,AB754-1,0)))</f>
        <v/>
      </c>
      <c r="AH754" s="188" t="str">
        <f ca="1">IF(AB754="","",MIN(OFFSET(C754,0,0):OFFSET(C754,AB754-1,0)))</f>
        <v/>
      </c>
      <c r="AI754" s="188" t="str">
        <f ca="1">IF(AB754="","",MAX(OFFSET(B754,0,0):OFFSET(B754,AB754-1,0)))</f>
        <v/>
      </c>
      <c r="AJ754" s="188" t="str">
        <f ca="1">IF(AB754="","",MAX(OFFSET(C754,0,0):OFFSET(C754,AB754-1,0)))</f>
        <v/>
      </c>
      <c r="AK754" s="188">
        <f t="shared" ca="1" si="106"/>
        <v>0</v>
      </c>
      <c r="AL754" s="189">
        <f t="shared" ca="1" si="107"/>
        <v>0</v>
      </c>
    </row>
    <row r="755" spans="1:38" ht="15.75" x14ac:dyDescent="0.25">
      <c r="A755" s="138"/>
      <c r="B755" s="160"/>
      <c r="C755" s="160"/>
      <c r="D755" s="161"/>
      <c r="E755" s="142">
        <f t="shared" si="108"/>
        <v>1</v>
      </c>
      <c r="F755" s="162">
        <f t="shared" si="113"/>
        <v>0</v>
      </c>
      <c r="G755" s="161"/>
      <c r="H755" s="179"/>
      <c r="I755" s="143"/>
      <c r="J755" s="143"/>
      <c r="K755" s="185" t="e">
        <f>VLOOKUP('Damage Pickup'!$H755&amp;'Damage Pickup'!$I755,Code!$I$2:$M$51,4,0)</f>
        <v>#N/A</v>
      </c>
      <c r="L755" s="183"/>
      <c r="M755" s="163"/>
      <c r="N755" s="169"/>
      <c r="O755" s="169"/>
      <c r="P755" s="144">
        <v>0</v>
      </c>
      <c r="Q755" s="164">
        <f t="shared" si="112"/>
        <v>0</v>
      </c>
      <c r="R755" s="146"/>
      <c r="S755" s="147"/>
      <c r="T755" s="147"/>
      <c r="U755" s="157"/>
      <c r="V755" s="165"/>
      <c r="W755" s="166"/>
      <c r="X755" s="166"/>
      <c r="Y755" s="166"/>
      <c r="Z755" s="167" t="str">
        <f t="shared" si="109"/>
        <v/>
      </c>
      <c r="AA755" s="150">
        <f t="shared" si="111"/>
        <v>0</v>
      </c>
      <c r="AB755" s="167" t="str">
        <f t="shared" si="110"/>
        <v/>
      </c>
      <c r="AG755" s="188" t="str">
        <f ca="1">IF(AB755="","",MIN(OFFSET(B755,0,0):OFFSET(B755,AB755-1,0)))</f>
        <v/>
      </c>
      <c r="AH755" s="188" t="str">
        <f ca="1">IF(AB755="","",MIN(OFFSET(C755,0,0):OFFSET(C755,AB755-1,0)))</f>
        <v/>
      </c>
      <c r="AI755" s="188" t="str">
        <f ca="1">IF(AB755="","",MAX(OFFSET(B755,0,0):OFFSET(B755,AB755-1,0)))</f>
        <v/>
      </c>
      <c r="AJ755" s="188" t="str">
        <f ca="1">IF(AB755="","",MAX(OFFSET(C755,0,0):OFFSET(C755,AB755-1,0)))</f>
        <v/>
      </c>
      <c r="AK755" s="188">
        <f t="shared" ca="1" si="106"/>
        <v>0</v>
      </c>
      <c r="AL755" s="189">
        <f t="shared" ca="1" si="107"/>
        <v>0</v>
      </c>
    </row>
    <row r="756" spans="1:38" ht="15.75" x14ac:dyDescent="0.25">
      <c r="A756" s="138"/>
      <c r="B756" s="160"/>
      <c r="C756" s="160"/>
      <c r="D756" s="161"/>
      <c r="E756" s="142">
        <f t="shared" si="108"/>
        <v>1</v>
      </c>
      <c r="F756" s="162">
        <f t="shared" si="113"/>
        <v>0</v>
      </c>
      <c r="G756" s="161"/>
      <c r="H756" s="179"/>
      <c r="I756" s="143"/>
      <c r="J756" s="143"/>
      <c r="K756" s="185" t="e">
        <f>VLOOKUP('Damage Pickup'!$H756&amp;'Damage Pickup'!$I756,Code!$I$2:$M$51,4,0)</f>
        <v>#N/A</v>
      </c>
      <c r="L756" s="183"/>
      <c r="M756" s="163"/>
      <c r="N756" s="169"/>
      <c r="O756" s="169"/>
      <c r="P756" s="144">
        <v>0</v>
      </c>
      <c r="Q756" s="164">
        <f t="shared" si="112"/>
        <v>0</v>
      </c>
      <c r="R756" s="146"/>
      <c r="S756" s="147"/>
      <c r="T756" s="147"/>
      <c r="U756" s="157"/>
      <c r="V756" s="165"/>
      <c r="W756" s="166"/>
      <c r="X756" s="166"/>
      <c r="Y756" s="166"/>
      <c r="Z756" s="167" t="str">
        <f t="shared" si="109"/>
        <v/>
      </c>
      <c r="AA756" s="150">
        <f t="shared" si="111"/>
        <v>0</v>
      </c>
      <c r="AB756" s="167" t="str">
        <f t="shared" si="110"/>
        <v/>
      </c>
      <c r="AG756" s="188" t="str">
        <f ca="1">IF(AB756="","",MIN(OFFSET(B756,0,0):OFFSET(B756,AB756-1,0)))</f>
        <v/>
      </c>
      <c r="AH756" s="188" t="str">
        <f ca="1">IF(AB756="","",MIN(OFFSET(C756,0,0):OFFSET(C756,AB756-1,0)))</f>
        <v/>
      </c>
      <c r="AI756" s="188" t="str">
        <f ca="1">IF(AB756="","",MAX(OFFSET(B756,0,0):OFFSET(B756,AB756-1,0)))</f>
        <v/>
      </c>
      <c r="AJ756" s="188" t="str">
        <f ca="1">IF(AB756="","",MAX(OFFSET(C756,0,0):OFFSET(C756,AB756-1,0)))</f>
        <v/>
      </c>
      <c r="AK756" s="188">
        <f t="shared" ca="1" si="106"/>
        <v>0</v>
      </c>
      <c r="AL756" s="189">
        <f t="shared" ca="1" si="107"/>
        <v>0</v>
      </c>
    </row>
    <row r="757" spans="1:38" ht="15.75" x14ac:dyDescent="0.25">
      <c r="A757" s="138"/>
      <c r="B757" s="160"/>
      <c r="C757" s="160"/>
      <c r="D757" s="161"/>
      <c r="E757" s="142">
        <f t="shared" si="108"/>
        <v>1</v>
      </c>
      <c r="F757" s="162">
        <f t="shared" si="113"/>
        <v>0</v>
      </c>
      <c r="G757" s="161"/>
      <c r="H757" s="179"/>
      <c r="I757" s="143"/>
      <c r="J757" s="143"/>
      <c r="K757" s="185" t="e">
        <f>VLOOKUP('Damage Pickup'!$H757&amp;'Damage Pickup'!$I757,Code!$I$2:$M$51,4,0)</f>
        <v>#N/A</v>
      </c>
      <c r="L757" s="183"/>
      <c r="M757" s="163"/>
      <c r="N757" s="169"/>
      <c r="O757" s="169"/>
      <c r="P757" s="144">
        <v>0</v>
      </c>
      <c r="Q757" s="164">
        <f t="shared" si="112"/>
        <v>0</v>
      </c>
      <c r="R757" s="146"/>
      <c r="S757" s="147"/>
      <c r="T757" s="147"/>
      <c r="U757" s="157"/>
      <c r="V757" s="165"/>
      <c r="W757" s="166"/>
      <c r="X757" s="166"/>
      <c r="Y757" s="166"/>
      <c r="Z757" s="167" t="str">
        <f t="shared" si="109"/>
        <v/>
      </c>
      <c r="AA757" s="150">
        <f t="shared" si="111"/>
        <v>0</v>
      </c>
      <c r="AB757" s="167" t="str">
        <f t="shared" si="110"/>
        <v/>
      </c>
      <c r="AG757" s="188" t="str">
        <f ca="1">IF(AB757="","",MIN(OFFSET(B757,0,0):OFFSET(B757,AB757-1,0)))</f>
        <v/>
      </c>
      <c r="AH757" s="188" t="str">
        <f ca="1">IF(AB757="","",MIN(OFFSET(C757,0,0):OFFSET(C757,AB757-1,0)))</f>
        <v/>
      </c>
      <c r="AI757" s="188" t="str">
        <f ca="1">IF(AB757="","",MAX(OFFSET(B757,0,0):OFFSET(B757,AB757-1,0)))</f>
        <v/>
      </c>
      <c r="AJ757" s="188" t="str">
        <f ca="1">IF(AB757="","",MAX(OFFSET(C757,0,0):OFFSET(C757,AB757-1,0)))</f>
        <v/>
      </c>
      <c r="AK757" s="188">
        <f t="shared" ca="1" si="106"/>
        <v>0</v>
      </c>
      <c r="AL757" s="189">
        <f t="shared" ca="1" si="107"/>
        <v>0</v>
      </c>
    </row>
    <row r="758" spans="1:38" ht="15.75" x14ac:dyDescent="0.25">
      <c r="A758" s="138"/>
      <c r="B758" s="160"/>
      <c r="C758" s="160"/>
      <c r="D758" s="161"/>
      <c r="E758" s="142">
        <f t="shared" si="108"/>
        <v>1</v>
      </c>
      <c r="F758" s="162">
        <f t="shared" si="113"/>
        <v>0</v>
      </c>
      <c r="G758" s="161"/>
      <c r="H758" s="179"/>
      <c r="I758" s="143"/>
      <c r="J758" s="143"/>
      <c r="K758" s="185" t="e">
        <f>VLOOKUP('Damage Pickup'!$H758&amp;'Damage Pickup'!$I758,Code!$I$2:$M$51,4,0)</f>
        <v>#N/A</v>
      </c>
      <c r="L758" s="183"/>
      <c r="M758" s="163"/>
      <c r="N758" s="169"/>
      <c r="O758" s="169"/>
      <c r="P758" s="144">
        <v>0</v>
      </c>
      <c r="Q758" s="164">
        <f t="shared" si="112"/>
        <v>0</v>
      </c>
      <c r="R758" s="146"/>
      <c r="S758" s="147"/>
      <c r="T758" s="147"/>
      <c r="U758" s="157"/>
      <c r="V758" s="165"/>
      <c r="W758" s="166"/>
      <c r="X758" s="166"/>
      <c r="Y758" s="166"/>
      <c r="Z758" s="167" t="str">
        <f t="shared" si="109"/>
        <v/>
      </c>
      <c r="AA758" s="150">
        <f t="shared" si="111"/>
        <v>0</v>
      </c>
      <c r="AB758" s="167" t="str">
        <f t="shared" si="110"/>
        <v/>
      </c>
      <c r="AG758" s="188" t="str">
        <f ca="1">IF(AB758="","",MIN(OFFSET(B758,0,0):OFFSET(B758,AB758-1,0)))</f>
        <v/>
      </c>
      <c r="AH758" s="188" t="str">
        <f ca="1">IF(AB758="","",MIN(OFFSET(C758,0,0):OFFSET(C758,AB758-1,0)))</f>
        <v/>
      </c>
      <c r="AI758" s="188" t="str">
        <f ca="1">IF(AB758="","",MAX(OFFSET(B758,0,0):OFFSET(B758,AB758-1,0)))</f>
        <v/>
      </c>
      <c r="AJ758" s="188" t="str">
        <f ca="1">IF(AB758="","",MAX(OFFSET(C758,0,0):OFFSET(C758,AB758-1,0)))</f>
        <v/>
      </c>
      <c r="AK758" s="188">
        <f t="shared" ca="1" si="106"/>
        <v>0</v>
      </c>
      <c r="AL758" s="189">
        <f t="shared" ca="1" si="107"/>
        <v>0</v>
      </c>
    </row>
    <row r="759" spans="1:38" ht="15.75" x14ac:dyDescent="0.25">
      <c r="A759" s="138"/>
      <c r="B759" s="160"/>
      <c r="C759" s="160"/>
      <c r="D759" s="161"/>
      <c r="E759" s="142">
        <f t="shared" si="108"/>
        <v>1</v>
      </c>
      <c r="F759" s="162">
        <f t="shared" si="113"/>
        <v>0</v>
      </c>
      <c r="G759" s="161"/>
      <c r="H759" s="179"/>
      <c r="I759" s="143"/>
      <c r="J759" s="143"/>
      <c r="K759" s="185" t="e">
        <f>VLOOKUP('Damage Pickup'!$H759&amp;'Damage Pickup'!$I759,Code!$I$2:$M$51,4,0)</f>
        <v>#N/A</v>
      </c>
      <c r="L759" s="183"/>
      <c r="M759" s="163"/>
      <c r="N759" s="169"/>
      <c r="O759" s="169"/>
      <c r="P759" s="144">
        <v>0</v>
      </c>
      <c r="Q759" s="164">
        <f t="shared" si="112"/>
        <v>0</v>
      </c>
      <c r="R759" s="146"/>
      <c r="S759" s="147"/>
      <c r="T759" s="147"/>
      <c r="U759" s="157"/>
      <c r="V759" s="165"/>
      <c r="W759" s="166"/>
      <c r="X759" s="166"/>
      <c r="Y759" s="166"/>
      <c r="Z759" s="167" t="str">
        <f t="shared" si="109"/>
        <v/>
      </c>
      <c r="AA759" s="150">
        <f t="shared" si="111"/>
        <v>0</v>
      </c>
      <c r="AB759" s="167" t="str">
        <f t="shared" si="110"/>
        <v/>
      </c>
      <c r="AG759" s="188" t="str">
        <f ca="1">IF(AB759="","",MIN(OFFSET(B759,0,0):OFFSET(B759,AB759-1,0)))</f>
        <v/>
      </c>
      <c r="AH759" s="188" t="str">
        <f ca="1">IF(AB759="","",MIN(OFFSET(C759,0,0):OFFSET(C759,AB759-1,0)))</f>
        <v/>
      </c>
      <c r="AI759" s="188" t="str">
        <f ca="1">IF(AB759="","",MAX(OFFSET(B759,0,0):OFFSET(B759,AB759-1,0)))</f>
        <v/>
      </c>
      <c r="AJ759" s="188" t="str">
        <f ca="1">IF(AB759="","",MAX(OFFSET(C759,0,0):OFFSET(C759,AB759-1,0)))</f>
        <v/>
      </c>
      <c r="AK759" s="188">
        <f t="shared" ca="1" si="106"/>
        <v>0</v>
      </c>
      <c r="AL759" s="189">
        <f t="shared" ca="1" si="107"/>
        <v>0</v>
      </c>
    </row>
    <row r="760" spans="1:38" ht="15.75" x14ac:dyDescent="0.25">
      <c r="A760" s="138"/>
      <c r="B760" s="160"/>
      <c r="C760" s="160"/>
      <c r="D760" s="161"/>
      <c r="E760" s="142">
        <f t="shared" si="108"/>
        <v>1</v>
      </c>
      <c r="F760" s="162">
        <f t="shared" si="113"/>
        <v>0</v>
      </c>
      <c r="G760" s="161"/>
      <c r="H760" s="179"/>
      <c r="I760" s="143"/>
      <c r="J760" s="143"/>
      <c r="K760" s="185" t="e">
        <f>VLOOKUP('Damage Pickup'!$H760&amp;'Damage Pickup'!$I760,Code!$I$2:$M$51,4,0)</f>
        <v>#N/A</v>
      </c>
      <c r="L760" s="183"/>
      <c r="M760" s="163"/>
      <c r="N760" s="169"/>
      <c r="O760" s="169"/>
      <c r="P760" s="144">
        <v>0</v>
      </c>
      <c r="Q760" s="164">
        <f t="shared" si="112"/>
        <v>0</v>
      </c>
      <c r="R760" s="146"/>
      <c r="S760" s="147"/>
      <c r="T760" s="147"/>
      <c r="U760" s="157"/>
      <c r="V760" s="165"/>
      <c r="W760" s="166"/>
      <c r="X760" s="166"/>
      <c r="Y760" s="166"/>
      <c r="Z760" s="167" t="str">
        <f t="shared" si="109"/>
        <v/>
      </c>
      <c r="AA760" s="150">
        <f t="shared" si="111"/>
        <v>0</v>
      </c>
      <c r="AB760" s="167" t="str">
        <f t="shared" si="110"/>
        <v/>
      </c>
      <c r="AG760" s="188" t="str">
        <f ca="1">IF(AB760="","",MIN(OFFSET(B760,0,0):OFFSET(B760,AB760-1,0)))</f>
        <v/>
      </c>
      <c r="AH760" s="188" t="str">
        <f ca="1">IF(AB760="","",MIN(OFFSET(C760,0,0):OFFSET(C760,AB760-1,0)))</f>
        <v/>
      </c>
      <c r="AI760" s="188" t="str">
        <f ca="1">IF(AB760="","",MAX(OFFSET(B760,0,0):OFFSET(B760,AB760-1,0)))</f>
        <v/>
      </c>
      <c r="AJ760" s="188" t="str">
        <f ca="1">IF(AB760="","",MAX(OFFSET(C760,0,0):OFFSET(C760,AB760-1,0)))</f>
        <v/>
      </c>
      <c r="AK760" s="188">
        <f t="shared" ca="1" si="106"/>
        <v>0</v>
      </c>
      <c r="AL760" s="189">
        <f t="shared" ca="1" si="107"/>
        <v>0</v>
      </c>
    </row>
    <row r="761" spans="1:38" ht="15.75" x14ac:dyDescent="0.25">
      <c r="A761" s="138"/>
      <c r="B761" s="160"/>
      <c r="C761" s="160"/>
      <c r="D761" s="161"/>
      <c r="E761" s="142">
        <f t="shared" si="108"/>
        <v>1</v>
      </c>
      <c r="F761" s="162">
        <f t="shared" si="113"/>
        <v>0</v>
      </c>
      <c r="G761" s="161"/>
      <c r="H761" s="179"/>
      <c r="I761" s="143"/>
      <c r="J761" s="143"/>
      <c r="K761" s="185" t="e">
        <f>VLOOKUP('Damage Pickup'!$H761&amp;'Damage Pickup'!$I761,Code!$I$2:$M$51,4,0)</f>
        <v>#N/A</v>
      </c>
      <c r="L761" s="183"/>
      <c r="M761" s="163"/>
      <c r="N761" s="169"/>
      <c r="O761" s="169"/>
      <c r="P761" s="144">
        <v>0</v>
      </c>
      <c r="Q761" s="164">
        <f t="shared" si="112"/>
        <v>0</v>
      </c>
      <c r="R761" s="146"/>
      <c r="S761" s="147"/>
      <c r="T761" s="147"/>
      <c r="U761" s="157"/>
      <c r="V761" s="165"/>
      <c r="W761" s="166"/>
      <c r="X761" s="166"/>
      <c r="Y761" s="166"/>
      <c r="Z761" s="167" t="str">
        <f t="shared" si="109"/>
        <v/>
      </c>
      <c r="AA761" s="150">
        <f t="shared" si="111"/>
        <v>0</v>
      </c>
      <c r="AB761" s="167" t="str">
        <f t="shared" si="110"/>
        <v/>
      </c>
      <c r="AG761" s="188" t="str">
        <f ca="1">IF(AB761="","",MIN(OFFSET(B761,0,0):OFFSET(B761,AB761-1,0)))</f>
        <v/>
      </c>
      <c r="AH761" s="188" t="str">
        <f ca="1">IF(AB761="","",MIN(OFFSET(C761,0,0):OFFSET(C761,AB761-1,0)))</f>
        <v/>
      </c>
      <c r="AI761" s="188" t="str">
        <f ca="1">IF(AB761="","",MAX(OFFSET(B761,0,0):OFFSET(B761,AB761-1,0)))</f>
        <v/>
      </c>
      <c r="AJ761" s="188" t="str">
        <f ca="1">IF(AB761="","",MAX(OFFSET(C761,0,0):OFFSET(C761,AB761-1,0)))</f>
        <v/>
      </c>
      <c r="AK761" s="188">
        <f t="shared" ca="1" si="106"/>
        <v>0</v>
      </c>
      <c r="AL761" s="189">
        <f t="shared" ca="1" si="107"/>
        <v>0</v>
      </c>
    </row>
    <row r="762" spans="1:38" ht="15.75" x14ac:dyDescent="0.25">
      <c r="A762" s="138"/>
      <c r="B762" s="160"/>
      <c r="C762" s="160"/>
      <c r="D762" s="161"/>
      <c r="E762" s="142">
        <f t="shared" si="108"/>
        <v>1</v>
      </c>
      <c r="F762" s="162">
        <f t="shared" si="113"/>
        <v>0</v>
      </c>
      <c r="G762" s="161"/>
      <c r="H762" s="179"/>
      <c r="I762" s="143"/>
      <c r="J762" s="143"/>
      <c r="K762" s="185" t="e">
        <f>VLOOKUP('Damage Pickup'!$H762&amp;'Damage Pickup'!$I762,Code!$I$2:$M$51,4,0)</f>
        <v>#N/A</v>
      </c>
      <c r="L762" s="183"/>
      <c r="M762" s="163"/>
      <c r="N762" s="169"/>
      <c r="O762" s="169"/>
      <c r="P762" s="144">
        <v>0</v>
      </c>
      <c r="Q762" s="164">
        <f t="shared" si="112"/>
        <v>0</v>
      </c>
      <c r="R762" s="146"/>
      <c r="S762" s="147"/>
      <c r="T762" s="147"/>
      <c r="U762" s="157"/>
      <c r="V762" s="165"/>
      <c r="W762" s="166"/>
      <c r="X762" s="166"/>
      <c r="Y762" s="166"/>
      <c r="Z762" s="167" t="str">
        <f t="shared" si="109"/>
        <v/>
      </c>
      <c r="AA762" s="150">
        <f t="shared" si="111"/>
        <v>0</v>
      </c>
      <c r="AB762" s="167" t="str">
        <f t="shared" si="110"/>
        <v/>
      </c>
      <c r="AG762" s="188" t="str">
        <f ca="1">IF(AB762="","",MIN(OFFSET(B762,0,0):OFFSET(B762,AB762-1,0)))</f>
        <v/>
      </c>
      <c r="AH762" s="188" t="str">
        <f ca="1">IF(AB762="","",MIN(OFFSET(C762,0,0):OFFSET(C762,AB762-1,0)))</f>
        <v/>
      </c>
      <c r="AI762" s="188" t="str">
        <f ca="1">IF(AB762="","",MAX(OFFSET(B762,0,0):OFFSET(B762,AB762-1,0)))</f>
        <v/>
      </c>
      <c r="AJ762" s="188" t="str">
        <f ca="1">IF(AB762="","",MAX(OFFSET(C762,0,0):OFFSET(C762,AB762-1,0)))</f>
        <v/>
      </c>
      <c r="AK762" s="188">
        <f t="shared" ca="1" si="106"/>
        <v>0</v>
      </c>
      <c r="AL762" s="189">
        <f t="shared" ca="1" si="107"/>
        <v>0</v>
      </c>
    </row>
    <row r="763" spans="1:38" ht="15.75" x14ac:dyDescent="0.25">
      <c r="A763" s="138"/>
      <c r="B763" s="160"/>
      <c r="C763" s="160"/>
      <c r="D763" s="161"/>
      <c r="E763" s="142">
        <f t="shared" si="108"/>
        <v>1</v>
      </c>
      <c r="F763" s="162">
        <f t="shared" si="113"/>
        <v>0</v>
      </c>
      <c r="G763" s="161"/>
      <c r="H763" s="179"/>
      <c r="I763" s="143"/>
      <c r="J763" s="143"/>
      <c r="K763" s="185" t="e">
        <f>VLOOKUP('Damage Pickup'!$H763&amp;'Damage Pickup'!$I763,Code!$I$2:$M$51,4,0)</f>
        <v>#N/A</v>
      </c>
      <c r="L763" s="183"/>
      <c r="M763" s="163"/>
      <c r="N763" s="169"/>
      <c r="O763" s="169"/>
      <c r="P763" s="144">
        <v>0</v>
      </c>
      <c r="Q763" s="164">
        <f t="shared" si="112"/>
        <v>0</v>
      </c>
      <c r="R763" s="146"/>
      <c r="S763" s="147"/>
      <c r="T763" s="147"/>
      <c r="U763" s="157"/>
      <c r="V763" s="165"/>
      <c r="W763" s="166"/>
      <c r="X763" s="166"/>
      <c r="Y763" s="166"/>
      <c r="Z763" s="167" t="str">
        <f t="shared" si="109"/>
        <v/>
      </c>
      <c r="AA763" s="150">
        <f t="shared" si="111"/>
        <v>0</v>
      </c>
      <c r="AB763" s="167" t="str">
        <f t="shared" si="110"/>
        <v/>
      </c>
      <c r="AG763" s="188" t="str">
        <f ca="1">IF(AB763="","",MIN(OFFSET(B763,0,0):OFFSET(B763,AB763-1,0)))</f>
        <v/>
      </c>
      <c r="AH763" s="188" t="str">
        <f ca="1">IF(AB763="","",MIN(OFFSET(C763,0,0):OFFSET(C763,AB763-1,0)))</f>
        <v/>
      </c>
      <c r="AI763" s="188" t="str">
        <f ca="1">IF(AB763="","",MAX(OFFSET(B763,0,0):OFFSET(B763,AB763-1,0)))</f>
        <v/>
      </c>
      <c r="AJ763" s="188" t="str">
        <f ca="1">IF(AB763="","",MAX(OFFSET(C763,0,0):OFFSET(C763,AB763-1,0)))</f>
        <v/>
      </c>
      <c r="AK763" s="188">
        <f t="shared" ca="1" si="106"/>
        <v>0</v>
      </c>
      <c r="AL763" s="189">
        <f t="shared" ca="1" si="107"/>
        <v>0</v>
      </c>
    </row>
    <row r="764" spans="1:38" ht="15.75" x14ac:dyDescent="0.25">
      <c r="A764" s="138"/>
      <c r="B764" s="160"/>
      <c r="C764" s="160"/>
      <c r="D764" s="161"/>
      <c r="E764" s="142">
        <f t="shared" si="108"/>
        <v>1</v>
      </c>
      <c r="F764" s="162">
        <f t="shared" si="113"/>
        <v>0</v>
      </c>
      <c r="G764" s="161"/>
      <c r="H764" s="179"/>
      <c r="I764" s="143"/>
      <c r="J764" s="143"/>
      <c r="K764" s="185" t="e">
        <f>VLOOKUP('Damage Pickup'!$H764&amp;'Damage Pickup'!$I764,Code!$I$2:$M$51,4,0)</f>
        <v>#N/A</v>
      </c>
      <c r="L764" s="183"/>
      <c r="M764" s="163"/>
      <c r="N764" s="169"/>
      <c r="O764" s="169"/>
      <c r="P764" s="144">
        <v>0</v>
      </c>
      <c r="Q764" s="164">
        <f t="shared" si="112"/>
        <v>0</v>
      </c>
      <c r="R764" s="146"/>
      <c r="S764" s="147"/>
      <c r="T764" s="147"/>
      <c r="U764" s="157"/>
      <c r="V764" s="165"/>
      <c r="W764" s="166"/>
      <c r="X764" s="166"/>
      <c r="Y764" s="166"/>
      <c r="Z764" s="167" t="str">
        <f t="shared" si="109"/>
        <v/>
      </c>
      <c r="AA764" s="150">
        <f t="shared" si="111"/>
        <v>0</v>
      </c>
      <c r="AB764" s="167" t="str">
        <f t="shared" si="110"/>
        <v/>
      </c>
      <c r="AG764" s="188" t="str">
        <f ca="1">IF(AB764="","",MIN(OFFSET(B764,0,0):OFFSET(B764,AB764-1,0)))</f>
        <v/>
      </c>
      <c r="AH764" s="188" t="str">
        <f ca="1">IF(AB764="","",MIN(OFFSET(C764,0,0):OFFSET(C764,AB764-1,0)))</f>
        <v/>
      </c>
      <c r="AI764" s="188" t="str">
        <f ca="1">IF(AB764="","",MAX(OFFSET(B764,0,0):OFFSET(B764,AB764-1,0)))</f>
        <v/>
      </c>
      <c r="AJ764" s="188" t="str">
        <f ca="1">IF(AB764="","",MAX(OFFSET(C764,0,0):OFFSET(C764,AB764-1,0)))</f>
        <v/>
      </c>
      <c r="AK764" s="188">
        <f t="shared" ca="1" si="106"/>
        <v>0</v>
      </c>
      <c r="AL764" s="189">
        <f t="shared" ca="1" si="107"/>
        <v>0</v>
      </c>
    </row>
    <row r="765" spans="1:38" ht="15.75" x14ac:dyDescent="0.25">
      <c r="A765" s="138"/>
      <c r="B765" s="160"/>
      <c r="C765" s="160"/>
      <c r="D765" s="161"/>
      <c r="E765" s="142">
        <f t="shared" si="108"/>
        <v>1</v>
      </c>
      <c r="F765" s="162">
        <f t="shared" si="113"/>
        <v>0</v>
      </c>
      <c r="G765" s="161"/>
      <c r="H765" s="179"/>
      <c r="I765" s="143"/>
      <c r="J765" s="143"/>
      <c r="K765" s="185" t="e">
        <f>VLOOKUP('Damage Pickup'!$H765&amp;'Damage Pickup'!$I765,Code!$I$2:$M$51,4,0)</f>
        <v>#N/A</v>
      </c>
      <c r="L765" s="183"/>
      <c r="M765" s="163"/>
      <c r="N765" s="169"/>
      <c r="O765" s="169"/>
      <c r="P765" s="144">
        <v>0</v>
      </c>
      <c r="Q765" s="164">
        <f t="shared" si="112"/>
        <v>0</v>
      </c>
      <c r="R765" s="146"/>
      <c r="S765" s="147"/>
      <c r="T765" s="147"/>
      <c r="U765" s="157"/>
      <c r="V765" s="165"/>
      <c r="W765" s="166"/>
      <c r="X765" s="166"/>
      <c r="Y765" s="166"/>
      <c r="Z765" s="167" t="str">
        <f t="shared" si="109"/>
        <v/>
      </c>
      <c r="AA765" s="150">
        <f t="shared" si="111"/>
        <v>0</v>
      </c>
      <c r="AB765" s="167" t="str">
        <f t="shared" si="110"/>
        <v/>
      </c>
      <c r="AG765" s="188" t="str">
        <f ca="1">IF(AB765="","",MIN(OFFSET(B765,0,0):OFFSET(B765,AB765-1,0)))</f>
        <v/>
      </c>
      <c r="AH765" s="188" t="str">
        <f ca="1">IF(AB765="","",MIN(OFFSET(C765,0,0):OFFSET(C765,AB765-1,0)))</f>
        <v/>
      </c>
      <c r="AI765" s="188" t="str">
        <f ca="1">IF(AB765="","",MAX(OFFSET(B765,0,0):OFFSET(B765,AB765-1,0)))</f>
        <v/>
      </c>
      <c r="AJ765" s="188" t="str">
        <f ca="1">IF(AB765="","",MAX(OFFSET(C765,0,0):OFFSET(C765,AB765-1,0)))</f>
        <v/>
      </c>
      <c r="AK765" s="188">
        <f t="shared" ref="AK765:AK828" ca="1" si="114">MIN(AG765:AJ765)</f>
        <v>0</v>
      </c>
      <c r="AL765" s="189">
        <f t="shared" ref="AL765:AL828" ca="1" si="115">MAX(AG765:AJ765)</f>
        <v>0</v>
      </c>
    </row>
    <row r="766" spans="1:38" ht="15.75" x14ac:dyDescent="0.25">
      <c r="A766" s="138"/>
      <c r="B766" s="160"/>
      <c r="C766" s="160"/>
      <c r="D766" s="161"/>
      <c r="E766" s="142">
        <f t="shared" si="108"/>
        <v>1</v>
      </c>
      <c r="F766" s="162">
        <f t="shared" si="113"/>
        <v>0</v>
      </c>
      <c r="G766" s="161"/>
      <c r="H766" s="179"/>
      <c r="I766" s="143"/>
      <c r="J766" s="143"/>
      <c r="K766" s="185" t="e">
        <f>VLOOKUP('Damage Pickup'!$H766&amp;'Damage Pickup'!$I766,Code!$I$2:$M$51,4,0)</f>
        <v>#N/A</v>
      </c>
      <c r="L766" s="183"/>
      <c r="M766" s="163"/>
      <c r="N766" s="169"/>
      <c r="O766" s="169"/>
      <c r="P766" s="144">
        <v>0</v>
      </c>
      <c r="Q766" s="164">
        <f t="shared" si="112"/>
        <v>0</v>
      </c>
      <c r="R766" s="146"/>
      <c r="S766" s="147"/>
      <c r="T766" s="147"/>
      <c r="U766" s="157"/>
      <c r="V766" s="165"/>
      <c r="W766" s="166"/>
      <c r="X766" s="166"/>
      <c r="Y766" s="166"/>
      <c r="Z766" s="167" t="str">
        <f t="shared" si="109"/>
        <v/>
      </c>
      <c r="AA766" s="150">
        <f t="shared" si="111"/>
        <v>0</v>
      </c>
      <c r="AB766" s="167" t="str">
        <f t="shared" si="110"/>
        <v/>
      </c>
      <c r="AG766" s="188" t="str">
        <f ca="1">IF(AB766="","",MIN(OFFSET(B766,0,0):OFFSET(B766,AB766-1,0)))</f>
        <v/>
      </c>
      <c r="AH766" s="188" t="str">
        <f ca="1">IF(AB766="","",MIN(OFFSET(C766,0,0):OFFSET(C766,AB766-1,0)))</f>
        <v/>
      </c>
      <c r="AI766" s="188" t="str">
        <f ca="1">IF(AB766="","",MAX(OFFSET(B766,0,0):OFFSET(B766,AB766-1,0)))</f>
        <v/>
      </c>
      <c r="AJ766" s="188" t="str">
        <f ca="1">IF(AB766="","",MAX(OFFSET(C766,0,0):OFFSET(C766,AB766-1,0)))</f>
        <v/>
      </c>
      <c r="AK766" s="188">
        <f t="shared" ca="1" si="114"/>
        <v>0</v>
      </c>
      <c r="AL766" s="189">
        <f t="shared" ca="1" si="115"/>
        <v>0</v>
      </c>
    </row>
    <row r="767" spans="1:38" ht="15.75" x14ac:dyDescent="0.25">
      <c r="A767" s="138"/>
      <c r="B767" s="160"/>
      <c r="C767" s="160"/>
      <c r="D767" s="161"/>
      <c r="E767" s="142">
        <f t="shared" si="108"/>
        <v>1</v>
      </c>
      <c r="F767" s="162">
        <f t="shared" si="113"/>
        <v>0</v>
      </c>
      <c r="G767" s="161"/>
      <c r="H767" s="179"/>
      <c r="I767" s="143"/>
      <c r="J767" s="143"/>
      <c r="K767" s="185" t="e">
        <f>VLOOKUP('Damage Pickup'!$H767&amp;'Damage Pickup'!$I767,Code!$I$2:$M$51,4,0)</f>
        <v>#N/A</v>
      </c>
      <c r="L767" s="183"/>
      <c r="M767" s="163"/>
      <c r="N767" s="169"/>
      <c r="O767" s="169"/>
      <c r="P767" s="144">
        <v>0</v>
      </c>
      <c r="Q767" s="164">
        <f t="shared" si="112"/>
        <v>0</v>
      </c>
      <c r="R767" s="146"/>
      <c r="S767" s="147"/>
      <c r="T767" s="147"/>
      <c r="U767" s="157"/>
      <c r="V767" s="165"/>
      <c r="W767" s="166"/>
      <c r="X767" s="166"/>
      <c r="Y767" s="166"/>
      <c r="Z767" s="167" t="str">
        <f t="shared" si="109"/>
        <v/>
      </c>
      <c r="AA767" s="150">
        <f t="shared" si="111"/>
        <v>0</v>
      </c>
      <c r="AB767" s="167" t="str">
        <f t="shared" si="110"/>
        <v/>
      </c>
      <c r="AG767" s="188" t="str">
        <f ca="1">IF(AB767="","",MIN(OFFSET(B767,0,0):OFFSET(B767,AB767-1,0)))</f>
        <v/>
      </c>
      <c r="AH767" s="188" t="str">
        <f ca="1">IF(AB767="","",MIN(OFFSET(C767,0,0):OFFSET(C767,AB767-1,0)))</f>
        <v/>
      </c>
      <c r="AI767" s="188" t="str">
        <f ca="1">IF(AB767="","",MAX(OFFSET(B767,0,0):OFFSET(B767,AB767-1,0)))</f>
        <v/>
      </c>
      <c r="AJ767" s="188" t="str">
        <f ca="1">IF(AB767="","",MAX(OFFSET(C767,0,0):OFFSET(C767,AB767-1,0)))</f>
        <v/>
      </c>
      <c r="AK767" s="188">
        <f t="shared" ca="1" si="114"/>
        <v>0</v>
      </c>
      <c r="AL767" s="189">
        <f t="shared" ca="1" si="115"/>
        <v>0</v>
      </c>
    </row>
    <row r="768" spans="1:38" ht="15.75" x14ac:dyDescent="0.25">
      <c r="A768" s="138"/>
      <c r="B768" s="160"/>
      <c r="C768" s="160"/>
      <c r="D768" s="161"/>
      <c r="E768" s="142">
        <f t="shared" si="108"/>
        <v>1</v>
      </c>
      <c r="F768" s="162">
        <f t="shared" si="113"/>
        <v>0</v>
      </c>
      <c r="G768" s="161"/>
      <c r="H768" s="179"/>
      <c r="I768" s="143"/>
      <c r="J768" s="143"/>
      <c r="K768" s="185" t="e">
        <f>VLOOKUP('Damage Pickup'!$H768&amp;'Damage Pickup'!$I768,Code!$I$2:$M$51,4,0)</f>
        <v>#N/A</v>
      </c>
      <c r="L768" s="183"/>
      <c r="M768" s="163"/>
      <c r="N768" s="169"/>
      <c r="O768" s="169"/>
      <c r="P768" s="144">
        <v>0</v>
      </c>
      <c r="Q768" s="164">
        <f t="shared" si="112"/>
        <v>0</v>
      </c>
      <c r="R768" s="146"/>
      <c r="S768" s="147"/>
      <c r="T768" s="147"/>
      <c r="U768" s="157"/>
      <c r="V768" s="165"/>
      <c r="W768" s="166"/>
      <c r="X768" s="166"/>
      <c r="Y768" s="166"/>
      <c r="Z768" s="167" t="str">
        <f t="shared" si="109"/>
        <v/>
      </c>
      <c r="AA768" s="150">
        <f t="shared" si="111"/>
        <v>0</v>
      </c>
      <c r="AB768" s="167" t="str">
        <f t="shared" si="110"/>
        <v/>
      </c>
      <c r="AG768" s="188" t="str">
        <f ca="1">IF(AB768="","",MIN(OFFSET(B768,0,0):OFFSET(B768,AB768-1,0)))</f>
        <v/>
      </c>
      <c r="AH768" s="188" t="str">
        <f ca="1">IF(AB768="","",MIN(OFFSET(C768,0,0):OFFSET(C768,AB768-1,0)))</f>
        <v/>
      </c>
      <c r="AI768" s="188" t="str">
        <f ca="1">IF(AB768="","",MAX(OFFSET(B768,0,0):OFFSET(B768,AB768-1,0)))</f>
        <v/>
      </c>
      <c r="AJ768" s="188" t="str">
        <f ca="1">IF(AB768="","",MAX(OFFSET(C768,0,0):OFFSET(C768,AB768-1,0)))</f>
        <v/>
      </c>
      <c r="AK768" s="188">
        <f t="shared" ca="1" si="114"/>
        <v>0</v>
      </c>
      <c r="AL768" s="189">
        <f t="shared" ca="1" si="115"/>
        <v>0</v>
      </c>
    </row>
    <row r="769" spans="1:38" ht="15.75" x14ac:dyDescent="0.25">
      <c r="A769" s="138"/>
      <c r="B769" s="160"/>
      <c r="C769" s="160"/>
      <c r="D769" s="161"/>
      <c r="E769" s="142">
        <f t="shared" si="108"/>
        <v>1</v>
      </c>
      <c r="F769" s="162">
        <f t="shared" si="113"/>
        <v>0</v>
      </c>
      <c r="G769" s="161"/>
      <c r="H769" s="179"/>
      <c r="I769" s="143"/>
      <c r="J769" s="143"/>
      <c r="K769" s="185" t="e">
        <f>VLOOKUP('Damage Pickup'!$H769&amp;'Damage Pickup'!$I769,Code!$I$2:$M$51,4,0)</f>
        <v>#N/A</v>
      </c>
      <c r="L769" s="183"/>
      <c r="M769" s="163"/>
      <c r="N769" s="169"/>
      <c r="O769" s="169"/>
      <c r="P769" s="144">
        <v>0</v>
      </c>
      <c r="Q769" s="164">
        <f t="shared" si="112"/>
        <v>0</v>
      </c>
      <c r="R769" s="146"/>
      <c r="S769" s="147"/>
      <c r="T769" s="147"/>
      <c r="U769" s="157"/>
      <c r="V769" s="165"/>
      <c r="W769" s="166"/>
      <c r="X769" s="166"/>
      <c r="Y769" s="166"/>
      <c r="Z769" s="167" t="str">
        <f t="shared" si="109"/>
        <v/>
      </c>
      <c r="AA769" s="150">
        <f t="shared" si="111"/>
        <v>0</v>
      </c>
      <c r="AB769" s="167" t="str">
        <f t="shared" si="110"/>
        <v/>
      </c>
      <c r="AG769" s="188" t="str">
        <f ca="1">IF(AB769="","",MIN(OFFSET(B769,0,0):OFFSET(B769,AB769-1,0)))</f>
        <v/>
      </c>
      <c r="AH769" s="188" t="str">
        <f ca="1">IF(AB769="","",MIN(OFFSET(C769,0,0):OFFSET(C769,AB769-1,0)))</f>
        <v/>
      </c>
      <c r="AI769" s="188" t="str">
        <f ca="1">IF(AB769="","",MAX(OFFSET(B769,0,0):OFFSET(B769,AB769-1,0)))</f>
        <v/>
      </c>
      <c r="AJ769" s="188" t="str">
        <f ca="1">IF(AB769="","",MAX(OFFSET(C769,0,0):OFFSET(C769,AB769-1,0)))</f>
        <v/>
      </c>
      <c r="AK769" s="188">
        <f t="shared" ca="1" si="114"/>
        <v>0</v>
      </c>
      <c r="AL769" s="189">
        <f t="shared" ca="1" si="115"/>
        <v>0</v>
      </c>
    </row>
    <row r="770" spans="1:38" ht="15.75" x14ac:dyDescent="0.25">
      <c r="A770" s="138"/>
      <c r="B770" s="160"/>
      <c r="C770" s="160"/>
      <c r="D770" s="161"/>
      <c r="E770" s="142">
        <f t="shared" ref="E770:E833" si="116">IF(OR(ABS(C770-B770)*1000=0,C770=0),1,ABS(C770-B770)*1000)</f>
        <v>1</v>
      </c>
      <c r="F770" s="162">
        <f t="shared" si="113"/>
        <v>0</v>
      </c>
      <c r="G770" s="161"/>
      <c r="H770" s="179"/>
      <c r="I770" s="143"/>
      <c r="J770" s="143"/>
      <c r="K770" s="185" t="e">
        <f>VLOOKUP('Damage Pickup'!$H770&amp;'Damage Pickup'!$I770,Code!$I$2:$M$51,4,0)</f>
        <v>#N/A</v>
      </c>
      <c r="L770" s="183"/>
      <c r="M770" s="163"/>
      <c r="N770" s="169"/>
      <c r="O770" s="169"/>
      <c r="P770" s="144">
        <v>0</v>
      </c>
      <c r="Q770" s="164">
        <f t="shared" si="112"/>
        <v>0</v>
      </c>
      <c r="R770" s="146"/>
      <c r="S770" s="147"/>
      <c r="T770" s="147"/>
      <c r="U770" s="157"/>
      <c r="V770" s="165"/>
      <c r="W770" s="166"/>
      <c r="X770" s="166"/>
      <c r="Y770" s="166"/>
      <c r="Z770" s="167" t="str">
        <f t="shared" si="109"/>
        <v/>
      </c>
      <c r="AA770" s="150">
        <f t="shared" si="111"/>
        <v>0</v>
      </c>
      <c r="AB770" s="167" t="str">
        <f t="shared" si="110"/>
        <v/>
      </c>
      <c r="AG770" s="188" t="str">
        <f ca="1">IF(AB770="","",MIN(OFFSET(B770,0,0):OFFSET(B770,AB770-1,0)))</f>
        <v/>
      </c>
      <c r="AH770" s="188" t="str">
        <f ca="1">IF(AB770="","",MIN(OFFSET(C770,0,0):OFFSET(C770,AB770-1,0)))</f>
        <v/>
      </c>
      <c r="AI770" s="188" t="str">
        <f ca="1">IF(AB770="","",MAX(OFFSET(B770,0,0):OFFSET(B770,AB770-1,0)))</f>
        <v/>
      </c>
      <c r="AJ770" s="188" t="str">
        <f ca="1">IF(AB770="","",MAX(OFFSET(C770,0,0):OFFSET(C770,AB770-1,0)))</f>
        <v/>
      </c>
      <c r="AK770" s="188">
        <f t="shared" ca="1" si="114"/>
        <v>0</v>
      </c>
      <c r="AL770" s="189">
        <f t="shared" ca="1" si="115"/>
        <v>0</v>
      </c>
    </row>
    <row r="771" spans="1:38" ht="15.75" x14ac:dyDescent="0.25">
      <c r="A771" s="138"/>
      <c r="B771" s="160"/>
      <c r="C771" s="160"/>
      <c r="D771" s="161"/>
      <c r="E771" s="142">
        <f t="shared" si="116"/>
        <v>1</v>
      </c>
      <c r="F771" s="162">
        <f t="shared" si="113"/>
        <v>0</v>
      </c>
      <c r="G771" s="161"/>
      <c r="H771" s="179"/>
      <c r="I771" s="143"/>
      <c r="J771" s="143"/>
      <c r="K771" s="185" t="e">
        <f>VLOOKUP('Damage Pickup'!$H771&amp;'Damage Pickup'!$I771,Code!$I$2:$M$51,4,0)</f>
        <v>#N/A</v>
      </c>
      <c r="L771" s="183"/>
      <c r="M771" s="163"/>
      <c r="N771" s="169"/>
      <c r="O771" s="169"/>
      <c r="P771" s="144">
        <v>0</v>
      </c>
      <c r="Q771" s="164">
        <f t="shared" si="112"/>
        <v>0</v>
      </c>
      <c r="R771" s="146"/>
      <c r="S771" s="147"/>
      <c r="T771" s="147"/>
      <c r="U771" s="157"/>
      <c r="V771" s="165"/>
      <c r="W771" s="166"/>
      <c r="X771" s="166"/>
      <c r="Y771" s="166"/>
      <c r="Z771" s="167" t="str">
        <f t="shared" ref="Z771:Z834" si="117">IF(A771="","",ROW()-ROW($Z$2))</f>
        <v/>
      </c>
      <c r="AA771" s="150">
        <f t="shared" si="111"/>
        <v>0</v>
      </c>
      <c r="AB771" s="167" t="str">
        <f t="shared" ref="AB771:AB834" si="118">IF(Z771="","",COUNTIF($AA:$AA,Z771))</f>
        <v/>
      </c>
      <c r="AG771" s="188" t="str">
        <f ca="1">IF(AB771="","",MIN(OFFSET(B771,0,0):OFFSET(B771,AB771-1,0)))</f>
        <v/>
      </c>
      <c r="AH771" s="188" t="str">
        <f ca="1">IF(AB771="","",MIN(OFFSET(C771,0,0):OFFSET(C771,AB771-1,0)))</f>
        <v/>
      </c>
      <c r="AI771" s="188" t="str">
        <f ca="1">IF(AB771="","",MAX(OFFSET(B771,0,0):OFFSET(B771,AB771-1,0)))</f>
        <v/>
      </c>
      <c r="AJ771" s="188" t="str">
        <f ca="1">IF(AB771="","",MAX(OFFSET(C771,0,0):OFFSET(C771,AB771-1,0)))</f>
        <v/>
      </c>
      <c r="AK771" s="188">
        <f t="shared" ca="1" si="114"/>
        <v>0</v>
      </c>
      <c r="AL771" s="189">
        <f t="shared" ca="1" si="115"/>
        <v>0</v>
      </c>
    </row>
    <row r="772" spans="1:38" ht="15.75" x14ac:dyDescent="0.25">
      <c r="A772" s="138"/>
      <c r="B772" s="160"/>
      <c r="C772" s="160"/>
      <c r="D772" s="161"/>
      <c r="E772" s="142">
        <f t="shared" si="116"/>
        <v>1</v>
      </c>
      <c r="F772" s="162">
        <f t="shared" si="113"/>
        <v>0</v>
      </c>
      <c r="G772" s="161"/>
      <c r="H772" s="179"/>
      <c r="I772" s="143"/>
      <c r="J772" s="143"/>
      <c r="K772" s="185" t="e">
        <f>VLOOKUP('Damage Pickup'!$H772&amp;'Damage Pickup'!$I772,Code!$I$2:$M$51,4,0)</f>
        <v>#N/A</v>
      </c>
      <c r="L772" s="183"/>
      <c r="M772" s="163"/>
      <c r="N772" s="169"/>
      <c r="O772" s="169"/>
      <c r="P772" s="144">
        <v>0</v>
      </c>
      <c r="Q772" s="164">
        <f t="shared" si="112"/>
        <v>0</v>
      </c>
      <c r="R772" s="146"/>
      <c r="S772" s="147"/>
      <c r="T772" s="147"/>
      <c r="U772" s="157"/>
      <c r="V772" s="165"/>
      <c r="W772" s="166"/>
      <c r="X772" s="166"/>
      <c r="Y772" s="166"/>
      <c r="Z772" s="167" t="str">
        <f t="shared" si="117"/>
        <v/>
      </c>
      <c r="AA772" s="150">
        <f t="shared" si="111"/>
        <v>0</v>
      </c>
      <c r="AB772" s="167" t="str">
        <f t="shared" si="118"/>
        <v/>
      </c>
      <c r="AG772" s="188" t="str">
        <f ca="1">IF(AB772="","",MIN(OFFSET(B772,0,0):OFFSET(B772,AB772-1,0)))</f>
        <v/>
      </c>
      <c r="AH772" s="188" t="str">
        <f ca="1">IF(AB772="","",MIN(OFFSET(C772,0,0):OFFSET(C772,AB772-1,0)))</f>
        <v/>
      </c>
      <c r="AI772" s="188" t="str">
        <f ca="1">IF(AB772="","",MAX(OFFSET(B772,0,0):OFFSET(B772,AB772-1,0)))</f>
        <v/>
      </c>
      <c r="AJ772" s="188" t="str">
        <f ca="1">IF(AB772="","",MAX(OFFSET(C772,0,0):OFFSET(C772,AB772-1,0)))</f>
        <v/>
      </c>
      <c r="AK772" s="188">
        <f t="shared" ca="1" si="114"/>
        <v>0</v>
      </c>
      <c r="AL772" s="189">
        <f t="shared" ca="1" si="115"/>
        <v>0</v>
      </c>
    </row>
    <row r="773" spans="1:38" ht="15.75" x14ac:dyDescent="0.25">
      <c r="A773" s="138"/>
      <c r="B773" s="160"/>
      <c r="C773" s="160"/>
      <c r="D773" s="161"/>
      <c r="E773" s="142">
        <f t="shared" si="116"/>
        <v>1</v>
      </c>
      <c r="F773" s="162">
        <f t="shared" si="113"/>
        <v>0</v>
      </c>
      <c r="G773" s="161"/>
      <c r="H773" s="179"/>
      <c r="I773" s="143"/>
      <c r="J773" s="143"/>
      <c r="K773" s="185" t="e">
        <f>VLOOKUP('Damage Pickup'!$H773&amp;'Damage Pickup'!$I773,Code!$I$2:$M$51,4,0)</f>
        <v>#N/A</v>
      </c>
      <c r="L773" s="183"/>
      <c r="M773" s="163"/>
      <c r="N773" s="169"/>
      <c r="O773" s="169"/>
      <c r="P773" s="144">
        <v>0</v>
      </c>
      <c r="Q773" s="164">
        <f t="shared" si="112"/>
        <v>0</v>
      </c>
      <c r="R773" s="146"/>
      <c r="S773" s="147"/>
      <c r="T773" s="147"/>
      <c r="U773" s="157"/>
      <c r="V773" s="165"/>
      <c r="W773" s="166"/>
      <c r="X773" s="166"/>
      <c r="Y773" s="166"/>
      <c r="Z773" s="167" t="str">
        <f t="shared" si="117"/>
        <v/>
      </c>
      <c r="AA773" s="150">
        <f t="shared" si="111"/>
        <v>0</v>
      </c>
      <c r="AB773" s="167" t="str">
        <f t="shared" si="118"/>
        <v/>
      </c>
      <c r="AG773" s="188" t="str">
        <f ca="1">IF(AB773="","",MIN(OFFSET(B773,0,0):OFFSET(B773,AB773-1,0)))</f>
        <v/>
      </c>
      <c r="AH773" s="188" t="str">
        <f ca="1">IF(AB773="","",MIN(OFFSET(C773,0,0):OFFSET(C773,AB773-1,0)))</f>
        <v/>
      </c>
      <c r="AI773" s="188" t="str">
        <f ca="1">IF(AB773="","",MAX(OFFSET(B773,0,0):OFFSET(B773,AB773-1,0)))</f>
        <v/>
      </c>
      <c r="AJ773" s="188" t="str">
        <f ca="1">IF(AB773="","",MAX(OFFSET(C773,0,0):OFFSET(C773,AB773-1,0)))</f>
        <v/>
      </c>
      <c r="AK773" s="188">
        <f t="shared" ca="1" si="114"/>
        <v>0</v>
      </c>
      <c r="AL773" s="189">
        <f t="shared" ca="1" si="115"/>
        <v>0</v>
      </c>
    </row>
    <row r="774" spans="1:38" ht="15.75" x14ac:dyDescent="0.25">
      <c r="A774" s="138"/>
      <c r="B774" s="160"/>
      <c r="C774" s="160"/>
      <c r="D774" s="161"/>
      <c r="E774" s="142">
        <f t="shared" si="116"/>
        <v>1</v>
      </c>
      <c r="F774" s="162">
        <f t="shared" si="113"/>
        <v>0</v>
      </c>
      <c r="G774" s="161"/>
      <c r="H774" s="179"/>
      <c r="I774" s="143"/>
      <c r="J774" s="143"/>
      <c r="K774" s="185" t="e">
        <f>VLOOKUP('Damage Pickup'!$H774&amp;'Damage Pickup'!$I774,Code!$I$2:$M$51,4,0)</f>
        <v>#N/A</v>
      </c>
      <c r="L774" s="183"/>
      <c r="M774" s="163"/>
      <c r="N774" s="169"/>
      <c r="O774" s="169"/>
      <c r="P774" s="144">
        <v>0</v>
      </c>
      <c r="Q774" s="164">
        <f t="shared" si="112"/>
        <v>0</v>
      </c>
      <c r="R774" s="146"/>
      <c r="S774" s="147"/>
      <c r="T774" s="147"/>
      <c r="U774" s="157"/>
      <c r="V774" s="165"/>
      <c r="W774" s="166"/>
      <c r="X774" s="166"/>
      <c r="Y774" s="166"/>
      <c r="Z774" s="167" t="str">
        <f t="shared" si="117"/>
        <v/>
      </c>
      <c r="AA774" s="150">
        <f t="shared" si="111"/>
        <v>0</v>
      </c>
      <c r="AB774" s="167" t="str">
        <f t="shared" si="118"/>
        <v/>
      </c>
      <c r="AG774" s="188" t="str">
        <f ca="1">IF(AB774="","",MIN(OFFSET(B774,0,0):OFFSET(B774,AB774-1,0)))</f>
        <v/>
      </c>
      <c r="AH774" s="188" t="str">
        <f ca="1">IF(AB774="","",MIN(OFFSET(C774,0,0):OFFSET(C774,AB774-1,0)))</f>
        <v/>
      </c>
      <c r="AI774" s="188" t="str">
        <f ca="1">IF(AB774="","",MAX(OFFSET(B774,0,0):OFFSET(B774,AB774-1,0)))</f>
        <v/>
      </c>
      <c r="AJ774" s="188" t="str">
        <f ca="1">IF(AB774="","",MAX(OFFSET(C774,0,0):OFFSET(C774,AB774-1,0)))</f>
        <v/>
      </c>
      <c r="AK774" s="188">
        <f t="shared" ca="1" si="114"/>
        <v>0</v>
      </c>
      <c r="AL774" s="189">
        <f t="shared" ca="1" si="115"/>
        <v>0</v>
      </c>
    </row>
    <row r="775" spans="1:38" ht="15.75" x14ac:dyDescent="0.25">
      <c r="A775" s="138"/>
      <c r="B775" s="160"/>
      <c r="C775" s="160"/>
      <c r="D775" s="161"/>
      <c r="E775" s="142">
        <f t="shared" si="116"/>
        <v>1</v>
      </c>
      <c r="F775" s="162">
        <f t="shared" si="113"/>
        <v>0</v>
      </c>
      <c r="G775" s="161"/>
      <c r="H775" s="179"/>
      <c r="I775" s="143"/>
      <c r="J775" s="143"/>
      <c r="K775" s="185" t="e">
        <f>VLOOKUP('Damage Pickup'!$H775&amp;'Damage Pickup'!$I775,Code!$I$2:$M$51,4,0)</f>
        <v>#N/A</v>
      </c>
      <c r="L775" s="183"/>
      <c r="M775" s="163"/>
      <c r="N775" s="169"/>
      <c r="O775" s="169"/>
      <c r="P775" s="144">
        <v>0</v>
      </c>
      <c r="Q775" s="164">
        <f t="shared" si="112"/>
        <v>0</v>
      </c>
      <c r="R775" s="146"/>
      <c r="S775" s="147"/>
      <c r="T775" s="147"/>
      <c r="U775" s="157"/>
      <c r="V775" s="165"/>
      <c r="W775" s="166"/>
      <c r="X775" s="166"/>
      <c r="Y775" s="166"/>
      <c r="Z775" s="167" t="str">
        <f t="shared" si="117"/>
        <v/>
      </c>
      <c r="AA775" s="150">
        <f t="shared" si="111"/>
        <v>0</v>
      </c>
      <c r="AB775" s="167" t="str">
        <f t="shared" si="118"/>
        <v/>
      </c>
      <c r="AG775" s="188" t="str">
        <f ca="1">IF(AB775="","",MIN(OFFSET(B775,0,0):OFFSET(B775,AB775-1,0)))</f>
        <v/>
      </c>
      <c r="AH775" s="188" t="str">
        <f ca="1">IF(AB775="","",MIN(OFFSET(C775,0,0):OFFSET(C775,AB775-1,0)))</f>
        <v/>
      </c>
      <c r="AI775" s="188" t="str">
        <f ca="1">IF(AB775="","",MAX(OFFSET(B775,0,0):OFFSET(B775,AB775-1,0)))</f>
        <v/>
      </c>
      <c r="AJ775" s="188" t="str">
        <f ca="1">IF(AB775="","",MAX(OFFSET(C775,0,0):OFFSET(C775,AB775-1,0)))</f>
        <v/>
      </c>
      <c r="AK775" s="188">
        <f t="shared" ca="1" si="114"/>
        <v>0</v>
      </c>
      <c r="AL775" s="189">
        <f t="shared" ca="1" si="115"/>
        <v>0</v>
      </c>
    </row>
    <row r="776" spans="1:38" ht="15.75" x14ac:dyDescent="0.25">
      <c r="A776" s="138"/>
      <c r="B776" s="160"/>
      <c r="C776" s="160"/>
      <c r="D776" s="161"/>
      <c r="E776" s="142">
        <f t="shared" si="116"/>
        <v>1</v>
      </c>
      <c r="F776" s="162">
        <f t="shared" si="113"/>
        <v>0</v>
      </c>
      <c r="G776" s="161"/>
      <c r="H776" s="179"/>
      <c r="I776" s="143"/>
      <c r="J776" s="143"/>
      <c r="K776" s="185" t="e">
        <f>VLOOKUP('Damage Pickup'!$H776&amp;'Damage Pickup'!$I776,Code!$I$2:$M$51,4,0)</f>
        <v>#N/A</v>
      </c>
      <c r="L776" s="183"/>
      <c r="M776" s="163"/>
      <c r="N776" s="169"/>
      <c r="O776" s="169"/>
      <c r="P776" s="144">
        <v>0</v>
      </c>
      <c r="Q776" s="164">
        <f t="shared" si="112"/>
        <v>0</v>
      </c>
      <c r="R776" s="146"/>
      <c r="S776" s="147"/>
      <c r="T776" s="147"/>
      <c r="U776" s="157"/>
      <c r="V776" s="165"/>
      <c r="W776" s="166"/>
      <c r="X776" s="166"/>
      <c r="Y776" s="166"/>
      <c r="Z776" s="167" t="str">
        <f t="shared" si="117"/>
        <v/>
      </c>
      <c r="AA776" s="150">
        <f t="shared" si="111"/>
        <v>0</v>
      </c>
      <c r="AB776" s="167" t="str">
        <f t="shared" si="118"/>
        <v/>
      </c>
      <c r="AG776" s="188" t="str">
        <f ca="1">IF(AB776="","",MIN(OFFSET(B776,0,0):OFFSET(B776,AB776-1,0)))</f>
        <v/>
      </c>
      <c r="AH776" s="188" t="str">
        <f ca="1">IF(AB776="","",MIN(OFFSET(C776,0,0):OFFSET(C776,AB776-1,0)))</f>
        <v/>
      </c>
      <c r="AI776" s="188" t="str">
        <f ca="1">IF(AB776="","",MAX(OFFSET(B776,0,0):OFFSET(B776,AB776-1,0)))</f>
        <v/>
      </c>
      <c r="AJ776" s="188" t="str">
        <f ca="1">IF(AB776="","",MAX(OFFSET(C776,0,0):OFFSET(C776,AB776-1,0)))</f>
        <v/>
      </c>
      <c r="AK776" s="188">
        <f t="shared" ca="1" si="114"/>
        <v>0</v>
      </c>
      <c r="AL776" s="189">
        <f t="shared" ca="1" si="115"/>
        <v>0</v>
      </c>
    </row>
    <row r="777" spans="1:38" ht="15.75" x14ac:dyDescent="0.25">
      <c r="A777" s="138"/>
      <c r="B777" s="160"/>
      <c r="C777" s="160"/>
      <c r="D777" s="161"/>
      <c r="E777" s="142">
        <f t="shared" si="116"/>
        <v>1</v>
      </c>
      <c r="F777" s="162">
        <f t="shared" si="113"/>
        <v>0</v>
      </c>
      <c r="G777" s="161"/>
      <c r="H777" s="179"/>
      <c r="I777" s="143"/>
      <c r="J777" s="143"/>
      <c r="K777" s="185" t="e">
        <f>VLOOKUP('Damage Pickup'!$H777&amp;'Damage Pickup'!$I777,Code!$I$2:$M$51,4,0)</f>
        <v>#N/A</v>
      </c>
      <c r="L777" s="183"/>
      <c r="M777" s="163"/>
      <c r="N777" s="169"/>
      <c r="O777" s="169"/>
      <c r="P777" s="144">
        <v>0</v>
      </c>
      <c r="Q777" s="164">
        <f t="shared" si="112"/>
        <v>0</v>
      </c>
      <c r="R777" s="146"/>
      <c r="S777" s="147"/>
      <c r="T777" s="147"/>
      <c r="U777" s="157"/>
      <c r="V777" s="165"/>
      <c r="W777" s="166"/>
      <c r="X777" s="166"/>
      <c r="Y777" s="166"/>
      <c r="Z777" s="167" t="str">
        <f t="shared" si="117"/>
        <v/>
      </c>
      <c r="AA777" s="150">
        <f t="shared" ref="AA777:AA840" si="119">IF(B777="",0,IF(Z777="",AA776,Z777))</f>
        <v>0</v>
      </c>
      <c r="AB777" s="167" t="str">
        <f t="shared" si="118"/>
        <v/>
      </c>
      <c r="AG777" s="188" t="str">
        <f ca="1">IF(AB777="","",MIN(OFFSET(B777,0,0):OFFSET(B777,AB777-1,0)))</f>
        <v/>
      </c>
      <c r="AH777" s="188" t="str">
        <f ca="1">IF(AB777="","",MIN(OFFSET(C777,0,0):OFFSET(C777,AB777-1,0)))</f>
        <v/>
      </c>
      <c r="AI777" s="188" t="str">
        <f ca="1">IF(AB777="","",MAX(OFFSET(B777,0,0):OFFSET(B777,AB777-1,0)))</f>
        <v/>
      </c>
      <c r="AJ777" s="188" t="str">
        <f ca="1">IF(AB777="","",MAX(OFFSET(C777,0,0):OFFSET(C777,AB777-1,0)))</f>
        <v/>
      </c>
      <c r="AK777" s="188">
        <f t="shared" ca="1" si="114"/>
        <v>0</v>
      </c>
      <c r="AL777" s="189">
        <f t="shared" ca="1" si="115"/>
        <v>0</v>
      </c>
    </row>
    <row r="778" spans="1:38" ht="15.75" x14ac:dyDescent="0.25">
      <c r="A778" s="138"/>
      <c r="B778" s="160"/>
      <c r="C778" s="160"/>
      <c r="D778" s="161"/>
      <c r="E778" s="142">
        <f t="shared" si="116"/>
        <v>1</v>
      </c>
      <c r="F778" s="162">
        <f t="shared" si="113"/>
        <v>0</v>
      </c>
      <c r="G778" s="161"/>
      <c r="H778" s="179"/>
      <c r="I778" s="143"/>
      <c r="J778" s="143"/>
      <c r="K778" s="185" t="e">
        <f>VLOOKUP('Damage Pickup'!$H778&amp;'Damage Pickup'!$I778,Code!$I$2:$M$51,4,0)</f>
        <v>#N/A</v>
      </c>
      <c r="L778" s="183"/>
      <c r="M778" s="163"/>
      <c r="N778" s="169"/>
      <c r="O778" s="169"/>
      <c r="P778" s="144">
        <v>0</v>
      </c>
      <c r="Q778" s="164">
        <f t="shared" si="112"/>
        <v>0</v>
      </c>
      <c r="R778" s="146"/>
      <c r="S778" s="147"/>
      <c r="T778" s="147"/>
      <c r="U778" s="157"/>
      <c r="V778" s="165"/>
      <c r="W778" s="166"/>
      <c r="X778" s="166"/>
      <c r="Y778" s="166"/>
      <c r="Z778" s="167" t="str">
        <f t="shared" si="117"/>
        <v/>
      </c>
      <c r="AA778" s="150">
        <f t="shared" si="119"/>
        <v>0</v>
      </c>
      <c r="AB778" s="167" t="str">
        <f t="shared" si="118"/>
        <v/>
      </c>
      <c r="AG778" s="188" t="str">
        <f ca="1">IF(AB778="","",MIN(OFFSET(B778,0,0):OFFSET(B778,AB778-1,0)))</f>
        <v/>
      </c>
      <c r="AH778" s="188" t="str">
        <f ca="1">IF(AB778="","",MIN(OFFSET(C778,0,0):OFFSET(C778,AB778-1,0)))</f>
        <v/>
      </c>
      <c r="AI778" s="188" t="str">
        <f ca="1">IF(AB778="","",MAX(OFFSET(B778,0,0):OFFSET(B778,AB778-1,0)))</f>
        <v/>
      </c>
      <c r="AJ778" s="188" t="str">
        <f ca="1">IF(AB778="","",MAX(OFFSET(C778,0,0):OFFSET(C778,AB778-1,0)))</f>
        <v/>
      </c>
      <c r="AK778" s="188">
        <f t="shared" ca="1" si="114"/>
        <v>0</v>
      </c>
      <c r="AL778" s="189">
        <f t="shared" ca="1" si="115"/>
        <v>0</v>
      </c>
    </row>
    <row r="779" spans="1:38" ht="15.75" x14ac:dyDescent="0.25">
      <c r="A779" s="138"/>
      <c r="B779" s="160"/>
      <c r="C779" s="160"/>
      <c r="D779" s="161"/>
      <c r="E779" s="142">
        <f t="shared" si="116"/>
        <v>1</v>
      </c>
      <c r="F779" s="162">
        <f t="shared" si="113"/>
        <v>0</v>
      </c>
      <c r="G779" s="161"/>
      <c r="H779" s="179"/>
      <c r="I779" s="143"/>
      <c r="J779" s="143"/>
      <c r="K779" s="185" t="e">
        <f>VLOOKUP('Damage Pickup'!$H779&amp;'Damage Pickup'!$I779,Code!$I$2:$M$51,4,0)</f>
        <v>#N/A</v>
      </c>
      <c r="L779" s="183"/>
      <c r="M779" s="163"/>
      <c r="N779" s="169"/>
      <c r="O779" s="169"/>
      <c r="P779" s="144">
        <v>0</v>
      </c>
      <c r="Q779" s="164">
        <f t="shared" si="112"/>
        <v>0</v>
      </c>
      <c r="R779" s="146"/>
      <c r="S779" s="147"/>
      <c r="T779" s="147"/>
      <c r="U779" s="157"/>
      <c r="V779" s="165"/>
      <c r="W779" s="166"/>
      <c r="X779" s="166"/>
      <c r="Y779" s="166"/>
      <c r="Z779" s="167" t="str">
        <f t="shared" si="117"/>
        <v/>
      </c>
      <c r="AA779" s="150">
        <f t="shared" si="119"/>
        <v>0</v>
      </c>
      <c r="AB779" s="167" t="str">
        <f t="shared" si="118"/>
        <v/>
      </c>
      <c r="AG779" s="188" t="str">
        <f ca="1">IF(AB779="","",MIN(OFFSET(B779,0,0):OFFSET(B779,AB779-1,0)))</f>
        <v/>
      </c>
      <c r="AH779" s="188" t="str">
        <f ca="1">IF(AB779="","",MIN(OFFSET(C779,0,0):OFFSET(C779,AB779-1,0)))</f>
        <v/>
      </c>
      <c r="AI779" s="188" t="str">
        <f ca="1">IF(AB779="","",MAX(OFFSET(B779,0,0):OFFSET(B779,AB779-1,0)))</f>
        <v/>
      </c>
      <c r="AJ779" s="188" t="str">
        <f ca="1">IF(AB779="","",MAX(OFFSET(C779,0,0):OFFSET(C779,AB779-1,0)))</f>
        <v/>
      </c>
      <c r="AK779" s="188">
        <f t="shared" ca="1" si="114"/>
        <v>0</v>
      </c>
      <c r="AL779" s="189">
        <f t="shared" ca="1" si="115"/>
        <v>0</v>
      </c>
    </row>
    <row r="780" spans="1:38" ht="15.75" x14ac:dyDescent="0.25">
      <c r="A780" s="138"/>
      <c r="B780" s="160"/>
      <c r="C780" s="160"/>
      <c r="D780" s="161"/>
      <c r="E780" s="142">
        <f t="shared" si="116"/>
        <v>1</v>
      </c>
      <c r="F780" s="162">
        <f t="shared" si="113"/>
        <v>0</v>
      </c>
      <c r="G780" s="161"/>
      <c r="H780" s="179"/>
      <c r="I780" s="143"/>
      <c r="J780" s="143"/>
      <c r="K780" s="185" t="e">
        <f>VLOOKUP('Damage Pickup'!$H780&amp;'Damage Pickup'!$I780,Code!$I$2:$M$51,4,0)</f>
        <v>#N/A</v>
      </c>
      <c r="L780" s="183"/>
      <c r="M780" s="163"/>
      <c r="N780" s="169"/>
      <c r="O780" s="169"/>
      <c r="P780" s="144">
        <v>0</v>
      </c>
      <c r="Q780" s="164">
        <f t="shared" si="112"/>
        <v>0</v>
      </c>
      <c r="R780" s="146"/>
      <c r="S780" s="147"/>
      <c r="T780" s="147"/>
      <c r="U780" s="157"/>
      <c r="V780" s="165"/>
      <c r="W780" s="166"/>
      <c r="X780" s="166"/>
      <c r="Y780" s="166"/>
      <c r="Z780" s="167" t="str">
        <f t="shared" si="117"/>
        <v/>
      </c>
      <c r="AA780" s="150">
        <f t="shared" si="119"/>
        <v>0</v>
      </c>
      <c r="AB780" s="167" t="str">
        <f t="shared" si="118"/>
        <v/>
      </c>
      <c r="AG780" s="188" t="str">
        <f ca="1">IF(AB780="","",MIN(OFFSET(B780,0,0):OFFSET(B780,AB780-1,0)))</f>
        <v/>
      </c>
      <c r="AH780" s="188" t="str">
        <f ca="1">IF(AB780="","",MIN(OFFSET(C780,0,0):OFFSET(C780,AB780-1,0)))</f>
        <v/>
      </c>
      <c r="AI780" s="188" t="str">
        <f ca="1">IF(AB780="","",MAX(OFFSET(B780,0,0):OFFSET(B780,AB780-1,0)))</f>
        <v/>
      </c>
      <c r="AJ780" s="188" t="str">
        <f ca="1">IF(AB780="","",MAX(OFFSET(C780,0,0):OFFSET(C780,AB780-1,0)))</f>
        <v/>
      </c>
      <c r="AK780" s="188">
        <f t="shared" ca="1" si="114"/>
        <v>0</v>
      </c>
      <c r="AL780" s="189">
        <f t="shared" ca="1" si="115"/>
        <v>0</v>
      </c>
    </row>
    <row r="781" spans="1:38" ht="15.75" x14ac:dyDescent="0.25">
      <c r="A781" s="138"/>
      <c r="B781" s="160"/>
      <c r="C781" s="160"/>
      <c r="D781" s="161"/>
      <c r="E781" s="142">
        <f t="shared" si="116"/>
        <v>1</v>
      </c>
      <c r="F781" s="162">
        <f t="shared" si="113"/>
        <v>0</v>
      </c>
      <c r="G781" s="161"/>
      <c r="H781" s="179"/>
      <c r="I781" s="143"/>
      <c r="J781" s="143"/>
      <c r="K781" s="185" t="e">
        <f>VLOOKUP('Damage Pickup'!$H781&amp;'Damage Pickup'!$I781,Code!$I$2:$M$51,4,0)</f>
        <v>#N/A</v>
      </c>
      <c r="L781" s="183"/>
      <c r="M781" s="163"/>
      <c r="N781" s="169"/>
      <c r="O781" s="169"/>
      <c r="P781" s="144">
        <v>0</v>
      </c>
      <c r="Q781" s="164">
        <f t="shared" si="112"/>
        <v>0</v>
      </c>
      <c r="R781" s="146"/>
      <c r="S781" s="147"/>
      <c r="T781" s="147"/>
      <c r="U781" s="157"/>
      <c r="V781" s="165"/>
      <c r="W781" s="166"/>
      <c r="X781" s="166"/>
      <c r="Y781" s="166"/>
      <c r="Z781" s="167" t="str">
        <f t="shared" si="117"/>
        <v/>
      </c>
      <c r="AA781" s="150">
        <f t="shared" si="119"/>
        <v>0</v>
      </c>
      <c r="AB781" s="167" t="str">
        <f t="shared" si="118"/>
        <v/>
      </c>
      <c r="AG781" s="188" t="str">
        <f ca="1">IF(AB781="","",MIN(OFFSET(B781,0,0):OFFSET(B781,AB781-1,0)))</f>
        <v/>
      </c>
      <c r="AH781" s="188" t="str">
        <f ca="1">IF(AB781="","",MIN(OFFSET(C781,0,0):OFFSET(C781,AB781-1,0)))</f>
        <v/>
      </c>
      <c r="AI781" s="188" t="str">
        <f ca="1">IF(AB781="","",MAX(OFFSET(B781,0,0):OFFSET(B781,AB781-1,0)))</f>
        <v/>
      </c>
      <c r="AJ781" s="188" t="str">
        <f ca="1">IF(AB781="","",MAX(OFFSET(C781,0,0):OFFSET(C781,AB781-1,0)))</f>
        <v/>
      </c>
      <c r="AK781" s="188">
        <f t="shared" ca="1" si="114"/>
        <v>0</v>
      </c>
      <c r="AL781" s="189">
        <f t="shared" ca="1" si="115"/>
        <v>0</v>
      </c>
    </row>
    <row r="782" spans="1:38" ht="15.75" x14ac:dyDescent="0.25">
      <c r="A782" s="138"/>
      <c r="B782" s="160"/>
      <c r="C782" s="160"/>
      <c r="D782" s="161"/>
      <c r="E782" s="142">
        <f t="shared" si="116"/>
        <v>1</v>
      </c>
      <c r="F782" s="162">
        <f t="shared" si="113"/>
        <v>0</v>
      </c>
      <c r="G782" s="161"/>
      <c r="H782" s="179"/>
      <c r="I782" s="143"/>
      <c r="J782" s="143"/>
      <c r="K782" s="185" t="e">
        <f>VLOOKUP('Damage Pickup'!$H782&amp;'Damage Pickup'!$I782,Code!$I$2:$M$51,4,0)</f>
        <v>#N/A</v>
      </c>
      <c r="L782" s="183"/>
      <c r="M782" s="163"/>
      <c r="N782" s="169"/>
      <c r="O782" s="169"/>
      <c r="P782" s="144">
        <v>0</v>
      </c>
      <c r="Q782" s="164">
        <f t="shared" si="112"/>
        <v>0</v>
      </c>
      <c r="R782" s="146"/>
      <c r="S782" s="147"/>
      <c r="T782" s="147"/>
      <c r="U782" s="157"/>
      <c r="V782" s="165"/>
      <c r="W782" s="166"/>
      <c r="X782" s="166"/>
      <c r="Y782" s="166"/>
      <c r="Z782" s="167" t="str">
        <f t="shared" si="117"/>
        <v/>
      </c>
      <c r="AA782" s="150">
        <f t="shared" si="119"/>
        <v>0</v>
      </c>
      <c r="AB782" s="167" t="str">
        <f t="shared" si="118"/>
        <v/>
      </c>
      <c r="AG782" s="188" t="str">
        <f ca="1">IF(AB782="","",MIN(OFFSET(B782,0,0):OFFSET(B782,AB782-1,0)))</f>
        <v/>
      </c>
      <c r="AH782" s="188" t="str">
        <f ca="1">IF(AB782="","",MIN(OFFSET(C782,0,0):OFFSET(C782,AB782-1,0)))</f>
        <v/>
      </c>
      <c r="AI782" s="188" t="str">
        <f ca="1">IF(AB782="","",MAX(OFFSET(B782,0,0):OFFSET(B782,AB782-1,0)))</f>
        <v/>
      </c>
      <c r="AJ782" s="188" t="str">
        <f ca="1">IF(AB782="","",MAX(OFFSET(C782,0,0):OFFSET(C782,AB782-1,0)))</f>
        <v/>
      </c>
      <c r="AK782" s="188">
        <f t="shared" ca="1" si="114"/>
        <v>0</v>
      </c>
      <c r="AL782" s="189">
        <f t="shared" ca="1" si="115"/>
        <v>0</v>
      </c>
    </row>
    <row r="783" spans="1:38" ht="15.75" x14ac:dyDescent="0.25">
      <c r="A783" s="138"/>
      <c r="B783" s="160"/>
      <c r="C783" s="160"/>
      <c r="D783" s="161"/>
      <c r="E783" s="142">
        <f t="shared" si="116"/>
        <v>1</v>
      </c>
      <c r="F783" s="162">
        <f t="shared" si="113"/>
        <v>0</v>
      </c>
      <c r="G783" s="161"/>
      <c r="H783" s="179"/>
      <c r="I783" s="143"/>
      <c r="J783" s="143"/>
      <c r="K783" s="185" t="e">
        <f>VLOOKUP('Damage Pickup'!$H783&amp;'Damage Pickup'!$I783,Code!$I$2:$M$51,4,0)</f>
        <v>#N/A</v>
      </c>
      <c r="L783" s="183"/>
      <c r="M783" s="163"/>
      <c r="N783" s="169"/>
      <c r="O783" s="169"/>
      <c r="P783" s="144">
        <v>0</v>
      </c>
      <c r="Q783" s="164">
        <f t="shared" si="112"/>
        <v>0</v>
      </c>
      <c r="R783" s="146"/>
      <c r="S783" s="147"/>
      <c r="T783" s="147"/>
      <c r="U783" s="157"/>
      <c r="V783" s="165"/>
      <c r="W783" s="166"/>
      <c r="X783" s="166"/>
      <c r="Y783" s="166"/>
      <c r="Z783" s="167" t="str">
        <f t="shared" si="117"/>
        <v/>
      </c>
      <c r="AA783" s="150">
        <f t="shared" si="119"/>
        <v>0</v>
      </c>
      <c r="AB783" s="167" t="str">
        <f t="shared" si="118"/>
        <v/>
      </c>
      <c r="AG783" s="188" t="str">
        <f ca="1">IF(AB783="","",MIN(OFFSET(B783,0,0):OFFSET(B783,AB783-1,0)))</f>
        <v/>
      </c>
      <c r="AH783" s="188" t="str">
        <f ca="1">IF(AB783="","",MIN(OFFSET(C783,0,0):OFFSET(C783,AB783-1,0)))</f>
        <v/>
      </c>
      <c r="AI783" s="188" t="str">
        <f ca="1">IF(AB783="","",MAX(OFFSET(B783,0,0):OFFSET(B783,AB783-1,0)))</f>
        <v/>
      </c>
      <c r="AJ783" s="188" t="str">
        <f ca="1">IF(AB783="","",MAX(OFFSET(C783,0,0):OFFSET(C783,AB783-1,0)))</f>
        <v/>
      </c>
      <c r="AK783" s="188">
        <f t="shared" ca="1" si="114"/>
        <v>0</v>
      </c>
      <c r="AL783" s="189">
        <f t="shared" ca="1" si="115"/>
        <v>0</v>
      </c>
    </row>
    <row r="784" spans="1:38" ht="15.75" x14ac:dyDescent="0.25">
      <c r="A784" s="138"/>
      <c r="B784" s="160"/>
      <c r="C784" s="160"/>
      <c r="D784" s="161"/>
      <c r="E784" s="142">
        <f t="shared" si="116"/>
        <v>1</v>
      </c>
      <c r="F784" s="162">
        <f t="shared" si="113"/>
        <v>0</v>
      </c>
      <c r="G784" s="161"/>
      <c r="H784" s="179"/>
      <c r="I784" s="143"/>
      <c r="J784" s="143"/>
      <c r="K784" s="185" t="e">
        <f>VLOOKUP('Damage Pickup'!$H784&amp;'Damage Pickup'!$I784,Code!$I$2:$M$51,4,0)</f>
        <v>#N/A</v>
      </c>
      <c r="L784" s="183"/>
      <c r="M784" s="163"/>
      <c r="N784" s="169"/>
      <c r="O784" s="169"/>
      <c r="P784" s="144">
        <v>0</v>
      </c>
      <c r="Q784" s="164">
        <f t="shared" ref="Q784:Q847" si="120">SUMIF($AA:$AA,Z784,$P:$P)</f>
        <v>0</v>
      </c>
      <c r="R784" s="146"/>
      <c r="S784" s="147"/>
      <c r="T784" s="147"/>
      <c r="U784" s="157"/>
      <c r="V784" s="165"/>
      <c r="W784" s="166"/>
      <c r="X784" s="166"/>
      <c r="Y784" s="166"/>
      <c r="Z784" s="167" t="str">
        <f t="shared" si="117"/>
        <v/>
      </c>
      <c r="AA784" s="150">
        <f t="shared" si="119"/>
        <v>0</v>
      </c>
      <c r="AB784" s="167" t="str">
        <f t="shared" si="118"/>
        <v/>
      </c>
      <c r="AG784" s="188" t="str">
        <f ca="1">IF(AB784="","",MIN(OFFSET(B784,0,0):OFFSET(B784,AB784-1,0)))</f>
        <v/>
      </c>
      <c r="AH784" s="188" t="str">
        <f ca="1">IF(AB784="","",MIN(OFFSET(C784,0,0):OFFSET(C784,AB784-1,0)))</f>
        <v/>
      </c>
      <c r="AI784" s="188" t="str">
        <f ca="1">IF(AB784="","",MAX(OFFSET(B784,0,0):OFFSET(B784,AB784-1,0)))</f>
        <v/>
      </c>
      <c r="AJ784" s="188" t="str">
        <f ca="1">IF(AB784="","",MAX(OFFSET(C784,0,0):OFFSET(C784,AB784-1,0)))</f>
        <v/>
      </c>
      <c r="AK784" s="188">
        <f t="shared" ca="1" si="114"/>
        <v>0</v>
      </c>
      <c r="AL784" s="189">
        <f t="shared" ca="1" si="115"/>
        <v>0</v>
      </c>
    </row>
    <row r="785" spans="1:38" ht="15.75" x14ac:dyDescent="0.25">
      <c r="A785" s="138"/>
      <c r="B785" s="160"/>
      <c r="C785" s="160"/>
      <c r="D785" s="161"/>
      <c r="E785" s="142">
        <f t="shared" si="116"/>
        <v>1</v>
      </c>
      <c r="F785" s="162">
        <f t="shared" si="113"/>
        <v>0</v>
      </c>
      <c r="G785" s="161"/>
      <c r="H785" s="179"/>
      <c r="I785" s="143"/>
      <c r="J785" s="143"/>
      <c r="K785" s="185" t="e">
        <f>VLOOKUP('Damage Pickup'!$H785&amp;'Damage Pickup'!$I785,Code!$I$2:$M$51,4,0)</f>
        <v>#N/A</v>
      </c>
      <c r="L785" s="183"/>
      <c r="M785" s="163"/>
      <c r="N785" s="169"/>
      <c r="O785" s="169"/>
      <c r="P785" s="144">
        <v>0</v>
      </c>
      <c r="Q785" s="164">
        <f t="shared" si="120"/>
        <v>0</v>
      </c>
      <c r="R785" s="146"/>
      <c r="S785" s="147"/>
      <c r="T785" s="147"/>
      <c r="U785" s="157"/>
      <c r="V785" s="165"/>
      <c r="W785" s="166"/>
      <c r="X785" s="166"/>
      <c r="Y785" s="166"/>
      <c r="Z785" s="167" t="str">
        <f t="shared" si="117"/>
        <v/>
      </c>
      <c r="AA785" s="150">
        <f t="shared" si="119"/>
        <v>0</v>
      </c>
      <c r="AB785" s="167" t="str">
        <f t="shared" si="118"/>
        <v/>
      </c>
      <c r="AG785" s="188" t="str">
        <f ca="1">IF(AB785="","",MIN(OFFSET(B785,0,0):OFFSET(B785,AB785-1,0)))</f>
        <v/>
      </c>
      <c r="AH785" s="188" t="str">
        <f ca="1">IF(AB785="","",MIN(OFFSET(C785,0,0):OFFSET(C785,AB785-1,0)))</f>
        <v/>
      </c>
      <c r="AI785" s="188" t="str">
        <f ca="1">IF(AB785="","",MAX(OFFSET(B785,0,0):OFFSET(B785,AB785-1,0)))</f>
        <v/>
      </c>
      <c r="AJ785" s="188" t="str">
        <f ca="1">IF(AB785="","",MAX(OFFSET(C785,0,0):OFFSET(C785,AB785-1,0)))</f>
        <v/>
      </c>
      <c r="AK785" s="188">
        <f t="shared" ca="1" si="114"/>
        <v>0</v>
      </c>
      <c r="AL785" s="189">
        <f t="shared" ca="1" si="115"/>
        <v>0</v>
      </c>
    </row>
    <row r="786" spans="1:38" ht="15.75" x14ac:dyDescent="0.25">
      <c r="A786" s="138"/>
      <c r="B786" s="160"/>
      <c r="C786" s="160"/>
      <c r="D786" s="161"/>
      <c r="E786" s="142">
        <f t="shared" si="116"/>
        <v>1</v>
      </c>
      <c r="F786" s="162">
        <f t="shared" si="113"/>
        <v>0</v>
      </c>
      <c r="G786" s="161"/>
      <c r="H786" s="179"/>
      <c r="I786" s="143"/>
      <c r="J786" s="143"/>
      <c r="K786" s="185" t="e">
        <f>VLOOKUP('Damage Pickup'!$H786&amp;'Damage Pickup'!$I786,Code!$I$2:$M$51,4,0)</f>
        <v>#N/A</v>
      </c>
      <c r="L786" s="183"/>
      <c r="M786" s="163"/>
      <c r="N786" s="169"/>
      <c r="O786" s="169"/>
      <c r="P786" s="144">
        <v>0</v>
      </c>
      <c r="Q786" s="164">
        <f t="shared" si="120"/>
        <v>0</v>
      </c>
      <c r="R786" s="146"/>
      <c r="S786" s="147"/>
      <c r="T786" s="147"/>
      <c r="U786" s="157"/>
      <c r="V786" s="165"/>
      <c r="W786" s="166"/>
      <c r="X786" s="166"/>
      <c r="Y786" s="166"/>
      <c r="Z786" s="167" t="str">
        <f t="shared" si="117"/>
        <v/>
      </c>
      <c r="AA786" s="150">
        <f t="shared" si="119"/>
        <v>0</v>
      </c>
      <c r="AB786" s="167" t="str">
        <f t="shared" si="118"/>
        <v/>
      </c>
      <c r="AG786" s="188" t="str">
        <f ca="1">IF(AB786="","",MIN(OFFSET(B786,0,0):OFFSET(B786,AB786-1,0)))</f>
        <v/>
      </c>
      <c r="AH786" s="188" t="str">
        <f ca="1">IF(AB786="","",MIN(OFFSET(C786,0,0):OFFSET(C786,AB786-1,0)))</f>
        <v/>
      </c>
      <c r="AI786" s="188" t="str">
        <f ca="1">IF(AB786="","",MAX(OFFSET(B786,0,0):OFFSET(B786,AB786-1,0)))</f>
        <v/>
      </c>
      <c r="AJ786" s="188" t="str">
        <f ca="1">IF(AB786="","",MAX(OFFSET(C786,0,0):OFFSET(C786,AB786-1,0)))</f>
        <v/>
      </c>
      <c r="AK786" s="188">
        <f t="shared" ca="1" si="114"/>
        <v>0</v>
      </c>
      <c r="AL786" s="189">
        <f t="shared" ca="1" si="115"/>
        <v>0</v>
      </c>
    </row>
    <row r="787" spans="1:38" ht="15.75" x14ac:dyDescent="0.25">
      <c r="A787" s="138"/>
      <c r="B787" s="160"/>
      <c r="C787" s="160"/>
      <c r="D787" s="161"/>
      <c r="E787" s="142">
        <f t="shared" si="116"/>
        <v>1</v>
      </c>
      <c r="F787" s="162">
        <f t="shared" si="113"/>
        <v>0</v>
      </c>
      <c r="G787" s="161"/>
      <c r="H787" s="179"/>
      <c r="I787" s="143"/>
      <c r="J787" s="143"/>
      <c r="K787" s="185" t="e">
        <f>VLOOKUP('Damage Pickup'!$H787&amp;'Damage Pickup'!$I787,Code!$I$2:$M$51,4,0)</f>
        <v>#N/A</v>
      </c>
      <c r="L787" s="183"/>
      <c r="M787" s="163"/>
      <c r="N787" s="169"/>
      <c r="O787" s="169"/>
      <c r="P787" s="144">
        <v>0</v>
      </c>
      <c r="Q787" s="164">
        <f t="shared" si="120"/>
        <v>0</v>
      </c>
      <c r="R787" s="146"/>
      <c r="S787" s="147"/>
      <c r="T787" s="147"/>
      <c r="U787" s="157"/>
      <c r="V787" s="165"/>
      <c r="W787" s="166"/>
      <c r="X787" s="166"/>
      <c r="Y787" s="166"/>
      <c r="Z787" s="167" t="str">
        <f t="shared" si="117"/>
        <v/>
      </c>
      <c r="AA787" s="150">
        <f t="shared" si="119"/>
        <v>0</v>
      </c>
      <c r="AB787" s="167" t="str">
        <f t="shared" si="118"/>
        <v/>
      </c>
      <c r="AG787" s="188" t="str">
        <f ca="1">IF(AB787="","",MIN(OFFSET(B787,0,0):OFFSET(B787,AB787-1,0)))</f>
        <v/>
      </c>
      <c r="AH787" s="188" t="str">
        <f ca="1">IF(AB787="","",MIN(OFFSET(C787,0,0):OFFSET(C787,AB787-1,0)))</f>
        <v/>
      </c>
      <c r="AI787" s="188" t="str">
        <f ca="1">IF(AB787="","",MAX(OFFSET(B787,0,0):OFFSET(B787,AB787-1,0)))</f>
        <v/>
      </c>
      <c r="AJ787" s="188" t="str">
        <f ca="1">IF(AB787="","",MAX(OFFSET(C787,0,0):OFFSET(C787,AB787-1,0)))</f>
        <v/>
      </c>
      <c r="AK787" s="188">
        <f t="shared" ca="1" si="114"/>
        <v>0</v>
      </c>
      <c r="AL787" s="189">
        <f t="shared" ca="1" si="115"/>
        <v>0</v>
      </c>
    </row>
    <row r="788" spans="1:38" ht="15.75" x14ac:dyDescent="0.25">
      <c r="A788" s="138"/>
      <c r="B788" s="160"/>
      <c r="C788" s="160"/>
      <c r="D788" s="161"/>
      <c r="E788" s="142">
        <f t="shared" si="116"/>
        <v>1</v>
      </c>
      <c r="F788" s="162">
        <f t="shared" si="113"/>
        <v>0</v>
      </c>
      <c r="G788" s="161"/>
      <c r="H788" s="179"/>
      <c r="I788" s="143"/>
      <c r="J788" s="143"/>
      <c r="K788" s="185" t="e">
        <f>VLOOKUP('Damage Pickup'!$H788&amp;'Damage Pickup'!$I788,Code!$I$2:$M$51,4,0)</f>
        <v>#N/A</v>
      </c>
      <c r="L788" s="183"/>
      <c r="M788" s="163"/>
      <c r="N788" s="169"/>
      <c r="O788" s="169"/>
      <c r="P788" s="144">
        <v>0</v>
      </c>
      <c r="Q788" s="164">
        <f t="shared" si="120"/>
        <v>0</v>
      </c>
      <c r="R788" s="146"/>
      <c r="S788" s="147"/>
      <c r="T788" s="147"/>
      <c r="U788" s="157"/>
      <c r="V788" s="165"/>
      <c r="W788" s="166"/>
      <c r="X788" s="166"/>
      <c r="Y788" s="166"/>
      <c r="Z788" s="167" t="str">
        <f t="shared" si="117"/>
        <v/>
      </c>
      <c r="AA788" s="150">
        <f t="shared" si="119"/>
        <v>0</v>
      </c>
      <c r="AB788" s="167" t="str">
        <f t="shared" si="118"/>
        <v/>
      </c>
      <c r="AG788" s="188" t="str">
        <f ca="1">IF(AB788="","",MIN(OFFSET(B788,0,0):OFFSET(B788,AB788-1,0)))</f>
        <v/>
      </c>
      <c r="AH788" s="188" t="str">
        <f ca="1">IF(AB788="","",MIN(OFFSET(C788,0,0):OFFSET(C788,AB788-1,0)))</f>
        <v/>
      </c>
      <c r="AI788" s="188" t="str">
        <f ca="1">IF(AB788="","",MAX(OFFSET(B788,0,0):OFFSET(B788,AB788-1,0)))</f>
        <v/>
      </c>
      <c r="AJ788" s="188" t="str">
        <f ca="1">IF(AB788="","",MAX(OFFSET(C788,0,0):OFFSET(C788,AB788-1,0)))</f>
        <v/>
      </c>
      <c r="AK788" s="188">
        <f t="shared" ca="1" si="114"/>
        <v>0</v>
      </c>
      <c r="AL788" s="189">
        <f t="shared" ca="1" si="115"/>
        <v>0</v>
      </c>
    </row>
    <row r="789" spans="1:38" ht="15.75" x14ac:dyDescent="0.25">
      <c r="A789" s="138"/>
      <c r="B789" s="160"/>
      <c r="C789" s="160"/>
      <c r="D789" s="161"/>
      <c r="E789" s="142">
        <f t="shared" si="116"/>
        <v>1</v>
      </c>
      <c r="F789" s="162">
        <f t="shared" si="113"/>
        <v>0</v>
      </c>
      <c r="G789" s="161"/>
      <c r="H789" s="179"/>
      <c r="I789" s="143"/>
      <c r="J789" s="143"/>
      <c r="K789" s="185" t="e">
        <f>VLOOKUP('Damage Pickup'!$H789&amp;'Damage Pickup'!$I789,Code!$I$2:$M$51,4,0)</f>
        <v>#N/A</v>
      </c>
      <c r="L789" s="183"/>
      <c r="M789" s="163"/>
      <c r="N789" s="169"/>
      <c r="O789" s="169"/>
      <c r="P789" s="144">
        <v>0</v>
      </c>
      <c r="Q789" s="164">
        <f t="shared" si="120"/>
        <v>0</v>
      </c>
      <c r="R789" s="146"/>
      <c r="S789" s="147"/>
      <c r="T789" s="147"/>
      <c r="U789" s="157"/>
      <c r="V789" s="165"/>
      <c r="W789" s="166"/>
      <c r="X789" s="166"/>
      <c r="Y789" s="166"/>
      <c r="Z789" s="167" t="str">
        <f t="shared" si="117"/>
        <v/>
      </c>
      <c r="AA789" s="150">
        <f t="shared" si="119"/>
        <v>0</v>
      </c>
      <c r="AB789" s="167" t="str">
        <f t="shared" si="118"/>
        <v/>
      </c>
      <c r="AG789" s="188" t="str">
        <f ca="1">IF(AB789="","",MIN(OFFSET(B789,0,0):OFFSET(B789,AB789-1,0)))</f>
        <v/>
      </c>
      <c r="AH789" s="188" t="str">
        <f ca="1">IF(AB789="","",MIN(OFFSET(C789,0,0):OFFSET(C789,AB789-1,0)))</f>
        <v/>
      </c>
      <c r="AI789" s="188" t="str">
        <f ca="1">IF(AB789="","",MAX(OFFSET(B789,0,0):OFFSET(B789,AB789-1,0)))</f>
        <v/>
      </c>
      <c r="AJ789" s="188" t="str">
        <f ca="1">IF(AB789="","",MAX(OFFSET(C789,0,0):OFFSET(C789,AB789-1,0)))</f>
        <v/>
      </c>
      <c r="AK789" s="188">
        <f t="shared" ca="1" si="114"/>
        <v>0</v>
      </c>
      <c r="AL789" s="189">
        <f t="shared" ca="1" si="115"/>
        <v>0</v>
      </c>
    </row>
    <row r="790" spans="1:38" ht="15.75" x14ac:dyDescent="0.25">
      <c r="A790" s="138"/>
      <c r="B790" s="160"/>
      <c r="C790" s="160"/>
      <c r="D790" s="161"/>
      <c r="E790" s="142">
        <f t="shared" si="116"/>
        <v>1</v>
      </c>
      <c r="F790" s="162">
        <f t="shared" si="113"/>
        <v>0</v>
      </c>
      <c r="G790" s="161"/>
      <c r="H790" s="179"/>
      <c r="I790" s="143"/>
      <c r="J790" s="143"/>
      <c r="K790" s="185" t="e">
        <f>VLOOKUP('Damage Pickup'!$H790&amp;'Damage Pickup'!$I790,Code!$I$2:$M$51,4,0)</f>
        <v>#N/A</v>
      </c>
      <c r="L790" s="183"/>
      <c r="M790" s="163"/>
      <c r="N790" s="169"/>
      <c r="O790" s="169"/>
      <c r="P790" s="144">
        <v>0</v>
      </c>
      <c r="Q790" s="164">
        <f t="shared" si="120"/>
        <v>0</v>
      </c>
      <c r="R790" s="146"/>
      <c r="S790" s="147"/>
      <c r="T790" s="147"/>
      <c r="U790" s="157"/>
      <c r="V790" s="165"/>
      <c r="W790" s="166"/>
      <c r="X790" s="166"/>
      <c r="Y790" s="166"/>
      <c r="Z790" s="167" t="str">
        <f t="shared" si="117"/>
        <v/>
      </c>
      <c r="AA790" s="150">
        <f t="shared" si="119"/>
        <v>0</v>
      </c>
      <c r="AB790" s="167" t="str">
        <f t="shared" si="118"/>
        <v/>
      </c>
      <c r="AG790" s="188" t="str">
        <f ca="1">IF(AB790="","",MIN(OFFSET(B790,0,0):OFFSET(B790,AB790-1,0)))</f>
        <v/>
      </c>
      <c r="AH790" s="188" t="str">
        <f ca="1">IF(AB790="","",MIN(OFFSET(C790,0,0):OFFSET(C790,AB790-1,0)))</f>
        <v/>
      </c>
      <c r="AI790" s="188" t="str">
        <f ca="1">IF(AB790="","",MAX(OFFSET(B790,0,0):OFFSET(B790,AB790-1,0)))</f>
        <v/>
      </c>
      <c r="AJ790" s="188" t="str">
        <f ca="1">IF(AB790="","",MAX(OFFSET(C790,0,0):OFFSET(C790,AB790-1,0)))</f>
        <v/>
      </c>
      <c r="AK790" s="188">
        <f t="shared" ca="1" si="114"/>
        <v>0</v>
      </c>
      <c r="AL790" s="189">
        <f t="shared" ca="1" si="115"/>
        <v>0</v>
      </c>
    </row>
    <row r="791" spans="1:38" ht="15.75" x14ac:dyDescent="0.25">
      <c r="A791" s="138"/>
      <c r="B791" s="160"/>
      <c r="C791" s="160"/>
      <c r="D791" s="161"/>
      <c r="E791" s="142">
        <f t="shared" si="116"/>
        <v>1</v>
      </c>
      <c r="F791" s="162">
        <f t="shared" si="113"/>
        <v>0</v>
      </c>
      <c r="G791" s="161"/>
      <c r="H791" s="179"/>
      <c r="I791" s="143"/>
      <c r="J791" s="143"/>
      <c r="K791" s="185" t="e">
        <f>VLOOKUP('Damage Pickup'!$H791&amp;'Damage Pickup'!$I791,Code!$I$2:$M$51,4,0)</f>
        <v>#N/A</v>
      </c>
      <c r="L791" s="183"/>
      <c r="M791" s="163"/>
      <c r="N791" s="169"/>
      <c r="O791" s="169"/>
      <c r="P791" s="144">
        <v>0</v>
      </c>
      <c r="Q791" s="164">
        <f t="shared" si="120"/>
        <v>0</v>
      </c>
      <c r="R791" s="146"/>
      <c r="S791" s="147"/>
      <c r="T791" s="147"/>
      <c r="U791" s="157"/>
      <c r="V791" s="165"/>
      <c r="W791" s="166"/>
      <c r="X791" s="166"/>
      <c r="Y791" s="166"/>
      <c r="Z791" s="167" t="str">
        <f t="shared" si="117"/>
        <v/>
      </c>
      <c r="AA791" s="150">
        <f t="shared" si="119"/>
        <v>0</v>
      </c>
      <c r="AB791" s="167" t="str">
        <f t="shared" si="118"/>
        <v/>
      </c>
      <c r="AG791" s="188" t="str">
        <f ca="1">IF(AB791="","",MIN(OFFSET(B791,0,0):OFFSET(B791,AB791-1,0)))</f>
        <v/>
      </c>
      <c r="AH791" s="188" t="str">
        <f ca="1">IF(AB791="","",MIN(OFFSET(C791,0,0):OFFSET(C791,AB791-1,0)))</f>
        <v/>
      </c>
      <c r="AI791" s="188" t="str">
        <f ca="1">IF(AB791="","",MAX(OFFSET(B791,0,0):OFFSET(B791,AB791-1,0)))</f>
        <v/>
      </c>
      <c r="AJ791" s="188" t="str">
        <f ca="1">IF(AB791="","",MAX(OFFSET(C791,0,0):OFFSET(C791,AB791-1,0)))</f>
        <v/>
      </c>
      <c r="AK791" s="188">
        <f t="shared" ca="1" si="114"/>
        <v>0</v>
      </c>
      <c r="AL791" s="189">
        <f t="shared" ca="1" si="115"/>
        <v>0</v>
      </c>
    </row>
    <row r="792" spans="1:38" ht="15.75" x14ac:dyDescent="0.25">
      <c r="A792" s="138"/>
      <c r="B792" s="160"/>
      <c r="C792" s="160"/>
      <c r="D792" s="161"/>
      <c r="E792" s="142">
        <f t="shared" si="116"/>
        <v>1</v>
      </c>
      <c r="F792" s="162">
        <f t="shared" si="113"/>
        <v>0</v>
      </c>
      <c r="G792" s="161"/>
      <c r="H792" s="179"/>
      <c r="I792" s="143"/>
      <c r="J792" s="143"/>
      <c r="K792" s="185" t="e">
        <f>VLOOKUP('Damage Pickup'!$H792&amp;'Damage Pickup'!$I792,Code!$I$2:$M$51,4,0)</f>
        <v>#N/A</v>
      </c>
      <c r="L792" s="183"/>
      <c r="M792" s="163"/>
      <c r="N792" s="169"/>
      <c r="O792" s="169"/>
      <c r="P792" s="144">
        <v>0</v>
      </c>
      <c r="Q792" s="164">
        <f t="shared" si="120"/>
        <v>0</v>
      </c>
      <c r="R792" s="146"/>
      <c r="S792" s="147"/>
      <c r="T792" s="147"/>
      <c r="U792" s="157"/>
      <c r="V792" s="165"/>
      <c r="W792" s="166"/>
      <c r="X792" s="166"/>
      <c r="Y792" s="166"/>
      <c r="Z792" s="167" t="str">
        <f t="shared" si="117"/>
        <v/>
      </c>
      <c r="AA792" s="150">
        <f t="shared" si="119"/>
        <v>0</v>
      </c>
      <c r="AB792" s="167" t="str">
        <f t="shared" si="118"/>
        <v/>
      </c>
      <c r="AG792" s="188" t="str">
        <f ca="1">IF(AB792="","",MIN(OFFSET(B792,0,0):OFFSET(B792,AB792-1,0)))</f>
        <v/>
      </c>
      <c r="AH792" s="188" t="str">
        <f ca="1">IF(AB792="","",MIN(OFFSET(C792,0,0):OFFSET(C792,AB792-1,0)))</f>
        <v/>
      </c>
      <c r="AI792" s="188" t="str">
        <f ca="1">IF(AB792="","",MAX(OFFSET(B792,0,0):OFFSET(B792,AB792-1,0)))</f>
        <v/>
      </c>
      <c r="AJ792" s="188" t="str">
        <f ca="1">IF(AB792="","",MAX(OFFSET(C792,0,0):OFFSET(C792,AB792-1,0)))</f>
        <v/>
      </c>
      <c r="AK792" s="188">
        <f t="shared" ca="1" si="114"/>
        <v>0</v>
      </c>
      <c r="AL792" s="189">
        <f t="shared" ca="1" si="115"/>
        <v>0</v>
      </c>
    </row>
    <row r="793" spans="1:38" ht="15.75" x14ac:dyDescent="0.25">
      <c r="A793" s="138"/>
      <c r="B793" s="160"/>
      <c r="C793" s="160"/>
      <c r="D793" s="161"/>
      <c r="E793" s="142">
        <f t="shared" si="116"/>
        <v>1</v>
      </c>
      <c r="F793" s="162">
        <f t="shared" si="113"/>
        <v>0</v>
      </c>
      <c r="G793" s="161"/>
      <c r="H793" s="179"/>
      <c r="I793" s="143"/>
      <c r="J793" s="143"/>
      <c r="K793" s="185" t="e">
        <f>VLOOKUP('Damage Pickup'!$H793&amp;'Damage Pickup'!$I793,Code!$I$2:$M$51,4,0)</f>
        <v>#N/A</v>
      </c>
      <c r="L793" s="183"/>
      <c r="M793" s="163"/>
      <c r="N793" s="169"/>
      <c r="O793" s="169"/>
      <c r="P793" s="144">
        <v>0</v>
      </c>
      <c r="Q793" s="164">
        <f t="shared" si="120"/>
        <v>0</v>
      </c>
      <c r="R793" s="146"/>
      <c r="S793" s="147"/>
      <c r="T793" s="147"/>
      <c r="U793" s="157"/>
      <c r="V793" s="165"/>
      <c r="W793" s="166"/>
      <c r="X793" s="166"/>
      <c r="Y793" s="166"/>
      <c r="Z793" s="167" t="str">
        <f t="shared" si="117"/>
        <v/>
      </c>
      <c r="AA793" s="150">
        <f t="shared" si="119"/>
        <v>0</v>
      </c>
      <c r="AB793" s="167" t="str">
        <f t="shared" si="118"/>
        <v/>
      </c>
      <c r="AG793" s="188" t="str">
        <f ca="1">IF(AB793="","",MIN(OFFSET(B793,0,0):OFFSET(B793,AB793-1,0)))</f>
        <v/>
      </c>
      <c r="AH793" s="188" t="str">
        <f ca="1">IF(AB793="","",MIN(OFFSET(C793,0,0):OFFSET(C793,AB793-1,0)))</f>
        <v/>
      </c>
      <c r="AI793" s="188" t="str">
        <f ca="1">IF(AB793="","",MAX(OFFSET(B793,0,0):OFFSET(B793,AB793-1,0)))</f>
        <v/>
      </c>
      <c r="AJ793" s="188" t="str">
        <f ca="1">IF(AB793="","",MAX(OFFSET(C793,0,0):OFFSET(C793,AB793-1,0)))</f>
        <v/>
      </c>
      <c r="AK793" s="188">
        <f t="shared" ca="1" si="114"/>
        <v>0</v>
      </c>
      <c r="AL793" s="189">
        <f t="shared" ca="1" si="115"/>
        <v>0</v>
      </c>
    </row>
    <row r="794" spans="1:38" ht="15.75" x14ac:dyDescent="0.25">
      <c r="A794" s="138"/>
      <c r="B794" s="160"/>
      <c r="C794" s="160"/>
      <c r="D794" s="161"/>
      <c r="E794" s="142">
        <f t="shared" si="116"/>
        <v>1</v>
      </c>
      <c r="F794" s="162">
        <f t="shared" si="113"/>
        <v>0</v>
      </c>
      <c r="G794" s="161"/>
      <c r="H794" s="179"/>
      <c r="I794" s="143"/>
      <c r="J794" s="143"/>
      <c r="K794" s="185" t="e">
        <f>VLOOKUP('Damage Pickup'!$H794&amp;'Damage Pickup'!$I794,Code!$I$2:$M$51,4,0)</f>
        <v>#N/A</v>
      </c>
      <c r="L794" s="183"/>
      <c r="M794" s="163"/>
      <c r="N794" s="169"/>
      <c r="O794" s="169"/>
      <c r="P794" s="144">
        <v>0</v>
      </c>
      <c r="Q794" s="164">
        <f t="shared" si="120"/>
        <v>0</v>
      </c>
      <c r="R794" s="146"/>
      <c r="S794" s="147"/>
      <c r="T794" s="147"/>
      <c r="U794" s="157"/>
      <c r="V794" s="165"/>
      <c r="W794" s="166"/>
      <c r="X794" s="166"/>
      <c r="Y794" s="166"/>
      <c r="Z794" s="167" t="str">
        <f t="shared" si="117"/>
        <v/>
      </c>
      <c r="AA794" s="150">
        <f t="shared" si="119"/>
        <v>0</v>
      </c>
      <c r="AB794" s="167" t="str">
        <f t="shared" si="118"/>
        <v/>
      </c>
      <c r="AG794" s="188" t="str">
        <f ca="1">IF(AB794="","",MIN(OFFSET(B794,0,0):OFFSET(B794,AB794-1,0)))</f>
        <v/>
      </c>
      <c r="AH794" s="188" t="str">
        <f ca="1">IF(AB794="","",MIN(OFFSET(C794,0,0):OFFSET(C794,AB794-1,0)))</f>
        <v/>
      </c>
      <c r="AI794" s="188" t="str">
        <f ca="1">IF(AB794="","",MAX(OFFSET(B794,0,0):OFFSET(B794,AB794-1,0)))</f>
        <v/>
      </c>
      <c r="AJ794" s="188" t="str">
        <f ca="1">IF(AB794="","",MAX(OFFSET(C794,0,0):OFFSET(C794,AB794-1,0)))</f>
        <v/>
      </c>
      <c r="AK794" s="188">
        <f t="shared" ca="1" si="114"/>
        <v>0</v>
      </c>
      <c r="AL794" s="189">
        <f t="shared" ca="1" si="115"/>
        <v>0</v>
      </c>
    </row>
    <row r="795" spans="1:38" ht="15.75" x14ac:dyDescent="0.25">
      <c r="A795" s="138"/>
      <c r="B795" s="160"/>
      <c r="C795" s="160"/>
      <c r="D795" s="161"/>
      <c r="E795" s="142">
        <f t="shared" si="116"/>
        <v>1</v>
      </c>
      <c r="F795" s="162">
        <f t="shared" si="113"/>
        <v>0</v>
      </c>
      <c r="G795" s="161"/>
      <c r="H795" s="179"/>
      <c r="I795" s="143"/>
      <c r="J795" s="143"/>
      <c r="K795" s="185" t="e">
        <f>VLOOKUP('Damage Pickup'!$H795&amp;'Damage Pickup'!$I795,Code!$I$2:$M$51,4,0)</f>
        <v>#N/A</v>
      </c>
      <c r="L795" s="183"/>
      <c r="M795" s="163"/>
      <c r="N795" s="169"/>
      <c r="O795" s="169"/>
      <c r="P795" s="144">
        <v>0</v>
      </c>
      <c r="Q795" s="164">
        <f t="shared" si="120"/>
        <v>0</v>
      </c>
      <c r="R795" s="146"/>
      <c r="S795" s="147"/>
      <c r="T795" s="147"/>
      <c r="U795" s="157"/>
      <c r="V795" s="165"/>
      <c r="W795" s="166"/>
      <c r="X795" s="166"/>
      <c r="Y795" s="166"/>
      <c r="Z795" s="167" t="str">
        <f t="shared" si="117"/>
        <v/>
      </c>
      <c r="AA795" s="150">
        <f t="shared" si="119"/>
        <v>0</v>
      </c>
      <c r="AB795" s="167" t="str">
        <f t="shared" si="118"/>
        <v/>
      </c>
      <c r="AG795" s="188" t="str">
        <f ca="1">IF(AB795="","",MIN(OFFSET(B795,0,0):OFFSET(B795,AB795-1,0)))</f>
        <v/>
      </c>
      <c r="AH795" s="188" t="str">
        <f ca="1">IF(AB795="","",MIN(OFFSET(C795,0,0):OFFSET(C795,AB795-1,0)))</f>
        <v/>
      </c>
      <c r="AI795" s="188" t="str">
        <f ca="1">IF(AB795="","",MAX(OFFSET(B795,0,0):OFFSET(B795,AB795-1,0)))</f>
        <v/>
      </c>
      <c r="AJ795" s="188" t="str">
        <f ca="1">IF(AB795="","",MAX(OFFSET(C795,0,0):OFFSET(C795,AB795-1,0)))</f>
        <v/>
      </c>
      <c r="AK795" s="188">
        <f t="shared" ca="1" si="114"/>
        <v>0</v>
      </c>
      <c r="AL795" s="189">
        <f t="shared" ca="1" si="115"/>
        <v>0</v>
      </c>
    </row>
    <row r="796" spans="1:38" ht="15.75" x14ac:dyDescent="0.25">
      <c r="A796" s="138"/>
      <c r="B796" s="160"/>
      <c r="C796" s="160"/>
      <c r="D796" s="161"/>
      <c r="E796" s="142">
        <f t="shared" si="116"/>
        <v>1</v>
      </c>
      <c r="F796" s="162">
        <f t="shared" si="113"/>
        <v>0</v>
      </c>
      <c r="G796" s="161"/>
      <c r="H796" s="179"/>
      <c r="I796" s="143"/>
      <c r="J796" s="143"/>
      <c r="K796" s="185" t="e">
        <f>VLOOKUP('Damage Pickup'!$H796&amp;'Damage Pickup'!$I796,Code!$I$2:$M$51,4,0)</f>
        <v>#N/A</v>
      </c>
      <c r="L796" s="183"/>
      <c r="M796" s="163"/>
      <c r="N796" s="169"/>
      <c r="O796" s="169"/>
      <c r="P796" s="144">
        <v>0</v>
      </c>
      <c r="Q796" s="164">
        <f t="shared" si="120"/>
        <v>0</v>
      </c>
      <c r="R796" s="146"/>
      <c r="S796" s="147"/>
      <c r="T796" s="147"/>
      <c r="U796" s="157"/>
      <c r="V796" s="165"/>
      <c r="W796" s="166"/>
      <c r="X796" s="166"/>
      <c r="Y796" s="166"/>
      <c r="Z796" s="167" t="str">
        <f t="shared" si="117"/>
        <v/>
      </c>
      <c r="AA796" s="150">
        <f t="shared" si="119"/>
        <v>0</v>
      </c>
      <c r="AB796" s="167" t="str">
        <f t="shared" si="118"/>
        <v/>
      </c>
      <c r="AG796" s="188" t="str">
        <f ca="1">IF(AB796="","",MIN(OFFSET(B796,0,0):OFFSET(B796,AB796-1,0)))</f>
        <v/>
      </c>
      <c r="AH796" s="188" t="str">
        <f ca="1">IF(AB796="","",MIN(OFFSET(C796,0,0):OFFSET(C796,AB796-1,0)))</f>
        <v/>
      </c>
      <c r="AI796" s="188" t="str">
        <f ca="1">IF(AB796="","",MAX(OFFSET(B796,0,0):OFFSET(B796,AB796-1,0)))</f>
        <v/>
      </c>
      <c r="AJ796" s="188" t="str">
        <f ca="1">IF(AB796="","",MAX(OFFSET(C796,0,0):OFFSET(C796,AB796-1,0)))</f>
        <v/>
      </c>
      <c r="AK796" s="188">
        <f t="shared" ca="1" si="114"/>
        <v>0</v>
      </c>
      <c r="AL796" s="189">
        <f t="shared" ca="1" si="115"/>
        <v>0</v>
      </c>
    </row>
    <row r="797" spans="1:38" ht="15.75" x14ac:dyDescent="0.25">
      <c r="A797" s="138"/>
      <c r="B797" s="160"/>
      <c r="C797" s="160"/>
      <c r="D797" s="161"/>
      <c r="E797" s="142">
        <f t="shared" si="116"/>
        <v>1</v>
      </c>
      <c r="F797" s="162">
        <f t="shared" ref="F797:F860" si="121">D797*E797</f>
        <v>0</v>
      </c>
      <c r="G797" s="161"/>
      <c r="H797" s="179"/>
      <c r="I797" s="143"/>
      <c r="J797" s="143"/>
      <c r="K797" s="185" t="e">
        <f>VLOOKUP('Damage Pickup'!$H797&amp;'Damage Pickup'!$I797,Code!$I$2:$M$51,4,0)</f>
        <v>#N/A</v>
      </c>
      <c r="L797" s="183"/>
      <c r="M797" s="163"/>
      <c r="N797" s="169"/>
      <c r="O797" s="169"/>
      <c r="P797" s="144">
        <v>0</v>
      </c>
      <c r="Q797" s="164">
        <f t="shared" si="120"/>
        <v>0</v>
      </c>
      <c r="R797" s="146"/>
      <c r="S797" s="147"/>
      <c r="T797" s="147"/>
      <c r="U797" s="157"/>
      <c r="V797" s="165"/>
      <c r="W797" s="166"/>
      <c r="X797" s="166"/>
      <c r="Y797" s="166"/>
      <c r="Z797" s="167" t="str">
        <f t="shared" si="117"/>
        <v/>
      </c>
      <c r="AA797" s="150">
        <f t="shared" si="119"/>
        <v>0</v>
      </c>
      <c r="AB797" s="167" t="str">
        <f t="shared" si="118"/>
        <v/>
      </c>
      <c r="AG797" s="188" t="str">
        <f ca="1">IF(AB797="","",MIN(OFFSET(B797,0,0):OFFSET(B797,AB797-1,0)))</f>
        <v/>
      </c>
      <c r="AH797" s="188" t="str">
        <f ca="1">IF(AB797="","",MIN(OFFSET(C797,0,0):OFFSET(C797,AB797-1,0)))</f>
        <v/>
      </c>
      <c r="AI797" s="188" t="str">
        <f ca="1">IF(AB797="","",MAX(OFFSET(B797,0,0):OFFSET(B797,AB797-1,0)))</f>
        <v/>
      </c>
      <c r="AJ797" s="188" t="str">
        <f ca="1">IF(AB797="","",MAX(OFFSET(C797,0,0):OFFSET(C797,AB797-1,0)))</f>
        <v/>
      </c>
      <c r="AK797" s="188">
        <f t="shared" ca="1" si="114"/>
        <v>0</v>
      </c>
      <c r="AL797" s="189">
        <f t="shared" ca="1" si="115"/>
        <v>0</v>
      </c>
    </row>
    <row r="798" spans="1:38" ht="15.75" x14ac:dyDescent="0.25">
      <c r="A798" s="138"/>
      <c r="B798" s="160"/>
      <c r="C798" s="160"/>
      <c r="D798" s="161"/>
      <c r="E798" s="142">
        <f t="shared" si="116"/>
        <v>1</v>
      </c>
      <c r="F798" s="162">
        <f t="shared" si="121"/>
        <v>0</v>
      </c>
      <c r="G798" s="161"/>
      <c r="H798" s="179"/>
      <c r="I798" s="143"/>
      <c r="J798" s="143"/>
      <c r="K798" s="185" t="e">
        <f>VLOOKUP('Damage Pickup'!$H798&amp;'Damage Pickup'!$I798,Code!$I$2:$M$51,4,0)</f>
        <v>#N/A</v>
      </c>
      <c r="L798" s="183"/>
      <c r="M798" s="163"/>
      <c r="N798" s="169"/>
      <c r="O798" s="169"/>
      <c r="P798" s="144">
        <v>0</v>
      </c>
      <c r="Q798" s="164">
        <f t="shared" si="120"/>
        <v>0</v>
      </c>
      <c r="R798" s="146"/>
      <c r="S798" s="147"/>
      <c r="T798" s="147"/>
      <c r="U798" s="157"/>
      <c r="V798" s="165"/>
      <c r="W798" s="166"/>
      <c r="X798" s="166"/>
      <c r="Y798" s="166"/>
      <c r="Z798" s="167" t="str">
        <f t="shared" si="117"/>
        <v/>
      </c>
      <c r="AA798" s="150">
        <f t="shared" si="119"/>
        <v>0</v>
      </c>
      <c r="AB798" s="167" t="str">
        <f t="shared" si="118"/>
        <v/>
      </c>
      <c r="AG798" s="188" t="str">
        <f ca="1">IF(AB798="","",MIN(OFFSET(B798,0,0):OFFSET(B798,AB798-1,0)))</f>
        <v/>
      </c>
      <c r="AH798" s="188" t="str">
        <f ca="1">IF(AB798="","",MIN(OFFSET(C798,0,0):OFFSET(C798,AB798-1,0)))</f>
        <v/>
      </c>
      <c r="AI798" s="188" t="str">
        <f ca="1">IF(AB798="","",MAX(OFFSET(B798,0,0):OFFSET(B798,AB798-1,0)))</f>
        <v/>
      </c>
      <c r="AJ798" s="188" t="str">
        <f ca="1">IF(AB798="","",MAX(OFFSET(C798,0,0):OFFSET(C798,AB798-1,0)))</f>
        <v/>
      </c>
      <c r="AK798" s="188">
        <f t="shared" ca="1" si="114"/>
        <v>0</v>
      </c>
      <c r="AL798" s="189">
        <f t="shared" ca="1" si="115"/>
        <v>0</v>
      </c>
    </row>
    <row r="799" spans="1:38" ht="15.75" x14ac:dyDescent="0.25">
      <c r="A799" s="138"/>
      <c r="B799" s="160"/>
      <c r="C799" s="160"/>
      <c r="D799" s="161"/>
      <c r="E799" s="142">
        <f t="shared" si="116"/>
        <v>1</v>
      </c>
      <c r="F799" s="162">
        <f t="shared" si="121"/>
        <v>0</v>
      </c>
      <c r="G799" s="161"/>
      <c r="H799" s="179"/>
      <c r="I799" s="143"/>
      <c r="J799" s="143"/>
      <c r="K799" s="185" t="e">
        <f>VLOOKUP('Damage Pickup'!$H799&amp;'Damage Pickup'!$I799,Code!$I$2:$M$51,4,0)</f>
        <v>#N/A</v>
      </c>
      <c r="L799" s="183"/>
      <c r="M799" s="163"/>
      <c r="N799" s="169"/>
      <c r="O799" s="169"/>
      <c r="P799" s="144">
        <v>0</v>
      </c>
      <c r="Q799" s="164">
        <f t="shared" si="120"/>
        <v>0</v>
      </c>
      <c r="R799" s="146"/>
      <c r="S799" s="147"/>
      <c r="T799" s="147"/>
      <c r="U799" s="157"/>
      <c r="V799" s="165"/>
      <c r="W799" s="166"/>
      <c r="X799" s="166"/>
      <c r="Y799" s="166"/>
      <c r="Z799" s="167" t="str">
        <f t="shared" si="117"/>
        <v/>
      </c>
      <c r="AA799" s="150">
        <f t="shared" si="119"/>
        <v>0</v>
      </c>
      <c r="AB799" s="167" t="str">
        <f t="shared" si="118"/>
        <v/>
      </c>
      <c r="AG799" s="188" t="str">
        <f ca="1">IF(AB799="","",MIN(OFFSET(B799,0,0):OFFSET(B799,AB799-1,0)))</f>
        <v/>
      </c>
      <c r="AH799" s="188" t="str">
        <f ca="1">IF(AB799="","",MIN(OFFSET(C799,0,0):OFFSET(C799,AB799-1,0)))</f>
        <v/>
      </c>
      <c r="AI799" s="188" t="str">
        <f ca="1">IF(AB799="","",MAX(OFFSET(B799,0,0):OFFSET(B799,AB799-1,0)))</f>
        <v/>
      </c>
      <c r="AJ799" s="188" t="str">
        <f ca="1">IF(AB799="","",MAX(OFFSET(C799,0,0):OFFSET(C799,AB799-1,0)))</f>
        <v/>
      </c>
      <c r="AK799" s="188">
        <f t="shared" ca="1" si="114"/>
        <v>0</v>
      </c>
      <c r="AL799" s="189">
        <f t="shared" ca="1" si="115"/>
        <v>0</v>
      </c>
    </row>
    <row r="800" spans="1:38" ht="15.75" x14ac:dyDescent="0.25">
      <c r="A800" s="138"/>
      <c r="B800" s="160"/>
      <c r="C800" s="160"/>
      <c r="D800" s="161"/>
      <c r="E800" s="142">
        <f t="shared" si="116"/>
        <v>1</v>
      </c>
      <c r="F800" s="162">
        <f t="shared" si="121"/>
        <v>0</v>
      </c>
      <c r="G800" s="161"/>
      <c r="H800" s="179"/>
      <c r="I800" s="143"/>
      <c r="J800" s="143"/>
      <c r="K800" s="185" t="e">
        <f>VLOOKUP('Damage Pickup'!$H800&amp;'Damage Pickup'!$I800,Code!$I$2:$M$51,4,0)</f>
        <v>#N/A</v>
      </c>
      <c r="L800" s="183"/>
      <c r="M800" s="163"/>
      <c r="N800" s="169"/>
      <c r="O800" s="169"/>
      <c r="P800" s="144">
        <v>0</v>
      </c>
      <c r="Q800" s="164">
        <f t="shared" si="120"/>
        <v>0</v>
      </c>
      <c r="R800" s="146"/>
      <c r="S800" s="147"/>
      <c r="T800" s="147"/>
      <c r="U800" s="157"/>
      <c r="V800" s="165"/>
      <c r="W800" s="166"/>
      <c r="X800" s="166"/>
      <c r="Y800" s="166"/>
      <c r="Z800" s="167" t="str">
        <f t="shared" si="117"/>
        <v/>
      </c>
      <c r="AA800" s="150">
        <f t="shared" si="119"/>
        <v>0</v>
      </c>
      <c r="AB800" s="167" t="str">
        <f t="shared" si="118"/>
        <v/>
      </c>
      <c r="AG800" s="188" t="str">
        <f ca="1">IF(AB800="","",MIN(OFFSET(B800,0,0):OFFSET(B800,AB800-1,0)))</f>
        <v/>
      </c>
      <c r="AH800" s="188" t="str">
        <f ca="1">IF(AB800="","",MIN(OFFSET(C800,0,0):OFFSET(C800,AB800-1,0)))</f>
        <v/>
      </c>
      <c r="AI800" s="188" t="str">
        <f ca="1">IF(AB800="","",MAX(OFFSET(B800,0,0):OFFSET(B800,AB800-1,0)))</f>
        <v/>
      </c>
      <c r="AJ800" s="188" t="str">
        <f ca="1">IF(AB800="","",MAX(OFFSET(C800,0,0):OFFSET(C800,AB800-1,0)))</f>
        <v/>
      </c>
      <c r="AK800" s="188">
        <f t="shared" ca="1" si="114"/>
        <v>0</v>
      </c>
      <c r="AL800" s="189">
        <f t="shared" ca="1" si="115"/>
        <v>0</v>
      </c>
    </row>
    <row r="801" spans="1:38" ht="15.75" x14ac:dyDescent="0.25">
      <c r="A801" s="138"/>
      <c r="B801" s="160"/>
      <c r="C801" s="160"/>
      <c r="D801" s="161"/>
      <c r="E801" s="142">
        <f t="shared" si="116"/>
        <v>1</v>
      </c>
      <c r="F801" s="162">
        <f t="shared" si="121"/>
        <v>0</v>
      </c>
      <c r="G801" s="161"/>
      <c r="H801" s="179"/>
      <c r="I801" s="143"/>
      <c r="J801" s="143"/>
      <c r="K801" s="185" t="e">
        <f>VLOOKUP('Damage Pickup'!$H801&amp;'Damage Pickup'!$I801,Code!$I$2:$M$51,4,0)</f>
        <v>#N/A</v>
      </c>
      <c r="L801" s="183"/>
      <c r="M801" s="163"/>
      <c r="N801" s="169"/>
      <c r="O801" s="169"/>
      <c r="P801" s="144">
        <v>0</v>
      </c>
      <c r="Q801" s="164">
        <f t="shared" si="120"/>
        <v>0</v>
      </c>
      <c r="R801" s="146"/>
      <c r="S801" s="147"/>
      <c r="T801" s="147"/>
      <c r="U801" s="157"/>
      <c r="V801" s="165"/>
      <c r="W801" s="166"/>
      <c r="X801" s="166"/>
      <c r="Y801" s="166"/>
      <c r="Z801" s="167" t="str">
        <f t="shared" si="117"/>
        <v/>
      </c>
      <c r="AA801" s="150">
        <f t="shared" si="119"/>
        <v>0</v>
      </c>
      <c r="AB801" s="167" t="str">
        <f t="shared" si="118"/>
        <v/>
      </c>
      <c r="AG801" s="188" t="str">
        <f ca="1">IF(AB801="","",MIN(OFFSET(B801,0,0):OFFSET(B801,AB801-1,0)))</f>
        <v/>
      </c>
      <c r="AH801" s="188" t="str">
        <f ca="1">IF(AB801="","",MIN(OFFSET(C801,0,0):OFFSET(C801,AB801-1,0)))</f>
        <v/>
      </c>
      <c r="AI801" s="188" t="str">
        <f ca="1">IF(AB801="","",MAX(OFFSET(B801,0,0):OFFSET(B801,AB801-1,0)))</f>
        <v/>
      </c>
      <c r="AJ801" s="188" t="str">
        <f ca="1">IF(AB801="","",MAX(OFFSET(C801,0,0):OFFSET(C801,AB801-1,0)))</f>
        <v/>
      </c>
      <c r="AK801" s="188">
        <f t="shared" ca="1" si="114"/>
        <v>0</v>
      </c>
      <c r="AL801" s="189">
        <f t="shared" ca="1" si="115"/>
        <v>0</v>
      </c>
    </row>
    <row r="802" spans="1:38" ht="15.75" x14ac:dyDescent="0.25">
      <c r="A802" s="138"/>
      <c r="B802" s="160"/>
      <c r="C802" s="160"/>
      <c r="D802" s="161"/>
      <c r="E802" s="142">
        <f t="shared" si="116"/>
        <v>1</v>
      </c>
      <c r="F802" s="162">
        <f t="shared" si="121"/>
        <v>0</v>
      </c>
      <c r="G802" s="161"/>
      <c r="H802" s="179"/>
      <c r="I802" s="143"/>
      <c r="J802" s="143"/>
      <c r="K802" s="185" t="e">
        <f>VLOOKUP('Damage Pickup'!$H802&amp;'Damage Pickup'!$I802,Code!$I$2:$M$51,4,0)</f>
        <v>#N/A</v>
      </c>
      <c r="L802" s="183"/>
      <c r="M802" s="163"/>
      <c r="N802" s="169"/>
      <c r="O802" s="169"/>
      <c r="P802" s="144">
        <v>0</v>
      </c>
      <c r="Q802" s="164">
        <f t="shared" si="120"/>
        <v>0</v>
      </c>
      <c r="R802" s="146"/>
      <c r="S802" s="147"/>
      <c r="T802" s="147"/>
      <c r="U802" s="157"/>
      <c r="V802" s="165"/>
      <c r="W802" s="166"/>
      <c r="X802" s="166"/>
      <c r="Y802" s="166"/>
      <c r="Z802" s="167" t="str">
        <f t="shared" si="117"/>
        <v/>
      </c>
      <c r="AA802" s="150">
        <f t="shared" si="119"/>
        <v>0</v>
      </c>
      <c r="AB802" s="167" t="str">
        <f t="shared" si="118"/>
        <v/>
      </c>
      <c r="AG802" s="188" t="str">
        <f ca="1">IF(AB802="","",MIN(OFFSET(B802,0,0):OFFSET(B802,AB802-1,0)))</f>
        <v/>
      </c>
      <c r="AH802" s="188" t="str">
        <f ca="1">IF(AB802="","",MIN(OFFSET(C802,0,0):OFFSET(C802,AB802-1,0)))</f>
        <v/>
      </c>
      <c r="AI802" s="188" t="str">
        <f ca="1">IF(AB802="","",MAX(OFFSET(B802,0,0):OFFSET(B802,AB802-1,0)))</f>
        <v/>
      </c>
      <c r="AJ802" s="188" t="str">
        <f ca="1">IF(AB802="","",MAX(OFFSET(C802,0,0):OFFSET(C802,AB802-1,0)))</f>
        <v/>
      </c>
      <c r="AK802" s="188">
        <f t="shared" ca="1" si="114"/>
        <v>0</v>
      </c>
      <c r="AL802" s="189">
        <f t="shared" ca="1" si="115"/>
        <v>0</v>
      </c>
    </row>
    <row r="803" spans="1:38" ht="15.75" x14ac:dyDescent="0.25">
      <c r="A803" s="138"/>
      <c r="B803" s="160"/>
      <c r="C803" s="160"/>
      <c r="D803" s="161"/>
      <c r="E803" s="142">
        <f t="shared" si="116"/>
        <v>1</v>
      </c>
      <c r="F803" s="162">
        <f t="shared" si="121"/>
        <v>0</v>
      </c>
      <c r="G803" s="161"/>
      <c r="H803" s="179"/>
      <c r="I803" s="143"/>
      <c r="J803" s="143"/>
      <c r="K803" s="185" t="e">
        <f>VLOOKUP('Damage Pickup'!$H803&amp;'Damage Pickup'!$I803,Code!$I$2:$M$51,4,0)</f>
        <v>#N/A</v>
      </c>
      <c r="L803" s="183"/>
      <c r="M803" s="163"/>
      <c r="N803" s="169"/>
      <c r="O803" s="169"/>
      <c r="P803" s="144">
        <v>0</v>
      </c>
      <c r="Q803" s="164">
        <f t="shared" si="120"/>
        <v>0</v>
      </c>
      <c r="R803" s="146"/>
      <c r="S803" s="147"/>
      <c r="T803" s="147"/>
      <c r="U803" s="157"/>
      <c r="V803" s="165"/>
      <c r="W803" s="166"/>
      <c r="X803" s="166"/>
      <c r="Y803" s="166"/>
      <c r="Z803" s="167" t="str">
        <f t="shared" si="117"/>
        <v/>
      </c>
      <c r="AA803" s="150">
        <f t="shared" si="119"/>
        <v>0</v>
      </c>
      <c r="AB803" s="167" t="str">
        <f t="shared" si="118"/>
        <v/>
      </c>
      <c r="AG803" s="188" t="str">
        <f ca="1">IF(AB803="","",MIN(OFFSET(B803,0,0):OFFSET(B803,AB803-1,0)))</f>
        <v/>
      </c>
      <c r="AH803" s="188" t="str">
        <f ca="1">IF(AB803="","",MIN(OFFSET(C803,0,0):OFFSET(C803,AB803-1,0)))</f>
        <v/>
      </c>
      <c r="AI803" s="188" t="str">
        <f ca="1">IF(AB803="","",MAX(OFFSET(B803,0,0):OFFSET(B803,AB803-1,0)))</f>
        <v/>
      </c>
      <c r="AJ803" s="188" t="str">
        <f ca="1">IF(AB803="","",MAX(OFFSET(C803,0,0):OFFSET(C803,AB803-1,0)))</f>
        <v/>
      </c>
      <c r="AK803" s="188">
        <f t="shared" ca="1" si="114"/>
        <v>0</v>
      </c>
      <c r="AL803" s="189">
        <f t="shared" ca="1" si="115"/>
        <v>0</v>
      </c>
    </row>
    <row r="804" spans="1:38" ht="15.75" x14ac:dyDescent="0.25">
      <c r="A804" s="138"/>
      <c r="B804" s="160"/>
      <c r="C804" s="160"/>
      <c r="D804" s="161"/>
      <c r="E804" s="142">
        <f t="shared" si="116"/>
        <v>1</v>
      </c>
      <c r="F804" s="162">
        <f t="shared" si="121"/>
        <v>0</v>
      </c>
      <c r="G804" s="161"/>
      <c r="H804" s="179"/>
      <c r="I804" s="143"/>
      <c r="J804" s="143"/>
      <c r="K804" s="185" t="e">
        <f>VLOOKUP('Damage Pickup'!$H804&amp;'Damage Pickup'!$I804,Code!$I$2:$M$51,4,0)</f>
        <v>#N/A</v>
      </c>
      <c r="L804" s="183"/>
      <c r="M804" s="163"/>
      <c r="N804" s="169"/>
      <c r="O804" s="169"/>
      <c r="P804" s="144">
        <v>0</v>
      </c>
      <c r="Q804" s="164">
        <f t="shared" si="120"/>
        <v>0</v>
      </c>
      <c r="R804" s="146"/>
      <c r="S804" s="147"/>
      <c r="T804" s="147"/>
      <c r="U804" s="157"/>
      <c r="V804" s="165"/>
      <c r="W804" s="166"/>
      <c r="X804" s="166"/>
      <c r="Y804" s="166"/>
      <c r="Z804" s="167" t="str">
        <f t="shared" si="117"/>
        <v/>
      </c>
      <c r="AA804" s="150">
        <f t="shared" si="119"/>
        <v>0</v>
      </c>
      <c r="AB804" s="167" t="str">
        <f t="shared" si="118"/>
        <v/>
      </c>
      <c r="AG804" s="188" t="str">
        <f ca="1">IF(AB804="","",MIN(OFFSET(B804,0,0):OFFSET(B804,AB804-1,0)))</f>
        <v/>
      </c>
      <c r="AH804" s="188" t="str">
        <f ca="1">IF(AB804="","",MIN(OFFSET(C804,0,0):OFFSET(C804,AB804-1,0)))</f>
        <v/>
      </c>
      <c r="AI804" s="188" t="str">
        <f ca="1">IF(AB804="","",MAX(OFFSET(B804,0,0):OFFSET(B804,AB804-1,0)))</f>
        <v/>
      </c>
      <c r="AJ804" s="188" t="str">
        <f ca="1">IF(AB804="","",MAX(OFFSET(C804,0,0):OFFSET(C804,AB804-1,0)))</f>
        <v/>
      </c>
      <c r="AK804" s="188">
        <f t="shared" ca="1" si="114"/>
        <v>0</v>
      </c>
      <c r="AL804" s="189">
        <f t="shared" ca="1" si="115"/>
        <v>0</v>
      </c>
    </row>
    <row r="805" spans="1:38" ht="15.75" x14ac:dyDescent="0.25">
      <c r="A805" s="138"/>
      <c r="B805" s="160"/>
      <c r="C805" s="160"/>
      <c r="D805" s="161"/>
      <c r="E805" s="142">
        <f t="shared" si="116"/>
        <v>1</v>
      </c>
      <c r="F805" s="162">
        <f t="shared" si="121"/>
        <v>0</v>
      </c>
      <c r="G805" s="161"/>
      <c r="H805" s="179"/>
      <c r="I805" s="143"/>
      <c r="J805" s="143"/>
      <c r="K805" s="185" t="e">
        <f>VLOOKUP('Damage Pickup'!$H805&amp;'Damage Pickup'!$I805,Code!$I$2:$M$51,4,0)</f>
        <v>#N/A</v>
      </c>
      <c r="L805" s="183"/>
      <c r="M805" s="163"/>
      <c r="N805" s="169"/>
      <c r="O805" s="169"/>
      <c r="P805" s="144">
        <v>0</v>
      </c>
      <c r="Q805" s="164">
        <f t="shared" si="120"/>
        <v>0</v>
      </c>
      <c r="R805" s="146"/>
      <c r="S805" s="147"/>
      <c r="T805" s="147"/>
      <c r="U805" s="157"/>
      <c r="V805" s="165"/>
      <c r="W805" s="166"/>
      <c r="X805" s="166"/>
      <c r="Y805" s="166"/>
      <c r="Z805" s="167" t="str">
        <f t="shared" si="117"/>
        <v/>
      </c>
      <c r="AA805" s="150">
        <f t="shared" si="119"/>
        <v>0</v>
      </c>
      <c r="AB805" s="167" t="str">
        <f t="shared" si="118"/>
        <v/>
      </c>
      <c r="AG805" s="188" t="str">
        <f ca="1">IF(AB805="","",MIN(OFFSET(B805,0,0):OFFSET(B805,AB805-1,0)))</f>
        <v/>
      </c>
      <c r="AH805" s="188" t="str">
        <f ca="1">IF(AB805="","",MIN(OFFSET(C805,0,0):OFFSET(C805,AB805-1,0)))</f>
        <v/>
      </c>
      <c r="AI805" s="188" t="str">
        <f ca="1">IF(AB805="","",MAX(OFFSET(B805,0,0):OFFSET(B805,AB805-1,0)))</f>
        <v/>
      </c>
      <c r="AJ805" s="188" t="str">
        <f ca="1">IF(AB805="","",MAX(OFFSET(C805,0,0):OFFSET(C805,AB805-1,0)))</f>
        <v/>
      </c>
      <c r="AK805" s="188">
        <f t="shared" ca="1" si="114"/>
        <v>0</v>
      </c>
      <c r="AL805" s="189">
        <f t="shared" ca="1" si="115"/>
        <v>0</v>
      </c>
    </row>
    <row r="806" spans="1:38" ht="15.75" x14ac:dyDescent="0.25">
      <c r="A806" s="138"/>
      <c r="B806" s="160"/>
      <c r="C806" s="160"/>
      <c r="D806" s="161"/>
      <c r="E806" s="142">
        <f t="shared" si="116"/>
        <v>1</v>
      </c>
      <c r="F806" s="162">
        <f t="shared" si="121"/>
        <v>0</v>
      </c>
      <c r="G806" s="161"/>
      <c r="H806" s="179"/>
      <c r="I806" s="143"/>
      <c r="J806" s="143"/>
      <c r="K806" s="185" t="e">
        <f>VLOOKUP('Damage Pickup'!$H806&amp;'Damage Pickup'!$I806,Code!$I$2:$M$51,4,0)</f>
        <v>#N/A</v>
      </c>
      <c r="L806" s="183"/>
      <c r="M806" s="163"/>
      <c r="N806" s="169"/>
      <c r="O806" s="169"/>
      <c r="P806" s="144">
        <v>0</v>
      </c>
      <c r="Q806" s="164">
        <f t="shared" si="120"/>
        <v>0</v>
      </c>
      <c r="R806" s="146"/>
      <c r="S806" s="147"/>
      <c r="T806" s="147"/>
      <c r="U806" s="157"/>
      <c r="V806" s="165"/>
      <c r="W806" s="166"/>
      <c r="X806" s="166"/>
      <c r="Y806" s="166"/>
      <c r="Z806" s="167" t="str">
        <f t="shared" si="117"/>
        <v/>
      </c>
      <c r="AA806" s="150">
        <f t="shared" si="119"/>
        <v>0</v>
      </c>
      <c r="AB806" s="167" t="str">
        <f t="shared" si="118"/>
        <v/>
      </c>
      <c r="AG806" s="188" t="str">
        <f ca="1">IF(AB806="","",MIN(OFFSET(B806,0,0):OFFSET(B806,AB806-1,0)))</f>
        <v/>
      </c>
      <c r="AH806" s="188" t="str">
        <f ca="1">IF(AB806="","",MIN(OFFSET(C806,0,0):OFFSET(C806,AB806-1,0)))</f>
        <v/>
      </c>
      <c r="AI806" s="188" t="str">
        <f ca="1">IF(AB806="","",MAX(OFFSET(B806,0,0):OFFSET(B806,AB806-1,0)))</f>
        <v/>
      </c>
      <c r="AJ806" s="188" t="str">
        <f ca="1">IF(AB806="","",MAX(OFFSET(C806,0,0):OFFSET(C806,AB806-1,0)))</f>
        <v/>
      </c>
      <c r="AK806" s="188">
        <f t="shared" ca="1" si="114"/>
        <v>0</v>
      </c>
      <c r="AL806" s="189">
        <f t="shared" ca="1" si="115"/>
        <v>0</v>
      </c>
    </row>
    <row r="807" spans="1:38" ht="15.75" x14ac:dyDescent="0.25">
      <c r="A807" s="138"/>
      <c r="B807" s="160"/>
      <c r="C807" s="160"/>
      <c r="D807" s="161"/>
      <c r="E807" s="142">
        <f t="shared" si="116"/>
        <v>1</v>
      </c>
      <c r="F807" s="162">
        <f t="shared" si="121"/>
        <v>0</v>
      </c>
      <c r="G807" s="161"/>
      <c r="H807" s="179"/>
      <c r="I807" s="143"/>
      <c r="J807" s="143"/>
      <c r="K807" s="185" t="e">
        <f>VLOOKUP('Damage Pickup'!$H807&amp;'Damage Pickup'!$I807,Code!$I$2:$M$51,4,0)</f>
        <v>#N/A</v>
      </c>
      <c r="L807" s="183"/>
      <c r="M807" s="163"/>
      <c r="N807" s="169"/>
      <c r="O807" s="169"/>
      <c r="P807" s="144">
        <v>0</v>
      </c>
      <c r="Q807" s="164">
        <f t="shared" si="120"/>
        <v>0</v>
      </c>
      <c r="R807" s="146"/>
      <c r="S807" s="147"/>
      <c r="T807" s="147"/>
      <c r="U807" s="157"/>
      <c r="V807" s="165"/>
      <c r="W807" s="166"/>
      <c r="X807" s="166"/>
      <c r="Y807" s="166"/>
      <c r="Z807" s="167" t="str">
        <f t="shared" si="117"/>
        <v/>
      </c>
      <c r="AA807" s="150">
        <f t="shared" si="119"/>
        <v>0</v>
      </c>
      <c r="AB807" s="167" t="str">
        <f t="shared" si="118"/>
        <v/>
      </c>
      <c r="AG807" s="188" t="str">
        <f ca="1">IF(AB807="","",MIN(OFFSET(B807,0,0):OFFSET(B807,AB807-1,0)))</f>
        <v/>
      </c>
      <c r="AH807" s="188" t="str">
        <f ca="1">IF(AB807="","",MIN(OFFSET(C807,0,0):OFFSET(C807,AB807-1,0)))</f>
        <v/>
      </c>
      <c r="AI807" s="188" t="str">
        <f ca="1">IF(AB807="","",MAX(OFFSET(B807,0,0):OFFSET(B807,AB807-1,0)))</f>
        <v/>
      </c>
      <c r="AJ807" s="188" t="str">
        <f ca="1">IF(AB807="","",MAX(OFFSET(C807,0,0):OFFSET(C807,AB807-1,0)))</f>
        <v/>
      </c>
      <c r="AK807" s="188">
        <f t="shared" ca="1" si="114"/>
        <v>0</v>
      </c>
      <c r="AL807" s="189">
        <f t="shared" ca="1" si="115"/>
        <v>0</v>
      </c>
    </row>
    <row r="808" spans="1:38" ht="15.75" x14ac:dyDescent="0.25">
      <c r="A808" s="138"/>
      <c r="B808" s="160"/>
      <c r="C808" s="160"/>
      <c r="D808" s="161"/>
      <c r="E808" s="142">
        <f t="shared" si="116"/>
        <v>1</v>
      </c>
      <c r="F808" s="162">
        <f t="shared" si="121"/>
        <v>0</v>
      </c>
      <c r="G808" s="161"/>
      <c r="H808" s="179"/>
      <c r="I808" s="143"/>
      <c r="J808" s="143"/>
      <c r="K808" s="185" t="e">
        <f>VLOOKUP('Damage Pickup'!$H808&amp;'Damage Pickup'!$I808,Code!$I$2:$M$51,4,0)</f>
        <v>#N/A</v>
      </c>
      <c r="L808" s="183"/>
      <c r="M808" s="163"/>
      <c r="N808" s="169"/>
      <c r="O808" s="169"/>
      <c r="P808" s="144">
        <v>0</v>
      </c>
      <c r="Q808" s="164">
        <f t="shared" si="120"/>
        <v>0</v>
      </c>
      <c r="R808" s="146"/>
      <c r="S808" s="147"/>
      <c r="T808" s="147"/>
      <c r="U808" s="157"/>
      <c r="V808" s="165"/>
      <c r="W808" s="166"/>
      <c r="X808" s="166"/>
      <c r="Y808" s="166"/>
      <c r="Z808" s="167" t="str">
        <f t="shared" si="117"/>
        <v/>
      </c>
      <c r="AA808" s="150">
        <f t="shared" si="119"/>
        <v>0</v>
      </c>
      <c r="AB808" s="167" t="str">
        <f t="shared" si="118"/>
        <v/>
      </c>
      <c r="AG808" s="188" t="str">
        <f ca="1">IF(AB808="","",MIN(OFFSET(B808,0,0):OFFSET(B808,AB808-1,0)))</f>
        <v/>
      </c>
      <c r="AH808" s="188" t="str">
        <f ca="1">IF(AB808="","",MIN(OFFSET(C808,0,0):OFFSET(C808,AB808-1,0)))</f>
        <v/>
      </c>
      <c r="AI808" s="188" t="str">
        <f ca="1">IF(AB808="","",MAX(OFFSET(B808,0,0):OFFSET(B808,AB808-1,0)))</f>
        <v/>
      </c>
      <c r="AJ808" s="188" t="str">
        <f ca="1">IF(AB808="","",MAX(OFFSET(C808,0,0):OFFSET(C808,AB808-1,0)))</f>
        <v/>
      </c>
      <c r="AK808" s="188">
        <f t="shared" ca="1" si="114"/>
        <v>0</v>
      </c>
      <c r="AL808" s="189">
        <f t="shared" ca="1" si="115"/>
        <v>0</v>
      </c>
    </row>
    <row r="809" spans="1:38" ht="15.75" x14ac:dyDescent="0.25">
      <c r="A809" s="138"/>
      <c r="B809" s="160"/>
      <c r="C809" s="160"/>
      <c r="D809" s="161"/>
      <c r="E809" s="142">
        <f t="shared" si="116"/>
        <v>1</v>
      </c>
      <c r="F809" s="162">
        <f t="shared" si="121"/>
        <v>0</v>
      </c>
      <c r="G809" s="161"/>
      <c r="H809" s="179"/>
      <c r="I809" s="143"/>
      <c r="J809" s="143"/>
      <c r="K809" s="185" t="e">
        <f>VLOOKUP('Damage Pickup'!$H809&amp;'Damage Pickup'!$I809,Code!$I$2:$M$51,4,0)</f>
        <v>#N/A</v>
      </c>
      <c r="L809" s="183"/>
      <c r="M809" s="163"/>
      <c r="N809" s="169"/>
      <c r="O809" s="169"/>
      <c r="P809" s="144">
        <v>0</v>
      </c>
      <c r="Q809" s="164">
        <f t="shared" si="120"/>
        <v>0</v>
      </c>
      <c r="R809" s="146"/>
      <c r="S809" s="147"/>
      <c r="T809" s="147"/>
      <c r="U809" s="157"/>
      <c r="V809" s="165"/>
      <c r="W809" s="166"/>
      <c r="X809" s="166"/>
      <c r="Y809" s="166"/>
      <c r="Z809" s="167" t="str">
        <f t="shared" si="117"/>
        <v/>
      </c>
      <c r="AA809" s="150">
        <f t="shared" si="119"/>
        <v>0</v>
      </c>
      <c r="AB809" s="167" t="str">
        <f t="shared" si="118"/>
        <v/>
      </c>
      <c r="AG809" s="188" t="str">
        <f ca="1">IF(AB809="","",MIN(OFFSET(B809,0,0):OFFSET(B809,AB809-1,0)))</f>
        <v/>
      </c>
      <c r="AH809" s="188" t="str">
        <f ca="1">IF(AB809="","",MIN(OFFSET(C809,0,0):OFFSET(C809,AB809-1,0)))</f>
        <v/>
      </c>
      <c r="AI809" s="188" t="str">
        <f ca="1">IF(AB809="","",MAX(OFFSET(B809,0,0):OFFSET(B809,AB809-1,0)))</f>
        <v/>
      </c>
      <c r="AJ809" s="188" t="str">
        <f ca="1">IF(AB809="","",MAX(OFFSET(C809,0,0):OFFSET(C809,AB809-1,0)))</f>
        <v/>
      </c>
      <c r="AK809" s="188">
        <f t="shared" ca="1" si="114"/>
        <v>0</v>
      </c>
      <c r="AL809" s="189">
        <f t="shared" ca="1" si="115"/>
        <v>0</v>
      </c>
    </row>
    <row r="810" spans="1:38" ht="15.75" x14ac:dyDescent="0.25">
      <c r="A810" s="138"/>
      <c r="B810" s="160"/>
      <c r="C810" s="160"/>
      <c r="D810" s="161"/>
      <c r="E810" s="142">
        <f t="shared" si="116"/>
        <v>1</v>
      </c>
      <c r="F810" s="162">
        <f t="shared" si="121"/>
        <v>0</v>
      </c>
      <c r="G810" s="161"/>
      <c r="H810" s="179"/>
      <c r="I810" s="143"/>
      <c r="J810" s="143"/>
      <c r="K810" s="185" t="e">
        <f>VLOOKUP('Damage Pickup'!$H810&amp;'Damage Pickup'!$I810,Code!$I$2:$M$51,4,0)</f>
        <v>#N/A</v>
      </c>
      <c r="L810" s="183"/>
      <c r="M810" s="163"/>
      <c r="N810" s="169"/>
      <c r="O810" s="169"/>
      <c r="P810" s="144">
        <v>0</v>
      </c>
      <c r="Q810" s="164">
        <f t="shared" si="120"/>
        <v>0</v>
      </c>
      <c r="R810" s="146"/>
      <c r="S810" s="147"/>
      <c r="T810" s="147"/>
      <c r="U810" s="157"/>
      <c r="V810" s="165"/>
      <c r="W810" s="166"/>
      <c r="X810" s="166"/>
      <c r="Y810" s="166"/>
      <c r="Z810" s="167" t="str">
        <f t="shared" si="117"/>
        <v/>
      </c>
      <c r="AA810" s="150">
        <f t="shared" si="119"/>
        <v>0</v>
      </c>
      <c r="AB810" s="167" t="str">
        <f t="shared" si="118"/>
        <v/>
      </c>
      <c r="AG810" s="188" t="str">
        <f ca="1">IF(AB810="","",MIN(OFFSET(B810,0,0):OFFSET(B810,AB810-1,0)))</f>
        <v/>
      </c>
      <c r="AH810" s="188" t="str">
        <f ca="1">IF(AB810="","",MIN(OFFSET(C810,0,0):OFFSET(C810,AB810-1,0)))</f>
        <v/>
      </c>
      <c r="AI810" s="188" t="str">
        <f ca="1">IF(AB810="","",MAX(OFFSET(B810,0,0):OFFSET(B810,AB810-1,0)))</f>
        <v/>
      </c>
      <c r="AJ810" s="188" t="str">
        <f ca="1">IF(AB810="","",MAX(OFFSET(C810,0,0):OFFSET(C810,AB810-1,0)))</f>
        <v/>
      </c>
      <c r="AK810" s="188">
        <f t="shared" ca="1" si="114"/>
        <v>0</v>
      </c>
      <c r="AL810" s="189">
        <f t="shared" ca="1" si="115"/>
        <v>0</v>
      </c>
    </row>
    <row r="811" spans="1:38" ht="15.75" x14ac:dyDescent="0.25">
      <c r="A811" s="138"/>
      <c r="B811" s="160"/>
      <c r="C811" s="160"/>
      <c r="D811" s="161"/>
      <c r="E811" s="142">
        <f t="shared" si="116"/>
        <v>1</v>
      </c>
      <c r="F811" s="162">
        <f t="shared" si="121"/>
        <v>0</v>
      </c>
      <c r="G811" s="161"/>
      <c r="H811" s="179"/>
      <c r="I811" s="143"/>
      <c r="J811" s="143"/>
      <c r="K811" s="185" t="e">
        <f>VLOOKUP('Damage Pickup'!$H811&amp;'Damage Pickup'!$I811,Code!$I$2:$M$51,4,0)</f>
        <v>#N/A</v>
      </c>
      <c r="L811" s="183"/>
      <c r="M811" s="163"/>
      <c r="N811" s="169"/>
      <c r="O811" s="169"/>
      <c r="P811" s="144">
        <v>0</v>
      </c>
      <c r="Q811" s="164">
        <f t="shared" si="120"/>
        <v>0</v>
      </c>
      <c r="R811" s="146"/>
      <c r="S811" s="147"/>
      <c r="T811" s="147"/>
      <c r="U811" s="157"/>
      <c r="V811" s="165"/>
      <c r="W811" s="166"/>
      <c r="X811" s="166"/>
      <c r="Y811" s="166"/>
      <c r="Z811" s="167" t="str">
        <f t="shared" si="117"/>
        <v/>
      </c>
      <c r="AA811" s="150">
        <f t="shared" si="119"/>
        <v>0</v>
      </c>
      <c r="AB811" s="167" t="str">
        <f t="shared" si="118"/>
        <v/>
      </c>
      <c r="AG811" s="188" t="str">
        <f ca="1">IF(AB811="","",MIN(OFFSET(B811,0,0):OFFSET(B811,AB811-1,0)))</f>
        <v/>
      </c>
      <c r="AH811" s="188" t="str">
        <f ca="1">IF(AB811="","",MIN(OFFSET(C811,0,0):OFFSET(C811,AB811-1,0)))</f>
        <v/>
      </c>
      <c r="AI811" s="188" t="str">
        <f ca="1">IF(AB811="","",MAX(OFFSET(B811,0,0):OFFSET(B811,AB811-1,0)))</f>
        <v/>
      </c>
      <c r="AJ811" s="188" t="str">
        <f ca="1">IF(AB811="","",MAX(OFFSET(C811,0,0):OFFSET(C811,AB811-1,0)))</f>
        <v/>
      </c>
      <c r="AK811" s="188">
        <f t="shared" ca="1" si="114"/>
        <v>0</v>
      </c>
      <c r="AL811" s="189">
        <f t="shared" ca="1" si="115"/>
        <v>0</v>
      </c>
    </row>
    <row r="812" spans="1:38" ht="15.75" x14ac:dyDescent="0.25">
      <c r="A812" s="138"/>
      <c r="B812" s="160"/>
      <c r="C812" s="160"/>
      <c r="D812" s="161"/>
      <c r="E812" s="142">
        <f t="shared" si="116"/>
        <v>1</v>
      </c>
      <c r="F812" s="162">
        <f t="shared" si="121"/>
        <v>0</v>
      </c>
      <c r="G812" s="161"/>
      <c r="H812" s="179"/>
      <c r="I812" s="143"/>
      <c r="J812" s="143"/>
      <c r="K812" s="185" t="e">
        <f>VLOOKUP('Damage Pickup'!$H812&amp;'Damage Pickup'!$I812,Code!$I$2:$M$51,4,0)</f>
        <v>#N/A</v>
      </c>
      <c r="L812" s="183"/>
      <c r="M812" s="163"/>
      <c r="N812" s="169"/>
      <c r="O812" s="169"/>
      <c r="P812" s="144">
        <v>0</v>
      </c>
      <c r="Q812" s="164">
        <f t="shared" si="120"/>
        <v>0</v>
      </c>
      <c r="R812" s="146"/>
      <c r="S812" s="147"/>
      <c r="T812" s="147"/>
      <c r="U812" s="157"/>
      <c r="V812" s="165"/>
      <c r="W812" s="166"/>
      <c r="X812" s="166"/>
      <c r="Y812" s="166"/>
      <c r="Z812" s="167" t="str">
        <f t="shared" si="117"/>
        <v/>
      </c>
      <c r="AA812" s="150">
        <f t="shared" si="119"/>
        <v>0</v>
      </c>
      <c r="AB812" s="167" t="str">
        <f t="shared" si="118"/>
        <v/>
      </c>
      <c r="AG812" s="188" t="str">
        <f ca="1">IF(AB812="","",MIN(OFFSET(B812,0,0):OFFSET(B812,AB812-1,0)))</f>
        <v/>
      </c>
      <c r="AH812" s="188" t="str">
        <f ca="1">IF(AB812="","",MIN(OFFSET(C812,0,0):OFFSET(C812,AB812-1,0)))</f>
        <v/>
      </c>
      <c r="AI812" s="188" t="str">
        <f ca="1">IF(AB812="","",MAX(OFFSET(B812,0,0):OFFSET(B812,AB812-1,0)))</f>
        <v/>
      </c>
      <c r="AJ812" s="188" t="str">
        <f ca="1">IF(AB812="","",MAX(OFFSET(C812,0,0):OFFSET(C812,AB812-1,0)))</f>
        <v/>
      </c>
      <c r="AK812" s="188">
        <f t="shared" ca="1" si="114"/>
        <v>0</v>
      </c>
      <c r="AL812" s="189">
        <f t="shared" ca="1" si="115"/>
        <v>0</v>
      </c>
    </row>
    <row r="813" spans="1:38" ht="15.75" x14ac:dyDescent="0.25">
      <c r="A813" s="138"/>
      <c r="B813" s="160"/>
      <c r="C813" s="160"/>
      <c r="D813" s="161"/>
      <c r="E813" s="142">
        <f t="shared" si="116"/>
        <v>1</v>
      </c>
      <c r="F813" s="162">
        <f t="shared" si="121"/>
        <v>0</v>
      </c>
      <c r="G813" s="161"/>
      <c r="H813" s="179"/>
      <c r="I813" s="143"/>
      <c r="J813" s="143"/>
      <c r="K813" s="185" t="e">
        <f>VLOOKUP('Damage Pickup'!$H813&amp;'Damage Pickup'!$I813,Code!$I$2:$M$51,4,0)</f>
        <v>#N/A</v>
      </c>
      <c r="L813" s="183"/>
      <c r="M813" s="163"/>
      <c r="N813" s="169"/>
      <c r="O813" s="169"/>
      <c r="P813" s="144">
        <v>0</v>
      </c>
      <c r="Q813" s="164">
        <f t="shared" si="120"/>
        <v>0</v>
      </c>
      <c r="R813" s="146"/>
      <c r="S813" s="147"/>
      <c r="T813" s="147"/>
      <c r="U813" s="157"/>
      <c r="V813" s="165"/>
      <c r="W813" s="166"/>
      <c r="X813" s="166"/>
      <c r="Y813" s="166"/>
      <c r="Z813" s="167" t="str">
        <f t="shared" si="117"/>
        <v/>
      </c>
      <c r="AA813" s="150">
        <f t="shared" si="119"/>
        <v>0</v>
      </c>
      <c r="AB813" s="167" t="str">
        <f t="shared" si="118"/>
        <v/>
      </c>
      <c r="AG813" s="188" t="str">
        <f ca="1">IF(AB813="","",MIN(OFFSET(B813,0,0):OFFSET(B813,AB813-1,0)))</f>
        <v/>
      </c>
      <c r="AH813" s="188" t="str">
        <f ca="1">IF(AB813="","",MIN(OFFSET(C813,0,0):OFFSET(C813,AB813-1,0)))</f>
        <v/>
      </c>
      <c r="AI813" s="188" t="str">
        <f ca="1">IF(AB813="","",MAX(OFFSET(B813,0,0):OFFSET(B813,AB813-1,0)))</f>
        <v/>
      </c>
      <c r="AJ813" s="188" t="str">
        <f ca="1">IF(AB813="","",MAX(OFFSET(C813,0,0):OFFSET(C813,AB813-1,0)))</f>
        <v/>
      </c>
      <c r="AK813" s="188">
        <f t="shared" ca="1" si="114"/>
        <v>0</v>
      </c>
      <c r="AL813" s="189">
        <f t="shared" ca="1" si="115"/>
        <v>0</v>
      </c>
    </row>
    <row r="814" spans="1:38" ht="15.75" x14ac:dyDescent="0.25">
      <c r="A814" s="138"/>
      <c r="B814" s="160"/>
      <c r="C814" s="160"/>
      <c r="D814" s="161"/>
      <c r="E814" s="142">
        <f t="shared" si="116"/>
        <v>1</v>
      </c>
      <c r="F814" s="162">
        <f t="shared" si="121"/>
        <v>0</v>
      </c>
      <c r="G814" s="161"/>
      <c r="H814" s="179"/>
      <c r="I814" s="143"/>
      <c r="J814" s="143"/>
      <c r="K814" s="185" t="e">
        <f>VLOOKUP('Damage Pickup'!$H814&amp;'Damage Pickup'!$I814,Code!$I$2:$M$51,4,0)</f>
        <v>#N/A</v>
      </c>
      <c r="L814" s="183"/>
      <c r="M814" s="163"/>
      <c r="N814" s="169"/>
      <c r="O814" s="169"/>
      <c r="P814" s="144">
        <v>0</v>
      </c>
      <c r="Q814" s="164">
        <f t="shared" si="120"/>
        <v>0</v>
      </c>
      <c r="R814" s="146"/>
      <c r="S814" s="147"/>
      <c r="T814" s="147"/>
      <c r="U814" s="157"/>
      <c r="V814" s="165"/>
      <c r="W814" s="166"/>
      <c r="X814" s="166"/>
      <c r="Y814" s="166"/>
      <c r="Z814" s="167" t="str">
        <f t="shared" si="117"/>
        <v/>
      </c>
      <c r="AA814" s="150">
        <f t="shared" si="119"/>
        <v>0</v>
      </c>
      <c r="AB814" s="167" t="str">
        <f t="shared" si="118"/>
        <v/>
      </c>
      <c r="AG814" s="188" t="str">
        <f ca="1">IF(AB814="","",MIN(OFFSET(B814,0,0):OFFSET(B814,AB814-1,0)))</f>
        <v/>
      </c>
      <c r="AH814" s="188" t="str">
        <f ca="1">IF(AB814="","",MIN(OFFSET(C814,0,0):OFFSET(C814,AB814-1,0)))</f>
        <v/>
      </c>
      <c r="AI814" s="188" t="str">
        <f ca="1">IF(AB814="","",MAX(OFFSET(B814,0,0):OFFSET(B814,AB814-1,0)))</f>
        <v/>
      </c>
      <c r="AJ814" s="188" t="str">
        <f ca="1">IF(AB814="","",MAX(OFFSET(C814,0,0):OFFSET(C814,AB814-1,0)))</f>
        <v/>
      </c>
      <c r="AK814" s="188">
        <f t="shared" ca="1" si="114"/>
        <v>0</v>
      </c>
      <c r="AL814" s="189">
        <f t="shared" ca="1" si="115"/>
        <v>0</v>
      </c>
    </row>
    <row r="815" spans="1:38" ht="15.75" x14ac:dyDescent="0.25">
      <c r="A815" s="138"/>
      <c r="B815" s="160"/>
      <c r="C815" s="160"/>
      <c r="D815" s="161"/>
      <c r="E815" s="142">
        <f t="shared" si="116"/>
        <v>1</v>
      </c>
      <c r="F815" s="162">
        <f t="shared" si="121"/>
        <v>0</v>
      </c>
      <c r="G815" s="161"/>
      <c r="H815" s="179"/>
      <c r="I815" s="143"/>
      <c r="J815" s="143"/>
      <c r="K815" s="185" t="e">
        <f>VLOOKUP('Damage Pickup'!$H815&amp;'Damage Pickup'!$I815,Code!$I$2:$M$51,4,0)</f>
        <v>#N/A</v>
      </c>
      <c r="L815" s="183"/>
      <c r="M815" s="163"/>
      <c r="N815" s="169"/>
      <c r="O815" s="169"/>
      <c r="P815" s="144">
        <v>0</v>
      </c>
      <c r="Q815" s="164">
        <f t="shared" si="120"/>
        <v>0</v>
      </c>
      <c r="R815" s="146"/>
      <c r="S815" s="147"/>
      <c r="T815" s="147"/>
      <c r="U815" s="157"/>
      <c r="V815" s="165"/>
      <c r="W815" s="166"/>
      <c r="X815" s="166"/>
      <c r="Y815" s="166"/>
      <c r="Z815" s="167" t="str">
        <f t="shared" si="117"/>
        <v/>
      </c>
      <c r="AA815" s="150">
        <f t="shared" si="119"/>
        <v>0</v>
      </c>
      <c r="AB815" s="167" t="str">
        <f t="shared" si="118"/>
        <v/>
      </c>
      <c r="AG815" s="188" t="str">
        <f ca="1">IF(AB815="","",MIN(OFFSET(B815,0,0):OFFSET(B815,AB815-1,0)))</f>
        <v/>
      </c>
      <c r="AH815" s="188" t="str">
        <f ca="1">IF(AB815="","",MIN(OFFSET(C815,0,0):OFFSET(C815,AB815-1,0)))</f>
        <v/>
      </c>
      <c r="AI815" s="188" t="str">
        <f ca="1">IF(AB815="","",MAX(OFFSET(B815,0,0):OFFSET(B815,AB815-1,0)))</f>
        <v/>
      </c>
      <c r="AJ815" s="188" t="str">
        <f ca="1">IF(AB815="","",MAX(OFFSET(C815,0,0):OFFSET(C815,AB815-1,0)))</f>
        <v/>
      </c>
      <c r="AK815" s="188">
        <f t="shared" ca="1" si="114"/>
        <v>0</v>
      </c>
      <c r="AL815" s="189">
        <f t="shared" ca="1" si="115"/>
        <v>0</v>
      </c>
    </row>
    <row r="816" spans="1:38" ht="15.75" x14ac:dyDescent="0.25">
      <c r="A816" s="138"/>
      <c r="B816" s="160"/>
      <c r="C816" s="160"/>
      <c r="D816" s="161"/>
      <c r="E816" s="142">
        <f t="shared" si="116"/>
        <v>1</v>
      </c>
      <c r="F816" s="162">
        <f t="shared" si="121"/>
        <v>0</v>
      </c>
      <c r="G816" s="161"/>
      <c r="H816" s="179"/>
      <c r="I816" s="143"/>
      <c r="J816" s="143"/>
      <c r="K816" s="185" t="e">
        <f>VLOOKUP('Damage Pickup'!$H816&amp;'Damage Pickup'!$I816,Code!$I$2:$M$51,4,0)</f>
        <v>#N/A</v>
      </c>
      <c r="L816" s="183"/>
      <c r="M816" s="163"/>
      <c r="N816" s="169"/>
      <c r="O816" s="169"/>
      <c r="P816" s="144">
        <v>0</v>
      </c>
      <c r="Q816" s="164">
        <f t="shared" si="120"/>
        <v>0</v>
      </c>
      <c r="R816" s="146"/>
      <c r="S816" s="147"/>
      <c r="T816" s="147"/>
      <c r="U816" s="157"/>
      <c r="V816" s="165"/>
      <c r="W816" s="166"/>
      <c r="X816" s="166"/>
      <c r="Y816" s="166"/>
      <c r="Z816" s="167" t="str">
        <f t="shared" si="117"/>
        <v/>
      </c>
      <c r="AA816" s="150">
        <f t="shared" si="119"/>
        <v>0</v>
      </c>
      <c r="AB816" s="167" t="str">
        <f t="shared" si="118"/>
        <v/>
      </c>
      <c r="AG816" s="188" t="str">
        <f ca="1">IF(AB816="","",MIN(OFFSET(B816,0,0):OFFSET(B816,AB816-1,0)))</f>
        <v/>
      </c>
      <c r="AH816" s="188" t="str">
        <f ca="1">IF(AB816="","",MIN(OFFSET(C816,0,0):OFFSET(C816,AB816-1,0)))</f>
        <v/>
      </c>
      <c r="AI816" s="188" t="str">
        <f ca="1">IF(AB816="","",MAX(OFFSET(B816,0,0):OFFSET(B816,AB816-1,0)))</f>
        <v/>
      </c>
      <c r="AJ816" s="188" t="str">
        <f ca="1">IF(AB816="","",MAX(OFFSET(C816,0,0):OFFSET(C816,AB816-1,0)))</f>
        <v/>
      </c>
      <c r="AK816" s="188">
        <f t="shared" ca="1" si="114"/>
        <v>0</v>
      </c>
      <c r="AL816" s="189">
        <f t="shared" ca="1" si="115"/>
        <v>0</v>
      </c>
    </row>
    <row r="817" spans="1:38" ht="15.75" x14ac:dyDescent="0.25">
      <c r="A817" s="138"/>
      <c r="B817" s="160"/>
      <c r="C817" s="160"/>
      <c r="D817" s="161"/>
      <c r="E817" s="142">
        <f t="shared" si="116"/>
        <v>1</v>
      </c>
      <c r="F817" s="162">
        <f t="shared" si="121"/>
        <v>0</v>
      </c>
      <c r="G817" s="161"/>
      <c r="H817" s="179"/>
      <c r="I817" s="143"/>
      <c r="J817" s="143"/>
      <c r="K817" s="185" t="e">
        <f>VLOOKUP('Damage Pickup'!$H817&amp;'Damage Pickup'!$I817,Code!$I$2:$M$51,4,0)</f>
        <v>#N/A</v>
      </c>
      <c r="L817" s="183"/>
      <c r="M817" s="163"/>
      <c r="N817" s="169"/>
      <c r="O817" s="169"/>
      <c r="P817" s="144">
        <v>0</v>
      </c>
      <c r="Q817" s="164">
        <f t="shared" si="120"/>
        <v>0</v>
      </c>
      <c r="R817" s="146"/>
      <c r="S817" s="147"/>
      <c r="T817" s="147"/>
      <c r="U817" s="157"/>
      <c r="V817" s="165"/>
      <c r="W817" s="166"/>
      <c r="X817" s="166"/>
      <c r="Y817" s="166"/>
      <c r="Z817" s="167" t="str">
        <f t="shared" si="117"/>
        <v/>
      </c>
      <c r="AA817" s="150">
        <f t="shared" si="119"/>
        <v>0</v>
      </c>
      <c r="AB817" s="167" t="str">
        <f t="shared" si="118"/>
        <v/>
      </c>
      <c r="AG817" s="188" t="str">
        <f ca="1">IF(AB817="","",MIN(OFFSET(B817,0,0):OFFSET(B817,AB817-1,0)))</f>
        <v/>
      </c>
      <c r="AH817" s="188" t="str">
        <f ca="1">IF(AB817="","",MIN(OFFSET(C817,0,0):OFFSET(C817,AB817-1,0)))</f>
        <v/>
      </c>
      <c r="AI817" s="188" t="str">
        <f ca="1">IF(AB817="","",MAX(OFFSET(B817,0,0):OFFSET(B817,AB817-1,0)))</f>
        <v/>
      </c>
      <c r="AJ817" s="188" t="str">
        <f ca="1">IF(AB817="","",MAX(OFFSET(C817,0,0):OFFSET(C817,AB817-1,0)))</f>
        <v/>
      </c>
      <c r="AK817" s="188">
        <f t="shared" ca="1" si="114"/>
        <v>0</v>
      </c>
      <c r="AL817" s="189">
        <f t="shared" ca="1" si="115"/>
        <v>0</v>
      </c>
    </row>
    <row r="818" spans="1:38" ht="15.75" x14ac:dyDescent="0.25">
      <c r="A818" s="138"/>
      <c r="B818" s="160"/>
      <c r="C818" s="160"/>
      <c r="D818" s="161"/>
      <c r="E818" s="142">
        <f t="shared" si="116"/>
        <v>1</v>
      </c>
      <c r="F818" s="162">
        <f t="shared" si="121"/>
        <v>0</v>
      </c>
      <c r="G818" s="161"/>
      <c r="H818" s="179"/>
      <c r="I818" s="143"/>
      <c r="J818" s="143"/>
      <c r="K818" s="185" t="e">
        <f>VLOOKUP('Damage Pickup'!$H818&amp;'Damage Pickup'!$I818,Code!$I$2:$M$51,4,0)</f>
        <v>#N/A</v>
      </c>
      <c r="L818" s="183"/>
      <c r="M818" s="163"/>
      <c r="N818" s="169"/>
      <c r="O818" s="169"/>
      <c r="P818" s="144">
        <v>0</v>
      </c>
      <c r="Q818" s="164">
        <f t="shared" si="120"/>
        <v>0</v>
      </c>
      <c r="R818" s="146"/>
      <c r="S818" s="147"/>
      <c r="T818" s="147"/>
      <c r="U818" s="157"/>
      <c r="V818" s="165"/>
      <c r="W818" s="166"/>
      <c r="X818" s="166"/>
      <c r="Y818" s="166"/>
      <c r="Z818" s="167" t="str">
        <f t="shared" si="117"/>
        <v/>
      </c>
      <c r="AA818" s="150">
        <f t="shared" si="119"/>
        <v>0</v>
      </c>
      <c r="AB818" s="167" t="str">
        <f t="shared" si="118"/>
        <v/>
      </c>
      <c r="AG818" s="188" t="str">
        <f ca="1">IF(AB818="","",MIN(OFFSET(B818,0,0):OFFSET(B818,AB818-1,0)))</f>
        <v/>
      </c>
      <c r="AH818" s="188" t="str">
        <f ca="1">IF(AB818="","",MIN(OFFSET(C818,0,0):OFFSET(C818,AB818-1,0)))</f>
        <v/>
      </c>
      <c r="AI818" s="188" t="str">
        <f ca="1">IF(AB818="","",MAX(OFFSET(B818,0,0):OFFSET(B818,AB818-1,0)))</f>
        <v/>
      </c>
      <c r="AJ818" s="188" t="str">
        <f ca="1">IF(AB818="","",MAX(OFFSET(C818,0,0):OFFSET(C818,AB818-1,0)))</f>
        <v/>
      </c>
      <c r="AK818" s="188">
        <f t="shared" ca="1" si="114"/>
        <v>0</v>
      </c>
      <c r="AL818" s="189">
        <f t="shared" ca="1" si="115"/>
        <v>0</v>
      </c>
    </row>
    <row r="819" spans="1:38" ht="15.75" x14ac:dyDescent="0.25">
      <c r="A819" s="138"/>
      <c r="B819" s="160"/>
      <c r="C819" s="160"/>
      <c r="D819" s="161"/>
      <c r="E819" s="142">
        <f t="shared" si="116"/>
        <v>1</v>
      </c>
      <c r="F819" s="162">
        <f t="shared" si="121"/>
        <v>0</v>
      </c>
      <c r="G819" s="161"/>
      <c r="H819" s="179"/>
      <c r="I819" s="143"/>
      <c r="J819" s="143"/>
      <c r="K819" s="185" t="e">
        <f>VLOOKUP('Damage Pickup'!$H819&amp;'Damage Pickup'!$I819,Code!$I$2:$M$51,4,0)</f>
        <v>#N/A</v>
      </c>
      <c r="L819" s="183"/>
      <c r="M819" s="163"/>
      <c r="N819" s="169"/>
      <c r="O819" s="169"/>
      <c r="P819" s="144">
        <v>0</v>
      </c>
      <c r="Q819" s="164">
        <f t="shared" si="120"/>
        <v>0</v>
      </c>
      <c r="R819" s="146"/>
      <c r="S819" s="147"/>
      <c r="T819" s="147"/>
      <c r="U819" s="157"/>
      <c r="V819" s="165"/>
      <c r="W819" s="166"/>
      <c r="X819" s="166"/>
      <c r="Y819" s="166"/>
      <c r="Z819" s="167" t="str">
        <f t="shared" si="117"/>
        <v/>
      </c>
      <c r="AA819" s="150">
        <f t="shared" si="119"/>
        <v>0</v>
      </c>
      <c r="AB819" s="167" t="str">
        <f t="shared" si="118"/>
        <v/>
      </c>
      <c r="AG819" s="188" t="str">
        <f ca="1">IF(AB819="","",MIN(OFFSET(B819,0,0):OFFSET(B819,AB819-1,0)))</f>
        <v/>
      </c>
      <c r="AH819" s="188" t="str">
        <f ca="1">IF(AB819="","",MIN(OFFSET(C819,0,0):OFFSET(C819,AB819-1,0)))</f>
        <v/>
      </c>
      <c r="AI819" s="188" t="str">
        <f ca="1">IF(AB819="","",MAX(OFFSET(B819,0,0):OFFSET(B819,AB819-1,0)))</f>
        <v/>
      </c>
      <c r="AJ819" s="188" t="str">
        <f ca="1">IF(AB819="","",MAX(OFFSET(C819,0,0):OFFSET(C819,AB819-1,0)))</f>
        <v/>
      </c>
      <c r="AK819" s="188">
        <f t="shared" ca="1" si="114"/>
        <v>0</v>
      </c>
      <c r="AL819" s="189">
        <f t="shared" ca="1" si="115"/>
        <v>0</v>
      </c>
    </row>
    <row r="820" spans="1:38" ht="15.75" x14ac:dyDescent="0.25">
      <c r="A820" s="138"/>
      <c r="B820" s="160"/>
      <c r="C820" s="160"/>
      <c r="D820" s="161"/>
      <c r="E820" s="142">
        <f t="shared" si="116"/>
        <v>1</v>
      </c>
      <c r="F820" s="162">
        <f t="shared" si="121"/>
        <v>0</v>
      </c>
      <c r="G820" s="161"/>
      <c r="H820" s="179"/>
      <c r="I820" s="143"/>
      <c r="J820" s="143"/>
      <c r="K820" s="185" t="e">
        <f>VLOOKUP('Damage Pickup'!$H820&amp;'Damage Pickup'!$I820,Code!$I$2:$M$51,4,0)</f>
        <v>#N/A</v>
      </c>
      <c r="L820" s="183"/>
      <c r="M820" s="163"/>
      <c r="N820" s="169"/>
      <c r="O820" s="169"/>
      <c r="P820" s="144">
        <v>0</v>
      </c>
      <c r="Q820" s="164">
        <f t="shared" si="120"/>
        <v>0</v>
      </c>
      <c r="R820" s="146"/>
      <c r="S820" s="147"/>
      <c r="T820" s="147"/>
      <c r="U820" s="157"/>
      <c r="V820" s="165"/>
      <c r="W820" s="166"/>
      <c r="X820" s="166"/>
      <c r="Y820" s="166"/>
      <c r="Z820" s="167" t="str">
        <f t="shared" si="117"/>
        <v/>
      </c>
      <c r="AA820" s="150">
        <f t="shared" si="119"/>
        <v>0</v>
      </c>
      <c r="AB820" s="167" t="str">
        <f t="shared" si="118"/>
        <v/>
      </c>
      <c r="AG820" s="188" t="str">
        <f ca="1">IF(AB820="","",MIN(OFFSET(B820,0,0):OFFSET(B820,AB820-1,0)))</f>
        <v/>
      </c>
      <c r="AH820" s="188" t="str">
        <f ca="1">IF(AB820="","",MIN(OFFSET(C820,0,0):OFFSET(C820,AB820-1,0)))</f>
        <v/>
      </c>
      <c r="AI820" s="188" t="str">
        <f ca="1">IF(AB820="","",MAX(OFFSET(B820,0,0):OFFSET(B820,AB820-1,0)))</f>
        <v/>
      </c>
      <c r="AJ820" s="188" t="str">
        <f ca="1">IF(AB820="","",MAX(OFFSET(C820,0,0):OFFSET(C820,AB820-1,0)))</f>
        <v/>
      </c>
      <c r="AK820" s="188">
        <f t="shared" ca="1" si="114"/>
        <v>0</v>
      </c>
      <c r="AL820" s="189">
        <f t="shared" ca="1" si="115"/>
        <v>0</v>
      </c>
    </row>
    <row r="821" spans="1:38" ht="15.75" x14ac:dyDescent="0.25">
      <c r="A821" s="138"/>
      <c r="B821" s="160"/>
      <c r="C821" s="160"/>
      <c r="D821" s="161"/>
      <c r="E821" s="142">
        <f t="shared" si="116"/>
        <v>1</v>
      </c>
      <c r="F821" s="162">
        <f t="shared" si="121"/>
        <v>0</v>
      </c>
      <c r="G821" s="161"/>
      <c r="H821" s="179"/>
      <c r="I821" s="143"/>
      <c r="J821" s="143"/>
      <c r="K821" s="185" t="e">
        <f>VLOOKUP('Damage Pickup'!$H821&amp;'Damage Pickup'!$I821,Code!$I$2:$M$51,4,0)</f>
        <v>#N/A</v>
      </c>
      <c r="L821" s="183"/>
      <c r="M821" s="163"/>
      <c r="N821" s="169"/>
      <c r="O821" s="169"/>
      <c r="P821" s="144">
        <v>0</v>
      </c>
      <c r="Q821" s="164">
        <f t="shared" si="120"/>
        <v>0</v>
      </c>
      <c r="R821" s="146"/>
      <c r="S821" s="147"/>
      <c r="T821" s="147"/>
      <c r="U821" s="157"/>
      <c r="V821" s="165"/>
      <c r="W821" s="166"/>
      <c r="X821" s="166"/>
      <c r="Y821" s="166"/>
      <c r="Z821" s="167" t="str">
        <f t="shared" si="117"/>
        <v/>
      </c>
      <c r="AA821" s="150">
        <f t="shared" si="119"/>
        <v>0</v>
      </c>
      <c r="AB821" s="167" t="str">
        <f t="shared" si="118"/>
        <v/>
      </c>
      <c r="AG821" s="188" t="str">
        <f ca="1">IF(AB821="","",MIN(OFFSET(B821,0,0):OFFSET(B821,AB821-1,0)))</f>
        <v/>
      </c>
      <c r="AH821" s="188" t="str">
        <f ca="1">IF(AB821="","",MIN(OFFSET(C821,0,0):OFFSET(C821,AB821-1,0)))</f>
        <v/>
      </c>
      <c r="AI821" s="188" t="str">
        <f ca="1">IF(AB821="","",MAX(OFFSET(B821,0,0):OFFSET(B821,AB821-1,0)))</f>
        <v/>
      </c>
      <c r="AJ821" s="188" t="str">
        <f ca="1">IF(AB821="","",MAX(OFFSET(C821,0,0):OFFSET(C821,AB821-1,0)))</f>
        <v/>
      </c>
      <c r="AK821" s="188">
        <f t="shared" ca="1" si="114"/>
        <v>0</v>
      </c>
      <c r="AL821" s="189">
        <f t="shared" ca="1" si="115"/>
        <v>0</v>
      </c>
    </row>
    <row r="822" spans="1:38" ht="15.75" x14ac:dyDescent="0.25">
      <c r="A822" s="138"/>
      <c r="B822" s="160"/>
      <c r="C822" s="160"/>
      <c r="D822" s="161"/>
      <c r="E822" s="142">
        <f t="shared" si="116"/>
        <v>1</v>
      </c>
      <c r="F822" s="162">
        <f t="shared" si="121"/>
        <v>0</v>
      </c>
      <c r="G822" s="161"/>
      <c r="H822" s="179"/>
      <c r="I822" s="143"/>
      <c r="J822" s="143"/>
      <c r="K822" s="185" t="e">
        <f>VLOOKUP('Damage Pickup'!$H822&amp;'Damage Pickup'!$I822,Code!$I$2:$M$51,4,0)</f>
        <v>#N/A</v>
      </c>
      <c r="L822" s="183"/>
      <c r="M822" s="163"/>
      <c r="N822" s="169"/>
      <c r="O822" s="169"/>
      <c r="P822" s="144">
        <v>0</v>
      </c>
      <c r="Q822" s="164">
        <f t="shared" si="120"/>
        <v>0</v>
      </c>
      <c r="R822" s="146"/>
      <c r="S822" s="147"/>
      <c r="T822" s="147"/>
      <c r="U822" s="157"/>
      <c r="V822" s="165"/>
      <c r="W822" s="166"/>
      <c r="X822" s="166"/>
      <c r="Y822" s="166"/>
      <c r="Z822" s="167" t="str">
        <f t="shared" si="117"/>
        <v/>
      </c>
      <c r="AA822" s="150">
        <f t="shared" si="119"/>
        <v>0</v>
      </c>
      <c r="AB822" s="167" t="str">
        <f t="shared" si="118"/>
        <v/>
      </c>
      <c r="AG822" s="188" t="str">
        <f ca="1">IF(AB822="","",MIN(OFFSET(B822,0,0):OFFSET(B822,AB822-1,0)))</f>
        <v/>
      </c>
      <c r="AH822" s="188" t="str">
        <f ca="1">IF(AB822="","",MIN(OFFSET(C822,0,0):OFFSET(C822,AB822-1,0)))</f>
        <v/>
      </c>
      <c r="AI822" s="188" t="str">
        <f ca="1">IF(AB822="","",MAX(OFFSET(B822,0,0):OFFSET(B822,AB822-1,0)))</f>
        <v/>
      </c>
      <c r="AJ822" s="188" t="str">
        <f ca="1">IF(AB822="","",MAX(OFFSET(C822,0,0):OFFSET(C822,AB822-1,0)))</f>
        <v/>
      </c>
      <c r="AK822" s="188">
        <f t="shared" ca="1" si="114"/>
        <v>0</v>
      </c>
      <c r="AL822" s="189">
        <f t="shared" ca="1" si="115"/>
        <v>0</v>
      </c>
    </row>
    <row r="823" spans="1:38" ht="15.75" x14ac:dyDescent="0.25">
      <c r="A823" s="138"/>
      <c r="B823" s="160"/>
      <c r="C823" s="160"/>
      <c r="D823" s="161"/>
      <c r="E823" s="142">
        <f t="shared" si="116"/>
        <v>1</v>
      </c>
      <c r="F823" s="162">
        <f t="shared" si="121"/>
        <v>0</v>
      </c>
      <c r="G823" s="161"/>
      <c r="H823" s="179"/>
      <c r="I823" s="143"/>
      <c r="J823" s="143"/>
      <c r="K823" s="185" t="e">
        <f>VLOOKUP('Damage Pickup'!$H823&amp;'Damage Pickup'!$I823,Code!$I$2:$M$51,4,0)</f>
        <v>#N/A</v>
      </c>
      <c r="L823" s="183"/>
      <c r="M823" s="163"/>
      <c r="N823" s="169"/>
      <c r="O823" s="169"/>
      <c r="P823" s="144">
        <v>0</v>
      </c>
      <c r="Q823" s="164">
        <f t="shared" si="120"/>
        <v>0</v>
      </c>
      <c r="R823" s="146"/>
      <c r="S823" s="147"/>
      <c r="T823" s="147"/>
      <c r="U823" s="157"/>
      <c r="V823" s="165"/>
      <c r="W823" s="166"/>
      <c r="X823" s="166"/>
      <c r="Y823" s="166"/>
      <c r="Z823" s="167" t="str">
        <f t="shared" si="117"/>
        <v/>
      </c>
      <c r="AA823" s="150">
        <f t="shared" si="119"/>
        <v>0</v>
      </c>
      <c r="AB823" s="167" t="str">
        <f t="shared" si="118"/>
        <v/>
      </c>
      <c r="AG823" s="188" t="str">
        <f ca="1">IF(AB823="","",MIN(OFFSET(B823,0,0):OFFSET(B823,AB823-1,0)))</f>
        <v/>
      </c>
      <c r="AH823" s="188" t="str">
        <f ca="1">IF(AB823="","",MIN(OFFSET(C823,0,0):OFFSET(C823,AB823-1,0)))</f>
        <v/>
      </c>
      <c r="AI823" s="188" t="str">
        <f ca="1">IF(AB823="","",MAX(OFFSET(B823,0,0):OFFSET(B823,AB823-1,0)))</f>
        <v/>
      </c>
      <c r="AJ823" s="188" t="str">
        <f ca="1">IF(AB823="","",MAX(OFFSET(C823,0,0):OFFSET(C823,AB823-1,0)))</f>
        <v/>
      </c>
      <c r="AK823" s="188">
        <f t="shared" ca="1" si="114"/>
        <v>0</v>
      </c>
      <c r="AL823" s="189">
        <f t="shared" ca="1" si="115"/>
        <v>0</v>
      </c>
    </row>
    <row r="824" spans="1:38" ht="15.75" x14ac:dyDescent="0.25">
      <c r="A824" s="138"/>
      <c r="B824" s="160"/>
      <c r="C824" s="160"/>
      <c r="D824" s="161"/>
      <c r="E824" s="142">
        <f t="shared" si="116"/>
        <v>1</v>
      </c>
      <c r="F824" s="162">
        <f t="shared" si="121"/>
        <v>0</v>
      </c>
      <c r="G824" s="161"/>
      <c r="H824" s="179"/>
      <c r="I824" s="143"/>
      <c r="J824" s="143"/>
      <c r="K824" s="185" t="e">
        <f>VLOOKUP('Damage Pickup'!$H824&amp;'Damage Pickup'!$I824,Code!$I$2:$M$51,4,0)</f>
        <v>#N/A</v>
      </c>
      <c r="L824" s="183"/>
      <c r="M824" s="163"/>
      <c r="N824" s="169"/>
      <c r="O824" s="169"/>
      <c r="P824" s="144">
        <v>0</v>
      </c>
      <c r="Q824" s="164">
        <f t="shared" si="120"/>
        <v>0</v>
      </c>
      <c r="R824" s="146"/>
      <c r="S824" s="147"/>
      <c r="T824" s="147"/>
      <c r="U824" s="157"/>
      <c r="V824" s="165"/>
      <c r="W824" s="166"/>
      <c r="X824" s="166"/>
      <c r="Y824" s="166"/>
      <c r="Z824" s="167" t="str">
        <f t="shared" si="117"/>
        <v/>
      </c>
      <c r="AA824" s="150">
        <f t="shared" si="119"/>
        <v>0</v>
      </c>
      <c r="AB824" s="167" t="str">
        <f t="shared" si="118"/>
        <v/>
      </c>
      <c r="AG824" s="188" t="str">
        <f ca="1">IF(AB824="","",MIN(OFFSET(B824,0,0):OFFSET(B824,AB824-1,0)))</f>
        <v/>
      </c>
      <c r="AH824" s="188" t="str">
        <f ca="1">IF(AB824="","",MIN(OFFSET(C824,0,0):OFFSET(C824,AB824-1,0)))</f>
        <v/>
      </c>
      <c r="AI824" s="188" t="str">
        <f ca="1">IF(AB824="","",MAX(OFFSET(B824,0,0):OFFSET(B824,AB824-1,0)))</f>
        <v/>
      </c>
      <c r="AJ824" s="188" t="str">
        <f ca="1">IF(AB824="","",MAX(OFFSET(C824,0,0):OFFSET(C824,AB824-1,0)))</f>
        <v/>
      </c>
      <c r="AK824" s="188">
        <f t="shared" ca="1" si="114"/>
        <v>0</v>
      </c>
      <c r="AL824" s="189">
        <f t="shared" ca="1" si="115"/>
        <v>0</v>
      </c>
    </row>
    <row r="825" spans="1:38" ht="15.75" x14ac:dyDescent="0.25">
      <c r="A825" s="138"/>
      <c r="B825" s="160"/>
      <c r="C825" s="160"/>
      <c r="D825" s="161"/>
      <c r="E825" s="142">
        <f t="shared" si="116"/>
        <v>1</v>
      </c>
      <c r="F825" s="162">
        <f t="shared" si="121"/>
        <v>0</v>
      </c>
      <c r="G825" s="161"/>
      <c r="H825" s="179"/>
      <c r="I825" s="143"/>
      <c r="J825" s="143"/>
      <c r="K825" s="185" t="e">
        <f>VLOOKUP('Damage Pickup'!$H825&amp;'Damage Pickup'!$I825,Code!$I$2:$M$51,4,0)</f>
        <v>#N/A</v>
      </c>
      <c r="L825" s="183"/>
      <c r="M825" s="163"/>
      <c r="N825" s="169"/>
      <c r="O825" s="169"/>
      <c r="P825" s="144">
        <v>0</v>
      </c>
      <c r="Q825" s="164">
        <f t="shared" si="120"/>
        <v>0</v>
      </c>
      <c r="R825" s="146"/>
      <c r="S825" s="147"/>
      <c r="T825" s="147"/>
      <c r="U825" s="157"/>
      <c r="V825" s="165"/>
      <c r="W825" s="166"/>
      <c r="X825" s="166"/>
      <c r="Y825" s="166"/>
      <c r="Z825" s="167" t="str">
        <f t="shared" si="117"/>
        <v/>
      </c>
      <c r="AA825" s="150">
        <f t="shared" si="119"/>
        <v>0</v>
      </c>
      <c r="AB825" s="167" t="str">
        <f t="shared" si="118"/>
        <v/>
      </c>
      <c r="AG825" s="188" t="str">
        <f ca="1">IF(AB825="","",MIN(OFFSET(B825,0,0):OFFSET(B825,AB825-1,0)))</f>
        <v/>
      </c>
      <c r="AH825" s="188" t="str">
        <f ca="1">IF(AB825="","",MIN(OFFSET(C825,0,0):OFFSET(C825,AB825-1,0)))</f>
        <v/>
      </c>
      <c r="AI825" s="188" t="str">
        <f ca="1">IF(AB825="","",MAX(OFFSET(B825,0,0):OFFSET(B825,AB825-1,0)))</f>
        <v/>
      </c>
      <c r="AJ825" s="188" t="str">
        <f ca="1">IF(AB825="","",MAX(OFFSET(C825,0,0):OFFSET(C825,AB825-1,0)))</f>
        <v/>
      </c>
      <c r="AK825" s="188">
        <f t="shared" ca="1" si="114"/>
        <v>0</v>
      </c>
      <c r="AL825" s="189">
        <f t="shared" ca="1" si="115"/>
        <v>0</v>
      </c>
    </row>
    <row r="826" spans="1:38" ht="15.75" x14ac:dyDescent="0.25">
      <c r="A826" s="138"/>
      <c r="B826" s="160"/>
      <c r="C826" s="160"/>
      <c r="D826" s="161"/>
      <c r="E826" s="142">
        <f t="shared" si="116"/>
        <v>1</v>
      </c>
      <c r="F826" s="162">
        <f t="shared" si="121"/>
        <v>0</v>
      </c>
      <c r="G826" s="161"/>
      <c r="H826" s="179"/>
      <c r="I826" s="143"/>
      <c r="J826" s="143"/>
      <c r="K826" s="185" t="e">
        <f>VLOOKUP('Damage Pickup'!$H826&amp;'Damage Pickup'!$I826,Code!$I$2:$M$51,4,0)</f>
        <v>#N/A</v>
      </c>
      <c r="L826" s="183"/>
      <c r="M826" s="163"/>
      <c r="N826" s="169"/>
      <c r="O826" s="169"/>
      <c r="P826" s="144">
        <v>0</v>
      </c>
      <c r="Q826" s="164">
        <f t="shared" si="120"/>
        <v>0</v>
      </c>
      <c r="R826" s="146"/>
      <c r="S826" s="147"/>
      <c r="T826" s="147"/>
      <c r="U826" s="157"/>
      <c r="V826" s="165"/>
      <c r="W826" s="166"/>
      <c r="X826" s="166"/>
      <c r="Y826" s="166"/>
      <c r="Z826" s="167" t="str">
        <f t="shared" si="117"/>
        <v/>
      </c>
      <c r="AA826" s="150">
        <f t="shared" si="119"/>
        <v>0</v>
      </c>
      <c r="AB826" s="167" t="str">
        <f t="shared" si="118"/>
        <v/>
      </c>
      <c r="AG826" s="188" t="str">
        <f ca="1">IF(AB826="","",MIN(OFFSET(B826,0,0):OFFSET(B826,AB826-1,0)))</f>
        <v/>
      </c>
      <c r="AH826" s="188" t="str">
        <f ca="1">IF(AB826="","",MIN(OFFSET(C826,0,0):OFFSET(C826,AB826-1,0)))</f>
        <v/>
      </c>
      <c r="AI826" s="188" t="str">
        <f ca="1">IF(AB826="","",MAX(OFFSET(B826,0,0):OFFSET(B826,AB826-1,0)))</f>
        <v/>
      </c>
      <c r="AJ826" s="188" t="str">
        <f ca="1">IF(AB826="","",MAX(OFFSET(C826,0,0):OFFSET(C826,AB826-1,0)))</f>
        <v/>
      </c>
      <c r="AK826" s="188">
        <f t="shared" ca="1" si="114"/>
        <v>0</v>
      </c>
      <c r="AL826" s="189">
        <f t="shared" ca="1" si="115"/>
        <v>0</v>
      </c>
    </row>
    <row r="827" spans="1:38" ht="15.75" x14ac:dyDescent="0.25">
      <c r="A827" s="138"/>
      <c r="B827" s="160"/>
      <c r="C827" s="160"/>
      <c r="D827" s="161"/>
      <c r="E827" s="142">
        <f t="shared" si="116"/>
        <v>1</v>
      </c>
      <c r="F827" s="162">
        <f t="shared" si="121"/>
        <v>0</v>
      </c>
      <c r="G827" s="161"/>
      <c r="H827" s="179"/>
      <c r="I827" s="143"/>
      <c r="J827" s="143"/>
      <c r="K827" s="185" t="e">
        <f>VLOOKUP('Damage Pickup'!$H827&amp;'Damage Pickup'!$I827,Code!$I$2:$M$51,4,0)</f>
        <v>#N/A</v>
      </c>
      <c r="L827" s="183"/>
      <c r="M827" s="163"/>
      <c r="N827" s="169"/>
      <c r="O827" s="169"/>
      <c r="P827" s="144">
        <v>0</v>
      </c>
      <c r="Q827" s="164">
        <f t="shared" si="120"/>
        <v>0</v>
      </c>
      <c r="R827" s="146"/>
      <c r="S827" s="147"/>
      <c r="T827" s="147"/>
      <c r="U827" s="157"/>
      <c r="V827" s="165"/>
      <c r="W827" s="166"/>
      <c r="X827" s="166"/>
      <c r="Y827" s="166"/>
      <c r="Z827" s="167" t="str">
        <f t="shared" si="117"/>
        <v/>
      </c>
      <c r="AA827" s="150">
        <f t="shared" si="119"/>
        <v>0</v>
      </c>
      <c r="AB827" s="167" t="str">
        <f t="shared" si="118"/>
        <v/>
      </c>
      <c r="AG827" s="188" t="str">
        <f ca="1">IF(AB827="","",MIN(OFFSET(B827,0,0):OFFSET(B827,AB827-1,0)))</f>
        <v/>
      </c>
      <c r="AH827" s="188" t="str">
        <f ca="1">IF(AB827="","",MIN(OFFSET(C827,0,0):OFFSET(C827,AB827-1,0)))</f>
        <v/>
      </c>
      <c r="AI827" s="188" t="str">
        <f ca="1">IF(AB827="","",MAX(OFFSET(B827,0,0):OFFSET(B827,AB827-1,0)))</f>
        <v/>
      </c>
      <c r="AJ827" s="188" t="str">
        <f ca="1">IF(AB827="","",MAX(OFFSET(C827,0,0):OFFSET(C827,AB827-1,0)))</f>
        <v/>
      </c>
      <c r="AK827" s="188">
        <f t="shared" ca="1" si="114"/>
        <v>0</v>
      </c>
      <c r="AL827" s="189">
        <f t="shared" ca="1" si="115"/>
        <v>0</v>
      </c>
    </row>
    <row r="828" spans="1:38" ht="15.75" x14ac:dyDescent="0.25">
      <c r="A828" s="138"/>
      <c r="B828" s="160"/>
      <c r="C828" s="160"/>
      <c r="D828" s="161"/>
      <c r="E828" s="142">
        <f t="shared" si="116"/>
        <v>1</v>
      </c>
      <c r="F828" s="162">
        <f t="shared" si="121"/>
        <v>0</v>
      </c>
      <c r="G828" s="161"/>
      <c r="H828" s="179"/>
      <c r="I828" s="143"/>
      <c r="J828" s="143"/>
      <c r="K828" s="185" t="e">
        <f>VLOOKUP('Damage Pickup'!$H828&amp;'Damage Pickup'!$I828,Code!$I$2:$M$51,4,0)</f>
        <v>#N/A</v>
      </c>
      <c r="L828" s="183"/>
      <c r="M828" s="163"/>
      <c r="N828" s="169"/>
      <c r="O828" s="169"/>
      <c r="P828" s="144">
        <v>0</v>
      </c>
      <c r="Q828" s="164">
        <f t="shared" si="120"/>
        <v>0</v>
      </c>
      <c r="R828" s="146"/>
      <c r="S828" s="147"/>
      <c r="T828" s="147"/>
      <c r="U828" s="157"/>
      <c r="V828" s="165"/>
      <c r="W828" s="166"/>
      <c r="X828" s="166"/>
      <c r="Y828" s="166"/>
      <c r="Z828" s="167" t="str">
        <f t="shared" si="117"/>
        <v/>
      </c>
      <c r="AA828" s="150">
        <f t="shared" si="119"/>
        <v>0</v>
      </c>
      <c r="AB828" s="167" t="str">
        <f t="shared" si="118"/>
        <v/>
      </c>
      <c r="AG828" s="188" t="str">
        <f ca="1">IF(AB828="","",MIN(OFFSET(B828,0,0):OFFSET(B828,AB828-1,0)))</f>
        <v/>
      </c>
      <c r="AH828" s="188" t="str">
        <f ca="1">IF(AB828="","",MIN(OFFSET(C828,0,0):OFFSET(C828,AB828-1,0)))</f>
        <v/>
      </c>
      <c r="AI828" s="188" t="str">
        <f ca="1">IF(AB828="","",MAX(OFFSET(B828,0,0):OFFSET(B828,AB828-1,0)))</f>
        <v/>
      </c>
      <c r="AJ828" s="188" t="str">
        <f ca="1">IF(AB828="","",MAX(OFFSET(C828,0,0):OFFSET(C828,AB828-1,0)))</f>
        <v/>
      </c>
      <c r="AK828" s="188">
        <f t="shared" ca="1" si="114"/>
        <v>0</v>
      </c>
      <c r="AL828" s="189">
        <f t="shared" ca="1" si="115"/>
        <v>0</v>
      </c>
    </row>
    <row r="829" spans="1:38" ht="15.75" x14ac:dyDescent="0.25">
      <c r="A829" s="138"/>
      <c r="B829" s="160"/>
      <c r="C829" s="160"/>
      <c r="D829" s="161"/>
      <c r="E829" s="142">
        <f t="shared" si="116"/>
        <v>1</v>
      </c>
      <c r="F829" s="162">
        <f t="shared" si="121"/>
        <v>0</v>
      </c>
      <c r="G829" s="161"/>
      <c r="H829" s="179"/>
      <c r="I829" s="143"/>
      <c r="J829" s="143"/>
      <c r="K829" s="185" t="e">
        <f>VLOOKUP('Damage Pickup'!$H829&amp;'Damage Pickup'!$I829,Code!$I$2:$M$51,4,0)</f>
        <v>#N/A</v>
      </c>
      <c r="L829" s="183"/>
      <c r="M829" s="163"/>
      <c r="N829" s="169"/>
      <c r="O829" s="169"/>
      <c r="P829" s="144">
        <v>0</v>
      </c>
      <c r="Q829" s="164">
        <f t="shared" si="120"/>
        <v>0</v>
      </c>
      <c r="R829" s="146"/>
      <c r="S829" s="147"/>
      <c r="T829" s="147"/>
      <c r="U829" s="157"/>
      <c r="V829" s="165"/>
      <c r="W829" s="166"/>
      <c r="X829" s="166"/>
      <c r="Y829" s="166"/>
      <c r="Z829" s="167" t="str">
        <f t="shared" si="117"/>
        <v/>
      </c>
      <c r="AA829" s="150">
        <f t="shared" si="119"/>
        <v>0</v>
      </c>
      <c r="AB829" s="167" t="str">
        <f t="shared" si="118"/>
        <v/>
      </c>
      <c r="AG829" s="188" t="str">
        <f ca="1">IF(AB829="","",MIN(OFFSET(B829,0,0):OFFSET(B829,AB829-1,0)))</f>
        <v/>
      </c>
      <c r="AH829" s="188" t="str">
        <f ca="1">IF(AB829="","",MIN(OFFSET(C829,0,0):OFFSET(C829,AB829-1,0)))</f>
        <v/>
      </c>
      <c r="AI829" s="188" t="str">
        <f ca="1">IF(AB829="","",MAX(OFFSET(B829,0,0):OFFSET(B829,AB829-1,0)))</f>
        <v/>
      </c>
      <c r="AJ829" s="188" t="str">
        <f ca="1">IF(AB829="","",MAX(OFFSET(C829,0,0):OFFSET(C829,AB829-1,0)))</f>
        <v/>
      </c>
      <c r="AK829" s="188">
        <f t="shared" ref="AK829:AK892" ca="1" si="122">MIN(AG829:AJ829)</f>
        <v>0</v>
      </c>
      <c r="AL829" s="189">
        <f t="shared" ref="AL829:AL892" ca="1" si="123">MAX(AG829:AJ829)</f>
        <v>0</v>
      </c>
    </row>
    <row r="830" spans="1:38" ht="15.75" x14ac:dyDescent="0.25">
      <c r="A830" s="138"/>
      <c r="B830" s="160"/>
      <c r="C830" s="160"/>
      <c r="D830" s="161"/>
      <c r="E830" s="142">
        <f t="shared" si="116"/>
        <v>1</v>
      </c>
      <c r="F830" s="162">
        <f t="shared" si="121"/>
        <v>0</v>
      </c>
      <c r="G830" s="161"/>
      <c r="H830" s="179"/>
      <c r="I830" s="143"/>
      <c r="J830" s="143"/>
      <c r="K830" s="185" t="e">
        <f>VLOOKUP('Damage Pickup'!$H830&amp;'Damage Pickup'!$I830,Code!$I$2:$M$51,4,0)</f>
        <v>#N/A</v>
      </c>
      <c r="L830" s="183"/>
      <c r="M830" s="163"/>
      <c r="N830" s="169"/>
      <c r="O830" s="169"/>
      <c r="P830" s="144">
        <v>0</v>
      </c>
      <c r="Q830" s="164">
        <f t="shared" si="120"/>
        <v>0</v>
      </c>
      <c r="R830" s="146"/>
      <c r="S830" s="147"/>
      <c r="T830" s="147"/>
      <c r="U830" s="157"/>
      <c r="V830" s="165"/>
      <c r="W830" s="166"/>
      <c r="X830" s="166"/>
      <c r="Y830" s="166"/>
      <c r="Z830" s="167" t="str">
        <f t="shared" si="117"/>
        <v/>
      </c>
      <c r="AA830" s="150">
        <f t="shared" si="119"/>
        <v>0</v>
      </c>
      <c r="AB830" s="167" t="str">
        <f t="shared" si="118"/>
        <v/>
      </c>
      <c r="AG830" s="188" t="str">
        <f ca="1">IF(AB830="","",MIN(OFFSET(B830,0,0):OFFSET(B830,AB830-1,0)))</f>
        <v/>
      </c>
      <c r="AH830" s="188" t="str">
        <f ca="1">IF(AB830="","",MIN(OFFSET(C830,0,0):OFFSET(C830,AB830-1,0)))</f>
        <v/>
      </c>
      <c r="AI830" s="188" t="str">
        <f ca="1">IF(AB830="","",MAX(OFFSET(B830,0,0):OFFSET(B830,AB830-1,0)))</f>
        <v/>
      </c>
      <c r="AJ830" s="188" t="str">
        <f ca="1">IF(AB830="","",MAX(OFFSET(C830,0,0):OFFSET(C830,AB830-1,0)))</f>
        <v/>
      </c>
      <c r="AK830" s="188">
        <f t="shared" ca="1" si="122"/>
        <v>0</v>
      </c>
      <c r="AL830" s="189">
        <f t="shared" ca="1" si="123"/>
        <v>0</v>
      </c>
    </row>
    <row r="831" spans="1:38" ht="15.75" x14ac:dyDescent="0.25">
      <c r="A831" s="138"/>
      <c r="B831" s="160"/>
      <c r="C831" s="160"/>
      <c r="D831" s="161"/>
      <c r="E831" s="142">
        <f t="shared" si="116"/>
        <v>1</v>
      </c>
      <c r="F831" s="162">
        <f t="shared" si="121"/>
        <v>0</v>
      </c>
      <c r="G831" s="161"/>
      <c r="H831" s="179"/>
      <c r="I831" s="143"/>
      <c r="J831" s="143"/>
      <c r="K831" s="185" t="e">
        <f>VLOOKUP('Damage Pickup'!$H831&amp;'Damage Pickup'!$I831,Code!$I$2:$M$51,4,0)</f>
        <v>#N/A</v>
      </c>
      <c r="L831" s="183"/>
      <c r="M831" s="163"/>
      <c r="N831" s="169"/>
      <c r="O831" s="169"/>
      <c r="P831" s="144">
        <v>0</v>
      </c>
      <c r="Q831" s="164">
        <f t="shared" si="120"/>
        <v>0</v>
      </c>
      <c r="R831" s="146"/>
      <c r="S831" s="147"/>
      <c r="T831" s="147"/>
      <c r="U831" s="157"/>
      <c r="V831" s="165"/>
      <c r="W831" s="166"/>
      <c r="X831" s="166"/>
      <c r="Y831" s="166"/>
      <c r="Z831" s="167" t="str">
        <f t="shared" si="117"/>
        <v/>
      </c>
      <c r="AA831" s="150">
        <f t="shared" si="119"/>
        <v>0</v>
      </c>
      <c r="AB831" s="167" t="str">
        <f t="shared" si="118"/>
        <v/>
      </c>
      <c r="AG831" s="188" t="str">
        <f ca="1">IF(AB831="","",MIN(OFFSET(B831,0,0):OFFSET(B831,AB831-1,0)))</f>
        <v/>
      </c>
      <c r="AH831" s="188" t="str">
        <f ca="1">IF(AB831="","",MIN(OFFSET(C831,0,0):OFFSET(C831,AB831-1,0)))</f>
        <v/>
      </c>
      <c r="AI831" s="188" t="str">
        <f ca="1">IF(AB831="","",MAX(OFFSET(B831,0,0):OFFSET(B831,AB831-1,0)))</f>
        <v/>
      </c>
      <c r="AJ831" s="188" t="str">
        <f ca="1">IF(AB831="","",MAX(OFFSET(C831,0,0):OFFSET(C831,AB831-1,0)))</f>
        <v/>
      </c>
      <c r="AK831" s="188">
        <f t="shared" ca="1" si="122"/>
        <v>0</v>
      </c>
      <c r="AL831" s="189">
        <f t="shared" ca="1" si="123"/>
        <v>0</v>
      </c>
    </row>
    <row r="832" spans="1:38" ht="15.75" x14ac:dyDescent="0.25">
      <c r="A832" s="138"/>
      <c r="B832" s="160"/>
      <c r="C832" s="160"/>
      <c r="D832" s="161"/>
      <c r="E832" s="142">
        <f t="shared" si="116"/>
        <v>1</v>
      </c>
      <c r="F832" s="162">
        <f t="shared" si="121"/>
        <v>0</v>
      </c>
      <c r="G832" s="161"/>
      <c r="H832" s="179"/>
      <c r="I832" s="143"/>
      <c r="J832" s="143"/>
      <c r="K832" s="185" t="e">
        <f>VLOOKUP('Damage Pickup'!$H832&amp;'Damage Pickup'!$I832,Code!$I$2:$M$51,4,0)</f>
        <v>#N/A</v>
      </c>
      <c r="L832" s="183"/>
      <c r="M832" s="163"/>
      <c r="N832" s="169"/>
      <c r="O832" s="169"/>
      <c r="P832" s="144">
        <v>0</v>
      </c>
      <c r="Q832" s="164">
        <f t="shared" si="120"/>
        <v>0</v>
      </c>
      <c r="R832" s="146"/>
      <c r="S832" s="147"/>
      <c r="T832" s="147"/>
      <c r="U832" s="157"/>
      <c r="V832" s="165"/>
      <c r="W832" s="166"/>
      <c r="X832" s="166"/>
      <c r="Y832" s="166"/>
      <c r="Z832" s="167" t="str">
        <f t="shared" si="117"/>
        <v/>
      </c>
      <c r="AA832" s="150">
        <f t="shared" si="119"/>
        <v>0</v>
      </c>
      <c r="AB832" s="167" t="str">
        <f t="shared" si="118"/>
        <v/>
      </c>
      <c r="AG832" s="188" t="str">
        <f ca="1">IF(AB832="","",MIN(OFFSET(B832,0,0):OFFSET(B832,AB832-1,0)))</f>
        <v/>
      </c>
      <c r="AH832" s="188" t="str">
        <f ca="1">IF(AB832="","",MIN(OFFSET(C832,0,0):OFFSET(C832,AB832-1,0)))</f>
        <v/>
      </c>
      <c r="AI832" s="188" t="str">
        <f ca="1">IF(AB832="","",MAX(OFFSET(B832,0,0):OFFSET(B832,AB832-1,0)))</f>
        <v/>
      </c>
      <c r="AJ832" s="188" t="str">
        <f ca="1">IF(AB832="","",MAX(OFFSET(C832,0,0):OFFSET(C832,AB832-1,0)))</f>
        <v/>
      </c>
      <c r="AK832" s="188">
        <f t="shared" ca="1" si="122"/>
        <v>0</v>
      </c>
      <c r="AL832" s="189">
        <f t="shared" ca="1" si="123"/>
        <v>0</v>
      </c>
    </row>
    <row r="833" spans="1:38" ht="15.75" x14ac:dyDescent="0.25">
      <c r="A833" s="138"/>
      <c r="B833" s="160"/>
      <c r="C833" s="160"/>
      <c r="D833" s="161"/>
      <c r="E833" s="142">
        <f t="shared" si="116"/>
        <v>1</v>
      </c>
      <c r="F833" s="162">
        <f t="shared" si="121"/>
        <v>0</v>
      </c>
      <c r="G833" s="161"/>
      <c r="H833" s="179"/>
      <c r="I833" s="143"/>
      <c r="J833" s="143"/>
      <c r="K833" s="185" t="e">
        <f>VLOOKUP('Damage Pickup'!$H833&amp;'Damage Pickup'!$I833,Code!$I$2:$M$51,4,0)</f>
        <v>#N/A</v>
      </c>
      <c r="L833" s="183"/>
      <c r="M833" s="163"/>
      <c r="N833" s="169"/>
      <c r="O833" s="169"/>
      <c r="P833" s="144">
        <v>0</v>
      </c>
      <c r="Q833" s="164">
        <f t="shared" si="120"/>
        <v>0</v>
      </c>
      <c r="R833" s="146"/>
      <c r="S833" s="147"/>
      <c r="T833" s="147"/>
      <c r="U833" s="157"/>
      <c r="V833" s="165"/>
      <c r="W833" s="166"/>
      <c r="X833" s="166"/>
      <c r="Y833" s="166"/>
      <c r="Z833" s="167" t="str">
        <f t="shared" si="117"/>
        <v/>
      </c>
      <c r="AA833" s="150">
        <f t="shared" si="119"/>
        <v>0</v>
      </c>
      <c r="AB833" s="167" t="str">
        <f t="shared" si="118"/>
        <v/>
      </c>
      <c r="AG833" s="188" t="str">
        <f ca="1">IF(AB833="","",MIN(OFFSET(B833,0,0):OFFSET(B833,AB833-1,0)))</f>
        <v/>
      </c>
      <c r="AH833" s="188" t="str">
        <f ca="1">IF(AB833="","",MIN(OFFSET(C833,0,0):OFFSET(C833,AB833-1,0)))</f>
        <v/>
      </c>
      <c r="AI833" s="188" t="str">
        <f ca="1">IF(AB833="","",MAX(OFFSET(B833,0,0):OFFSET(B833,AB833-1,0)))</f>
        <v/>
      </c>
      <c r="AJ833" s="188" t="str">
        <f ca="1">IF(AB833="","",MAX(OFFSET(C833,0,0):OFFSET(C833,AB833-1,0)))</f>
        <v/>
      </c>
      <c r="AK833" s="188">
        <f t="shared" ca="1" si="122"/>
        <v>0</v>
      </c>
      <c r="AL833" s="189">
        <f t="shared" ca="1" si="123"/>
        <v>0</v>
      </c>
    </row>
    <row r="834" spans="1:38" ht="15.75" x14ac:dyDescent="0.25">
      <c r="A834" s="138"/>
      <c r="B834" s="160"/>
      <c r="C834" s="160"/>
      <c r="D834" s="161"/>
      <c r="E834" s="142">
        <f t="shared" ref="E834:E897" si="124">IF(OR(ABS(C834-B834)*1000=0,C834=0),1,ABS(C834-B834)*1000)</f>
        <v>1</v>
      </c>
      <c r="F834" s="162">
        <f t="shared" si="121"/>
        <v>0</v>
      </c>
      <c r="G834" s="161"/>
      <c r="H834" s="179"/>
      <c r="I834" s="143"/>
      <c r="J834" s="143"/>
      <c r="K834" s="185" t="e">
        <f>VLOOKUP('Damage Pickup'!$H834&amp;'Damage Pickup'!$I834,Code!$I$2:$M$51,4,0)</f>
        <v>#N/A</v>
      </c>
      <c r="L834" s="183"/>
      <c r="M834" s="163"/>
      <c r="N834" s="169"/>
      <c r="O834" s="169"/>
      <c r="P834" s="144">
        <v>0</v>
      </c>
      <c r="Q834" s="164">
        <f t="shared" si="120"/>
        <v>0</v>
      </c>
      <c r="R834" s="146"/>
      <c r="S834" s="147"/>
      <c r="T834" s="147"/>
      <c r="U834" s="157"/>
      <c r="V834" s="165"/>
      <c r="W834" s="166"/>
      <c r="X834" s="166"/>
      <c r="Y834" s="166"/>
      <c r="Z834" s="167" t="str">
        <f t="shared" si="117"/>
        <v/>
      </c>
      <c r="AA834" s="150">
        <f t="shared" si="119"/>
        <v>0</v>
      </c>
      <c r="AB834" s="167" t="str">
        <f t="shared" si="118"/>
        <v/>
      </c>
      <c r="AG834" s="188" t="str">
        <f ca="1">IF(AB834="","",MIN(OFFSET(B834,0,0):OFFSET(B834,AB834-1,0)))</f>
        <v/>
      </c>
      <c r="AH834" s="188" t="str">
        <f ca="1">IF(AB834="","",MIN(OFFSET(C834,0,0):OFFSET(C834,AB834-1,0)))</f>
        <v/>
      </c>
      <c r="AI834" s="188" t="str">
        <f ca="1">IF(AB834="","",MAX(OFFSET(B834,0,0):OFFSET(B834,AB834-1,0)))</f>
        <v/>
      </c>
      <c r="AJ834" s="188" t="str">
        <f ca="1">IF(AB834="","",MAX(OFFSET(C834,0,0):OFFSET(C834,AB834-1,0)))</f>
        <v/>
      </c>
      <c r="AK834" s="188">
        <f t="shared" ca="1" si="122"/>
        <v>0</v>
      </c>
      <c r="AL834" s="189">
        <f t="shared" ca="1" si="123"/>
        <v>0</v>
      </c>
    </row>
    <row r="835" spans="1:38" ht="15.75" x14ac:dyDescent="0.25">
      <c r="A835" s="138"/>
      <c r="B835" s="160"/>
      <c r="C835" s="160"/>
      <c r="D835" s="161"/>
      <c r="E835" s="142">
        <f t="shared" si="124"/>
        <v>1</v>
      </c>
      <c r="F835" s="162">
        <f t="shared" si="121"/>
        <v>0</v>
      </c>
      <c r="G835" s="161"/>
      <c r="H835" s="179"/>
      <c r="I835" s="143"/>
      <c r="J835" s="143"/>
      <c r="K835" s="185" t="e">
        <f>VLOOKUP('Damage Pickup'!$H835&amp;'Damage Pickup'!$I835,Code!$I$2:$M$51,4,0)</f>
        <v>#N/A</v>
      </c>
      <c r="L835" s="183"/>
      <c r="M835" s="163"/>
      <c r="N835" s="169"/>
      <c r="O835" s="169"/>
      <c r="P835" s="144">
        <v>0</v>
      </c>
      <c r="Q835" s="164">
        <f t="shared" si="120"/>
        <v>0</v>
      </c>
      <c r="R835" s="146"/>
      <c r="S835" s="147"/>
      <c r="T835" s="147"/>
      <c r="U835" s="157"/>
      <c r="V835" s="165"/>
      <c r="W835" s="166"/>
      <c r="X835" s="166"/>
      <c r="Y835" s="166"/>
      <c r="Z835" s="167" t="str">
        <f t="shared" ref="Z835:Z898" si="125">IF(A835="","",ROW()-ROW($Z$2))</f>
        <v/>
      </c>
      <c r="AA835" s="150">
        <f t="shared" si="119"/>
        <v>0</v>
      </c>
      <c r="AB835" s="167" t="str">
        <f t="shared" ref="AB835:AB898" si="126">IF(Z835="","",COUNTIF($AA:$AA,Z835))</f>
        <v/>
      </c>
      <c r="AG835" s="188" t="str">
        <f ca="1">IF(AB835="","",MIN(OFFSET(B835,0,0):OFFSET(B835,AB835-1,0)))</f>
        <v/>
      </c>
      <c r="AH835" s="188" t="str">
        <f ca="1">IF(AB835="","",MIN(OFFSET(C835,0,0):OFFSET(C835,AB835-1,0)))</f>
        <v/>
      </c>
      <c r="AI835" s="188" t="str">
        <f ca="1">IF(AB835="","",MAX(OFFSET(B835,0,0):OFFSET(B835,AB835-1,0)))</f>
        <v/>
      </c>
      <c r="AJ835" s="188" t="str">
        <f ca="1">IF(AB835="","",MAX(OFFSET(C835,0,0):OFFSET(C835,AB835-1,0)))</f>
        <v/>
      </c>
      <c r="AK835" s="188">
        <f t="shared" ca="1" si="122"/>
        <v>0</v>
      </c>
      <c r="AL835" s="189">
        <f t="shared" ca="1" si="123"/>
        <v>0</v>
      </c>
    </row>
    <row r="836" spans="1:38" ht="15.75" x14ac:dyDescent="0.25">
      <c r="A836" s="138"/>
      <c r="B836" s="160"/>
      <c r="C836" s="160"/>
      <c r="D836" s="161"/>
      <c r="E836" s="142">
        <f t="shared" si="124"/>
        <v>1</v>
      </c>
      <c r="F836" s="162">
        <f t="shared" si="121"/>
        <v>0</v>
      </c>
      <c r="G836" s="161"/>
      <c r="H836" s="179"/>
      <c r="I836" s="143"/>
      <c r="J836" s="143"/>
      <c r="K836" s="185" t="e">
        <f>VLOOKUP('Damage Pickup'!$H836&amp;'Damage Pickup'!$I836,Code!$I$2:$M$51,4,0)</f>
        <v>#N/A</v>
      </c>
      <c r="L836" s="183"/>
      <c r="M836" s="163"/>
      <c r="N836" s="169"/>
      <c r="O836" s="169"/>
      <c r="P836" s="144">
        <v>0</v>
      </c>
      <c r="Q836" s="164">
        <f t="shared" si="120"/>
        <v>0</v>
      </c>
      <c r="R836" s="146"/>
      <c r="S836" s="147"/>
      <c r="T836" s="147"/>
      <c r="U836" s="157"/>
      <c r="V836" s="165"/>
      <c r="W836" s="166"/>
      <c r="X836" s="166"/>
      <c r="Y836" s="166"/>
      <c r="Z836" s="167" t="str">
        <f t="shared" si="125"/>
        <v/>
      </c>
      <c r="AA836" s="150">
        <f t="shared" si="119"/>
        <v>0</v>
      </c>
      <c r="AB836" s="167" t="str">
        <f t="shared" si="126"/>
        <v/>
      </c>
      <c r="AG836" s="188" t="str">
        <f ca="1">IF(AB836="","",MIN(OFFSET(B836,0,0):OFFSET(B836,AB836-1,0)))</f>
        <v/>
      </c>
      <c r="AH836" s="188" t="str">
        <f ca="1">IF(AB836="","",MIN(OFFSET(C836,0,0):OFFSET(C836,AB836-1,0)))</f>
        <v/>
      </c>
      <c r="AI836" s="188" t="str">
        <f ca="1">IF(AB836="","",MAX(OFFSET(B836,0,0):OFFSET(B836,AB836-1,0)))</f>
        <v/>
      </c>
      <c r="AJ836" s="188" t="str">
        <f ca="1">IF(AB836="","",MAX(OFFSET(C836,0,0):OFFSET(C836,AB836-1,0)))</f>
        <v/>
      </c>
      <c r="AK836" s="188">
        <f t="shared" ca="1" si="122"/>
        <v>0</v>
      </c>
      <c r="AL836" s="189">
        <f t="shared" ca="1" si="123"/>
        <v>0</v>
      </c>
    </row>
    <row r="837" spans="1:38" ht="15.75" x14ac:dyDescent="0.25">
      <c r="A837" s="138"/>
      <c r="B837" s="160"/>
      <c r="C837" s="160"/>
      <c r="D837" s="161"/>
      <c r="E837" s="142">
        <f t="shared" si="124"/>
        <v>1</v>
      </c>
      <c r="F837" s="162">
        <f t="shared" si="121"/>
        <v>0</v>
      </c>
      <c r="G837" s="161"/>
      <c r="H837" s="179"/>
      <c r="I837" s="143"/>
      <c r="J837" s="143"/>
      <c r="K837" s="185" t="e">
        <f>VLOOKUP('Damage Pickup'!$H837&amp;'Damage Pickup'!$I837,Code!$I$2:$M$51,4,0)</f>
        <v>#N/A</v>
      </c>
      <c r="L837" s="183"/>
      <c r="M837" s="163"/>
      <c r="N837" s="169"/>
      <c r="O837" s="169"/>
      <c r="P837" s="144">
        <v>0</v>
      </c>
      <c r="Q837" s="164">
        <f t="shared" si="120"/>
        <v>0</v>
      </c>
      <c r="R837" s="146"/>
      <c r="S837" s="147"/>
      <c r="T837" s="147"/>
      <c r="U837" s="157"/>
      <c r="V837" s="165"/>
      <c r="W837" s="166"/>
      <c r="X837" s="166"/>
      <c r="Y837" s="166"/>
      <c r="Z837" s="167" t="str">
        <f t="shared" si="125"/>
        <v/>
      </c>
      <c r="AA837" s="150">
        <f t="shared" si="119"/>
        <v>0</v>
      </c>
      <c r="AB837" s="167" t="str">
        <f t="shared" si="126"/>
        <v/>
      </c>
      <c r="AG837" s="188" t="str">
        <f ca="1">IF(AB837="","",MIN(OFFSET(B837,0,0):OFFSET(B837,AB837-1,0)))</f>
        <v/>
      </c>
      <c r="AH837" s="188" t="str">
        <f ca="1">IF(AB837="","",MIN(OFFSET(C837,0,0):OFFSET(C837,AB837-1,0)))</f>
        <v/>
      </c>
      <c r="AI837" s="188" t="str">
        <f ca="1">IF(AB837="","",MAX(OFFSET(B837,0,0):OFFSET(B837,AB837-1,0)))</f>
        <v/>
      </c>
      <c r="AJ837" s="188" t="str">
        <f ca="1">IF(AB837="","",MAX(OFFSET(C837,0,0):OFFSET(C837,AB837-1,0)))</f>
        <v/>
      </c>
      <c r="AK837" s="188">
        <f t="shared" ca="1" si="122"/>
        <v>0</v>
      </c>
      <c r="AL837" s="189">
        <f t="shared" ca="1" si="123"/>
        <v>0</v>
      </c>
    </row>
    <row r="838" spans="1:38" ht="15.75" x14ac:dyDescent="0.25">
      <c r="A838" s="138"/>
      <c r="B838" s="160"/>
      <c r="C838" s="160"/>
      <c r="D838" s="161"/>
      <c r="E838" s="142">
        <f t="shared" si="124"/>
        <v>1</v>
      </c>
      <c r="F838" s="162">
        <f t="shared" si="121"/>
        <v>0</v>
      </c>
      <c r="G838" s="161"/>
      <c r="H838" s="179"/>
      <c r="I838" s="143"/>
      <c r="J838" s="143"/>
      <c r="K838" s="185" t="e">
        <f>VLOOKUP('Damage Pickup'!$H838&amp;'Damage Pickup'!$I838,Code!$I$2:$M$51,4,0)</f>
        <v>#N/A</v>
      </c>
      <c r="L838" s="183"/>
      <c r="M838" s="163"/>
      <c r="N838" s="169"/>
      <c r="O838" s="169"/>
      <c r="P838" s="144">
        <v>0</v>
      </c>
      <c r="Q838" s="164">
        <f t="shared" si="120"/>
        <v>0</v>
      </c>
      <c r="R838" s="146"/>
      <c r="S838" s="147"/>
      <c r="T838" s="147"/>
      <c r="U838" s="157"/>
      <c r="V838" s="165"/>
      <c r="W838" s="166"/>
      <c r="X838" s="166"/>
      <c r="Y838" s="166"/>
      <c r="Z838" s="167" t="str">
        <f t="shared" si="125"/>
        <v/>
      </c>
      <c r="AA838" s="150">
        <f t="shared" si="119"/>
        <v>0</v>
      </c>
      <c r="AB838" s="167" t="str">
        <f t="shared" si="126"/>
        <v/>
      </c>
      <c r="AG838" s="188" t="str">
        <f ca="1">IF(AB838="","",MIN(OFFSET(B838,0,0):OFFSET(B838,AB838-1,0)))</f>
        <v/>
      </c>
      <c r="AH838" s="188" t="str">
        <f ca="1">IF(AB838="","",MIN(OFFSET(C838,0,0):OFFSET(C838,AB838-1,0)))</f>
        <v/>
      </c>
      <c r="AI838" s="188" t="str">
        <f ca="1">IF(AB838="","",MAX(OFFSET(B838,0,0):OFFSET(B838,AB838-1,0)))</f>
        <v/>
      </c>
      <c r="AJ838" s="188" t="str">
        <f ca="1">IF(AB838="","",MAX(OFFSET(C838,0,0):OFFSET(C838,AB838-1,0)))</f>
        <v/>
      </c>
      <c r="AK838" s="188">
        <f t="shared" ca="1" si="122"/>
        <v>0</v>
      </c>
      <c r="AL838" s="189">
        <f t="shared" ca="1" si="123"/>
        <v>0</v>
      </c>
    </row>
    <row r="839" spans="1:38" ht="15.75" x14ac:dyDescent="0.25">
      <c r="A839" s="138"/>
      <c r="B839" s="160"/>
      <c r="C839" s="160"/>
      <c r="D839" s="161"/>
      <c r="E839" s="142">
        <f t="shared" si="124"/>
        <v>1</v>
      </c>
      <c r="F839" s="162">
        <f t="shared" si="121"/>
        <v>0</v>
      </c>
      <c r="G839" s="161"/>
      <c r="H839" s="179"/>
      <c r="I839" s="143"/>
      <c r="J839" s="143"/>
      <c r="K839" s="185" t="e">
        <f>VLOOKUP('Damage Pickup'!$H839&amp;'Damage Pickup'!$I839,Code!$I$2:$M$51,4,0)</f>
        <v>#N/A</v>
      </c>
      <c r="L839" s="183"/>
      <c r="M839" s="163"/>
      <c r="N839" s="169"/>
      <c r="O839" s="169"/>
      <c r="P839" s="144">
        <v>0</v>
      </c>
      <c r="Q839" s="164">
        <f t="shared" si="120"/>
        <v>0</v>
      </c>
      <c r="R839" s="146"/>
      <c r="S839" s="147"/>
      <c r="T839" s="147"/>
      <c r="U839" s="157"/>
      <c r="V839" s="165"/>
      <c r="W839" s="166"/>
      <c r="X839" s="166"/>
      <c r="Y839" s="166"/>
      <c r="Z839" s="167" t="str">
        <f t="shared" si="125"/>
        <v/>
      </c>
      <c r="AA839" s="150">
        <f t="shared" si="119"/>
        <v>0</v>
      </c>
      <c r="AB839" s="167" t="str">
        <f t="shared" si="126"/>
        <v/>
      </c>
      <c r="AG839" s="188" t="str">
        <f ca="1">IF(AB839="","",MIN(OFFSET(B839,0,0):OFFSET(B839,AB839-1,0)))</f>
        <v/>
      </c>
      <c r="AH839" s="188" t="str">
        <f ca="1">IF(AB839="","",MIN(OFFSET(C839,0,0):OFFSET(C839,AB839-1,0)))</f>
        <v/>
      </c>
      <c r="AI839" s="188" t="str">
        <f ca="1">IF(AB839="","",MAX(OFFSET(B839,0,0):OFFSET(B839,AB839-1,0)))</f>
        <v/>
      </c>
      <c r="AJ839" s="188" t="str">
        <f ca="1">IF(AB839="","",MAX(OFFSET(C839,0,0):OFFSET(C839,AB839-1,0)))</f>
        <v/>
      </c>
      <c r="AK839" s="188">
        <f t="shared" ca="1" si="122"/>
        <v>0</v>
      </c>
      <c r="AL839" s="189">
        <f t="shared" ca="1" si="123"/>
        <v>0</v>
      </c>
    </row>
    <row r="840" spans="1:38" ht="15.75" x14ac:dyDescent="0.25">
      <c r="A840" s="138"/>
      <c r="B840" s="160"/>
      <c r="C840" s="160"/>
      <c r="D840" s="161"/>
      <c r="E840" s="142">
        <f t="shared" si="124"/>
        <v>1</v>
      </c>
      <c r="F840" s="162">
        <f t="shared" si="121"/>
        <v>0</v>
      </c>
      <c r="G840" s="161"/>
      <c r="H840" s="179"/>
      <c r="I840" s="143"/>
      <c r="J840" s="143"/>
      <c r="K840" s="185" t="e">
        <f>VLOOKUP('Damage Pickup'!$H840&amp;'Damage Pickup'!$I840,Code!$I$2:$M$51,4,0)</f>
        <v>#N/A</v>
      </c>
      <c r="L840" s="183"/>
      <c r="M840" s="163"/>
      <c r="N840" s="169"/>
      <c r="O840" s="169"/>
      <c r="P840" s="144">
        <v>0</v>
      </c>
      <c r="Q840" s="164">
        <f t="shared" si="120"/>
        <v>0</v>
      </c>
      <c r="R840" s="146"/>
      <c r="S840" s="147"/>
      <c r="T840" s="147"/>
      <c r="U840" s="157"/>
      <c r="V840" s="165"/>
      <c r="W840" s="166"/>
      <c r="X840" s="166"/>
      <c r="Y840" s="166"/>
      <c r="Z840" s="167" t="str">
        <f t="shared" si="125"/>
        <v/>
      </c>
      <c r="AA840" s="150">
        <f t="shared" si="119"/>
        <v>0</v>
      </c>
      <c r="AB840" s="167" t="str">
        <f t="shared" si="126"/>
        <v/>
      </c>
      <c r="AG840" s="188" t="str">
        <f ca="1">IF(AB840="","",MIN(OFFSET(B840,0,0):OFFSET(B840,AB840-1,0)))</f>
        <v/>
      </c>
      <c r="AH840" s="188" t="str">
        <f ca="1">IF(AB840="","",MIN(OFFSET(C840,0,0):OFFSET(C840,AB840-1,0)))</f>
        <v/>
      </c>
      <c r="AI840" s="188" t="str">
        <f ca="1">IF(AB840="","",MAX(OFFSET(B840,0,0):OFFSET(B840,AB840-1,0)))</f>
        <v/>
      </c>
      <c r="AJ840" s="188" t="str">
        <f ca="1">IF(AB840="","",MAX(OFFSET(C840,0,0):OFFSET(C840,AB840-1,0)))</f>
        <v/>
      </c>
      <c r="AK840" s="188">
        <f t="shared" ca="1" si="122"/>
        <v>0</v>
      </c>
      <c r="AL840" s="189">
        <f t="shared" ca="1" si="123"/>
        <v>0</v>
      </c>
    </row>
    <row r="841" spans="1:38" ht="15.75" x14ac:dyDescent="0.25">
      <c r="A841" s="138"/>
      <c r="B841" s="160"/>
      <c r="C841" s="160"/>
      <c r="D841" s="161"/>
      <c r="E841" s="142">
        <f t="shared" si="124"/>
        <v>1</v>
      </c>
      <c r="F841" s="162">
        <f t="shared" si="121"/>
        <v>0</v>
      </c>
      <c r="G841" s="161"/>
      <c r="H841" s="179"/>
      <c r="I841" s="143"/>
      <c r="J841" s="143"/>
      <c r="K841" s="185" t="e">
        <f>VLOOKUP('Damage Pickup'!$H841&amp;'Damage Pickup'!$I841,Code!$I$2:$M$51,4,0)</f>
        <v>#N/A</v>
      </c>
      <c r="L841" s="183"/>
      <c r="M841" s="163"/>
      <c r="N841" s="169"/>
      <c r="O841" s="169"/>
      <c r="P841" s="144">
        <v>0</v>
      </c>
      <c r="Q841" s="164">
        <f t="shared" si="120"/>
        <v>0</v>
      </c>
      <c r="R841" s="146"/>
      <c r="S841" s="147"/>
      <c r="T841" s="147"/>
      <c r="U841" s="157"/>
      <c r="V841" s="165"/>
      <c r="W841" s="166"/>
      <c r="X841" s="166"/>
      <c r="Y841" s="166"/>
      <c r="Z841" s="167" t="str">
        <f t="shared" si="125"/>
        <v/>
      </c>
      <c r="AA841" s="150">
        <f t="shared" ref="AA841:AA904" si="127">IF(B841="",0,IF(Z841="",AA840,Z841))</f>
        <v>0</v>
      </c>
      <c r="AB841" s="167" t="str">
        <f t="shared" si="126"/>
        <v/>
      </c>
      <c r="AG841" s="188" t="str">
        <f ca="1">IF(AB841="","",MIN(OFFSET(B841,0,0):OFFSET(B841,AB841-1,0)))</f>
        <v/>
      </c>
      <c r="AH841" s="188" t="str">
        <f ca="1">IF(AB841="","",MIN(OFFSET(C841,0,0):OFFSET(C841,AB841-1,0)))</f>
        <v/>
      </c>
      <c r="AI841" s="188" t="str">
        <f ca="1">IF(AB841="","",MAX(OFFSET(B841,0,0):OFFSET(B841,AB841-1,0)))</f>
        <v/>
      </c>
      <c r="AJ841" s="188" t="str">
        <f ca="1">IF(AB841="","",MAX(OFFSET(C841,0,0):OFFSET(C841,AB841-1,0)))</f>
        <v/>
      </c>
      <c r="AK841" s="188">
        <f t="shared" ca="1" si="122"/>
        <v>0</v>
      </c>
      <c r="AL841" s="189">
        <f t="shared" ca="1" si="123"/>
        <v>0</v>
      </c>
    </row>
    <row r="842" spans="1:38" ht="15.75" x14ac:dyDescent="0.25">
      <c r="A842" s="138"/>
      <c r="B842" s="160"/>
      <c r="C842" s="160"/>
      <c r="D842" s="161"/>
      <c r="E842" s="142">
        <f t="shared" si="124"/>
        <v>1</v>
      </c>
      <c r="F842" s="162">
        <f t="shared" si="121"/>
        <v>0</v>
      </c>
      <c r="G842" s="161"/>
      <c r="H842" s="179"/>
      <c r="I842" s="143"/>
      <c r="J842" s="143"/>
      <c r="K842" s="185" t="e">
        <f>VLOOKUP('Damage Pickup'!$H842&amp;'Damage Pickup'!$I842,Code!$I$2:$M$51,4,0)</f>
        <v>#N/A</v>
      </c>
      <c r="L842" s="183"/>
      <c r="M842" s="163"/>
      <c r="N842" s="169"/>
      <c r="O842" s="169"/>
      <c r="P842" s="144">
        <v>0</v>
      </c>
      <c r="Q842" s="164">
        <f t="shared" si="120"/>
        <v>0</v>
      </c>
      <c r="R842" s="146"/>
      <c r="S842" s="147"/>
      <c r="T842" s="147"/>
      <c r="U842" s="157"/>
      <c r="V842" s="165"/>
      <c r="W842" s="166"/>
      <c r="X842" s="166"/>
      <c r="Y842" s="166"/>
      <c r="Z842" s="167" t="str">
        <f t="shared" si="125"/>
        <v/>
      </c>
      <c r="AA842" s="150">
        <f t="shared" si="127"/>
        <v>0</v>
      </c>
      <c r="AB842" s="167" t="str">
        <f t="shared" si="126"/>
        <v/>
      </c>
      <c r="AG842" s="188" t="str">
        <f ca="1">IF(AB842="","",MIN(OFFSET(B842,0,0):OFFSET(B842,AB842-1,0)))</f>
        <v/>
      </c>
      <c r="AH842" s="188" t="str">
        <f ca="1">IF(AB842="","",MIN(OFFSET(C842,0,0):OFFSET(C842,AB842-1,0)))</f>
        <v/>
      </c>
      <c r="AI842" s="188" t="str">
        <f ca="1">IF(AB842="","",MAX(OFFSET(B842,0,0):OFFSET(B842,AB842-1,0)))</f>
        <v/>
      </c>
      <c r="AJ842" s="188" t="str">
        <f ca="1">IF(AB842="","",MAX(OFFSET(C842,0,0):OFFSET(C842,AB842-1,0)))</f>
        <v/>
      </c>
      <c r="AK842" s="188">
        <f t="shared" ca="1" si="122"/>
        <v>0</v>
      </c>
      <c r="AL842" s="189">
        <f t="shared" ca="1" si="123"/>
        <v>0</v>
      </c>
    </row>
    <row r="843" spans="1:38" ht="15.75" x14ac:dyDescent="0.25">
      <c r="A843" s="138"/>
      <c r="B843" s="160"/>
      <c r="C843" s="160"/>
      <c r="D843" s="161"/>
      <c r="E843" s="142">
        <f t="shared" si="124"/>
        <v>1</v>
      </c>
      <c r="F843" s="162">
        <f t="shared" si="121"/>
        <v>0</v>
      </c>
      <c r="G843" s="161"/>
      <c r="H843" s="179"/>
      <c r="I843" s="143"/>
      <c r="J843" s="143"/>
      <c r="K843" s="185" t="e">
        <f>VLOOKUP('Damage Pickup'!$H843&amp;'Damage Pickup'!$I843,Code!$I$2:$M$51,4,0)</f>
        <v>#N/A</v>
      </c>
      <c r="L843" s="183"/>
      <c r="M843" s="163"/>
      <c r="N843" s="169"/>
      <c r="O843" s="169"/>
      <c r="P843" s="144">
        <v>0</v>
      </c>
      <c r="Q843" s="164">
        <f t="shared" si="120"/>
        <v>0</v>
      </c>
      <c r="R843" s="146"/>
      <c r="S843" s="147"/>
      <c r="T843" s="147"/>
      <c r="U843" s="157"/>
      <c r="V843" s="165"/>
      <c r="W843" s="166"/>
      <c r="X843" s="166"/>
      <c r="Y843" s="166"/>
      <c r="Z843" s="167" t="str">
        <f t="shared" si="125"/>
        <v/>
      </c>
      <c r="AA843" s="150">
        <f t="shared" si="127"/>
        <v>0</v>
      </c>
      <c r="AB843" s="167" t="str">
        <f t="shared" si="126"/>
        <v/>
      </c>
      <c r="AG843" s="188" t="str">
        <f ca="1">IF(AB843="","",MIN(OFFSET(B843,0,0):OFFSET(B843,AB843-1,0)))</f>
        <v/>
      </c>
      <c r="AH843" s="188" t="str">
        <f ca="1">IF(AB843="","",MIN(OFFSET(C843,0,0):OFFSET(C843,AB843-1,0)))</f>
        <v/>
      </c>
      <c r="AI843" s="188" t="str">
        <f ca="1">IF(AB843="","",MAX(OFFSET(B843,0,0):OFFSET(B843,AB843-1,0)))</f>
        <v/>
      </c>
      <c r="AJ843" s="188" t="str">
        <f ca="1">IF(AB843="","",MAX(OFFSET(C843,0,0):OFFSET(C843,AB843-1,0)))</f>
        <v/>
      </c>
      <c r="AK843" s="188">
        <f t="shared" ca="1" si="122"/>
        <v>0</v>
      </c>
      <c r="AL843" s="189">
        <f t="shared" ca="1" si="123"/>
        <v>0</v>
      </c>
    </row>
    <row r="844" spans="1:38" ht="15.75" x14ac:dyDescent="0.25">
      <c r="A844" s="138"/>
      <c r="B844" s="160"/>
      <c r="C844" s="160"/>
      <c r="D844" s="161"/>
      <c r="E844" s="142">
        <f t="shared" si="124"/>
        <v>1</v>
      </c>
      <c r="F844" s="162">
        <f t="shared" si="121"/>
        <v>0</v>
      </c>
      <c r="G844" s="161"/>
      <c r="H844" s="179"/>
      <c r="I844" s="143"/>
      <c r="J844" s="143"/>
      <c r="K844" s="185" t="e">
        <f>VLOOKUP('Damage Pickup'!$H844&amp;'Damage Pickup'!$I844,Code!$I$2:$M$51,4,0)</f>
        <v>#N/A</v>
      </c>
      <c r="L844" s="183"/>
      <c r="M844" s="163"/>
      <c r="N844" s="169"/>
      <c r="O844" s="169"/>
      <c r="P844" s="144">
        <v>0</v>
      </c>
      <c r="Q844" s="164">
        <f t="shared" si="120"/>
        <v>0</v>
      </c>
      <c r="R844" s="146"/>
      <c r="S844" s="147"/>
      <c r="T844" s="147"/>
      <c r="U844" s="157"/>
      <c r="V844" s="165"/>
      <c r="W844" s="166"/>
      <c r="X844" s="166"/>
      <c r="Y844" s="166"/>
      <c r="Z844" s="167" t="str">
        <f t="shared" si="125"/>
        <v/>
      </c>
      <c r="AA844" s="150">
        <f t="shared" si="127"/>
        <v>0</v>
      </c>
      <c r="AB844" s="167" t="str">
        <f t="shared" si="126"/>
        <v/>
      </c>
      <c r="AG844" s="188" t="str">
        <f ca="1">IF(AB844="","",MIN(OFFSET(B844,0,0):OFFSET(B844,AB844-1,0)))</f>
        <v/>
      </c>
      <c r="AH844" s="188" t="str">
        <f ca="1">IF(AB844="","",MIN(OFFSET(C844,0,0):OFFSET(C844,AB844-1,0)))</f>
        <v/>
      </c>
      <c r="AI844" s="188" t="str">
        <f ca="1">IF(AB844="","",MAX(OFFSET(B844,0,0):OFFSET(B844,AB844-1,0)))</f>
        <v/>
      </c>
      <c r="AJ844" s="188" t="str">
        <f ca="1">IF(AB844="","",MAX(OFFSET(C844,0,0):OFFSET(C844,AB844-1,0)))</f>
        <v/>
      </c>
      <c r="AK844" s="188">
        <f t="shared" ca="1" si="122"/>
        <v>0</v>
      </c>
      <c r="AL844" s="189">
        <f t="shared" ca="1" si="123"/>
        <v>0</v>
      </c>
    </row>
    <row r="845" spans="1:38" ht="15.75" x14ac:dyDescent="0.25">
      <c r="A845" s="138"/>
      <c r="B845" s="160"/>
      <c r="C845" s="160"/>
      <c r="D845" s="161"/>
      <c r="E845" s="142">
        <f t="shared" si="124"/>
        <v>1</v>
      </c>
      <c r="F845" s="162">
        <f t="shared" si="121"/>
        <v>0</v>
      </c>
      <c r="G845" s="161"/>
      <c r="H845" s="179"/>
      <c r="I845" s="143"/>
      <c r="J845" s="143"/>
      <c r="K845" s="185" t="e">
        <f>VLOOKUP('Damage Pickup'!$H845&amp;'Damage Pickup'!$I845,Code!$I$2:$M$51,4,0)</f>
        <v>#N/A</v>
      </c>
      <c r="L845" s="183"/>
      <c r="M845" s="163"/>
      <c r="N845" s="169"/>
      <c r="O845" s="169"/>
      <c r="P845" s="144">
        <v>0</v>
      </c>
      <c r="Q845" s="164">
        <f t="shared" si="120"/>
        <v>0</v>
      </c>
      <c r="R845" s="146"/>
      <c r="S845" s="147"/>
      <c r="T845" s="147"/>
      <c r="U845" s="157"/>
      <c r="V845" s="165"/>
      <c r="W845" s="166"/>
      <c r="X845" s="166"/>
      <c r="Y845" s="166"/>
      <c r="Z845" s="167" t="str">
        <f t="shared" si="125"/>
        <v/>
      </c>
      <c r="AA845" s="150">
        <f t="shared" si="127"/>
        <v>0</v>
      </c>
      <c r="AB845" s="167" t="str">
        <f t="shared" si="126"/>
        <v/>
      </c>
      <c r="AG845" s="188" t="str">
        <f ca="1">IF(AB845="","",MIN(OFFSET(B845,0,0):OFFSET(B845,AB845-1,0)))</f>
        <v/>
      </c>
      <c r="AH845" s="188" t="str">
        <f ca="1">IF(AB845="","",MIN(OFFSET(C845,0,0):OFFSET(C845,AB845-1,0)))</f>
        <v/>
      </c>
      <c r="AI845" s="188" t="str">
        <f ca="1">IF(AB845="","",MAX(OFFSET(B845,0,0):OFFSET(B845,AB845-1,0)))</f>
        <v/>
      </c>
      <c r="AJ845" s="188" t="str">
        <f ca="1">IF(AB845="","",MAX(OFFSET(C845,0,0):OFFSET(C845,AB845-1,0)))</f>
        <v/>
      </c>
      <c r="AK845" s="188">
        <f t="shared" ca="1" si="122"/>
        <v>0</v>
      </c>
      <c r="AL845" s="189">
        <f t="shared" ca="1" si="123"/>
        <v>0</v>
      </c>
    </row>
    <row r="846" spans="1:38" ht="15.75" x14ac:dyDescent="0.25">
      <c r="A846" s="138"/>
      <c r="B846" s="160"/>
      <c r="C846" s="160"/>
      <c r="D846" s="161"/>
      <c r="E846" s="142">
        <f t="shared" si="124"/>
        <v>1</v>
      </c>
      <c r="F846" s="162">
        <f t="shared" si="121"/>
        <v>0</v>
      </c>
      <c r="G846" s="161"/>
      <c r="H846" s="179"/>
      <c r="I846" s="143"/>
      <c r="J846" s="143"/>
      <c r="K846" s="185" t="e">
        <f>VLOOKUP('Damage Pickup'!$H846&amp;'Damage Pickup'!$I846,Code!$I$2:$M$51,4,0)</f>
        <v>#N/A</v>
      </c>
      <c r="L846" s="183"/>
      <c r="M846" s="163"/>
      <c r="N846" s="169"/>
      <c r="O846" s="169"/>
      <c r="P846" s="144">
        <v>0</v>
      </c>
      <c r="Q846" s="164">
        <f t="shared" si="120"/>
        <v>0</v>
      </c>
      <c r="R846" s="146"/>
      <c r="S846" s="147"/>
      <c r="T846" s="147"/>
      <c r="U846" s="157"/>
      <c r="V846" s="165"/>
      <c r="W846" s="166"/>
      <c r="X846" s="166"/>
      <c r="Y846" s="166"/>
      <c r="Z846" s="167" t="str">
        <f t="shared" si="125"/>
        <v/>
      </c>
      <c r="AA846" s="150">
        <f t="shared" si="127"/>
        <v>0</v>
      </c>
      <c r="AB846" s="167" t="str">
        <f t="shared" si="126"/>
        <v/>
      </c>
      <c r="AG846" s="188" t="str">
        <f ca="1">IF(AB846="","",MIN(OFFSET(B846,0,0):OFFSET(B846,AB846-1,0)))</f>
        <v/>
      </c>
      <c r="AH846" s="188" t="str">
        <f ca="1">IF(AB846="","",MIN(OFFSET(C846,0,0):OFFSET(C846,AB846-1,0)))</f>
        <v/>
      </c>
      <c r="AI846" s="188" t="str">
        <f ca="1">IF(AB846="","",MAX(OFFSET(B846,0,0):OFFSET(B846,AB846-1,0)))</f>
        <v/>
      </c>
      <c r="AJ846" s="188" t="str">
        <f ca="1">IF(AB846="","",MAX(OFFSET(C846,0,0):OFFSET(C846,AB846-1,0)))</f>
        <v/>
      </c>
      <c r="AK846" s="188">
        <f t="shared" ca="1" si="122"/>
        <v>0</v>
      </c>
      <c r="AL846" s="189">
        <f t="shared" ca="1" si="123"/>
        <v>0</v>
      </c>
    </row>
    <row r="847" spans="1:38" ht="15.75" x14ac:dyDescent="0.25">
      <c r="A847" s="138"/>
      <c r="B847" s="160"/>
      <c r="C847" s="160"/>
      <c r="D847" s="161"/>
      <c r="E847" s="142">
        <f t="shared" si="124"/>
        <v>1</v>
      </c>
      <c r="F847" s="162">
        <f t="shared" si="121"/>
        <v>0</v>
      </c>
      <c r="G847" s="161"/>
      <c r="H847" s="179"/>
      <c r="I847" s="143"/>
      <c r="J847" s="143"/>
      <c r="K847" s="185" t="e">
        <f>VLOOKUP('Damage Pickup'!$H847&amp;'Damage Pickup'!$I847,Code!$I$2:$M$51,4,0)</f>
        <v>#N/A</v>
      </c>
      <c r="L847" s="183"/>
      <c r="M847" s="163"/>
      <c r="N847" s="169"/>
      <c r="O847" s="169"/>
      <c r="P847" s="144">
        <v>0</v>
      </c>
      <c r="Q847" s="164">
        <f t="shared" si="120"/>
        <v>0</v>
      </c>
      <c r="R847" s="146"/>
      <c r="S847" s="147"/>
      <c r="T847" s="147"/>
      <c r="U847" s="157"/>
      <c r="V847" s="165"/>
      <c r="W847" s="166"/>
      <c r="X847" s="166"/>
      <c r="Y847" s="166"/>
      <c r="Z847" s="167" t="str">
        <f t="shared" si="125"/>
        <v/>
      </c>
      <c r="AA847" s="150">
        <f t="shared" si="127"/>
        <v>0</v>
      </c>
      <c r="AB847" s="167" t="str">
        <f t="shared" si="126"/>
        <v/>
      </c>
      <c r="AG847" s="188" t="str">
        <f ca="1">IF(AB847="","",MIN(OFFSET(B847,0,0):OFFSET(B847,AB847-1,0)))</f>
        <v/>
      </c>
      <c r="AH847" s="188" t="str">
        <f ca="1">IF(AB847="","",MIN(OFFSET(C847,0,0):OFFSET(C847,AB847-1,0)))</f>
        <v/>
      </c>
      <c r="AI847" s="188" t="str">
        <f ca="1">IF(AB847="","",MAX(OFFSET(B847,0,0):OFFSET(B847,AB847-1,0)))</f>
        <v/>
      </c>
      <c r="AJ847" s="188" t="str">
        <f ca="1">IF(AB847="","",MAX(OFFSET(C847,0,0):OFFSET(C847,AB847-1,0)))</f>
        <v/>
      </c>
      <c r="AK847" s="188">
        <f t="shared" ca="1" si="122"/>
        <v>0</v>
      </c>
      <c r="AL847" s="189">
        <f t="shared" ca="1" si="123"/>
        <v>0</v>
      </c>
    </row>
    <row r="848" spans="1:38" ht="15.75" x14ac:dyDescent="0.25">
      <c r="A848" s="138"/>
      <c r="B848" s="160"/>
      <c r="C848" s="160"/>
      <c r="D848" s="161"/>
      <c r="E848" s="142">
        <f t="shared" si="124"/>
        <v>1</v>
      </c>
      <c r="F848" s="162">
        <f t="shared" si="121"/>
        <v>0</v>
      </c>
      <c r="G848" s="161"/>
      <c r="H848" s="179"/>
      <c r="I848" s="143"/>
      <c r="J848" s="143"/>
      <c r="K848" s="185" t="e">
        <f>VLOOKUP('Damage Pickup'!$H848&amp;'Damage Pickup'!$I848,Code!$I$2:$M$51,4,0)</f>
        <v>#N/A</v>
      </c>
      <c r="L848" s="183"/>
      <c r="M848" s="163"/>
      <c r="N848" s="169"/>
      <c r="O848" s="169"/>
      <c r="P848" s="144">
        <v>0</v>
      </c>
      <c r="Q848" s="164">
        <f t="shared" ref="Q848:Q911" si="128">SUMIF($AA:$AA,Z848,$P:$P)</f>
        <v>0</v>
      </c>
      <c r="R848" s="146"/>
      <c r="S848" s="147"/>
      <c r="T848" s="147"/>
      <c r="U848" s="157"/>
      <c r="V848" s="165"/>
      <c r="W848" s="166"/>
      <c r="X848" s="166"/>
      <c r="Y848" s="166"/>
      <c r="Z848" s="167" t="str">
        <f t="shared" si="125"/>
        <v/>
      </c>
      <c r="AA848" s="150">
        <f t="shared" si="127"/>
        <v>0</v>
      </c>
      <c r="AB848" s="167" t="str">
        <f t="shared" si="126"/>
        <v/>
      </c>
      <c r="AG848" s="188" t="str">
        <f ca="1">IF(AB848="","",MIN(OFFSET(B848,0,0):OFFSET(B848,AB848-1,0)))</f>
        <v/>
      </c>
      <c r="AH848" s="188" t="str">
        <f ca="1">IF(AB848="","",MIN(OFFSET(C848,0,0):OFFSET(C848,AB848-1,0)))</f>
        <v/>
      </c>
      <c r="AI848" s="188" t="str">
        <f ca="1">IF(AB848="","",MAX(OFFSET(B848,0,0):OFFSET(B848,AB848-1,0)))</f>
        <v/>
      </c>
      <c r="AJ848" s="188" t="str">
        <f ca="1">IF(AB848="","",MAX(OFFSET(C848,0,0):OFFSET(C848,AB848-1,0)))</f>
        <v/>
      </c>
      <c r="AK848" s="188">
        <f t="shared" ca="1" si="122"/>
        <v>0</v>
      </c>
      <c r="AL848" s="189">
        <f t="shared" ca="1" si="123"/>
        <v>0</v>
      </c>
    </row>
    <row r="849" spans="1:38" ht="15.75" x14ac:dyDescent="0.25">
      <c r="A849" s="138"/>
      <c r="B849" s="160"/>
      <c r="C849" s="160"/>
      <c r="D849" s="161"/>
      <c r="E849" s="142">
        <f t="shared" si="124"/>
        <v>1</v>
      </c>
      <c r="F849" s="162">
        <f t="shared" si="121"/>
        <v>0</v>
      </c>
      <c r="G849" s="161"/>
      <c r="H849" s="179"/>
      <c r="I849" s="143"/>
      <c r="J849" s="143"/>
      <c r="K849" s="185" t="e">
        <f>VLOOKUP('Damage Pickup'!$H849&amp;'Damage Pickup'!$I849,Code!$I$2:$M$51,4,0)</f>
        <v>#N/A</v>
      </c>
      <c r="L849" s="183"/>
      <c r="M849" s="163"/>
      <c r="N849" s="169"/>
      <c r="O849" s="169"/>
      <c r="P849" s="144">
        <v>0</v>
      </c>
      <c r="Q849" s="164">
        <f t="shared" si="128"/>
        <v>0</v>
      </c>
      <c r="R849" s="146"/>
      <c r="S849" s="147"/>
      <c r="T849" s="147"/>
      <c r="U849" s="157"/>
      <c r="V849" s="165"/>
      <c r="W849" s="166"/>
      <c r="X849" s="166"/>
      <c r="Y849" s="166"/>
      <c r="Z849" s="167" t="str">
        <f t="shared" si="125"/>
        <v/>
      </c>
      <c r="AA849" s="150">
        <f t="shared" si="127"/>
        <v>0</v>
      </c>
      <c r="AB849" s="167" t="str">
        <f t="shared" si="126"/>
        <v/>
      </c>
      <c r="AG849" s="188" t="str">
        <f ca="1">IF(AB849="","",MIN(OFFSET(B849,0,0):OFFSET(B849,AB849-1,0)))</f>
        <v/>
      </c>
      <c r="AH849" s="188" t="str">
        <f ca="1">IF(AB849="","",MIN(OFFSET(C849,0,0):OFFSET(C849,AB849-1,0)))</f>
        <v/>
      </c>
      <c r="AI849" s="188" t="str">
        <f ca="1">IF(AB849="","",MAX(OFFSET(B849,0,0):OFFSET(B849,AB849-1,0)))</f>
        <v/>
      </c>
      <c r="AJ849" s="188" t="str">
        <f ca="1">IF(AB849="","",MAX(OFFSET(C849,0,0):OFFSET(C849,AB849-1,0)))</f>
        <v/>
      </c>
      <c r="AK849" s="188">
        <f t="shared" ca="1" si="122"/>
        <v>0</v>
      </c>
      <c r="AL849" s="189">
        <f t="shared" ca="1" si="123"/>
        <v>0</v>
      </c>
    </row>
    <row r="850" spans="1:38" ht="15.75" x14ac:dyDescent="0.25">
      <c r="A850" s="138"/>
      <c r="B850" s="160"/>
      <c r="C850" s="160"/>
      <c r="D850" s="161"/>
      <c r="E850" s="142">
        <f t="shared" si="124"/>
        <v>1</v>
      </c>
      <c r="F850" s="162">
        <f t="shared" si="121"/>
        <v>0</v>
      </c>
      <c r="G850" s="161"/>
      <c r="H850" s="179"/>
      <c r="I850" s="143"/>
      <c r="J850" s="143"/>
      <c r="K850" s="185" t="e">
        <f>VLOOKUP('Damage Pickup'!$H850&amp;'Damage Pickup'!$I850,Code!$I$2:$M$51,4,0)</f>
        <v>#N/A</v>
      </c>
      <c r="L850" s="183"/>
      <c r="M850" s="163"/>
      <c r="N850" s="169"/>
      <c r="O850" s="169"/>
      <c r="P850" s="144">
        <v>0</v>
      </c>
      <c r="Q850" s="164">
        <f t="shared" si="128"/>
        <v>0</v>
      </c>
      <c r="R850" s="146"/>
      <c r="S850" s="147"/>
      <c r="T850" s="147"/>
      <c r="U850" s="157"/>
      <c r="V850" s="165"/>
      <c r="W850" s="166"/>
      <c r="X850" s="166"/>
      <c r="Y850" s="166"/>
      <c r="Z850" s="167" t="str">
        <f t="shared" si="125"/>
        <v/>
      </c>
      <c r="AA850" s="150">
        <f t="shared" si="127"/>
        <v>0</v>
      </c>
      <c r="AB850" s="167" t="str">
        <f t="shared" si="126"/>
        <v/>
      </c>
      <c r="AG850" s="188" t="str">
        <f ca="1">IF(AB850="","",MIN(OFFSET(B850,0,0):OFFSET(B850,AB850-1,0)))</f>
        <v/>
      </c>
      <c r="AH850" s="188" t="str">
        <f ca="1">IF(AB850="","",MIN(OFFSET(C850,0,0):OFFSET(C850,AB850-1,0)))</f>
        <v/>
      </c>
      <c r="AI850" s="188" t="str">
        <f ca="1">IF(AB850="","",MAX(OFFSET(B850,0,0):OFFSET(B850,AB850-1,0)))</f>
        <v/>
      </c>
      <c r="AJ850" s="188" t="str">
        <f ca="1">IF(AB850="","",MAX(OFFSET(C850,0,0):OFFSET(C850,AB850-1,0)))</f>
        <v/>
      </c>
      <c r="AK850" s="188">
        <f t="shared" ca="1" si="122"/>
        <v>0</v>
      </c>
      <c r="AL850" s="189">
        <f t="shared" ca="1" si="123"/>
        <v>0</v>
      </c>
    </row>
    <row r="851" spans="1:38" ht="15.75" x14ac:dyDescent="0.25">
      <c r="A851" s="138"/>
      <c r="B851" s="160"/>
      <c r="C851" s="160"/>
      <c r="D851" s="161"/>
      <c r="E851" s="142">
        <f t="shared" si="124"/>
        <v>1</v>
      </c>
      <c r="F851" s="162">
        <f t="shared" si="121"/>
        <v>0</v>
      </c>
      <c r="G851" s="161"/>
      <c r="H851" s="179"/>
      <c r="I851" s="143"/>
      <c r="J851" s="143"/>
      <c r="K851" s="185" t="e">
        <f>VLOOKUP('Damage Pickup'!$H851&amp;'Damage Pickup'!$I851,Code!$I$2:$M$51,4,0)</f>
        <v>#N/A</v>
      </c>
      <c r="L851" s="183"/>
      <c r="M851" s="163"/>
      <c r="N851" s="169"/>
      <c r="O851" s="169"/>
      <c r="P851" s="144">
        <v>0</v>
      </c>
      <c r="Q851" s="164">
        <f t="shared" si="128"/>
        <v>0</v>
      </c>
      <c r="R851" s="146"/>
      <c r="S851" s="147"/>
      <c r="T851" s="147"/>
      <c r="U851" s="157"/>
      <c r="V851" s="165"/>
      <c r="W851" s="166"/>
      <c r="X851" s="166"/>
      <c r="Y851" s="166"/>
      <c r="Z851" s="167" t="str">
        <f t="shared" si="125"/>
        <v/>
      </c>
      <c r="AA851" s="150">
        <f t="shared" si="127"/>
        <v>0</v>
      </c>
      <c r="AB851" s="167" t="str">
        <f t="shared" si="126"/>
        <v/>
      </c>
      <c r="AG851" s="188" t="str">
        <f ca="1">IF(AB851="","",MIN(OFFSET(B851,0,0):OFFSET(B851,AB851-1,0)))</f>
        <v/>
      </c>
      <c r="AH851" s="188" t="str">
        <f ca="1">IF(AB851="","",MIN(OFFSET(C851,0,0):OFFSET(C851,AB851-1,0)))</f>
        <v/>
      </c>
      <c r="AI851" s="188" t="str">
        <f ca="1">IF(AB851="","",MAX(OFFSET(B851,0,0):OFFSET(B851,AB851-1,0)))</f>
        <v/>
      </c>
      <c r="AJ851" s="188" t="str">
        <f ca="1">IF(AB851="","",MAX(OFFSET(C851,0,0):OFFSET(C851,AB851-1,0)))</f>
        <v/>
      </c>
      <c r="AK851" s="188">
        <f t="shared" ca="1" si="122"/>
        <v>0</v>
      </c>
      <c r="AL851" s="189">
        <f t="shared" ca="1" si="123"/>
        <v>0</v>
      </c>
    </row>
    <row r="852" spans="1:38" ht="15.75" x14ac:dyDescent="0.25">
      <c r="A852" s="138"/>
      <c r="B852" s="160"/>
      <c r="C852" s="160"/>
      <c r="D852" s="161"/>
      <c r="E852" s="142">
        <f t="shared" si="124"/>
        <v>1</v>
      </c>
      <c r="F852" s="162">
        <f t="shared" si="121"/>
        <v>0</v>
      </c>
      <c r="G852" s="161"/>
      <c r="H852" s="179"/>
      <c r="I852" s="143"/>
      <c r="J852" s="143"/>
      <c r="K852" s="185" t="e">
        <f>VLOOKUP('Damage Pickup'!$H852&amp;'Damage Pickup'!$I852,Code!$I$2:$M$51,4,0)</f>
        <v>#N/A</v>
      </c>
      <c r="L852" s="183"/>
      <c r="M852" s="163"/>
      <c r="N852" s="169"/>
      <c r="O852" s="169"/>
      <c r="P852" s="144">
        <v>0</v>
      </c>
      <c r="Q852" s="164">
        <f t="shared" si="128"/>
        <v>0</v>
      </c>
      <c r="R852" s="146"/>
      <c r="S852" s="147"/>
      <c r="T852" s="147"/>
      <c r="U852" s="157"/>
      <c r="V852" s="165"/>
      <c r="W852" s="166"/>
      <c r="X852" s="166"/>
      <c r="Y852" s="166"/>
      <c r="Z852" s="167" t="str">
        <f t="shared" si="125"/>
        <v/>
      </c>
      <c r="AA852" s="150">
        <f t="shared" si="127"/>
        <v>0</v>
      </c>
      <c r="AB852" s="167" t="str">
        <f t="shared" si="126"/>
        <v/>
      </c>
      <c r="AG852" s="188" t="str">
        <f ca="1">IF(AB852="","",MIN(OFFSET(B852,0,0):OFFSET(B852,AB852-1,0)))</f>
        <v/>
      </c>
      <c r="AH852" s="188" t="str">
        <f ca="1">IF(AB852="","",MIN(OFFSET(C852,0,0):OFFSET(C852,AB852-1,0)))</f>
        <v/>
      </c>
      <c r="AI852" s="188" t="str">
        <f ca="1">IF(AB852="","",MAX(OFFSET(B852,0,0):OFFSET(B852,AB852-1,0)))</f>
        <v/>
      </c>
      <c r="AJ852" s="188" t="str">
        <f ca="1">IF(AB852="","",MAX(OFFSET(C852,0,0):OFFSET(C852,AB852-1,0)))</f>
        <v/>
      </c>
      <c r="AK852" s="188">
        <f t="shared" ca="1" si="122"/>
        <v>0</v>
      </c>
      <c r="AL852" s="189">
        <f t="shared" ca="1" si="123"/>
        <v>0</v>
      </c>
    </row>
    <row r="853" spans="1:38" ht="15.75" x14ac:dyDescent="0.25">
      <c r="A853" s="138"/>
      <c r="B853" s="160"/>
      <c r="C853" s="160"/>
      <c r="D853" s="161"/>
      <c r="E853" s="142">
        <f t="shared" si="124"/>
        <v>1</v>
      </c>
      <c r="F853" s="162">
        <f t="shared" si="121"/>
        <v>0</v>
      </c>
      <c r="G853" s="161"/>
      <c r="H853" s="179"/>
      <c r="I853" s="143"/>
      <c r="J853" s="143"/>
      <c r="K853" s="185" t="e">
        <f>VLOOKUP('Damage Pickup'!$H853&amp;'Damage Pickup'!$I853,Code!$I$2:$M$51,4,0)</f>
        <v>#N/A</v>
      </c>
      <c r="L853" s="183"/>
      <c r="M853" s="163"/>
      <c r="N853" s="169"/>
      <c r="O853" s="169"/>
      <c r="P853" s="144">
        <v>0</v>
      </c>
      <c r="Q853" s="164">
        <f t="shared" si="128"/>
        <v>0</v>
      </c>
      <c r="R853" s="146"/>
      <c r="S853" s="147"/>
      <c r="T853" s="147"/>
      <c r="U853" s="157"/>
      <c r="V853" s="165"/>
      <c r="W853" s="166"/>
      <c r="X853" s="166"/>
      <c r="Y853" s="166"/>
      <c r="Z853" s="167" t="str">
        <f t="shared" si="125"/>
        <v/>
      </c>
      <c r="AA853" s="150">
        <f t="shared" si="127"/>
        <v>0</v>
      </c>
      <c r="AB853" s="167" t="str">
        <f t="shared" si="126"/>
        <v/>
      </c>
      <c r="AG853" s="188" t="str">
        <f ca="1">IF(AB853="","",MIN(OFFSET(B853,0,0):OFFSET(B853,AB853-1,0)))</f>
        <v/>
      </c>
      <c r="AH853" s="188" t="str">
        <f ca="1">IF(AB853="","",MIN(OFFSET(C853,0,0):OFFSET(C853,AB853-1,0)))</f>
        <v/>
      </c>
      <c r="AI853" s="188" t="str">
        <f ca="1">IF(AB853="","",MAX(OFFSET(B853,0,0):OFFSET(B853,AB853-1,0)))</f>
        <v/>
      </c>
      <c r="AJ853" s="188" t="str">
        <f ca="1">IF(AB853="","",MAX(OFFSET(C853,0,0):OFFSET(C853,AB853-1,0)))</f>
        <v/>
      </c>
      <c r="AK853" s="188">
        <f t="shared" ca="1" si="122"/>
        <v>0</v>
      </c>
      <c r="AL853" s="189">
        <f t="shared" ca="1" si="123"/>
        <v>0</v>
      </c>
    </row>
    <row r="854" spans="1:38" ht="15.75" x14ac:dyDescent="0.25">
      <c r="A854" s="138"/>
      <c r="B854" s="160"/>
      <c r="C854" s="160"/>
      <c r="D854" s="161"/>
      <c r="E854" s="142">
        <f t="shared" si="124"/>
        <v>1</v>
      </c>
      <c r="F854" s="162">
        <f t="shared" si="121"/>
        <v>0</v>
      </c>
      <c r="G854" s="161"/>
      <c r="H854" s="179"/>
      <c r="I854" s="143"/>
      <c r="J854" s="143"/>
      <c r="K854" s="185" t="e">
        <f>VLOOKUP('Damage Pickup'!$H854&amp;'Damage Pickup'!$I854,Code!$I$2:$M$51,4,0)</f>
        <v>#N/A</v>
      </c>
      <c r="L854" s="183"/>
      <c r="M854" s="163"/>
      <c r="N854" s="169"/>
      <c r="O854" s="169"/>
      <c r="P854" s="144">
        <v>0</v>
      </c>
      <c r="Q854" s="164">
        <f t="shared" si="128"/>
        <v>0</v>
      </c>
      <c r="R854" s="146"/>
      <c r="S854" s="147"/>
      <c r="T854" s="147"/>
      <c r="U854" s="157"/>
      <c r="V854" s="165"/>
      <c r="W854" s="166"/>
      <c r="X854" s="166"/>
      <c r="Y854" s="166"/>
      <c r="Z854" s="167" t="str">
        <f t="shared" si="125"/>
        <v/>
      </c>
      <c r="AA854" s="150">
        <f t="shared" si="127"/>
        <v>0</v>
      </c>
      <c r="AB854" s="167" t="str">
        <f t="shared" si="126"/>
        <v/>
      </c>
      <c r="AG854" s="188" t="str">
        <f ca="1">IF(AB854="","",MIN(OFFSET(B854,0,0):OFFSET(B854,AB854-1,0)))</f>
        <v/>
      </c>
      <c r="AH854" s="188" t="str">
        <f ca="1">IF(AB854="","",MIN(OFFSET(C854,0,0):OFFSET(C854,AB854-1,0)))</f>
        <v/>
      </c>
      <c r="AI854" s="188" t="str">
        <f ca="1">IF(AB854="","",MAX(OFFSET(B854,0,0):OFFSET(B854,AB854-1,0)))</f>
        <v/>
      </c>
      <c r="AJ854" s="188" t="str">
        <f ca="1">IF(AB854="","",MAX(OFFSET(C854,0,0):OFFSET(C854,AB854-1,0)))</f>
        <v/>
      </c>
      <c r="AK854" s="188">
        <f t="shared" ca="1" si="122"/>
        <v>0</v>
      </c>
      <c r="AL854" s="189">
        <f t="shared" ca="1" si="123"/>
        <v>0</v>
      </c>
    </row>
    <row r="855" spans="1:38" ht="15.75" x14ac:dyDescent="0.25">
      <c r="A855" s="138"/>
      <c r="B855" s="160"/>
      <c r="C855" s="160"/>
      <c r="D855" s="161"/>
      <c r="E855" s="142">
        <f t="shared" si="124"/>
        <v>1</v>
      </c>
      <c r="F855" s="162">
        <f t="shared" si="121"/>
        <v>0</v>
      </c>
      <c r="G855" s="161"/>
      <c r="H855" s="179"/>
      <c r="I855" s="143"/>
      <c r="J855" s="143"/>
      <c r="K855" s="185" t="e">
        <f>VLOOKUP('Damage Pickup'!$H855&amp;'Damage Pickup'!$I855,Code!$I$2:$M$51,4,0)</f>
        <v>#N/A</v>
      </c>
      <c r="L855" s="183"/>
      <c r="M855" s="163"/>
      <c r="N855" s="169"/>
      <c r="O855" s="169"/>
      <c r="P855" s="144">
        <v>0</v>
      </c>
      <c r="Q855" s="164">
        <f t="shared" si="128"/>
        <v>0</v>
      </c>
      <c r="R855" s="146"/>
      <c r="S855" s="147"/>
      <c r="T855" s="147"/>
      <c r="U855" s="157"/>
      <c r="V855" s="165"/>
      <c r="W855" s="166"/>
      <c r="X855" s="166"/>
      <c r="Y855" s="166"/>
      <c r="Z855" s="167" t="str">
        <f t="shared" si="125"/>
        <v/>
      </c>
      <c r="AA855" s="150">
        <f t="shared" si="127"/>
        <v>0</v>
      </c>
      <c r="AB855" s="167" t="str">
        <f t="shared" si="126"/>
        <v/>
      </c>
      <c r="AG855" s="188" t="str">
        <f ca="1">IF(AB855="","",MIN(OFFSET(B855,0,0):OFFSET(B855,AB855-1,0)))</f>
        <v/>
      </c>
      <c r="AH855" s="188" t="str">
        <f ca="1">IF(AB855="","",MIN(OFFSET(C855,0,0):OFFSET(C855,AB855-1,0)))</f>
        <v/>
      </c>
      <c r="AI855" s="188" t="str">
        <f ca="1">IF(AB855="","",MAX(OFFSET(B855,0,0):OFFSET(B855,AB855-1,0)))</f>
        <v/>
      </c>
      <c r="AJ855" s="188" t="str">
        <f ca="1">IF(AB855="","",MAX(OFFSET(C855,0,0):OFFSET(C855,AB855-1,0)))</f>
        <v/>
      </c>
      <c r="AK855" s="188">
        <f t="shared" ca="1" si="122"/>
        <v>0</v>
      </c>
      <c r="AL855" s="189">
        <f t="shared" ca="1" si="123"/>
        <v>0</v>
      </c>
    </row>
    <row r="856" spans="1:38" ht="15.75" x14ac:dyDescent="0.25">
      <c r="A856" s="138"/>
      <c r="B856" s="160"/>
      <c r="C856" s="160"/>
      <c r="D856" s="161"/>
      <c r="E856" s="142">
        <f t="shared" si="124"/>
        <v>1</v>
      </c>
      <c r="F856" s="162">
        <f t="shared" si="121"/>
        <v>0</v>
      </c>
      <c r="G856" s="161"/>
      <c r="H856" s="179"/>
      <c r="I856" s="143"/>
      <c r="J856" s="143"/>
      <c r="K856" s="185" t="e">
        <f>VLOOKUP('Damage Pickup'!$H856&amp;'Damage Pickup'!$I856,Code!$I$2:$M$51,4,0)</f>
        <v>#N/A</v>
      </c>
      <c r="L856" s="183"/>
      <c r="M856" s="163"/>
      <c r="N856" s="169"/>
      <c r="O856" s="169"/>
      <c r="P856" s="144">
        <v>0</v>
      </c>
      <c r="Q856" s="164">
        <f t="shared" si="128"/>
        <v>0</v>
      </c>
      <c r="R856" s="146"/>
      <c r="S856" s="147"/>
      <c r="T856" s="147"/>
      <c r="U856" s="157"/>
      <c r="V856" s="165"/>
      <c r="W856" s="166"/>
      <c r="X856" s="166"/>
      <c r="Y856" s="166"/>
      <c r="Z856" s="167" t="str">
        <f t="shared" si="125"/>
        <v/>
      </c>
      <c r="AA856" s="150">
        <f t="shared" si="127"/>
        <v>0</v>
      </c>
      <c r="AB856" s="167" t="str">
        <f t="shared" si="126"/>
        <v/>
      </c>
      <c r="AG856" s="188" t="str">
        <f ca="1">IF(AB856="","",MIN(OFFSET(B856,0,0):OFFSET(B856,AB856-1,0)))</f>
        <v/>
      </c>
      <c r="AH856" s="188" t="str">
        <f ca="1">IF(AB856="","",MIN(OFFSET(C856,0,0):OFFSET(C856,AB856-1,0)))</f>
        <v/>
      </c>
      <c r="AI856" s="188" t="str">
        <f ca="1">IF(AB856="","",MAX(OFFSET(B856,0,0):OFFSET(B856,AB856-1,0)))</f>
        <v/>
      </c>
      <c r="AJ856" s="188" t="str">
        <f ca="1">IF(AB856="","",MAX(OFFSET(C856,0,0):OFFSET(C856,AB856-1,0)))</f>
        <v/>
      </c>
      <c r="AK856" s="188">
        <f t="shared" ca="1" si="122"/>
        <v>0</v>
      </c>
      <c r="AL856" s="189">
        <f t="shared" ca="1" si="123"/>
        <v>0</v>
      </c>
    </row>
    <row r="857" spans="1:38" ht="15.75" x14ac:dyDescent="0.25">
      <c r="A857" s="138"/>
      <c r="B857" s="160"/>
      <c r="C857" s="160"/>
      <c r="D857" s="161"/>
      <c r="E857" s="142">
        <f t="shared" si="124"/>
        <v>1</v>
      </c>
      <c r="F857" s="162">
        <f t="shared" si="121"/>
        <v>0</v>
      </c>
      <c r="G857" s="161"/>
      <c r="H857" s="179"/>
      <c r="I857" s="143"/>
      <c r="J857" s="143"/>
      <c r="K857" s="185" t="e">
        <f>VLOOKUP('Damage Pickup'!$H857&amp;'Damage Pickup'!$I857,Code!$I$2:$M$51,4,0)</f>
        <v>#N/A</v>
      </c>
      <c r="L857" s="183"/>
      <c r="M857" s="163"/>
      <c r="N857" s="169"/>
      <c r="O857" s="169"/>
      <c r="P857" s="144">
        <v>0</v>
      </c>
      <c r="Q857" s="164">
        <f t="shared" si="128"/>
        <v>0</v>
      </c>
      <c r="R857" s="146"/>
      <c r="S857" s="147"/>
      <c r="T857" s="147"/>
      <c r="U857" s="157"/>
      <c r="V857" s="165"/>
      <c r="W857" s="166"/>
      <c r="X857" s="166"/>
      <c r="Y857" s="166"/>
      <c r="Z857" s="167" t="str">
        <f t="shared" si="125"/>
        <v/>
      </c>
      <c r="AA857" s="150">
        <f t="shared" si="127"/>
        <v>0</v>
      </c>
      <c r="AB857" s="167" t="str">
        <f t="shared" si="126"/>
        <v/>
      </c>
      <c r="AG857" s="188" t="str">
        <f ca="1">IF(AB857="","",MIN(OFFSET(B857,0,0):OFFSET(B857,AB857-1,0)))</f>
        <v/>
      </c>
      <c r="AH857" s="188" t="str">
        <f ca="1">IF(AB857="","",MIN(OFFSET(C857,0,0):OFFSET(C857,AB857-1,0)))</f>
        <v/>
      </c>
      <c r="AI857" s="188" t="str">
        <f ca="1">IF(AB857="","",MAX(OFFSET(B857,0,0):OFFSET(B857,AB857-1,0)))</f>
        <v/>
      </c>
      <c r="AJ857" s="188" t="str">
        <f ca="1">IF(AB857="","",MAX(OFFSET(C857,0,0):OFFSET(C857,AB857-1,0)))</f>
        <v/>
      </c>
      <c r="AK857" s="188">
        <f t="shared" ca="1" si="122"/>
        <v>0</v>
      </c>
      <c r="AL857" s="189">
        <f t="shared" ca="1" si="123"/>
        <v>0</v>
      </c>
    </row>
    <row r="858" spans="1:38" ht="15.75" x14ac:dyDescent="0.25">
      <c r="A858" s="138"/>
      <c r="B858" s="160"/>
      <c r="C858" s="160"/>
      <c r="D858" s="161"/>
      <c r="E858" s="142">
        <f t="shared" si="124"/>
        <v>1</v>
      </c>
      <c r="F858" s="162">
        <f t="shared" si="121"/>
        <v>0</v>
      </c>
      <c r="G858" s="161"/>
      <c r="H858" s="179"/>
      <c r="I858" s="143"/>
      <c r="J858" s="143"/>
      <c r="K858" s="185" t="e">
        <f>VLOOKUP('Damage Pickup'!$H858&amp;'Damage Pickup'!$I858,Code!$I$2:$M$51,4,0)</f>
        <v>#N/A</v>
      </c>
      <c r="L858" s="183"/>
      <c r="M858" s="163"/>
      <c r="N858" s="169"/>
      <c r="O858" s="169"/>
      <c r="P858" s="144">
        <v>0</v>
      </c>
      <c r="Q858" s="164">
        <f t="shared" si="128"/>
        <v>0</v>
      </c>
      <c r="R858" s="146"/>
      <c r="S858" s="147"/>
      <c r="T858" s="147"/>
      <c r="U858" s="157"/>
      <c r="V858" s="165"/>
      <c r="W858" s="166"/>
      <c r="X858" s="166"/>
      <c r="Y858" s="166"/>
      <c r="Z858" s="167" t="str">
        <f t="shared" si="125"/>
        <v/>
      </c>
      <c r="AA858" s="150">
        <f t="shared" si="127"/>
        <v>0</v>
      </c>
      <c r="AB858" s="167" t="str">
        <f t="shared" si="126"/>
        <v/>
      </c>
      <c r="AG858" s="188" t="str">
        <f ca="1">IF(AB858="","",MIN(OFFSET(B858,0,0):OFFSET(B858,AB858-1,0)))</f>
        <v/>
      </c>
      <c r="AH858" s="188" t="str">
        <f ca="1">IF(AB858="","",MIN(OFFSET(C858,0,0):OFFSET(C858,AB858-1,0)))</f>
        <v/>
      </c>
      <c r="AI858" s="188" t="str">
        <f ca="1">IF(AB858="","",MAX(OFFSET(B858,0,0):OFFSET(B858,AB858-1,0)))</f>
        <v/>
      </c>
      <c r="AJ858" s="188" t="str">
        <f ca="1">IF(AB858="","",MAX(OFFSET(C858,0,0):OFFSET(C858,AB858-1,0)))</f>
        <v/>
      </c>
      <c r="AK858" s="188">
        <f t="shared" ca="1" si="122"/>
        <v>0</v>
      </c>
      <c r="AL858" s="189">
        <f t="shared" ca="1" si="123"/>
        <v>0</v>
      </c>
    </row>
    <row r="859" spans="1:38" ht="15.75" x14ac:dyDescent="0.25">
      <c r="A859" s="138"/>
      <c r="B859" s="160"/>
      <c r="C859" s="160"/>
      <c r="D859" s="161"/>
      <c r="E859" s="142">
        <f t="shared" si="124"/>
        <v>1</v>
      </c>
      <c r="F859" s="162">
        <f t="shared" si="121"/>
        <v>0</v>
      </c>
      <c r="G859" s="161"/>
      <c r="H859" s="179"/>
      <c r="I859" s="143"/>
      <c r="J859" s="143"/>
      <c r="K859" s="185" t="e">
        <f>VLOOKUP('Damage Pickup'!$H859&amp;'Damage Pickup'!$I859,Code!$I$2:$M$51,4,0)</f>
        <v>#N/A</v>
      </c>
      <c r="L859" s="183"/>
      <c r="M859" s="163"/>
      <c r="N859" s="169"/>
      <c r="O859" s="169"/>
      <c r="P859" s="144">
        <v>0</v>
      </c>
      <c r="Q859" s="164">
        <f t="shared" si="128"/>
        <v>0</v>
      </c>
      <c r="R859" s="146"/>
      <c r="S859" s="147"/>
      <c r="T859" s="147"/>
      <c r="U859" s="157"/>
      <c r="V859" s="165"/>
      <c r="W859" s="166"/>
      <c r="X859" s="166"/>
      <c r="Y859" s="166"/>
      <c r="Z859" s="167" t="str">
        <f t="shared" si="125"/>
        <v/>
      </c>
      <c r="AA859" s="150">
        <f t="shared" si="127"/>
        <v>0</v>
      </c>
      <c r="AB859" s="167" t="str">
        <f t="shared" si="126"/>
        <v/>
      </c>
      <c r="AG859" s="188" t="str">
        <f ca="1">IF(AB859="","",MIN(OFFSET(B859,0,0):OFFSET(B859,AB859-1,0)))</f>
        <v/>
      </c>
      <c r="AH859" s="188" t="str">
        <f ca="1">IF(AB859="","",MIN(OFFSET(C859,0,0):OFFSET(C859,AB859-1,0)))</f>
        <v/>
      </c>
      <c r="AI859" s="188" t="str">
        <f ca="1">IF(AB859="","",MAX(OFFSET(B859,0,0):OFFSET(B859,AB859-1,0)))</f>
        <v/>
      </c>
      <c r="AJ859" s="188" t="str">
        <f ca="1">IF(AB859="","",MAX(OFFSET(C859,0,0):OFFSET(C859,AB859-1,0)))</f>
        <v/>
      </c>
      <c r="AK859" s="188">
        <f t="shared" ca="1" si="122"/>
        <v>0</v>
      </c>
      <c r="AL859" s="189">
        <f t="shared" ca="1" si="123"/>
        <v>0</v>
      </c>
    </row>
    <row r="860" spans="1:38" ht="15.75" x14ac:dyDescent="0.25">
      <c r="A860" s="138"/>
      <c r="B860" s="160"/>
      <c r="C860" s="160"/>
      <c r="D860" s="161"/>
      <c r="E860" s="142">
        <f t="shared" si="124"/>
        <v>1</v>
      </c>
      <c r="F860" s="162">
        <f t="shared" si="121"/>
        <v>0</v>
      </c>
      <c r="G860" s="161"/>
      <c r="H860" s="179"/>
      <c r="I860" s="143"/>
      <c r="J860" s="143"/>
      <c r="K860" s="185" t="e">
        <f>VLOOKUP('Damage Pickup'!$H860&amp;'Damage Pickup'!$I860,Code!$I$2:$M$51,4,0)</f>
        <v>#N/A</v>
      </c>
      <c r="L860" s="183"/>
      <c r="M860" s="163"/>
      <c r="N860" s="169"/>
      <c r="O860" s="169"/>
      <c r="P860" s="144">
        <v>0</v>
      </c>
      <c r="Q860" s="164">
        <f t="shared" si="128"/>
        <v>0</v>
      </c>
      <c r="R860" s="146"/>
      <c r="S860" s="147"/>
      <c r="T860" s="147"/>
      <c r="U860" s="157"/>
      <c r="V860" s="165"/>
      <c r="W860" s="166"/>
      <c r="X860" s="166"/>
      <c r="Y860" s="166"/>
      <c r="Z860" s="167" t="str">
        <f t="shared" si="125"/>
        <v/>
      </c>
      <c r="AA860" s="150">
        <f t="shared" si="127"/>
        <v>0</v>
      </c>
      <c r="AB860" s="167" t="str">
        <f t="shared" si="126"/>
        <v/>
      </c>
      <c r="AG860" s="188" t="str">
        <f ca="1">IF(AB860="","",MIN(OFFSET(B860,0,0):OFFSET(B860,AB860-1,0)))</f>
        <v/>
      </c>
      <c r="AH860" s="188" t="str">
        <f ca="1">IF(AB860="","",MIN(OFFSET(C860,0,0):OFFSET(C860,AB860-1,0)))</f>
        <v/>
      </c>
      <c r="AI860" s="188" t="str">
        <f ca="1">IF(AB860="","",MAX(OFFSET(B860,0,0):OFFSET(B860,AB860-1,0)))</f>
        <v/>
      </c>
      <c r="AJ860" s="188" t="str">
        <f ca="1">IF(AB860="","",MAX(OFFSET(C860,0,0):OFFSET(C860,AB860-1,0)))</f>
        <v/>
      </c>
      <c r="AK860" s="188">
        <f t="shared" ca="1" si="122"/>
        <v>0</v>
      </c>
      <c r="AL860" s="189">
        <f t="shared" ca="1" si="123"/>
        <v>0</v>
      </c>
    </row>
    <row r="861" spans="1:38" ht="15.75" x14ac:dyDescent="0.25">
      <c r="A861" s="138"/>
      <c r="B861" s="160"/>
      <c r="C861" s="160"/>
      <c r="D861" s="161"/>
      <c r="E861" s="142">
        <f t="shared" si="124"/>
        <v>1</v>
      </c>
      <c r="F861" s="162">
        <f t="shared" ref="F861:F924" si="129">D861*E861</f>
        <v>0</v>
      </c>
      <c r="G861" s="161"/>
      <c r="H861" s="179"/>
      <c r="I861" s="143"/>
      <c r="J861" s="143"/>
      <c r="K861" s="185" t="e">
        <f>VLOOKUP('Damage Pickup'!$H861&amp;'Damage Pickup'!$I861,Code!$I$2:$M$51,4,0)</f>
        <v>#N/A</v>
      </c>
      <c r="L861" s="183"/>
      <c r="M861" s="163"/>
      <c r="N861" s="169"/>
      <c r="O861" s="169"/>
      <c r="P861" s="144">
        <v>0</v>
      </c>
      <c r="Q861" s="164">
        <f t="shared" si="128"/>
        <v>0</v>
      </c>
      <c r="R861" s="146"/>
      <c r="S861" s="147"/>
      <c r="T861" s="147"/>
      <c r="U861" s="157"/>
      <c r="V861" s="165"/>
      <c r="W861" s="166"/>
      <c r="X861" s="166"/>
      <c r="Y861" s="166"/>
      <c r="Z861" s="167" t="str">
        <f t="shared" si="125"/>
        <v/>
      </c>
      <c r="AA861" s="150">
        <f t="shared" si="127"/>
        <v>0</v>
      </c>
      <c r="AB861" s="167" t="str">
        <f t="shared" si="126"/>
        <v/>
      </c>
      <c r="AG861" s="188" t="str">
        <f ca="1">IF(AB861="","",MIN(OFFSET(B861,0,0):OFFSET(B861,AB861-1,0)))</f>
        <v/>
      </c>
      <c r="AH861" s="188" t="str">
        <f ca="1">IF(AB861="","",MIN(OFFSET(C861,0,0):OFFSET(C861,AB861-1,0)))</f>
        <v/>
      </c>
      <c r="AI861" s="188" t="str">
        <f ca="1">IF(AB861="","",MAX(OFFSET(B861,0,0):OFFSET(B861,AB861-1,0)))</f>
        <v/>
      </c>
      <c r="AJ861" s="188" t="str">
        <f ca="1">IF(AB861="","",MAX(OFFSET(C861,0,0):OFFSET(C861,AB861-1,0)))</f>
        <v/>
      </c>
      <c r="AK861" s="188">
        <f t="shared" ca="1" si="122"/>
        <v>0</v>
      </c>
      <c r="AL861" s="189">
        <f t="shared" ca="1" si="123"/>
        <v>0</v>
      </c>
    </row>
    <row r="862" spans="1:38" ht="15.75" x14ac:dyDescent="0.25">
      <c r="A862" s="138"/>
      <c r="B862" s="160"/>
      <c r="C862" s="160"/>
      <c r="D862" s="161"/>
      <c r="E862" s="142">
        <f t="shared" si="124"/>
        <v>1</v>
      </c>
      <c r="F862" s="162">
        <f t="shared" si="129"/>
        <v>0</v>
      </c>
      <c r="G862" s="161"/>
      <c r="H862" s="179"/>
      <c r="I862" s="143"/>
      <c r="J862" s="143"/>
      <c r="K862" s="185" t="e">
        <f>VLOOKUP('Damage Pickup'!$H862&amp;'Damage Pickup'!$I862,Code!$I$2:$M$51,4,0)</f>
        <v>#N/A</v>
      </c>
      <c r="L862" s="183"/>
      <c r="M862" s="163"/>
      <c r="N862" s="169"/>
      <c r="O862" s="169"/>
      <c r="P862" s="144">
        <v>0</v>
      </c>
      <c r="Q862" s="164">
        <f t="shared" si="128"/>
        <v>0</v>
      </c>
      <c r="R862" s="146"/>
      <c r="S862" s="147"/>
      <c r="T862" s="147"/>
      <c r="U862" s="157"/>
      <c r="V862" s="165"/>
      <c r="W862" s="166"/>
      <c r="X862" s="166"/>
      <c r="Y862" s="166"/>
      <c r="Z862" s="167" t="str">
        <f t="shared" si="125"/>
        <v/>
      </c>
      <c r="AA862" s="150">
        <f t="shared" si="127"/>
        <v>0</v>
      </c>
      <c r="AB862" s="167" t="str">
        <f t="shared" si="126"/>
        <v/>
      </c>
      <c r="AG862" s="188" t="str">
        <f ca="1">IF(AB862="","",MIN(OFFSET(B862,0,0):OFFSET(B862,AB862-1,0)))</f>
        <v/>
      </c>
      <c r="AH862" s="188" t="str">
        <f ca="1">IF(AB862="","",MIN(OFFSET(C862,0,0):OFFSET(C862,AB862-1,0)))</f>
        <v/>
      </c>
      <c r="AI862" s="188" t="str">
        <f ca="1">IF(AB862="","",MAX(OFFSET(B862,0,0):OFFSET(B862,AB862-1,0)))</f>
        <v/>
      </c>
      <c r="AJ862" s="188" t="str">
        <f ca="1">IF(AB862="","",MAX(OFFSET(C862,0,0):OFFSET(C862,AB862-1,0)))</f>
        <v/>
      </c>
      <c r="AK862" s="188">
        <f t="shared" ca="1" si="122"/>
        <v>0</v>
      </c>
      <c r="AL862" s="189">
        <f t="shared" ca="1" si="123"/>
        <v>0</v>
      </c>
    </row>
    <row r="863" spans="1:38" ht="15.75" x14ac:dyDescent="0.25">
      <c r="A863" s="138"/>
      <c r="B863" s="160"/>
      <c r="C863" s="160"/>
      <c r="D863" s="161"/>
      <c r="E863" s="142">
        <f t="shared" si="124"/>
        <v>1</v>
      </c>
      <c r="F863" s="162">
        <f t="shared" si="129"/>
        <v>0</v>
      </c>
      <c r="G863" s="161"/>
      <c r="H863" s="179"/>
      <c r="I863" s="143"/>
      <c r="J863" s="143"/>
      <c r="K863" s="185" t="e">
        <f>VLOOKUP('Damage Pickup'!$H863&amp;'Damage Pickup'!$I863,Code!$I$2:$M$51,4,0)</f>
        <v>#N/A</v>
      </c>
      <c r="L863" s="183"/>
      <c r="M863" s="163"/>
      <c r="N863" s="169"/>
      <c r="O863" s="169"/>
      <c r="P863" s="144">
        <v>0</v>
      </c>
      <c r="Q863" s="164">
        <f t="shared" si="128"/>
        <v>0</v>
      </c>
      <c r="R863" s="146"/>
      <c r="S863" s="147"/>
      <c r="T863" s="147"/>
      <c r="U863" s="157"/>
      <c r="V863" s="165"/>
      <c r="W863" s="166"/>
      <c r="X863" s="166"/>
      <c r="Y863" s="166"/>
      <c r="Z863" s="167" t="str">
        <f t="shared" si="125"/>
        <v/>
      </c>
      <c r="AA863" s="150">
        <f t="shared" si="127"/>
        <v>0</v>
      </c>
      <c r="AB863" s="167" t="str">
        <f t="shared" si="126"/>
        <v/>
      </c>
      <c r="AG863" s="188" t="str">
        <f ca="1">IF(AB863="","",MIN(OFFSET(B863,0,0):OFFSET(B863,AB863-1,0)))</f>
        <v/>
      </c>
      <c r="AH863" s="188" t="str">
        <f ca="1">IF(AB863="","",MIN(OFFSET(C863,0,0):OFFSET(C863,AB863-1,0)))</f>
        <v/>
      </c>
      <c r="AI863" s="188" t="str">
        <f ca="1">IF(AB863="","",MAX(OFFSET(B863,0,0):OFFSET(B863,AB863-1,0)))</f>
        <v/>
      </c>
      <c r="AJ863" s="188" t="str">
        <f ca="1">IF(AB863="","",MAX(OFFSET(C863,0,0):OFFSET(C863,AB863-1,0)))</f>
        <v/>
      </c>
      <c r="AK863" s="188">
        <f t="shared" ca="1" si="122"/>
        <v>0</v>
      </c>
      <c r="AL863" s="189">
        <f t="shared" ca="1" si="123"/>
        <v>0</v>
      </c>
    </row>
    <row r="864" spans="1:38" ht="15.75" x14ac:dyDescent="0.25">
      <c r="A864" s="138"/>
      <c r="B864" s="160"/>
      <c r="C864" s="160"/>
      <c r="D864" s="161"/>
      <c r="E864" s="142">
        <f t="shared" si="124"/>
        <v>1</v>
      </c>
      <c r="F864" s="162">
        <f t="shared" si="129"/>
        <v>0</v>
      </c>
      <c r="G864" s="161"/>
      <c r="H864" s="179"/>
      <c r="I864" s="143"/>
      <c r="J864" s="143"/>
      <c r="K864" s="185" t="e">
        <f>VLOOKUP('Damage Pickup'!$H864&amp;'Damage Pickup'!$I864,Code!$I$2:$M$51,4,0)</f>
        <v>#N/A</v>
      </c>
      <c r="L864" s="183"/>
      <c r="M864" s="163"/>
      <c r="N864" s="169"/>
      <c r="O864" s="169"/>
      <c r="P864" s="144">
        <v>0</v>
      </c>
      <c r="Q864" s="164">
        <f t="shared" si="128"/>
        <v>0</v>
      </c>
      <c r="R864" s="146"/>
      <c r="S864" s="147"/>
      <c r="T864" s="147"/>
      <c r="U864" s="157"/>
      <c r="V864" s="165"/>
      <c r="W864" s="166"/>
      <c r="X864" s="166"/>
      <c r="Y864" s="166"/>
      <c r="Z864" s="167" t="str">
        <f t="shared" si="125"/>
        <v/>
      </c>
      <c r="AA864" s="150">
        <f t="shared" si="127"/>
        <v>0</v>
      </c>
      <c r="AB864" s="167" t="str">
        <f t="shared" si="126"/>
        <v/>
      </c>
      <c r="AG864" s="188" t="str">
        <f ca="1">IF(AB864="","",MIN(OFFSET(B864,0,0):OFFSET(B864,AB864-1,0)))</f>
        <v/>
      </c>
      <c r="AH864" s="188" t="str">
        <f ca="1">IF(AB864="","",MIN(OFFSET(C864,0,0):OFFSET(C864,AB864-1,0)))</f>
        <v/>
      </c>
      <c r="AI864" s="188" t="str">
        <f ca="1">IF(AB864="","",MAX(OFFSET(B864,0,0):OFFSET(B864,AB864-1,0)))</f>
        <v/>
      </c>
      <c r="AJ864" s="188" t="str">
        <f ca="1">IF(AB864="","",MAX(OFFSET(C864,0,0):OFFSET(C864,AB864-1,0)))</f>
        <v/>
      </c>
      <c r="AK864" s="188">
        <f t="shared" ca="1" si="122"/>
        <v>0</v>
      </c>
      <c r="AL864" s="189">
        <f t="shared" ca="1" si="123"/>
        <v>0</v>
      </c>
    </row>
    <row r="865" spans="1:38" ht="15.75" x14ac:dyDescent="0.25">
      <c r="A865" s="138"/>
      <c r="B865" s="160"/>
      <c r="C865" s="160"/>
      <c r="D865" s="161"/>
      <c r="E865" s="142">
        <f t="shared" si="124"/>
        <v>1</v>
      </c>
      <c r="F865" s="162">
        <f t="shared" si="129"/>
        <v>0</v>
      </c>
      <c r="G865" s="161"/>
      <c r="H865" s="179"/>
      <c r="I865" s="143"/>
      <c r="J865" s="143"/>
      <c r="K865" s="185" t="e">
        <f>VLOOKUP('Damage Pickup'!$H865&amp;'Damage Pickup'!$I865,Code!$I$2:$M$51,4,0)</f>
        <v>#N/A</v>
      </c>
      <c r="L865" s="183"/>
      <c r="M865" s="163"/>
      <c r="N865" s="169"/>
      <c r="O865" s="169"/>
      <c r="P865" s="144">
        <v>0</v>
      </c>
      <c r="Q865" s="164">
        <f t="shared" si="128"/>
        <v>0</v>
      </c>
      <c r="R865" s="146"/>
      <c r="S865" s="147"/>
      <c r="T865" s="147"/>
      <c r="U865" s="157"/>
      <c r="V865" s="165"/>
      <c r="W865" s="166"/>
      <c r="X865" s="166"/>
      <c r="Y865" s="166"/>
      <c r="Z865" s="167" t="str">
        <f t="shared" si="125"/>
        <v/>
      </c>
      <c r="AA865" s="150">
        <f t="shared" si="127"/>
        <v>0</v>
      </c>
      <c r="AB865" s="167" t="str">
        <f t="shared" si="126"/>
        <v/>
      </c>
      <c r="AG865" s="188" t="str">
        <f ca="1">IF(AB865="","",MIN(OFFSET(B865,0,0):OFFSET(B865,AB865-1,0)))</f>
        <v/>
      </c>
      <c r="AH865" s="188" t="str">
        <f ca="1">IF(AB865="","",MIN(OFFSET(C865,0,0):OFFSET(C865,AB865-1,0)))</f>
        <v/>
      </c>
      <c r="AI865" s="188" t="str">
        <f ca="1">IF(AB865="","",MAX(OFFSET(B865,0,0):OFFSET(B865,AB865-1,0)))</f>
        <v/>
      </c>
      <c r="AJ865" s="188" t="str">
        <f ca="1">IF(AB865="","",MAX(OFFSET(C865,0,0):OFFSET(C865,AB865-1,0)))</f>
        <v/>
      </c>
      <c r="AK865" s="188">
        <f t="shared" ca="1" si="122"/>
        <v>0</v>
      </c>
      <c r="AL865" s="189">
        <f t="shared" ca="1" si="123"/>
        <v>0</v>
      </c>
    </row>
    <row r="866" spans="1:38" ht="15.75" x14ac:dyDescent="0.25">
      <c r="A866" s="138"/>
      <c r="B866" s="160"/>
      <c r="C866" s="160"/>
      <c r="D866" s="161"/>
      <c r="E866" s="142">
        <f t="shared" si="124"/>
        <v>1</v>
      </c>
      <c r="F866" s="162">
        <f t="shared" si="129"/>
        <v>0</v>
      </c>
      <c r="G866" s="161"/>
      <c r="H866" s="179"/>
      <c r="I866" s="143"/>
      <c r="J866" s="143"/>
      <c r="K866" s="185" t="e">
        <f>VLOOKUP('Damage Pickup'!$H866&amp;'Damage Pickup'!$I866,Code!$I$2:$M$51,4,0)</f>
        <v>#N/A</v>
      </c>
      <c r="L866" s="183"/>
      <c r="M866" s="163"/>
      <c r="N866" s="169"/>
      <c r="O866" s="169"/>
      <c r="P866" s="144">
        <v>0</v>
      </c>
      <c r="Q866" s="164">
        <f t="shared" si="128"/>
        <v>0</v>
      </c>
      <c r="R866" s="146"/>
      <c r="S866" s="147"/>
      <c r="T866" s="147"/>
      <c r="U866" s="157"/>
      <c r="V866" s="165"/>
      <c r="W866" s="166"/>
      <c r="X866" s="166"/>
      <c r="Y866" s="166"/>
      <c r="Z866" s="167" t="str">
        <f t="shared" si="125"/>
        <v/>
      </c>
      <c r="AA866" s="150">
        <f t="shared" si="127"/>
        <v>0</v>
      </c>
      <c r="AB866" s="167" t="str">
        <f t="shared" si="126"/>
        <v/>
      </c>
      <c r="AG866" s="188" t="str">
        <f ca="1">IF(AB866="","",MIN(OFFSET(B866,0,0):OFFSET(B866,AB866-1,0)))</f>
        <v/>
      </c>
      <c r="AH866" s="188" t="str">
        <f ca="1">IF(AB866="","",MIN(OFFSET(C866,0,0):OFFSET(C866,AB866-1,0)))</f>
        <v/>
      </c>
      <c r="AI866" s="188" t="str">
        <f ca="1">IF(AB866="","",MAX(OFFSET(B866,0,0):OFFSET(B866,AB866-1,0)))</f>
        <v/>
      </c>
      <c r="AJ866" s="188" t="str">
        <f ca="1">IF(AB866="","",MAX(OFFSET(C866,0,0):OFFSET(C866,AB866-1,0)))</f>
        <v/>
      </c>
      <c r="AK866" s="188">
        <f t="shared" ca="1" si="122"/>
        <v>0</v>
      </c>
      <c r="AL866" s="189">
        <f t="shared" ca="1" si="123"/>
        <v>0</v>
      </c>
    </row>
    <row r="867" spans="1:38" ht="15.75" x14ac:dyDescent="0.25">
      <c r="A867" s="138"/>
      <c r="B867" s="160"/>
      <c r="C867" s="160"/>
      <c r="D867" s="161"/>
      <c r="E867" s="142">
        <f t="shared" si="124"/>
        <v>1</v>
      </c>
      <c r="F867" s="162">
        <f t="shared" si="129"/>
        <v>0</v>
      </c>
      <c r="G867" s="161"/>
      <c r="H867" s="179"/>
      <c r="I867" s="143"/>
      <c r="J867" s="143"/>
      <c r="K867" s="185" t="e">
        <f>VLOOKUP('Damage Pickup'!$H867&amp;'Damage Pickup'!$I867,Code!$I$2:$M$51,4,0)</f>
        <v>#N/A</v>
      </c>
      <c r="L867" s="183"/>
      <c r="M867" s="163"/>
      <c r="N867" s="169"/>
      <c r="O867" s="169"/>
      <c r="P867" s="144">
        <v>0</v>
      </c>
      <c r="Q867" s="164">
        <f t="shared" si="128"/>
        <v>0</v>
      </c>
      <c r="R867" s="146"/>
      <c r="S867" s="147"/>
      <c r="T867" s="147"/>
      <c r="U867" s="157"/>
      <c r="V867" s="165"/>
      <c r="W867" s="166"/>
      <c r="X867" s="166"/>
      <c r="Y867" s="166"/>
      <c r="Z867" s="167" t="str">
        <f t="shared" si="125"/>
        <v/>
      </c>
      <c r="AA867" s="150">
        <f t="shared" si="127"/>
        <v>0</v>
      </c>
      <c r="AB867" s="167" t="str">
        <f t="shared" si="126"/>
        <v/>
      </c>
      <c r="AG867" s="188" t="str">
        <f ca="1">IF(AB867="","",MIN(OFFSET(B867,0,0):OFFSET(B867,AB867-1,0)))</f>
        <v/>
      </c>
      <c r="AH867" s="188" t="str">
        <f ca="1">IF(AB867="","",MIN(OFFSET(C867,0,0):OFFSET(C867,AB867-1,0)))</f>
        <v/>
      </c>
      <c r="AI867" s="188" t="str">
        <f ca="1">IF(AB867="","",MAX(OFFSET(B867,0,0):OFFSET(B867,AB867-1,0)))</f>
        <v/>
      </c>
      <c r="AJ867" s="188" t="str">
        <f ca="1">IF(AB867="","",MAX(OFFSET(C867,0,0):OFFSET(C867,AB867-1,0)))</f>
        <v/>
      </c>
      <c r="AK867" s="188">
        <f t="shared" ca="1" si="122"/>
        <v>0</v>
      </c>
      <c r="AL867" s="189">
        <f t="shared" ca="1" si="123"/>
        <v>0</v>
      </c>
    </row>
    <row r="868" spans="1:38" ht="15.75" x14ac:dyDescent="0.25">
      <c r="A868" s="138"/>
      <c r="B868" s="160"/>
      <c r="C868" s="160"/>
      <c r="D868" s="161"/>
      <c r="E868" s="142">
        <f t="shared" si="124"/>
        <v>1</v>
      </c>
      <c r="F868" s="162">
        <f t="shared" si="129"/>
        <v>0</v>
      </c>
      <c r="G868" s="161"/>
      <c r="H868" s="179"/>
      <c r="I868" s="143"/>
      <c r="J868" s="143"/>
      <c r="K868" s="185" t="e">
        <f>VLOOKUP('Damage Pickup'!$H868&amp;'Damage Pickup'!$I868,Code!$I$2:$M$51,4,0)</f>
        <v>#N/A</v>
      </c>
      <c r="L868" s="183"/>
      <c r="M868" s="163"/>
      <c r="N868" s="169"/>
      <c r="O868" s="169"/>
      <c r="P868" s="144">
        <v>0</v>
      </c>
      <c r="Q868" s="164">
        <f t="shared" si="128"/>
        <v>0</v>
      </c>
      <c r="R868" s="146"/>
      <c r="S868" s="147"/>
      <c r="T868" s="147"/>
      <c r="U868" s="157"/>
      <c r="V868" s="165"/>
      <c r="W868" s="166"/>
      <c r="X868" s="166"/>
      <c r="Y868" s="166"/>
      <c r="Z868" s="167" t="str">
        <f t="shared" si="125"/>
        <v/>
      </c>
      <c r="AA868" s="150">
        <f t="shared" si="127"/>
        <v>0</v>
      </c>
      <c r="AB868" s="167" t="str">
        <f t="shared" si="126"/>
        <v/>
      </c>
      <c r="AG868" s="188" t="str">
        <f ca="1">IF(AB868="","",MIN(OFFSET(B868,0,0):OFFSET(B868,AB868-1,0)))</f>
        <v/>
      </c>
      <c r="AH868" s="188" t="str">
        <f ca="1">IF(AB868="","",MIN(OFFSET(C868,0,0):OFFSET(C868,AB868-1,0)))</f>
        <v/>
      </c>
      <c r="AI868" s="188" t="str">
        <f ca="1">IF(AB868="","",MAX(OFFSET(B868,0,0):OFFSET(B868,AB868-1,0)))</f>
        <v/>
      </c>
      <c r="AJ868" s="188" t="str">
        <f ca="1">IF(AB868="","",MAX(OFFSET(C868,0,0):OFFSET(C868,AB868-1,0)))</f>
        <v/>
      </c>
      <c r="AK868" s="188">
        <f t="shared" ca="1" si="122"/>
        <v>0</v>
      </c>
      <c r="AL868" s="189">
        <f t="shared" ca="1" si="123"/>
        <v>0</v>
      </c>
    </row>
    <row r="869" spans="1:38" ht="15.75" x14ac:dyDescent="0.25">
      <c r="A869" s="138"/>
      <c r="B869" s="160"/>
      <c r="C869" s="160"/>
      <c r="D869" s="161"/>
      <c r="E869" s="142">
        <f t="shared" si="124"/>
        <v>1</v>
      </c>
      <c r="F869" s="162">
        <f t="shared" si="129"/>
        <v>0</v>
      </c>
      <c r="G869" s="161"/>
      <c r="H869" s="179"/>
      <c r="I869" s="143"/>
      <c r="J869" s="143"/>
      <c r="K869" s="185" t="e">
        <f>VLOOKUP('Damage Pickup'!$H869&amp;'Damage Pickup'!$I869,Code!$I$2:$M$51,4,0)</f>
        <v>#N/A</v>
      </c>
      <c r="L869" s="183"/>
      <c r="M869" s="163"/>
      <c r="N869" s="169"/>
      <c r="O869" s="169"/>
      <c r="P869" s="144">
        <v>0</v>
      </c>
      <c r="Q869" s="164">
        <f t="shared" si="128"/>
        <v>0</v>
      </c>
      <c r="R869" s="146"/>
      <c r="S869" s="147"/>
      <c r="T869" s="147"/>
      <c r="U869" s="157"/>
      <c r="V869" s="165"/>
      <c r="W869" s="166"/>
      <c r="X869" s="166"/>
      <c r="Y869" s="166"/>
      <c r="Z869" s="167" t="str">
        <f t="shared" si="125"/>
        <v/>
      </c>
      <c r="AA869" s="150">
        <f t="shared" si="127"/>
        <v>0</v>
      </c>
      <c r="AB869" s="167" t="str">
        <f t="shared" si="126"/>
        <v/>
      </c>
      <c r="AG869" s="188" t="str">
        <f ca="1">IF(AB869="","",MIN(OFFSET(B869,0,0):OFFSET(B869,AB869-1,0)))</f>
        <v/>
      </c>
      <c r="AH869" s="188" t="str">
        <f ca="1">IF(AB869="","",MIN(OFFSET(C869,0,0):OFFSET(C869,AB869-1,0)))</f>
        <v/>
      </c>
      <c r="AI869" s="188" t="str">
        <f ca="1">IF(AB869="","",MAX(OFFSET(B869,0,0):OFFSET(B869,AB869-1,0)))</f>
        <v/>
      </c>
      <c r="AJ869" s="188" t="str">
        <f ca="1">IF(AB869="","",MAX(OFFSET(C869,0,0):OFFSET(C869,AB869-1,0)))</f>
        <v/>
      </c>
      <c r="AK869" s="188">
        <f t="shared" ca="1" si="122"/>
        <v>0</v>
      </c>
      <c r="AL869" s="189">
        <f t="shared" ca="1" si="123"/>
        <v>0</v>
      </c>
    </row>
    <row r="870" spans="1:38" ht="15.75" x14ac:dyDescent="0.25">
      <c r="A870" s="138"/>
      <c r="B870" s="160"/>
      <c r="C870" s="160"/>
      <c r="D870" s="161"/>
      <c r="E870" s="142">
        <f t="shared" si="124"/>
        <v>1</v>
      </c>
      <c r="F870" s="162">
        <f t="shared" si="129"/>
        <v>0</v>
      </c>
      <c r="G870" s="161"/>
      <c r="H870" s="179"/>
      <c r="I870" s="143"/>
      <c r="J870" s="143"/>
      <c r="K870" s="185" t="e">
        <f>VLOOKUP('Damage Pickup'!$H870&amp;'Damage Pickup'!$I870,Code!$I$2:$M$51,4,0)</f>
        <v>#N/A</v>
      </c>
      <c r="L870" s="183"/>
      <c r="M870" s="163"/>
      <c r="N870" s="169"/>
      <c r="O870" s="169"/>
      <c r="P870" s="144">
        <v>0</v>
      </c>
      <c r="Q870" s="164">
        <f t="shared" si="128"/>
        <v>0</v>
      </c>
      <c r="R870" s="146"/>
      <c r="S870" s="147"/>
      <c r="T870" s="147"/>
      <c r="U870" s="157"/>
      <c r="V870" s="165"/>
      <c r="W870" s="166"/>
      <c r="X870" s="166"/>
      <c r="Y870" s="166"/>
      <c r="Z870" s="167" t="str">
        <f t="shared" si="125"/>
        <v/>
      </c>
      <c r="AA870" s="150">
        <f t="shared" si="127"/>
        <v>0</v>
      </c>
      <c r="AB870" s="167" t="str">
        <f t="shared" si="126"/>
        <v/>
      </c>
      <c r="AG870" s="188" t="str">
        <f ca="1">IF(AB870="","",MIN(OFFSET(B870,0,0):OFFSET(B870,AB870-1,0)))</f>
        <v/>
      </c>
      <c r="AH870" s="188" t="str">
        <f ca="1">IF(AB870="","",MIN(OFFSET(C870,0,0):OFFSET(C870,AB870-1,0)))</f>
        <v/>
      </c>
      <c r="AI870" s="188" t="str">
        <f ca="1">IF(AB870="","",MAX(OFFSET(B870,0,0):OFFSET(B870,AB870-1,0)))</f>
        <v/>
      </c>
      <c r="AJ870" s="188" t="str">
        <f ca="1">IF(AB870="","",MAX(OFFSET(C870,0,0):OFFSET(C870,AB870-1,0)))</f>
        <v/>
      </c>
      <c r="AK870" s="188">
        <f t="shared" ca="1" si="122"/>
        <v>0</v>
      </c>
      <c r="AL870" s="189">
        <f t="shared" ca="1" si="123"/>
        <v>0</v>
      </c>
    </row>
    <row r="871" spans="1:38" ht="15.75" x14ac:dyDescent="0.25">
      <c r="A871" s="138"/>
      <c r="B871" s="160"/>
      <c r="C871" s="160"/>
      <c r="D871" s="161"/>
      <c r="E871" s="142">
        <f t="shared" si="124"/>
        <v>1</v>
      </c>
      <c r="F871" s="162">
        <f t="shared" si="129"/>
        <v>0</v>
      </c>
      <c r="G871" s="161"/>
      <c r="H871" s="179"/>
      <c r="I871" s="143"/>
      <c r="J871" s="143"/>
      <c r="K871" s="185" t="e">
        <f>VLOOKUP('Damage Pickup'!$H871&amp;'Damage Pickup'!$I871,Code!$I$2:$M$51,4,0)</f>
        <v>#N/A</v>
      </c>
      <c r="L871" s="183"/>
      <c r="M871" s="163"/>
      <c r="N871" s="169"/>
      <c r="O871" s="169"/>
      <c r="P871" s="144">
        <v>0</v>
      </c>
      <c r="Q871" s="164">
        <f t="shared" si="128"/>
        <v>0</v>
      </c>
      <c r="R871" s="146"/>
      <c r="S871" s="147"/>
      <c r="T871" s="147"/>
      <c r="U871" s="157"/>
      <c r="V871" s="165"/>
      <c r="W871" s="166"/>
      <c r="X871" s="166"/>
      <c r="Y871" s="166"/>
      <c r="Z871" s="167" t="str">
        <f t="shared" si="125"/>
        <v/>
      </c>
      <c r="AA871" s="150">
        <f t="shared" si="127"/>
        <v>0</v>
      </c>
      <c r="AB871" s="167" t="str">
        <f t="shared" si="126"/>
        <v/>
      </c>
      <c r="AG871" s="188" t="str">
        <f ca="1">IF(AB871="","",MIN(OFFSET(B871,0,0):OFFSET(B871,AB871-1,0)))</f>
        <v/>
      </c>
      <c r="AH871" s="188" t="str">
        <f ca="1">IF(AB871="","",MIN(OFFSET(C871,0,0):OFFSET(C871,AB871-1,0)))</f>
        <v/>
      </c>
      <c r="AI871" s="188" t="str">
        <f ca="1">IF(AB871="","",MAX(OFFSET(B871,0,0):OFFSET(B871,AB871-1,0)))</f>
        <v/>
      </c>
      <c r="AJ871" s="188" t="str">
        <f ca="1">IF(AB871="","",MAX(OFFSET(C871,0,0):OFFSET(C871,AB871-1,0)))</f>
        <v/>
      </c>
      <c r="AK871" s="188">
        <f t="shared" ca="1" si="122"/>
        <v>0</v>
      </c>
      <c r="AL871" s="189">
        <f t="shared" ca="1" si="123"/>
        <v>0</v>
      </c>
    </row>
    <row r="872" spans="1:38" ht="15.75" x14ac:dyDescent="0.25">
      <c r="A872" s="138"/>
      <c r="B872" s="160"/>
      <c r="C872" s="160"/>
      <c r="D872" s="161"/>
      <c r="E872" s="142">
        <f t="shared" si="124"/>
        <v>1</v>
      </c>
      <c r="F872" s="162">
        <f t="shared" si="129"/>
        <v>0</v>
      </c>
      <c r="G872" s="161"/>
      <c r="H872" s="179"/>
      <c r="I872" s="143"/>
      <c r="J872" s="143"/>
      <c r="K872" s="185" t="e">
        <f>VLOOKUP('Damage Pickup'!$H872&amp;'Damage Pickup'!$I872,Code!$I$2:$M$51,4,0)</f>
        <v>#N/A</v>
      </c>
      <c r="L872" s="183"/>
      <c r="M872" s="163"/>
      <c r="N872" s="169"/>
      <c r="O872" s="169"/>
      <c r="P872" s="144">
        <v>0</v>
      </c>
      <c r="Q872" s="164">
        <f t="shared" si="128"/>
        <v>0</v>
      </c>
      <c r="R872" s="146"/>
      <c r="S872" s="147"/>
      <c r="T872" s="147"/>
      <c r="U872" s="157"/>
      <c r="V872" s="165"/>
      <c r="W872" s="166"/>
      <c r="X872" s="166"/>
      <c r="Y872" s="166"/>
      <c r="Z872" s="167" t="str">
        <f t="shared" si="125"/>
        <v/>
      </c>
      <c r="AA872" s="150">
        <f t="shared" si="127"/>
        <v>0</v>
      </c>
      <c r="AB872" s="167" t="str">
        <f t="shared" si="126"/>
        <v/>
      </c>
      <c r="AG872" s="188" t="str">
        <f ca="1">IF(AB872="","",MIN(OFFSET(B872,0,0):OFFSET(B872,AB872-1,0)))</f>
        <v/>
      </c>
      <c r="AH872" s="188" t="str">
        <f ca="1">IF(AB872="","",MIN(OFFSET(C872,0,0):OFFSET(C872,AB872-1,0)))</f>
        <v/>
      </c>
      <c r="AI872" s="188" t="str">
        <f ca="1">IF(AB872="","",MAX(OFFSET(B872,0,0):OFFSET(B872,AB872-1,0)))</f>
        <v/>
      </c>
      <c r="AJ872" s="188" t="str">
        <f ca="1">IF(AB872="","",MAX(OFFSET(C872,0,0):OFFSET(C872,AB872-1,0)))</f>
        <v/>
      </c>
      <c r="AK872" s="188">
        <f t="shared" ca="1" si="122"/>
        <v>0</v>
      </c>
      <c r="AL872" s="189">
        <f t="shared" ca="1" si="123"/>
        <v>0</v>
      </c>
    </row>
    <row r="873" spans="1:38" ht="15.75" x14ac:dyDescent="0.25">
      <c r="A873" s="138"/>
      <c r="B873" s="160"/>
      <c r="C873" s="160"/>
      <c r="D873" s="161"/>
      <c r="E873" s="142">
        <f t="shared" si="124"/>
        <v>1</v>
      </c>
      <c r="F873" s="162">
        <f t="shared" si="129"/>
        <v>0</v>
      </c>
      <c r="G873" s="161"/>
      <c r="H873" s="179"/>
      <c r="I873" s="143"/>
      <c r="J873" s="143"/>
      <c r="K873" s="185" t="e">
        <f>VLOOKUP('Damage Pickup'!$H873&amp;'Damage Pickup'!$I873,Code!$I$2:$M$51,4,0)</f>
        <v>#N/A</v>
      </c>
      <c r="L873" s="183"/>
      <c r="M873" s="163"/>
      <c r="N873" s="169"/>
      <c r="O873" s="169"/>
      <c r="P873" s="144">
        <v>0</v>
      </c>
      <c r="Q873" s="164">
        <f t="shared" si="128"/>
        <v>0</v>
      </c>
      <c r="R873" s="146"/>
      <c r="S873" s="147"/>
      <c r="T873" s="147"/>
      <c r="U873" s="157"/>
      <c r="V873" s="165"/>
      <c r="W873" s="166"/>
      <c r="X873" s="166"/>
      <c r="Y873" s="166"/>
      <c r="Z873" s="167" t="str">
        <f t="shared" si="125"/>
        <v/>
      </c>
      <c r="AA873" s="150">
        <f t="shared" si="127"/>
        <v>0</v>
      </c>
      <c r="AB873" s="167" t="str">
        <f t="shared" si="126"/>
        <v/>
      </c>
      <c r="AG873" s="188" t="str">
        <f ca="1">IF(AB873="","",MIN(OFFSET(B873,0,0):OFFSET(B873,AB873-1,0)))</f>
        <v/>
      </c>
      <c r="AH873" s="188" t="str">
        <f ca="1">IF(AB873="","",MIN(OFFSET(C873,0,0):OFFSET(C873,AB873-1,0)))</f>
        <v/>
      </c>
      <c r="AI873" s="188" t="str">
        <f ca="1">IF(AB873="","",MAX(OFFSET(B873,0,0):OFFSET(B873,AB873-1,0)))</f>
        <v/>
      </c>
      <c r="AJ873" s="188" t="str">
        <f ca="1">IF(AB873="","",MAX(OFFSET(C873,0,0):OFFSET(C873,AB873-1,0)))</f>
        <v/>
      </c>
      <c r="AK873" s="188">
        <f t="shared" ca="1" si="122"/>
        <v>0</v>
      </c>
      <c r="AL873" s="189">
        <f t="shared" ca="1" si="123"/>
        <v>0</v>
      </c>
    </row>
    <row r="874" spans="1:38" ht="15.75" x14ac:dyDescent="0.25">
      <c r="A874" s="138"/>
      <c r="B874" s="160"/>
      <c r="C874" s="160"/>
      <c r="D874" s="161"/>
      <c r="E874" s="142">
        <f t="shared" si="124"/>
        <v>1</v>
      </c>
      <c r="F874" s="162">
        <f t="shared" si="129"/>
        <v>0</v>
      </c>
      <c r="G874" s="161"/>
      <c r="H874" s="179"/>
      <c r="I874" s="143"/>
      <c r="J874" s="143"/>
      <c r="K874" s="185" t="e">
        <f>VLOOKUP('Damage Pickup'!$H874&amp;'Damage Pickup'!$I874,Code!$I$2:$M$51,4,0)</f>
        <v>#N/A</v>
      </c>
      <c r="L874" s="183"/>
      <c r="M874" s="163"/>
      <c r="N874" s="169"/>
      <c r="O874" s="169"/>
      <c r="P874" s="144">
        <v>0</v>
      </c>
      <c r="Q874" s="164">
        <f t="shared" si="128"/>
        <v>0</v>
      </c>
      <c r="R874" s="146"/>
      <c r="S874" s="147"/>
      <c r="T874" s="147"/>
      <c r="U874" s="157"/>
      <c r="V874" s="165"/>
      <c r="W874" s="166"/>
      <c r="X874" s="166"/>
      <c r="Y874" s="166"/>
      <c r="Z874" s="167" t="str">
        <f t="shared" si="125"/>
        <v/>
      </c>
      <c r="AA874" s="150">
        <f t="shared" si="127"/>
        <v>0</v>
      </c>
      <c r="AB874" s="167" t="str">
        <f t="shared" si="126"/>
        <v/>
      </c>
      <c r="AG874" s="188" t="str">
        <f ca="1">IF(AB874="","",MIN(OFFSET(B874,0,0):OFFSET(B874,AB874-1,0)))</f>
        <v/>
      </c>
      <c r="AH874" s="188" t="str">
        <f ca="1">IF(AB874="","",MIN(OFFSET(C874,0,0):OFFSET(C874,AB874-1,0)))</f>
        <v/>
      </c>
      <c r="AI874" s="188" t="str">
        <f ca="1">IF(AB874="","",MAX(OFFSET(B874,0,0):OFFSET(B874,AB874-1,0)))</f>
        <v/>
      </c>
      <c r="AJ874" s="188" t="str">
        <f ca="1">IF(AB874="","",MAX(OFFSET(C874,0,0):OFFSET(C874,AB874-1,0)))</f>
        <v/>
      </c>
      <c r="AK874" s="188">
        <f t="shared" ca="1" si="122"/>
        <v>0</v>
      </c>
      <c r="AL874" s="189">
        <f t="shared" ca="1" si="123"/>
        <v>0</v>
      </c>
    </row>
    <row r="875" spans="1:38" ht="15.75" x14ac:dyDescent="0.25">
      <c r="A875" s="138"/>
      <c r="B875" s="160"/>
      <c r="C875" s="160"/>
      <c r="D875" s="161"/>
      <c r="E875" s="142">
        <f t="shared" si="124"/>
        <v>1</v>
      </c>
      <c r="F875" s="162">
        <f t="shared" si="129"/>
        <v>0</v>
      </c>
      <c r="G875" s="161"/>
      <c r="H875" s="179"/>
      <c r="I875" s="143"/>
      <c r="J875" s="143"/>
      <c r="K875" s="185" t="e">
        <f>VLOOKUP('Damage Pickup'!$H875&amp;'Damage Pickup'!$I875,Code!$I$2:$M$51,4,0)</f>
        <v>#N/A</v>
      </c>
      <c r="L875" s="183"/>
      <c r="M875" s="163"/>
      <c r="N875" s="169"/>
      <c r="O875" s="169"/>
      <c r="P875" s="144">
        <v>0</v>
      </c>
      <c r="Q875" s="164">
        <f t="shared" si="128"/>
        <v>0</v>
      </c>
      <c r="R875" s="146"/>
      <c r="S875" s="147"/>
      <c r="T875" s="147"/>
      <c r="U875" s="157"/>
      <c r="V875" s="165"/>
      <c r="W875" s="166"/>
      <c r="X875" s="166"/>
      <c r="Y875" s="166"/>
      <c r="Z875" s="167" t="str">
        <f t="shared" si="125"/>
        <v/>
      </c>
      <c r="AA875" s="150">
        <f t="shared" si="127"/>
        <v>0</v>
      </c>
      <c r="AB875" s="167" t="str">
        <f t="shared" si="126"/>
        <v/>
      </c>
      <c r="AG875" s="188" t="str">
        <f ca="1">IF(AB875="","",MIN(OFFSET(B875,0,0):OFFSET(B875,AB875-1,0)))</f>
        <v/>
      </c>
      <c r="AH875" s="188" t="str">
        <f ca="1">IF(AB875="","",MIN(OFFSET(C875,0,0):OFFSET(C875,AB875-1,0)))</f>
        <v/>
      </c>
      <c r="AI875" s="188" t="str">
        <f ca="1">IF(AB875="","",MAX(OFFSET(B875,0,0):OFFSET(B875,AB875-1,0)))</f>
        <v/>
      </c>
      <c r="AJ875" s="188" t="str">
        <f ca="1">IF(AB875="","",MAX(OFFSET(C875,0,0):OFFSET(C875,AB875-1,0)))</f>
        <v/>
      </c>
      <c r="AK875" s="188">
        <f t="shared" ca="1" si="122"/>
        <v>0</v>
      </c>
      <c r="AL875" s="189">
        <f t="shared" ca="1" si="123"/>
        <v>0</v>
      </c>
    </row>
    <row r="876" spans="1:38" ht="15.75" x14ac:dyDescent="0.25">
      <c r="A876" s="138"/>
      <c r="B876" s="160"/>
      <c r="C876" s="160"/>
      <c r="D876" s="161"/>
      <c r="E876" s="142">
        <f t="shared" si="124"/>
        <v>1</v>
      </c>
      <c r="F876" s="162">
        <f t="shared" si="129"/>
        <v>0</v>
      </c>
      <c r="G876" s="161"/>
      <c r="H876" s="179"/>
      <c r="I876" s="143"/>
      <c r="J876" s="143"/>
      <c r="K876" s="185" t="e">
        <f>VLOOKUP('Damage Pickup'!$H876&amp;'Damage Pickup'!$I876,Code!$I$2:$M$51,4,0)</f>
        <v>#N/A</v>
      </c>
      <c r="L876" s="183"/>
      <c r="M876" s="163"/>
      <c r="N876" s="169"/>
      <c r="O876" s="169"/>
      <c r="P876" s="144">
        <v>0</v>
      </c>
      <c r="Q876" s="164">
        <f t="shared" si="128"/>
        <v>0</v>
      </c>
      <c r="R876" s="146"/>
      <c r="S876" s="147"/>
      <c r="T876" s="147"/>
      <c r="U876" s="157"/>
      <c r="V876" s="165"/>
      <c r="W876" s="166"/>
      <c r="X876" s="166"/>
      <c r="Y876" s="166"/>
      <c r="Z876" s="167" t="str">
        <f t="shared" si="125"/>
        <v/>
      </c>
      <c r="AA876" s="150">
        <f t="shared" si="127"/>
        <v>0</v>
      </c>
      <c r="AB876" s="167" t="str">
        <f t="shared" si="126"/>
        <v/>
      </c>
      <c r="AG876" s="188" t="str">
        <f ca="1">IF(AB876="","",MIN(OFFSET(B876,0,0):OFFSET(B876,AB876-1,0)))</f>
        <v/>
      </c>
      <c r="AH876" s="188" t="str">
        <f ca="1">IF(AB876="","",MIN(OFFSET(C876,0,0):OFFSET(C876,AB876-1,0)))</f>
        <v/>
      </c>
      <c r="AI876" s="188" t="str">
        <f ca="1">IF(AB876="","",MAX(OFFSET(B876,0,0):OFFSET(B876,AB876-1,0)))</f>
        <v/>
      </c>
      <c r="AJ876" s="188" t="str">
        <f ca="1">IF(AB876="","",MAX(OFFSET(C876,0,0):OFFSET(C876,AB876-1,0)))</f>
        <v/>
      </c>
      <c r="AK876" s="188">
        <f t="shared" ca="1" si="122"/>
        <v>0</v>
      </c>
      <c r="AL876" s="189">
        <f t="shared" ca="1" si="123"/>
        <v>0</v>
      </c>
    </row>
    <row r="877" spans="1:38" ht="15.75" x14ac:dyDescent="0.25">
      <c r="A877" s="138"/>
      <c r="B877" s="160"/>
      <c r="C877" s="160"/>
      <c r="D877" s="161"/>
      <c r="E877" s="142">
        <f t="shared" si="124"/>
        <v>1</v>
      </c>
      <c r="F877" s="162">
        <f t="shared" si="129"/>
        <v>0</v>
      </c>
      <c r="G877" s="161"/>
      <c r="H877" s="179"/>
      <c r="I877" s="143"/>
      <c r="J877" s="143"/>
      <c r="K877" s="185" t="e">
        <f>VLOOKUP('Damage Pickup'!$H877&amp;'Damage Pickup'!$I877,Code!$I$2:$M$51,4,0)</f>
        <v>#N/A</v>
      </c>
      <c r="L877" s="183"/>
      <c r="M877" s="163"/>
      <c r="N877" s="169"/>
      <c r="O877" s="169"/>
      <c r="P877" s="144">
        <v>0</v>
      </c>
      <c r="Q877" s="164">
        <f t="shared" si="128"/>
        <v>0</v>
      </c>
      <c r="R877" s="146"/>
      <c r="S877" s="147"/>
      <c r="T877" s="147"/>
      <c r="U877" s="157"/>
      <c r="V877" s="165"/>
      <c r="W877" s="166"/>
      <c r="X877" s="166"/>
      <c r="Y877" s="166"/>
      <c r="Z877" s="167" t="str">
        <f t="shared" si="125"/>
        <v/>
      </c>
      <c r="AA877" s="150">
        <f t="shared" si="127"/>
        <v>0</v>
      </c>
      <c r="AB877" s="167" t="str">
        <f t="shared" si="126"/>
        <v/>
      </c>
      <c r="AG877" s="188" t="str">
        <f ca="1">IF(AB877="","",MIN(OFFSET(B877,0,0):OFFSET(B877,AB877-1,0)))</f>
        <v/>
      </c>
      <c r="AH877" s="188" t="str">
        <f ca="1">IF(AB877="","",MIN(OFFSET(C877,0,0):OFFSET(C877,AB877-1,0)))</f>
        <v/>
      </c>
      <c r="AI877" s="188" t="str">
        <f ca="1">IF(AB877="","",MAX(OFFSET(B877,0,0):OFFSET(B877,AB877-1,0)))</f>
        <v/>
      </c>
      <c r="AJ877" s="188" t="str">
        <f ca="1">IF(AB877="","",MAX(OFFSET(C877,0,0):OFFSET(C877,AB877-1,0)))</f>
        <v/>
      </c>
      <c r="AK877" s="188">
        <f t="shared" ca="1" si="122"/>
        <v>0</v>
      </c>
      <c r="AL877" s="189">
        <f t="shared" ca="1" si="123"/>
        <v>0</v>
      </c>
    </row>
    <row r="878" spans="1:38" ht="15.75" x14ac:dyDescent="0.25">
      <c r="A878" s="138"/>
      <c r="B878" s="160"/>
      <c r="C878" s="160"/>
      <c r="D878" s="161"/>
      <c r="E878" s="142">
        <f t="shared" si="124"/>
        <v>1</v>
      </c>
      <c r="F878" s="162">
        <f t="shared" si="129"/>
        <v>0</v>
      </c>
      <c r="G878" s="161"/>
      <c r="H878" s="179"/>
      <c r="I878" s="143"/>
      <c r="J878" s="143"/>
      <c r="K878" s="185" t="e">
        <f>VLOOKUP('Damage Pickup'!$H878&amp;'Damage Pickup'!$I878,Code!$I$2:$M$51,4,0)</f>
        <v>#N/A</v>
      </c>
      <c r="L878" s="183"/>
      <c r="M878" s="163"/>
      <c r="N878" s="169"/>
      <c r="O878" s="169"/>
      <c r="P878" s="144">
        <v>0</v>
      </c>
      <c r="Q878" s="164">
        <f t="shared" si="128"/>
        <v>0</v>
      </c>
      <c r="R878" s="146"/>
      <c r="S878" s="147"/>
      <c r="T878" s="147"/>
      <c r="U878" s="157"/>
      <c r="V878" s="165"/>
      <c r="W878" s="166"/>
      <c r="X878" s="166"/>
      <c r="Y878" s="166"/>
      <c r="Z878" s="167" t="str">
        <f t="shared" si="125"/>
        <v/>
      </c>
      <c r="AA878" s="150">
        <f t="shared" si="127"/>
        <v>0</v>
      </c>
      <c r="AB878" s="167" t="str">
        <f t="shared" si="126"/>
        <v/>
      </c>
      <c r="AG878" s="188" t="str">
        <f ca="1">IF(AB878="","",MIN(OFFSET(B878,0,0):OFFSET(B878,AB878-1,0)))</f>
        <v/>
      </c>
      <c r="AH878" s="188" t="str">
        <f ca="1">IF(AB878="","",MIN(OFFSET(C878,0,0):OFFSET(C878,AB878-1,0)))</f>
        <v/>
      </c>
      <c r="AI878" s="188" t="str">
        <f ca="1">IF(AB878="","",MAX(OFFSET(B878,0,0):OFFSET(B878,AB878-1,0)))</f>
        <v/>
      </c>
      <c r="AJ878" s="188" t="str">
        <f ca="1">IF(AB878="","",MAX(OFFSET(C878,0,0):OFFSET(C878,AB878-1,0)))</f>
        <v/>
      </c>
      <c r="AK878" s="188">
        <f t="shared" ca="1" si="122"/>
        <v>0</v>
      </c>
      <c r="AL878" s="189">
        <f t="shared" ca="1" si="123"/>
        <v>0</v>
      </c>
    </row>
    <row r="879" spans="1:38" ht="15.75" x14ac:dyDescent="0.25">
      <c r="A879" s="138"/>
      <c r="B879" s="160"/>
      <c r="C879" s="160"/>
      <c r="D879" s="161"/>
      <c r="E879" s="142">
        <f t="shared" si="124"/>
        <v>1</v>
      </c>
      <c r="F879" s="162">
        <f t="shared" si="129"/>
        <v>0</v>
      </c>
      <c r="G879" s="161"/>
      <c r="H879" s="179"/>
      <c r="I879" s="143"/>
      <c r="J879" s="143"/>
      <c r="K879" s="185" t="e">
        <f>VLOOKUP('Damage Pickup'!$H879&amp;'Damage Pickup'!$I879,Code!$I$2:$M$51,4,0)</f>
        <v>#N/A</v>
      </c>
      <c r="L879" s="183"/>
      <c r="M879" s="163"/>
      <c r="N879" s="169"/>
      <c r="O879" s="169"/>
      <c r="P879" s="144">
        <v>0</v>
      </c>
      <c r="Q879" s="164">
        <f t="shared" si="128"/>
        <v>0</v>
      </c>
      <c r="R879" s="146"/>
      <c r="S879" s="147"/>
      <c r="T879" s="147"/>
      <c r="U879" s="157"/>
      <c r="V879" s="165"/>
      <c r="W879" s="166"/>
      <c r="X879" s="166"/>
      <c r="Y879" s="166"/>
      <c r="Z879" s="167" t="str">
        <f t="shared" si="125"/>
        <v/>
      </c>
      <c r="AA879" s="150">
        <f t="shared" si="127"/>
        <v>0</v>
      </c>
      <c r="AB879" s="167" t="str">
        <f t="shared" si="126"/>
        <v/>
      </c>
      <c r="AG879" s="188" t="str">
        <f ca="1">IF(AB879="","",MIN(OFFSET(B879,0,0):OFFSET(B879,AB879-1,0)))</f>
        <v/>
      </c>
      <c r="AH879" s="188" t="str">
        <f ca="1">IF(AB879="","",MIN(OFFSET(C879,0,0):OFFSET(C879,AB879-1,0)))</f>
        <v/>
      </c>
      <c r="AI879" s="188" t="str">
        <f ca="1">IF(AB879="","",MAX(OFFSET(B879,0,0):OFFSET(B879,AB879-1,0)))</f>
        <v/>
      </c>
      <c r="AJ879" s="188" t="str">
        <f ca="1">IF(AB879="","",MAX(OFFSET(C879,0,0):OFFSET(C879,AB879-1,0)))</f>
        <v/>
      </c>
      <c r="AK879" s="188">
        <f t="shared" ca="1" si="122"/>
        <v>0</v>
      </c>
      <c r="AL879" s="189">
        <f t="shared" ca="1" si="123"/>
        <v>0</v>
      </c>
    </row>
    <row r="880" spans="1:38" ht="15.75" x14ac:dyDescent="0.25">
      <c r="A880" s="138"/>
      <c r="B880" s="160"/>
      <c r="C880" s="160"/>
      <c r="D880" s="161"/>
      <c r="E880" s="142">
        <f t="shared" si="124"/>
        <v>1</v>
      </c>
      <c r="F880" s="162">
        <f t="shared" si="129"/>
        <v>0</v>
      </c>
      <c r="G880" s="161"/>
      <c r="H880" s="179"/>
      <c r="I880" s="143"/>
      <c r="J880" s="143"/>
      <c r="K880" s="185" t="e">
        <f>VLOOKUP('Damage Pickup'!$H880&amp;'Damage Pickup'!$I880,Code!$I$2:$M$51,4,0)</f>
        <v>#N/A</v>
      </c>
      <c r="L880" s="183"/>
      <c r="M880" s="163"/>
      <c r="N880" s="169"/>
      <c r="O880" s="169"/>
      <c r="P880" s="144">
        <v>0</v>
      </c>
      <c r="Q880" s="164">
        <f t="shared" si="128"/>
        <v>0</v>
      </c>
      <c r="R880" s="146"/>
      <c r="S880" s="147"/>
      <c r="T880" s="147"/>
      <c r="U880" s="157"/>
      <c r="V880" s="165"/>
      <c r="W880" s="166"/>
      <c r="X880" s="166"/>
      <c r="Y880" s="166"/>
      <c r="Z880" s="167" t="str">
        <f t="shared" si="125"/>
        <v/>
      </c>
      <c r="AA880" s="150">
        <f t="shared" si="127"/>
        <v>0</v>
      </c>
      <c r="AB880" s="167" t="str">
        <f t="shared" si="126"/>
        <v/>
      </c>
      <c r="AG880" s="188" t="str">
        <f ca="1">IF(AB880="","",MIN(OFFSET(B880,0,0):OFFSET(B880,AB880-1,0)))</f>
        <v/>
      </c>
      <c r="AH880" s="188" t="str">
        <f ca="1">IF(AB880="","",MIN(OFFSET(C880,0,0):OFFSET(C880,AB880-1,0)))</f>
        <v/>
      </c>
      <c r="AI880" s="188" t="str">
        <f ca="1">IF(AB880="","",MAX(OFFSET(B880,0,0):OFFSET(B880,AB880-1,0)))</f>
        <v/>
      </c>
      <c r="AJ880" s="188" t="str">
        <f ca="1">IF(AB880="","",MAX(OFFSET(C880,0,0):OFFSET(C880,AB880-1,0)))</f>
        <v/>
      </c>
      <c r="AK880" s="188">
        <f t="shared" ca="1" si="122"/>
        <v>0</v>
      </c>
      <c r="AL880" s="189">
        <f t="shared" ca="1" si="123"/>
        <v>0</v>
      </c>
    </row>
    <row r="881" spans="1:38" ht="15.75" x14ac:dyDescent="0.25">
      <c r="A881" s="138"/>
      <c r="B881" s="160"/>
      <c r="C881" s="160"/>
      <c r="D881" s="161"/>
      <c r="E881" s="142">
        <f t="shared" si="124"/>
        <v>1</v>
      </c>
      <c r="F881" s="162">
        <f t="shared" si="129"/>
        <v>0</v>
      </c>
      <c r="G881" s="161"/>
      <c r="H881" s="179"/>
      <c r="I881" s="143"/>
      <c r="J881" s="143"/>
      <c r="K881" s="185" t="e">
        <f>VLOOKUP('Damage Pickup'!$H881&amp;'Damage Pickup'!$I881,Code!$I$2:$M$51,4,0)</f>
        <v>#N/A</v>
      </c>
      <c r="L881" s="183"/>
      <c r="M881" s="163"/>
      <c r="N881" s="169"/>
      <c r="O881" s="169"/>
      <c r="P881" s="144">
        <v>0</v>
      </c>
      <c r="Q881" s="164">
        <f t="shared" si="128"/>
        <v>0</v>
      </c>
      <c r="R881" s="146"/>
      <c r="S881" s="147"/>
      <c r="T881" s="147"/>
      <c r="U881" s="157"/>
      <c r="V881" s="165"/>
      <c r="W881" s="166"/>
      <c r="X881" s="166"/>
      <c r="Y881" s="166"/>
      <c r="Z881" s="167" t="str">
        <f t="shared" si="125"/>
        <v/>
      </c>
      <c r="AA881" s="150">
        <f t="shared" si="127"/>
        <v>0</v>
      </c>
      <c r="AB881" s="167" t="str">
        <f t="shared" si="126"/>
        <v/>
      </c>
      <c r="AG881" s="188" t="str">
        <f ca="1">IF(AB881="","",MIN(OFFSET(B881,0,0):OFFSET(B881,AB881-1,0)))</f>
        <v/>
      </c>
      <c r="AH881" s="188" t="str">
        <f ca="1">IF(AB881="","",MIN(OFFSET(C881,0,0):OFFSET(C881,AB881-1,0)))</f>
        <v/>
      </c>
      <c r="AI881" s="188" t="str">
        <f ca="1">IF(AB881="","",MAX(OFFSET(B881,0,0):OFFSET(B881,AB881-1,0)))</f>
        <v/>
      </c>
      <c r="AJ881" s="188" t="str">
        <f ca="1">IF(AB881="","",MAX(OFFSET(C881,0,0):OFFSET(C881,AB881-1,0)))</f>
        <v/>
      </c>
      <c r="AK881" s="188">
        <f t="shared" ca="1" si="122"/>
        <v>0</v>
      </c>
      <c r="AL881" s="189">
        <f t="shared" ca="1" si="123"/>
        <v>0</v>
      </c>
    </row>
    <row r="882" spans="1:38" ht="15.75" x14ac:dyDescent="0.25">
      <c r="A882" s="138"/>
      <c r="B882" s="160"/>
      <c r="C882" s="160"/>
      <c r="D882" s="161"/>
      <c r="E882" s="142">
        <f t="shared" si="124"/>
        <v>1</v>
      </c>
      <c r="F882" s="162">
        <f t="shared" si="129"/>
        <v>0</v>
      </c>
      <c r="G882" s="161"/>
      <c r="H882" s="179"/>
      <c r="I882" s="143"/>
      <c r="J882" s="143"/>
      <c r="K882" s="185" t="e">
        <f>VLOOKUP('Damage Pickup'!$H882&amp;'Damage Pickup'!$I882,Code!$I$2:$M$51,4,0)</f>
        <v>#N/A</v>
      </c>
      <c r="L882" s="183"/>
      <c r="M882" s="163"/>
      <c r="N882" s="169"/>
      <c r="O882" s="169"/>
      <c r="P882" s="144">
        <v>0</v>
      </c>
      <c r="Q882" s="164">
        <f t="shared" si="128"/>
        <v>0</v>
      </c>
      <c r="R882" s="146"/>
      <c r="S882" s="147"/>
      <c r="T882" s="147"/>
      <c r="U882" s="157"/>
      <c r="V882" s="165"/>
      <c r="W882" s="166"/>
      <c r="X882" s="166"/>
      <c r="Y882" s="166"/>
      <c r="Z882" s="167" t="str">
        <f t="shared" si="125"/>
        <v/>
      </c>
      <c r="AA882" s="150">
        <f t="shared" si="127"/>
        <v>0</v>
      </c>
      <c r="AB882" s="167" t="str">
        <f t="shared" si="126"/>
        <v/>
      </c>
      <c r="AG882" s="188" t="str">
        <f ca="1">IF(AB882="","",MIN(OFFSET(B882,0,0):OFFSET(B882,AB882-1,0)))</f>
        <v/>
      </c>
      <c r="AH882" s="188" t="str">
        <f ca="1">IF(AB882="","",MIN(OFFSET(C882,0,0):OFFSET(C882,AB882-1,0)))</f>
        <v/>
      </c>
      <c r="AI882" s="188" t="str">
        <f ca="1">IF(AB882="","",MAX(OFFSET(B882,0,0):OFFSET(B882,AB882-1,0)))</f>
        <v/>
      </c>
      <c r="AJ882" s="188" t="str">
        <f ca="1">IF(AB882="","",MAX(OFFSET(C882,0,0):OFFSET(C882,AB882-1,0)))</f>
        <v/>
      </c>
      <c r="AK882" s="188">
        <f t="shared" ca="1" si="122"/>
        <v>0</v>
      </c>
      <c r="AL882" s="189">
        <f t="shared" ca="1" si="123"/>
        <v>0</v>
      </c>
    </row>
    <row r="883" spans="1:38" ht="15.75" x14ac:dyDescent="0.25">
      <c r="A883" s="138"/>
      <c r="B883" s="160"/>
      <c r="C883" s="160"/>
      <c r="D883" s="161"/>
      <c r="E883" s="142">
        <f t="shared" si="124"/>
        <v>1</v>
      </c>
      <c r="F883" s="162">
        <f t="shared" si="129"/>
        <v>0</v>
      </c>
      <c r="G883" s="161"/>
      <c r="H883" s="179"/>
      <c r="I883" s="143"/>
      <c r="J883" s="143"/>
      <c r="K883" s="185" t="e">
        <f>VLOOKUP('Damage Pickup'!$H883&amp;'Damage Pickup'!$I883,Code!$I$2:$M$51,4,0)</f>
        <v>#N/A</v>
      </c>
      <c r="L883" s="183"/>
      <c r="M883" s="163"/>
      <c r="N883" s="169"/>
      <c r="O883" s="169"/>
      <c r="P883" s="144">
        <v>0</v>
      </c>
      <c r="Q883" s="164">
        <f t="shared" si="128"/>
        <v>0</v>
      </c>
      <c r="R883" s="146"/>
      <c r="S883" s="147"/>
      <c r="T883" s="147"/>
      <c r="U883" s="157"/>
      <c r="V883" s="165"/>
      <c r="W883" s="166"/>
      <c r="X883" s="166"/>
      <c r="Y883" s="166"/>
      <c r="Z883" s="167" t="str">
        <f t="shared" si="125"/>
        <v/>
      </c>
      <c r="AA883" s="150">
        <f t="shared" si="127"/>
        <v>0</v>
      </c>
      <c r="AB883" s="167" t="str">
        <f t="shared" si="126"/>
        <v/>
      </c>
      <c r="AG883" s="188" t="str">
        <f ca="1">IF(AB883="","",MIN(OFFSET(B883,0,0):OFFSET(B883,AB883-1,0)))</f>
        <v/>
      </c>
      <c r="AH883" s="188" t="str">
        <f ca="1">IF(AB883="","",MIN(OFFSET(C883,0,0):OFFSET(C883,AB883-1,0)))</f>
        <v/>
      </c>
      <c r="AI883" s="188" t="str">
        <f ca="1">IF(AB883="","",MAX(OFFSET(B883,0,0):OFFSET(B883,AB883-1,0)))</f>
        <v/>
      </c>
      <c r="AJ883" s="188" t="str">
        <f ca="1">IF(AB883="","",MAX(OFFSET(C883,0,0):OFFSET(C883,AB883-1,0)))</f>
        <v/>
      </c>
      <c r="AK883" s="188">
        <f t="shared" ca="1" si="122"/>
        <v>0</v>
      </c>
      <c r="AL883" s="189">
        <f t="shared" ca="1" si="123"/>
        <v>0</v>
      </c>
    </row>
    <row r="884" spans="1:38" ht="15.75" x14ac:dyDescent="0.25">
      <c r="A884" s="138"/>
      <c r="B884" s="160"/>
      <c r="C884" s="160"/>
      <c r="D884" s="161"/>
      <c r="E884" s="142">
        <f t="shared" si="124"/>
        <v>1</v>
      </c>
      <c r="F884" s="162">
        <f t="shared" si="129"/>
        <v>0</v>
      </c>
      <c r="G884" s="161"/>
      <c r="H884" s="179"/>
      <c r="I884" s="143"/>
      <c r="J884" s="143"/>
      <c r="K884" s="185" t="e">
        <f>VLOOKUP('Damage Pickup'!$H884&amp;'Damage Pickup'!$I884,Code!$I$2:$M$51,4,0)</f>
        <v>#N/A</v>
      </c>
      <c r="L884" s="183"/>
      <c r="M884" s="163"/>
      <c r="N884" s="169"/>
      <c r="O884" s="169"/>
      <c r="P884" s="144">
        <v>0</v>
      </c>
      <c r="Q884" s="164">
        <f t="shared" si="128"/>
        <v>0</v>
      </c>
      <c r="R884" s="146"/>
      <c r="S884" s="147"/>
      <c r="T884" s="147"/>
      <c r="U884" s="157"/>
      <c r="V884" s="165"/>
      <c r="W884" s="166"/>
      <c r="X884" s="166"/>
      <c r="Y884" s="166"/>
      <c r="Z884" s="167" t="str">
        <f t="shared" si="125"/>
        <v/>
      </c>
      <c r="AA884" s="150">
        <f t="shared" si="127"/>
        <v>0</v>
      </c>
      <c r="AB884" s="167" t="str">
        <f t="shared" si="126"/>
        <v/>
      </c>
      <c r="AG884" s="188" t="str">
        <f ca="1">IF(AB884="","",MIN(OFFSET(B884,0,0):OFFSET(B884,AB884-1,0)))</f>
        <v/>
      </c>
      <c r="AH884" s="188" t="str">
        <f ca="1">IF(AB884="","",MIN(OFFSET(C884,0,0):OFFSET(C884,AB884-1,0)))</f>
        <v/>
      </c>
      <c r="AI884" s="188" t="str">
        <f ca="1">IF(AB884="","",MAX(OFFSET(B884,0,0):OFFSET(B884,AB884-1,0)))</f>
        <v/>
      </c>
      <c r="AJ884" s="188" t="str">
        <f ca="1">IF(AB884="","",MAX(OFFSET(C884,0,0):OFFSET(C884,AB884-1,0)))</f>
        <v/>
      </c>
      <c r="AK884" s="188">
        <f t="shared" ca="1" si="122"/>
        <v>0</v>
      </c>
      <c r="AL884" s="189">
        <f t="shared" ca="1" si="123"/>
        <v>0</v>
      </c>
    </row>
    <row r="885" spans="1:38" ht="15.75" x14ac:dyDescent="0.25">
      <c r="A885" s="138"/>
      <c r="B885" s="160"/>
      <c r="C885" s="160"/>
      <c r="D885" s="161"/>
      <c r="E885" s="142">
        <f t="shared" si="124"/>
        <v>1</v>
      </c>
      <c r="F885" s="162">
        <f t="shared" si="129"/>
        <v>0</v>
      </c>
      <c r="G885" s="161"/>
      <c r="H885" s="179"/>
      <c r="I885" s="143"/>
      <c r="J885" s="143"/>
      <c r="K885" s="185" t="e">
        <f>VLOOKUP('Damage Pickup'!$H885&amp;'Damage Pickup'!$I885,Code!$I$2:$M$51,4,0)</f>
        <v>#N/A</v>
      </c>
      <c r="L885" s="183"/>
      <c r="M885" s="163"/>
      <c r="N885" s="169"/>
      <c r="O885" s="169"/>
      <c r="P885" s="144">
        <v>0</v>
      </c>
      <c r="Q885" s="164">
        <f t="shared" si="128"/>
        <v>0</v>
      </c>
      <c r="R885" s="146"/>
      <c r="S885" s="147"/>
      <c r="T885" s="147"/>
      <c r="U885" s="157"/>
      <c r="V885" s="165"/>
      <c r="W885" s="166"/>
      <c r="X885" s="166"/>
      <c r="Y885" s="166"/>
      <c r="Z885" s="167" t="str">
        <f t="shared" si="125"/>
        <v/>
      </c>
      <c r="AA885" s="150">
        <f t="shared" si="127"/>
        <v>0</v>
      </c>
      <c r="AB885" s="167" t="str">
        <f t="shared" si="126"/>
        <v/>
      </c>
      <c r="AG885" s="188" t="str">
        <f ca="1">IF(AB885="","",MIN(OFFSET(B885,0,0):OFFSET(B885,AB885-1,0)))</f>
        <v/>
      </c>
      <c r="AH885" s="188" t="str">
        <f ca="1">IF(AB885="","",MIN(OFFSET(C885,0,0):OFFSET(C885,AB885-1,0)))</f>
        <v/>
      </c>
      <c r="AI885" s="188" t="str">
        <f ca="1">IF(AB885="","",MAX(OFFSET(B885,0,0):OFFSET(B885,AB885-1,0)))</f>
        <v/>
      </c>
      <c r="AJ885" s="188" t="str">
        <f ca="1">IF(AB885="","",MAX(OFFSET(C885,0,0):OFFSET(C885,AB885-1,0)))</f>
        <v/>
      </c>
      <c r="AK885" s="188">
        <f t="shared" ca="1" si="122"/>
        <v>0</v>
      </c>
      <c r="AL885" s="189">
        <f t="shared" ca="1" si="123"/>
        <v>0</v>
      </c>
    </row>
    <row r="886" spans="1:38" ht="15.75" x14ac:dyDescent="0.25">
      <c r="A886" s="138"/>
      <c r="B886" s="160"/>
      <c r="C886" s="160"/>
      <c r="D886" s="161"/>
      <c r="E886" s="142">
        <f t="shared" si="124"/>
        <v>1</v>
      </c>
      <c r="F886" s="162">
        <f t="shared" si="129"/>
        <v>0</v>
      </c>
      <c r="G886" s="161"/>
      <c r="H886" s="179"/>
      <c r="I886" s="143"/>
      <c r="J886" s="143"/>
      <c r="K886" s="185" t="e">
        <f>VLOOKUP('Damage Pickup'!$H886&amp;'Damage Pickup'!$I886,Code!$I$2:$M$51,4,0)</f>
        <v>#N/A</v>
      </c>
      <c r="L886" s="183"/>
      <c r="M886" s="163"/>
      <c r="N886" s="169"/>
      <c r="O886" s="169"/>
      <c r="P886" s="144">
        <v>0</v>
      </c>
      <c r="Q886" s="164">
        <f t="shared" si="128"/>
        <v>0</v>
      </c>
      <c r="R886" s="146"/>
      <c r="S886" s="147"/>
      <c r="T886" s="147"/>
      <c r="U886" s="157"/>
      <c r="V886" s="165"/>
      <c r="W886" s="166"/>
      <c r="X886" s="166"/>
      <c r="Y886" s="166"/>
      <c r="Z886" s="167" t="str">
        <f t="shared" si="125"/>
        <v/>
      </c>
      <c r="AA886" s="150">
        <f t="shared" si="127"/>
        <v>0</v>
      </c>
      <c r="AB886" s="167" t="str">
        <f t="shared" si="126"/>
        <v/>
      </c>
      <c r="AG886" s="188" t="str">
        <f ca="1">IF(AB886="","",MIN(OFFSET(B886,0,0):OFFSET(B886,AB886-1,0)))</f>
        <v/>
      </c>
      <c r="AH886" s="188" t="str">
        <f ca="1">IF(AB886="","",MIN(OFFSET(C886,0,0):OFFSET(C886,AB886-1,0)))</f>
        <v/>
      </c>
      <c r="AI886" s="188" t="str">
        <f ca="1">IF(AB886="","",MAX(OFFSET(B886,0,0):OFFSET(B886,AB886-1,0)))</f>
        <v/>
      </c>
      <c r="AJ886" s="188" t="str">
        <f ca="1">IF(AB886="","",MAX(OFFSET(C886,0,0):OFFSET(C886,AB886-1,0)))</f>
        <v/>
      </c>
      <c r="AK886" s="188">
        <f t="shared" ca="1" si="122"/>
        <v>0</v>
      </c>
      <c r="AL886" s="189">
        <f t="shared" ca="1" si="123"/>
        <v>0</v>
      </c>
    </row>
    <row r="887" spans="1:38" ht="15.75" x14ac:dyDescent="0.25">
      <c r="A887" s="138"/>
      <c r="B887" s="160"/>
      <c r="C887" s="160"/>
      <c r="D887" s="161"/>
      <c r="E887" s="142">
        <f t="shared" si="124"/>
        <v>1</v>
      </c>
      <c r="F887" s="162">
        <f t="shared" si="129"/>
        <v>0</v>
      </c>
      <c r="G887" s="161"/>
      <c r="H887" s="179"/>
      <c r="I887" s="143"/>
      <c r="J887" s="143"/>
      <c r="K887" s="185" t="e">
        <f>VLOOKUP('Damage Pickup'!$H887&amp;'Damage Pickup'!$I887,Code!$I$2:$M$51,4,0)</f>
        <v>#N/A</v>
      </c>
      <c r="L887" s="183"/>
      <c r="M887" s="163"/>
      <c r="N887" s="169"/>
      <c r="O887" s="169"/>
      <c r="P887" s="144">
        <v>0</v>
      </c>
      <c r="Q887" s="164">
        <f t="shared" si="128"/>
        <v>0</v>
      </c>
      <c r="R887" s="146"/>
      <c r="S887" s="147"/>
      <c r="T887" s="147"/>
      <c r="U887" s="157"/>
      <c r="V887" s="165"/>
      <c r="W887" s="166"/>
      <c r="X887" s="166"/>
      <c r="Y887" s="166"/>
      <c r="Z887" s="167" t="str">
        <f t="shared" si="125"/>
        <v/>
      </c>
      <c r="AA887" s="150">
        <f t="shared" si="127"/>
        <v>0</v>
      </c>
      <c r="AB887" s="167" t="str">
        <f t="shared" si="126"/>
        <v/>
      </c>
      <c r="AG887" s="188" t="str">
        <f ca="1">IF(AB887="","",MIN(OFFSET(B887,0,0):OFFSET(B887,AB887-1,0)))</f>
        <v/>
      </c>
      <c r="AH887" s="188" t="str">
        <f ca="1">IF(AB887="","",MIN(OFFSET(C887,0,0):OFFSET(C887,AB887-1,0)))</f>
        <v/>
      </c>
      <c r="AI887" s="188" t="str">
        <f ca="1">IF(AB887="","",MAX(OFFSET(B887,0,0):OFFSET(B887,AB887-1,0)))</f>
        <v/>
      </c>
      <c r="AJ887" s="188" t="str">
        <f ca="1">IF(AB887="","",MAX(OFFSET(C887,0,0):OFFSET(C887,AB887-1,0)))</f>
        <v/>
      </c>
      <c r="AK887" s="188">
        <f t="shared" ca="1" si="122"/>
        <v>0</v>
      </c>
      <c r="AL887" s="189">
        <f t="shared" ca="1" si="123"/>
        <v>0</v>
      </c>
    </row>
    <row r="888" spans="1:38" ht="15.75" x14ac:dyDescent="0.25">
      <c r="A888" s="138"/>
      <c r="B888" s="160"/>
      <c r="C888" s="160"/>
      <c r="D888" s="161"/>
      <c r="E888" s="142">
        <f t="shared" si="124"/>
        <v>1</v>
      </c>
      <c r="F888" s="162">
        <f t="shared" si="129"/>
        <v>0</v>
      </c>
      <c r="G888" s="161"/>
      <c r="H888" s="179"/>
      <c r="I888" s="143"/>
      <c r="J888" s="143"/>
      <c r="K888" s="185" t="e">
        <f>VLOOKUP('Damage Pickup'!$H888&amp;'Damage Pickup'!$I888,Code!$I$2:$M$51,4,0)</f>
        <v>#N/A</v>
      </c>
      <c r="L888" s="183"/>
      <c r="M888" s="163"/>
      <c r="N888" s="169"/>
      <c r="O888" s="169"/>
      <c r="P888" s="144">
        <v>0</v>
      </c>
      <c r="Q888" s="164">
        <f t="shared" si="128"/>
        <v>0</v>
      </c>
      <c r="R888" s="146"/>
      <c r="S888" s="147"/>
      <c r="T888" s="147"/>
      <c r="U888" s="157"/>
      <c r="V888" s="165"/>
      <c r="W888" s="166"/>
      <c r="X888" s="166"/>
      <c r="Y888" s="166"/>
      <c r="Z888" s="167" t="str">
        <f t="shared" si="125"/>
        <v/>
      </c>
      <c r="AA888" s="150">
        <f t="shared" si="127"/>
        <v>0</v>
      </c>
      <c r="AB888" s="167" t="str">
        <f t="shared" si="126"/>
        <v/>
      </c>
      <c r="AG888" s="188" t="str">
        <f ca="1">IF(AB888="","",MIN(OFFSET(B888,0,0):OFFSET(B888,AB888-1,0)))</f>
        <v/>
      </c>
      <c r="AH888" s="188" t="str">
        <f ca="1">IF(AB888="","",MIN(OFFSET(C888,0,0):OFFSET(C888,AB888-1,0)))</f>
        <v/>
      </c>
      <c r="AI888" s="188" t="str">
        <f ca="1">IF(AB888="","",MAX(OFFSET(B888,0,0):OFFSET(B888,AB888-1,0)))</f>
        <v/>
      </c>
      <c r="AJ888" s="188" t="str">
        <f ca="1">IF(AB888="","",MAX(OFFSET(C888,0,0):OFFSET(C888,AB888-1,0)))</f>
        <v/>
      </c>
      <c r="AK888" s="188">
        <f t="shared" ca="1" si="122"/>
        <v>0</v>
      </c>
      <c r="AL888" s="189">
        <f t="shared" ca="1" si="123"/>
        <v>0</v>
      </c>
    </row>
    <row r="889" spans="1:38" ht="15.75" x14ac:dyDescent="0.25">
      <c r="A889" s="138"/>
      <c r="B889" s="160"/>
      <c r="C889" s="160"/>
      <c r="D889" s="161"/>
      <c r="E889" s="142">
        <f t="shared" si="124"/>
        <v>1</v>
      </c>
      <c r="F889" s="162">
        <f t="shared" si="129"/>
        <v>0</v>
      </c>
      <c r="G889" s="161"/>
      <c r="H889" s="179"/>
      <c r="I889" s="143"/>
      <c r="J889" s="143"/>
      <c r="K889" s="185" t="e">
        <f>VLOOKUP('Damage Pickup'!$H889&amp;'Damage Pickup'!$I889,Code!$I$2:$M$51,4,0)</f>
        <v>#N/A</v>
      </c>
      <c r="L889" s="183"/>
      <c r="M889" s="163"/>
      <c r="N889" s="169"/>
      <c r="O889" s="169"/>
      <c r="P889" s="144">
        <v>0</v>
      </c>
      <c r="Q889" s="164">
        <f t="shared" si="128"/>
        <v>0</v>
      </c>
      <c r="R889" s="146"/>
      <c r="S889" s="147"/>
      <c r="T889" s="147"/>
      <c r="U889" s="157"/>
      <c r="V889" s="165"/>
      <c r="W889" s="166"/>
      <c r="X889" s="166"/>
      <c r="Y889" s="166"/>
      <c r="Z889" s="167" t="str">
        <f t="shared" si="125"/>
        <v/>
      </c>
      <c r="AA889" s="150">
        <f t="shared" si="127"/>
        <v>0</v>
      </c>
      <c r="AB889" s="167" t="str">
        <f t="shared" si="126"/>
        <v/>
      </c>
      <c r="AG889" s="188" t="str">
        <f ca="1">IF(AB889="","",MIN(OFFSET(B889,0,0):OFFSET(B889,AB889-1,0)))</f>
        <v/>
      </c>
      <c r="AH889" s="188" t="str">
        <f ca="1">IF(AB889="","",MIN(OFFSET(C889,0,0):OFFSET(C889,AB889-1,0)))</f>
        <v/>
      </c>
      <c r="AI889" s="188" t="str">
        <f ca="1">IF(AB889="","",MAX(OFFSET(B889,0,0):OFFSET(B889,AB889-1,0)))</f>
        <v/>
      </c>
      <c r="AJ889" s="188" t="str">
        <f ca="1">IF(AB889="","",MAX(OFFSET(C889,0,0):OFFSET(C889,AB889-1,0)))</f>
        <v/>
      </c>
      <c r="AK889" s="188">
        <f t="shared" ca="1" si="122"/>
        <v>0</v>
      </c>
      <c r="AL889" s="189">
        <f t="shared" ca="1" si="123"/>
        <v>0</v>
      </c>
    </row>
    <row r="890" spans="1:38" ht="15.75" x14ac:dyDescent="0.25">
      <c r="A890" s="138"/>
      <c r="B890" s="160"/>
      <c r="C890" s="160"/>
      <c r="D890" s="161"/>
      <c r="E890" s="142">
        <f t="shared" si="124"/>
        <v>1</v>
      </c>
      <c r="F890" s="162">
        <f t="shared" si="129"/>
        <v>0</v>
      </c>
      <c r="G890" s="161"/>
      <c r="H890" s="179"/>
      <c r="I890" s="143"/>
      <c r="J890" s="143"/>
      <c r="K890" s="185" t="e">
        <f>VLOOKUP('Damage Pickup'!$H890&amp;'Damage Pickup'!$I890,Code!$I$2:$M$51,4,0)</f>
        <v>#N/A</v>
      </c>
      <c r="L890" s="183"/>
      <c r="M890" s="163"/>
      <c r="N890" s="169"/>
      <c r="O890" s="169"/>
      <c r="P890" s="144">
        <v>0</v>
      </c>
      <c r="Q890" s="164">
        <f t="shared" si="128"/>
        <v>0</v>
      </c>
      <c r="R890" s="146"/>
      <c r="S890" s="147"/>
      <c r="T890" s="147"/>
      <c r="U890" s="157"/>
      <c r="V890" s="165"/>
      <c r="W890" s="166"/>
      <c r="X890" s="166"/>
      <c r="Y890" s="166"/>
      <c r="Z890" s="167" t="str">
        <f t="shared" si="125"/>
        <v/>
      </c>
      <c r="AA890" s="150">
        <f t="shared" si="127"/>
        <v>0</v>
      </c>
      <c r="AB890" s="167" t="str">
        <f t="shared" si="126"/>
        <v/>
      </c>
      <c r="AG890" s="188" t="str">
        <f ca="1">IF(AB890="","",MIN(OFFSET(B890,0,0):OFFSET(B890,AB890-1,0)))</f>
        <v/>
      </c>
      <c r="AH890" s="188" t="str">
        <f ca="1">IF(AB890="","",MIN(OFFSET(C890,0,0):OFFSET(C890,AB890-1,0)))</f>
        <v/>
      </c>
      <c r="AI890" s="188" t="str">
        <f ca="1">IF(AB890="","",MAX(OFFSET(B890,0,0):OFFSET(B890,AB890-1,0)))</f>
        <v/>
      </c>
      <c r="AJ890" s="188" t="str">
        <f ca="1">IF(AB890="","",MAX(OFFSET(C890,0,0):OFFSET(C890,AB890-1,0)))</f>
        <v/>
      </c>
      <c r="AK890" s="188">
        <f t="shared" ca="1" si="122"/>
        <v>0</v>
      </c>
      <c r="AL890" s="189">
        <f t="shared" ca="1" si="123"/>
        <v>0</v>
      </c>
    </row>
    <row r="891" spans="1:38" ht="15.75" x14ac:dyDescent="0.25">
      <c r="A891" s="138"/>
      <c r="B891" s="160"/>
      <c r="C891" s="160"/>
      <c r="D891" s="161"/>
      <c r="E891" s="142">
        <f t="shared" si="124"/>
        <v>1</v>
      </c>
      <c r="F891" s="162">
        <f t="shared" si="129"/>
        <v>0</v>
      </c>
      <c r="G891" s="161"/>
      <c r="H891" s="179"/>
      <c r="I891" s="143"/>
      <c r="J891" s="143"/>
      <c r="K891" s="185" t="e">
        <f>VLOOKUP('Damage Pickup'!$H891&amp;'Damage Pickup'!$I891,Code!$I$2:$M$51,4,0)</f>
        <v>#N/A</v>
      </c>
      <c r="L891" s="183"/>
      <c r="M891" s="163"/>
      <c r="N891" s="169"/>
      <c r="O891" s="169"/>
      <c r="P891" s="144">
        <v>0</v>
      </c>
      <c r="Q891" s="164">
        <f t="shared" si="128"/>
        <v>0</v>
      </c>
      <c r="R891" s="146"/>
      <c r="S891" s="147"/>
      <c r="T891" s="147"/>
      <c r="U891" s="157"/>
      <c r="V891" s="165"/>
      <c r="W891" s="166"/>
      <c r="X891" s="166"/>
      <c r="Y891" s="166"/>
      <c r="Z891" s="167" t="str">
        <f t="shared" si="125"/>
        <v/>
      </c>
      <c r="AA891" s="150">
        <f t="shared" si="127"/>
        <v>0</v>
      </c>
      <c r="AB891" s="167" t="str">
        <f t="shared" si="126"/>
        <v/>
      </c>
      <c r="AG891" s="188" t="str">
        <f ca="1">IF(AB891="","",MIN(OFFSET(B891,0,0):OFFSET(B891,AB891-1,0)))</f>
        <v/>
      </c>
      <c r="AH891" s="188" t="str">
        <f ca="1">IF(AB891="","",MIN(OFFSET(C891,0,0):OFFSET(C891,AB891-1,0)))</f>
        <v/>
      </c>
      <c r="AI891" s="188" t="str">
        <f ca="1">IF(AB891="","",MAX(OFFSET(B891,0,0):OFFSET(B891,AB891-1,0)))</f>
        <v/>
      </c>
      <c r="AJ891" s="188" t="str">
        <f ca="1">IF(AB891="","",MAX(OFFSET(C891,0,0):OFFSET(C891,AB891-1,0)))</f>
        <v/>
      </c>
      <c r="AK891" s="188">
        <f t="shared" ca="1" si="122"/>
        <v>0</v>
      </c>
      <c r="AL891" s="189">
        <f t="shared" ca="1" si="123"/>
        <v>0</v>
      </c>
    </row>
    <row r="892" spans="1:38" ht="15.75" x14ac:dyDescent="0.25">
      <c r="A892" s="138"/>
      <c r="B892" s="160"/>
      <c r="C892" s="160"/>
      <c r="D892" s="161"/>
      <c r="E892" s="142">
        <f t="shared" si="124"/>
        <v>1</v>
      </c>
      <c r="F892" s="162">
        <f t="shared" si="129"/>
        <v>0</v>
      </c>
      <c r="G892" s="161"/>
      <c r="H892" s="179"/>
      <c r="I892" s="143"/>
      <c r="J892" s="143"/>
      <c r="K892" s="185" t="e">
        <f>VLOOKUP('Damage Pickup'!$H892&amp;'Damage Pickup'!$I892,Code!$I$2:$M$51,4,0)</f>
        <v>#N/A</v>
      </c>
      <c r="L892" s="183"/>
      <c r="M892" s="163"/>
      <c r="N892" s="169"/>
      <c r="O892" s="169"/>
      <c r="P892" s="144">
        <v>0</v>
      </c>
      <c r="Q892" s="164">
        <f t="shared" si="128"/>
        <v>0</v>
      </c>
      <c r="R892" s="146"/>
      <c r="S892" s="147"/>
      <c r="T892" s="147"/>
      <c r="U892" s="157"/>
      <c r="V892" s="165"/>
      <c r="W892" s="166"/>
      <c r="X892" s="166"/>
      <c r="Y892" s="166"/>
      <c r="Z892" s="167" t="str">
        <f t="shared" si="125"/>
        <v/>
      </c>
      <c r="AA892" s="150">
        <f t="shared" si="127"/>
        <v>0</v>
      </c>
      <c r="AB892" s="167" t="str">
        <f t="shared" si="126"/>
        <v/>
      </c>
      <c r="AG892" s="188" t="str">
        <f ca="1">IF(AB892="","",MIN(OFFSET(B892,0,0):OFFSET(B892,AB892-1,0)))</f>
        <v/>
      </c>
      <c r="AH892" s="188" t="str">
        <f ca="1">IF(AB892="","",MIN(OFFSET(C892,0,0):OFFSET(C892,AB892-1,0)))</f>
        <v/>
      </c>
      <c r="AI892" s="188" t="str">
        <f ca="1">IF(AB892="","",MAX(OFFSET(B892,0,0):OFFSET(B892,AB892-1,0)))</f>
        <v/>
      </c>
      <c r="AJ892" s="188" t="str">
        <f ca="1">IF(AB892="","",MAX(OFFSET(C892,0,0):OFFSET(C892,AB892-1,0)))</f>
        <v/>
      </c>
      <c r="AK892" s="188">
        <f t="shared" ca="1" si="122"/>
        <v>0</v>
      </c>
      <c r="AL892" s="189">
        <f t="shared" ca="1" si="123"/>
        <v>0</v>
      </c>
    </row>
    <row r="893" spans="1:38" ht="15.75" x14ac:dyDescent="0.25">
      <c r="A893" s="138"/>
      <c r="B893" s="160"/>
      <c r="C893" s="160"/>
      <c r="D893" s="161"/>
      <c r="E893" s="142">
        <f t="shared" si="124"/>
        <v>1</v>
      </c>
      <c r="F893" s="162">
        <f t="shared" si="129"/>
        <v>0</v>
      </c>
      <c r="G893" s="161"/>
      <c r="H893" s="179"/>
      <c r="I893" s="143"/>
      <c r="J893" s="143"/>
      <c r="K893" s="185" t="e">
        <f>VLOOKUP('Damage Pickup'!$H893&amp;'Damage Pickup'!$I893,Code!$I$2:$M$51,4,0)</f>
        <v>#N/A</v>
      </c>
      <c r="L893" s="183"/>
      <c r="M893" s="163"/>
      <c r="N893" s="169"/>
      <c r="O893" s="169"/>
      <c r="P893" s="144">
        <v>0</v>
      </c>
      <c r="Q893" s="164">
        <f t="shared" si="128"/>
        <v>0</v>
      </c>
      <c r="R893" s="146"/>
      <c r="S893" s="147"/>
      <c r="T893" s="147"/>
      <c r="U893" s="157"/>
      <c r="V893" s="165"/>
      <c r="W893" s="166"/>
      <c r="X893" s="166"/>
      <c r="Y893" s="166"/>
      <c r="Z893" s="167" t="str">
        <f t="shared" si="125"/>
        <v/>
      </c>
      <c r="AA893" s="150">
        <f t="shared" si="127"/>
        <v>0</v>
      </c>
      <c r="AB893" s="167" t="str">
        <f t="shared" si="126"/>
        <v/>
      </c>
      <c r="AG893" s="188" t="str">
        <f ca="1">IF(AB893="","",MIN(OFFSET(B893,0,0):OFFSET(B893,AB893-1,0)))</f>
        <v/>
      </c>
      <c r="AH893" s="188" t="str">
        <f ca="1">IF(AB893="","",MIN(OFFSET(C893,0,0):OFFSET(C893,AB893-1,0)))</f>
        <v/>
      </c>
      <c r="AI893" s="188" t="str">
        <f ca="1">IF(AB893="","",MAX(OFFSET(B893,0,0):OFFSET(B893,AB893-1,0)))</f>
        <v/>
      </c>
      <c r="AJ893" s="188" t="str">
        <f ca="1">IF(AB893="","",MAX(OFFSET(C893,0,0):OFFSET(C893,AB893-1,0)))</f>
        <v/>
      </c>
      <c r="AK893" s="188">
        <f t="shared" ref="AK893:AK956" ca="1" si="130">MIN(AG893:AJ893)</f>
        <v>0</v>
      </c>
      <c r="AL893" s="189">
        <f t="shared" ref="AL893:AL956" ca="1" si="131">MAX(AG893:AJ893)</f>
        <v>0</v>
      </c>
    </row>
    <row r="894" spans="1:38" ht="15.75" x14ac:dyDescent="0.25">
      <c r="A894" s="138"/>
      <c r="B894" s="160"/>
      <c r="C894" s="160"/>
      <c r="D894" s="161"/>
      <c r="E894" s="142">
        <f t="shared" si="124"/>
        <v>1</v>
      </c>
      <c r="F894" s="162">
        <f t="shared" si="129"/>
        <v>0</v>
      </c>
      <c r="G894" s="161"/>
      <c r="H894" s="179"/>
      <c r="I894" s="143"/>
      <c r="J894" s="143"/>
      <c r="K894" s="185" t="e">
        <f>VLOOKUP('Damage Pickup'!$H894&amp;'Damage Pickup'!$I894,Code!$I$2:$M$51,4,0)</f>
        <v>#N/A</v>
      </c>
      <c r="L894" s="183"/>
      <c r="M894" s="163"/>
      <c r="N894" s="169"/>
      <c r="O894" s="169"/>
      <c r="P894" s="144">
        <v>0</v>
      </c>
      <c r="Q894" s="164">
        <f t="shared" si="128"/>
        <v>0</v>
      </c>
      <c r="R894" s="146"/>
      <c r="S894" s="147"/>
      <c r="T894" s="147"/>
      <c r="U894" s="157"/>
      <c r="V894" s="165"/>
      <c r="W894" s="166"/>
      <c r="X894" s="166"/>
      <c r="Y894" s="166"/>
      <c r="Z894" s="167" t="str">
        <f t="shared" si="125"/>
        <v/>
      </c>
      <c r="AA894" s="150">
        <f t="shared" si="127"/>
        <v>0</v>
      </c>
      <c r="AB894" s="167" t="str">
        <f t="shared" si="126"/>
        <v/>
      </c>
      <c r="AG894" s="188" t="str">
        <f ca="1">IF(AB894="","",MIN(OFFSET(B894,0,0):OFFSET(B894,AB894-1,0)))</f>
        <v/>
      </c>
      <c r="AH894" s="188" t="str">
        <f ca="1">IF(AB894="","",MIN(OFFSET(C894,0,0):OFFSET(C894,AB894-1,0)))</f>
        <v/>
      </c>
      <c r="AI894" s="188" t="str">
        <f ca="1">IF(AB894="","",MAX(OFFSET(B894,0,0):OFFSET(B894,AB894-1,0)))</f>
        <v/>
      </c>
      <c r="AJ894" s="188" t="str">
        <f ca="1">IF(AB894="","",MAX(OFFSET(C894,0,0):OFFSET(C894,AB894-1,0)))</f>
        <v/>
      </c>
      <c r="AK894" s="188">
        <f t="shared" ca="1" si="130"/>
        <v>0</v>
      </c>
      <c r="AL894" s="189">
        <f t="shared" ca="1" si="131"/>
        <v>0</v>
      </c>
    </row>
    <row r="895" spans="1:38" ht="15.75" x14ac:dyDescent="0.25">
      <c r="A895" s="138"/>
      <c r="B895" s="160"/>
      <c r="C895" s="160"/>
      <c r="D895" s="161"/>
      <c r="E895" s="142">
        <f t="shared" si="124"/>
        <v>1</v>
      </c>
      <c r="F895" s="162">
        <f t="shared" si="129"/>
        <v>0</v>
      </c>
      <c r="G895" s="161"/>
      <c r="H895" s="179"/>
      <c r="I895" s="143"/>
      <c r="J895" s="143"/>
      <c r="K895" s="185" t="e">
        <f>VLOOKUP('Damage Pickup'!$H895&amp;'Damage Pickup'!$I895,Code!$I$2:$M$51,4,0)</f>
        <v>#N/A</v>
      </c>
      <c r="L895" s="183"/>
      <c r="M895" s="163"/>
      <c r="N895" s="169"/>
      <c r="O895" s="169"/>
      <c r="P895" s="144">
        <v>0</v>
      </c>
      <c r="Q895" s="164">
        <f t="shared" si="128"/>
        <v>0</v>
      </c>
      <c r="R895" s="146"/>
      <c r="S895" s="147"/>
      <c r="T895" s="147"/>
      <c r="U895" s="157"/>
      <c r="V895" s="165"/>
      <c r="W895" s="166"/>
      <c r="X895" s="166"/>
      <c r="Y895" s="166"/>
      <c r="Z895" s="167" t="str">
        <f t="shared" si="125"/>
        <v/>
      </c>
      <c r="AA895" s="150">
        <f t="shared" si="127"/>
        <v>0</v>
      </c>
      <c r="AB895" s="167" t="str">
        <f t="shared" si="126"/>
        <v/>
      </c>
      <c r="AG895" s="188" t="str">
        <f ca="1">IF(AB895="","",MIN(OFFSET(B895,0,0):OFFSET(B895,AB895-1,0)))</f>
        <v/>
      </c>
      <c r="AH895" s="188" t="str">
        <f ca="1">IF(AB895="","",MIN(OFFSET(C895,0,0):OFFSET(C895,AB895-1,0)))</f>
        <v/>
      </c>
      <c r="AI895" s="188" t="str">
        <f ca="1">IF(AB895="","",MAX(OFFSET(B895,0,0):OFFSET(B895,AB895-1,0)))</f>
        <v/>
      </c>
      <c r="AJ895" s="188" t="str">
        <f ca="1">IF(AB895="","",MAX(OFFSET(C895,0,0):OFFSET(C895,AB895-1,0)))</f>
        <v/>
      </c>
      <c r="AK895" s="188">
        <f t="shared" ca="1" si="130"/>
        <v>0</v>
      </c>
      <c r="AL895" s="189">
        <f t="shared" ca="1" si="131"/>
        <v>0</v>
      </c>
    </row>
    <row r="896" spans="1:38" ht="15.75" x14ac:dyDescent="0.25">
      <c r="A896" s="138"/>
      <c r="B896" s="160"/>
      <c r="C896" s="160"/>
      <c r="D896" s="161"/>
      <c r="E896" s="142">
        <f t="shared" si="124"/>
        <v>1</v>
      </c>
      <c r="F896" s="162">
        <f t="shared" si="129"/>
        <v>0</v>
      </c>
      <c r="G896" s="161"/>
      <c r="H896" s="179"/>
      <c r="I896" s="143"/>
      <c r="J896" s="143"/>
      <c r="K896" s="185" t="e">
        <f>VLOOKUP('Damage Pickup'!$H896&amp;'Damage Pickup'!$I896,Code!$I$2:$M$51,4,0)</f>
        <v>#N/A</v>
      </c>
      <c r="L896" s="183"/>
      <c r="M896" s="163"/>
      <c r="N896" s="169"/>
      <c r="O896" s="169"/>
      <c r="P896" s="144">
        <v>0</v>
      </c>
      <c r="Q896" s="164">
        <f t="shared" si="128"/>
        <v>0</v>
      </c>
      <c r="R896" s="146"/>
      <c r="S896" s="147"/>
      <c r="T896" s="147"/>
      <c r="U896" s="157"/>
      <c r="V896" s="165"/>
      <c r="W896" s="166"/>
      <c r="X896" s="166"/>
      <c r="Y896" s="166"/>
      <c r="Z896" s="167" t="str">
        <f t="shared" si="125"/>
        <v/>
      </c>
      <c r="AA896" s="150">
        <f t="shared" si="127"/>
        <v>0</v>
      </c>
      <c r="AB896" s="167" t="str">
        <f t="shared" si="126"/>
        <v/>
      </c>
      <c r="AG896" s="188" t="str">
        <f ca="1">IF(AB896="","",MIN(OFFSET(B896,0,0):OFFSET(B896,AB896-1,0)))</f>
        <v/>
      </c>
      <c r="AH896" s="188" t="str">
        <f ca="1">IF(AB896="","",MIN(OFFSET(C896,0,0):OFFSET(C896,AB896-1,0)))</f>
        <v/>
      </c>
      <c r="AI896" s="188" t="str">
        <f ca="1">IF(AB896="","",MAX(OFFSET(B896,0,0):OFFSET(B896,AB896-1,0)))</f>
        <v/>
      </c>
      <c r="AJ896" s="188" t="str">
        <f ca="1">IF(AB896="","",MAX(OFFSET(C896,0,0):OFFSET(C896,AB896-1,0)))</f>
        <v/>
      </c>
      <c r="AK896" s="188">
        <f t="shared" ca="1" si="130"/>
        <v>0</v>
      </c>
      <c r="AL896" s="189">
        <f t="shared" ca="1" si="131"/>
        <v>0</v>
      </c>
    </row>
    <row r="897" spans="1:38" ht="15.75" x14ac:dyDescent="0.25">
      <c r="A897" s="138"/>
      <c r="B897" s="160"/>
      <c r="C897" s="160"/>
      <c r="D897" s="161"/>
      <c r="E897" s="142">
        <f t="shared" si="124"/>
        <v>1</v>
      </c>
      <c r="F897" s="162">
        <f t="shared" si="129"/>
        <v>0</v>
      </c>
      <c r="G897" s="161"/>
      <c r="H897" s="179"/>
      <c r="I897" s="143"/>
      <c r="J897" s="143"/>
      <c r="K897" s="185" t="e">
        <f>VLOOKUP('Damage Pickup'!$H897&amp;'Damage Pickup'!$I897,Code!$I$2:$M$51,4,0)</f>
        <v>#N/A</v>
      </c>
      <c r="L897" s="183"/>
      <c r="M897" s="163"/>
      <c r="N897" s="169"/>
      <c r="O897" s="169"/>
      <c r="P897" s="144">
        <v>0</v>
      </c>
      <c r="Q897" s="164">
        <f t="shared" si="128"/>
        <v>0</v>
      </c>
      <c r="R897" s="146"/>
      <c r="S897" s="147"/>
      <c r="T897" s="147"/>
      <c r="U897" s="157"/>
      <c r="V897" s="165"/>
      <c r="W897" s="166"/>
      <c r="X897" s="166"/>
      <c r="Y897" s="166"/>
      <c r="Z897" s="167" t="str">
        <f t="shared" si="125"/>
        <v/>
      </c>
      <c r="AA897" s="150">
        <f t="shared" si="127"/>
        <v>0</v>
      </c>
      <c r="AB897" s="167" t="str">
        <f t="shared" si="126"/>
        <v/>
      </c>
      <c r="AG897" s="188" t="str">
        <f ca="1">IF(AB897="","",MIN(OFFSET(B897,0,0):OFFSET(B897,AB897-1,0)))</f>
        <v/>
      </c>
      <c r="AH897" s="188" t="str">
        <f ca="1">IF(AB897="","",MIN(OFFSET(C897,0,0):OFFSET(C897,AB897-1,0)))</f>
        <v/>
      </c>
      <c r="AI897" s="188" t="str">
        <f ca="1">IF(AB897="","",MAX(OFFSET(B897,0,0):OFFSET(B897,AB897-1,0)))</f>
        <v/>
      </c>
      <c r="AJ897" s="188" t="str">
        <f ca="1">IF(AB897="","",MAX(OFFSET(C897,0,0):OFFSET(C897,AB897-1,0)))</f>
        <v/>
      </c>
      <c r="AK897" s="188">
        <f t="shared" ca="1" si="130"/>
        <v>0</v>
      </c>
      <c r="AL897" s="189">
        <f t="shared" ca="1" si="131"/>
        <v>0</v>
      </c>
    </row>
    <row r="898" spans="1:38" ht="15.75" x14ac:dyDescent="0.25">
      <c r="A898" s="138"/>
      <c r="B898" s="160"/>
      <c r="C898" s="160"/>
      <c r="D898" s="161"/>
      <c r="E898" s="142">
        <f t="shared" ref="E898:E961" si="132">IF(OR(ABS(C898-B898)*1000=0,C898=0),1,ABS(C898-B898)*1000)</f>
        <v>1</v>
      </c>
      <c r="F898" s="162">
        <f t="shared" si="129"/>
        <v>0</v>
      </c>
      <c r="G898" s="161"/>
      <c r="H898" s="179"/>
      <c r="I898" s="143"/>
      <c r="J898" s="143"/>
      <c r="K898" s="185" t="e">
        <f>VLOOKUP('Damage Pickup'!$H898&amp;'Damage Pickup'!$I898,Code!$I$2:$M$51,4,0)</f>
        <v>#N/A</v>
      </c>
      <c r="L898" s="183"/>
      <c r="M898" s="163"/>
      <c r="N898" s="169"/>
      <c r="O898" s="169"/>
      <c r="P898" s="144">
        <v>0</v>
      </c>
      <c r="Q898" s="164">
        <f t="shared" si="128"/>
        <v>0</v>
      </c>
      <c r="R898" s="146"/>
      <c r="S898" s="147"/>
      <c r="T898" s="147"/>
      <c r="U898" s="157"/>
      <c r="V898" s="165"/>
      <c r="W898" s="166"/>
      <c r="X898" s="166"/>
      <c r="Y898" s="166"/>
      <c r="Z898" s="167" t="str">
        <f t="shared" si="125"/>
        <v/>
      </c>
      <c r="AA898" s="150">
        <f t="shared" si="127"/>
        <v>0</v>
      </c>
      <c r="AB898" s="167" t="str">
        <f t="shared" si="126"/>
        <v/>
      </c>
      <c r="AG898" s="188" t="str">
        <f ca="1">IF(AB898="","",MIN(OFFSET(B898,0,0):OFFSET(B898,AB898-1,0)))</f>
        <v/>
      </c>
      <c r="AH898" s="188" t="str">
        <f ca="1">IF(AB898="","",MIN(OFFSET(C898,0,0):OFFSET(C898,AB898-1,0)))</f>
        <v/>
      </c>
      <c r="AI898" s="188" t="str">
        <f ca="1">IF(AB898="","",MAX(OFFSET(B898,0,0):OFFSET(B898,AB898-1,0)))</f>
        <v/>
      </c>
      <c r="AJ898" s="188" t="str">
        <f ca="1">IF(AB898="","",MAX(OFFSET(C898,0,0):OFFSET(C898,AB898-1,0)))</f>
        <v/>
      </c>
      <c r="AK898" s="188">
        <f t="shared" ca="1" si="130"/>
        <v>0</v>
      </c>
      <c r="AL898" s="189">
        <f t="shared" ca="1" si="131"/>
        <v>0</v>
      </c>
    </row>
    <row r="899" spans="1:38" ht="15.75" x14ac:dyDescent="0.25">
      <c r="A899" s="138"/>
      <c r="B899" s="160"/>
      <c r="C899" s="160"/>
      <c r="D899" s="161"/>
      <c r="E899" s="142">
        <f t="shared" si="132"/>
        <v>1</v>
      </c>
      <c r="F899" s="162">
        <f t="shared" si="129"/>
        <v>0</v>
      </c>
      <c r="G899" s="161"/>
      <c r="H899" s="179"/>
      <c r="I899" s="143"/>
      <c r="J899" s="143"/>
      <c r="K899" s="185" t="e">
        <f>VLOOKUP('Damage Pickup'!$H899&amp;'Damage Pickup'!$I899,Code!$I$2:$M$51,4,0)</f>
        <v>#N/A</v>
      </c>
      <c r="L899" s="183"/>
      <c r="M899" s="163"/>
      <c r="N899" s="169"/>
      <c r="O899" s="169"/>
      <c r="P899" s="144">
        <v>0</v>
      </c>
      <c r="Q899" s="164">
        <f t="shared" si="128"/>
        <v>0</v>
      </c>
      <c r="R899" s="146"/>
      <c r="S899" s="147"/>
      <c r="T899" s="147"/>
      <c r="U899" s="157"/>
      <c r="V899" s="165"/>
      <c r="W899" s="166"/>
      <c r="X899" s="166"/>
      <c r="Y899" s="166"/>
      <c r="Z899" s="167" t="str">
        <f t="shared" ref="Z899:Z962" si="133">IF(A899="","",ROW()-ROW($Z$2))</f>
        <v/>
      </c>
      <c r="AA899" s="150">
        <f t="shared" si="127"/>
        <v>0</v>
      </c>
      <c r="AB899" s="167" t="str">
        <f t="shared" ref="AB899:AB962" si="134">IF(Z899="","",COUNTIF($AA:$AA,Z899))</f>
        <v/>
      </c>
      <c r="AG899" s="188" t="str">
        <f ca="1">IF(AB899="","",MIN(OFFSET(B899,0,0):OFFSET(B899,AB899-1,0)))</f>
        <v/>
      </c>
      <c r="AH899" s="188" t="str">
        <f ca="1">IF(AB899="","",MIN(OFFSET(C899,0,0):OFFSET(C899,AB899-1,0)))</f>
        <v/>
      </c>
      <c r="AI899" s="188" t="str">
        <f ca="1">IF(AB899="","",MAX(OFFSET(B899,0,0):OFFSET(B899,AB899-1,0)))</f>
        <v/>
      </c>
      <c r="AJ899" s="188" t="str">
        <f ca="1">IF(AB899="","",MAX(OFFSET(C899,0,0):OFFSET(C899,AB899-1,0)))</f>
        <v/>
      </c>
      <c r="AK899" s="188">
        <f t="shared" ca="1" si="130"/>
        <v>0</v>
      </c>
      <c r="AL899" s="189">
        <f t="shared" ca="1" si="131"/>
        <v>0</v>
      </c>
    </row>
    <row r="900" spans="1:38" ht="15.75" x14ac:dyDescent="0.25">
      <c r="A900" s="138"/>
      <c r="B900" s="160"/>
      <c r="C900" s="160"/>
      <c r="D900" s="161"/>
      <c r="E900" s="142">
        <f t="shared" si="132"/>
        <v>1</v>
      </c>
      <c r="F900" s="162">
        <f t="shared" si="129"/>
        <v>0</v>
      </c>
      <c r="G900" s="161"/>
      <c r="H900" s="179"/>
      <c r="I900" s="143"/>
      <c r="J900" s="143"/>
      <c r="K900" s="185" t="e">
        <f>VLOOKUP('Damage Pickup'!$H900&amp;'Damage Pickup'!$I900,Code!$I$2:$M$51,4,0)</f>
        <v>#N/A</v>
      </c>
      <c r="L900" s="183"/>
      <c r="M900" s="163"/>
      <c r="N900" s="169"/>
      <c r="O900" s="169"/>
      <c r="P900" s="144">
        <v>0</v>
      </c>
      <c r="Q900" s="164">
        <f t="shared" si="128"/>
        <v>0</v>
      </c>
      <c r="R900" s="146"/>
      <c r="S900" s="147"/>
      <c r="T900" s="147"/>
      <c r="U900" s="157"/>
      <c r="V900" s="165"/>
      <c r="W900" s="166"/>
      <c r="X900" s="166"/>
      <c r="Y900" s="166"/>
      <c r="Z900" s="167" t="str">
        <f t="shared" si="133"/>
        <v/>
      </c>
      <c r="AA900" s="150">
        <f t="shared" si="127"/>
        <v>0</v>
      </c>
      <c r="AB900" s="167" t="str">
        <f t="shared" si="134"/>
        <v/>
      </c>
      <c r="AG900" s="188" t="str">
        <f ca="1">IF(AB900="","",MIN(OFFSET(B900,0,0):OFFSET(B900,AB900-1,0)))</f>
        <v/>
      </c>
      <c r="AH900" s="188" t="str">
        <f ca="1">IF(AB900="","",MIN(OFFSET(C900,0,0):OFFSET(C900,AB900-1,0)))</f>
        <v/>
      </c>
      <c r="AI900" s="188" t="str">
        <f ca="1">IF(AB900="","",MAX(OFFSET(B900,0,0):OFFSET(B900,AB900-1,0)))</f>
        <v/>
      </c>
      <c r="AJ900" s="188" t="str">
        <f ca="1">IF(AB900="","",MAX(OFFSET(C900,0,0):OFFSET(C900,AB900-1,0)))</f>
        <v/>
      </c>
      <c r="AK900" s="188">
        <f t="shared" ca="1" si="130"/>
        <v>0</v>
      </c>
      <c r="AL900" s="189">
        <f t="shared" ca="1" si="131"/>
        <v>0</v>
      </c>
    </row>
    <row r="901" spans="1:38" ht="15.75" x14ac:dyDescent="0.25">
      <c r="A901" s="138"/>
      <c r="B901" s="160"/>
      <c r="C901" s="160"/>
      <c r="D901" s="161"/>
      <c r="E901" s="142">
        <f t="shared" si="132"/>
        <v>1</v>
      </c>
      <c r="F901" s="162">
        <f t="shared" si="129"/>
        <v>0</v>
      </c>
      <c r="G901" s="161"/>
      <c r="H901" s="179"/>
      <c r="I901" s="143"/>
      <c r="J901" s="143"/>
      <c r="K901" s="185" t="e">
        <f>VLOOKUP('Damage Pickup'!$H901&amp;'Damage Pickup'!$I901,Code!$I$2:$M$51,4,0)</f>
        <v>#N/A</v>
      </c>
      <c r="L901" s="183"/>
      <c r="M901" s="163"/>
      <c r="N901" s="169"/>
      <c r="O901" s="169"/>
      <c r="P901" s="144">
        <v>0</v>
      </c>
      <c r="Q901" s="164">
        <f t="shared" si="128"/>
        <v>0</v>
      </c>
      <c r="R901" s="146"/>
      <c r="S901" s="147"/>
      <c r="T901" s="147"/>
      <c r="U901" s="157"/>
      <c r="V901" s="165"/>
      <c r="W901" s="166"/>
      <c r="X901" s="166"/>
      <c r="Y901" s="166"/>
      <c r="Z901" s="167" t="str">
        <f t="shared" si="133"/>
        <v/>
      </c>
      <c r="AA901" s="150">
        <f t="shared" si="127"/>
        <v>0</v>
      </c>
      <c r="AB901" s="167" t="str">
        <f t="shared" si="134"/>
        <v/>
      </c>
      <c r="AG901" s="188" t="str">
        <f ca="1">IF(AB901="","",MIN(OFFSET(B901,0,0):OFFSET(B901,AB901-1,0)))</f>
        <v/>
      </c>
      <c r="AH901" s="188" t="str">
        <f ca="1">IF(AB901="","",MIN(OFFSET(C901,0,0):OFFSET(C901,AB901-1,0)))</f>
        <v/>
      </c>
      <c r="AI901" s="188" t="str">
        <f ca="1">IF(AB901="","",MAX(OFFSET(B901,0,0):OFFSET(B901,AB901-1,0)))</f>
        <v/>
      </c>
      <c r="AJ901" s="188" t="str">
        <f ca="1">IF(AB901="","",MAX(OFFSET(C901,0,0):OFFSET(C901,AB901-1,0)))</f>
        <v/>
      </c>
      <c r="AK901" s="188">
        <f t="shared" ca="1" si="130"/>
        <v>0</v>
      </c>
      <c r="AL901" s="189">
        <f t="shared" ca="1" si="131"/>
        <v>0</v>
      </c>
    </row>
    <row r="902" spans="1:38" ht="15.75" x14ac:dyDescent="0.25">
      <c r="A902" s="138"/>
      <c r="B902" s="160"/>
      <c r="C902" s="160"/>
      <c r="D902" s="161"/>
      <c r="E902" s="142">
        <f t="shared" si="132"/>
        <v>1</v>
      </c>
      <c r="F902" s="162">
        <f t="shared" si="129"/>
        <v>0</v>
      </c>
      <c r="G902" s="161"/>
      <c r="H902" s="179"/>
      <c r="I902" s="143"/>
      <c r="J902" s="143"/>
      <c r="K902" s="185" t="e">
        <f>VLOOKUP('Damage Pickup'!$H902&amp;'Damage Pickup'!$I902,Code!$I$2:$M$51,4,0)</f>
        <v>#N/A</v>
      </c>
      <c r="L902" s="183"/>
      <c r="M902" s="163"/>
      <c r="N902" s="169"/>
      <c r="O902" s="169"/>
      <c r="P902" s="144">
        <v>0</v>
      </c>
      <c r="Q902" s="164">
        <f t="shared" si="128"/>
        <v>0</v>
      </c>
      <c r="R902" s="146"/>
      <c r="S902" s="147"/>
      <c r="T902" s="147"/>
      <c r="U902" s="157"/>
      <c r="V902" s="165"/>
      <c r="W902" s="166"/>
      <c r="X902" s="166"/>
      <c r="Y902" s="166"/>
      <c r="Z902" s="167" t="str">
        <f t="shared" si="133"/>
        <v/>
      </c>
      <c r="AA902" s="150">
        <f t="shared" si="127"/>
        <v>0</v>
      </c>
      <c r="AB902" s="167" t="str">
        <f t="shared" si="134"/>
        <v/>
      </c>
      <c r="AG902" s="188" t="str">
        <f ca="1">IF(AB902="","",MIN(OFFSET(B902,0,0):OFFSET(B902,AB902-1,0)))</f>
        <v/>
      </c>
      <c r="AH902" s="188" t="str">
        <f ca="1">IF(AB902="","",MIN(OFFSET(C902,0,0):OFFSET(C902,AB902-1,0)))</f>
        <v/>
      </c>
      <c r="AI902" s="188" t="str">
        <f ca="1">IF(AB902="","",MAX(OFFSET(B902,0,0):OFFSET(B902,AB902-1,0)))</f>
        <v/>
      </c>
      <c r="AJ902" s="188" t="str">
        <f ca="1">IF(AB902="","",MAX(OFFSET(C902,0,0):OFFSET(C902,AB902-1,0)))</f>
        <v/>
      </c>
      <c r="AK902" s="188">
        <f t="shared" ca="1" si="130"/>
        <v>0</v>
      </c>
      <c r="AL902" s="189">
        <f t="shared" ca="1" si="131"/>
        <v>0</v>
      </c>
    </row>
    <row r="903" spans="1:38" ht="15.75" x14ac:dyDescent="0.25">
      <c r="A903" s="138"/>
      <c r="B903" s="160"/>
      <c r="C903" s="160"/>
      <c r="D903" s="161"/>
      <c r="E903" s="142">
        <f t="shared" si="132"/>
        <v>1</v>
      </c>
      <c r="F903" s="162">
        <f t="shared" si="129"/>
        <v>0</v>
      </c>
      <c r="G903" s="161"/>
      <c r="H903" s="179"/>
      <c r="I903" s="143"/>
      <c r="J903" s="143"/>
      <c r="K903" s="185" t="e">
        <f>VLOOKUP('Damage Pickup'!$H903&amp;'Damage Pickup'!$I903,Code!$I$2:$M$51,4,0)</f>
        <v>#N/A</v>
      </c>
      <c r="L903" s="183"/>
      <c r="M903" s="163"/>
      <c r="N903" s="169"/>
      <c r="O903" s="169"/>
      <c r="P903" s="144">
        <v>0</v>
      </c>
      <c r="Q903" s="164">
        <f t="shared" si="128"/>
        <v>0</v>
      </c>
      <c r="R903" s="146"/>
      <c r="S903" s="147"/>
      <c r="T903" s="147"/>
      <c r="U903" s="157"/>
      <c r="V903" s="165"/>
      <c r="W903" s="166"/>
      <c r="X903" s="166"/>
      <c r="Y903" s="166"/>
      <c r="Z903" s="167" t="str">
        <f t="shared" si="133"/>
        <v/>
      </c>
      <c r="AA903" s="150">
        <f t="shared" si="127"/>
        <v>0</v>
      </c>
      <c r="AB903" s="167" t="str">
        <f t="shared" si="134"/>
        <v/>
      </c>
      <c r="AG903" s="188" t="str">
        <f ca="1">IF(AB903="","",MIN(OFFSET(B903,0,0):OFFSET(B903,AB903-1,0)))</f>
        <v/>
      </c>
      <c r="AH903" s="188" t="str">
        <f ca="1">IF(AB903="","",MIN(OFFSET(C903,0,0):OFFSET(C903,AB903-1,0)))</f>
        <v/>
      </c>
      <c r="AI903" s="188" t="str">
        <f ca="1">IF(AB903="","",MAX(OFFSET(B903,0,0):OFFSET(B903,AB903-1,0)))</f>
        <v/>
      </c>
      <c r="AJ903" s="188" t="str">
        <f ca="1">IF(AB903="","",MAX(OFFSET(C903,0,0):OFFSET(C903,AB903-1,0)))</f>
        <v/>
      </c>
      <c r="AK903" s="188">
        <f t="shared" ca="1" si="130"/>
        <v>0</v>
      </c>
      <c r="AL903" s="189">
        <f t="shared" ca="1" si="131"/>
        <v>0</v>
      </c>
    </row>
    <row r="904" spans="1:38" ht="15.75" x14ac:dyDescent="0.25">
      <c r="A904" s="138"/>
      <c r="B904" s="160"/>
      <c r="C904" s="160"/>
      <c r="D904" s="161"/>
      <c r="E904" s="142">
        <f t="shared" si="132"/>
        <v>1</v>
      </c>
      <c r="F904" s="162">
        <f t="shared" si="129"/>
        <v>0</v>
      </c>
      <c r="G904" s="161"/>
      <c r="H904" s="179"/>
      <c r="I904" s="143"/>
      <c r="J904" s="143"/>
      <c r="K904" s="185" t="e">
        <f>VLOOKUP('Damage Pickup'!$H904&amp;'Damage Pickup'!$I904,Code!$I$2:$M$51,4,0)</f>
        <v>#N/A</v>
      </c>
      <c r="L904" s="183"/>
      <c r="M904" s="163"/>
      <c r="N904" s="169"/>
      <c r="O904" s="169"/>
      <c r="P904" s="144">
        <v>0</v>
      </c>
      <c r="Q904" s="164">
        <f t="shared" si="128"/>
        <v>0</v>
      </c>
      <c r="R904" s="146"/>
      <c r="S904" s="147"/>
      <c r="T904" s="147"/>
      <c r="U904" s="157"/>
      <c r="V904" s="165"/>
      <c r="W904" s="166"/>
      <c r="X904" s="166"/>
      <c r="Y904" s="166"/>
      <c r="Z904" s="167" t="str">
        <f t="shared" si="133"/>
        <v/>
      </c>
      <c r="AA904" s="150">
        <f t="shared" si="127"/>
        <v>0</v>
      </c>
      <c r="AB904" s="167" t="str">
        <f t="shared" si="134"/>
        <v/>
      </c>
      <c r="AG904" s="188" t="str">
        <f ca="1">IF(AB904="","",MIN(OFFSET(B904,0,0):OFFSET(B904,AB904-1,0)))</f>
        <v/>
      </c>
      <c r="AH904" s="188" t="str">
        <f ca="1">IF(AB904="","",MIN(OFFSET(C904,0,0):OFFSET(C904,AB904-1,0)))</f>
        <v/>
      </c>
      <c r="AI904" s="188" t="str">
        <f ca="1">IF(AB904="","",MAX(OFFSET(B904,0,0):OFFSET(B904,AB904-1,0)))</f>
        <v/>
      </c>
      <c r="AJ904" s="188" t="str">
        <f ca="1">IF(AB904="","",MAX(OFFSET(C904,0,0):OFFSET(C904,AB904-1,0)))</f>
        <v/>
      </c>
      <c r="AK904" s="188">
        <f t="shared" ca="1" si="130"/>
        <v>0</v>
      </c>
      <c r="AL904" s="189">
        <f t="shared" ca="1" si="131"/>
        <v>0</v>
      </c>
    </row>
    <row r="905" spans="1:38" ht="15.75" x14ac:dyDescent="0.25">
      <c r="A905" s="138"/>
      <c r="B905" s="160"/>
      <c r="C905" s="160"/>
      <c r="D905" s="161"/>
      <c r="E905" s="142">
        <f t="shared" si="132"/>
        <v>1</v>
      </c>
      <c r="F905" s="162">
        <f t="shared" si="129"/>
        <v>0</v>
      </c>
      <c r="G905" s="161"/>
      <c r="H905" s="179"/>
      <c r="I905" s="143"/>
      <c r="J905" s="143"/>
      <c r="K905" s="185" t="e">
        <f>VLOOKUP('Damage Pickup'!$H905&amp;'Damage Pickup'!$I905,Code!$I$2:$M$51,4,0)</f>
        <v>#N/A</v>
      </c>
      <c r="L905" s="183"/>
      <c r="M905" s="163"/>
      <c r="N905" s="169"/>
      <c r="O905" s="169"/>
      <c r="P905" s="144">
        <v>0</v>
      </c>
      <c r="Q905" s="164">
        <f t="shared" si="128"/>
        <v>0</v>
      </c>
      <c r="R905" s="146"/>
      <c r="S905" s="147"/>
      <c r="T905" s="147"/>
      <c r="U905" s="157"/>
      <c r="V905" s="165"/>
      <c r="W905" s="166"/>
      <c r="X905" s="166"/>
      <c r="Y905" s="166"/>
      <c r="Z905" s="167" t="str">
        <f t="shared" si="133"/>
        <v/>
      </c>
      <c r="AA905" s="150">
        <f t="shared" ref="AA905:AA968" si="135">IF(B905="",0,IF(Z905="",AA904,Z905))</f>
        <v>0</v>
      </c>
      <c r="AB905" s="167" t="str">
        <f t="shared" si="134"/>
        <v/>
      </c>
      <c r="AG905" s="188" t="str">
        <f ca="1">IF(AB905="","",MIN(OFFSET(B905,0,0):OFFSET(B905,AB905-1,0)))</f>
        <v/>
      </c>
      <c r="AH905" s="188" t="str">
        <f ca="1">IF(AB905="","",MIN(OFFSET(C905,0,0):OFFSET(C905,AB905-1,0)))</f>
        <v/>
      </c>
      <c r="AI905" s="188" t="str">
        <f ca="1">IF(AB905="","",MAX(OFFSET(B905,0,0):OFFSET(B905,AB905-1,0)))</f>
        <v/>
      </c>
      <c r="AJ905" s="188" t="str">
        <f ca="1">IF(AB905="","",MAX(OFFSET(C905,0,0):OFFSET(C905,AB905-1,0)))</f>
        <v/>
      </c>
      <c r="AK905" s="188">
        <f t="shared" ca="1" si="130"/>
        <v>0</v>
      </c>
      <c r="AL905" s="189">
        <f t="shared" ca="1" si="131"/>
        <v>0</v>
      </c>
    </row>
    <row r="906" spans="1:38" ht="15.75" x14ac:dyDescent="0.25">
      <c r="A906" s="138"/>
      <c r="B906" s="160"/>
      <c r="C906" s="160"/>
      <c r="D906" s="161"/>
      <c r="E906" s="142">
        <f t="shared" si="132"/>
        <v>1</v>
      </c>
      <c r="F906" s="162">
        <f t="shared" si="129"/>
        <v>0</v>
      </c>
      <c r="G906" s="161"/>
      <c r="H906" s="179"/>
      <c r="I906" s="143"/>
      <c r="J906" s="143"/>
      <c r="K906" s="185" t="e">
        <f>VLOOKUP('Damage Pickup'!$H906&amp;'Damage Pickup'!$I906,Code!$I$2:$M$51,4,0)</f>
        <v>#N/A</v>
      </c>
      <c r="L906" s="183"/>
      <c r="M906" s="163"/>
      <c r="N906" s="169"/>
      <c r="O906" s="169"/>
      <c r="P906" s="144">
        <v>0</v>
      </c>
      <c r="Q906" s="164">
        <f t="shared" si="128"/>
        <v>0</v>
      </c>
      <c r="R906" s="146"/>
      <c r="S906" s="147"/>
      <c r="T906" s="147"/>
      <c r="U906" s="157"/>
      <c r="V906" s="165"/>
      <c r="W906" s="166"/>
      <c r="X906" s="166"/>
      <c r="Y906" s="166"/>
      <c r="Z906" s="167" t="str">
        <f t="shared" si="133"/>
        <v/>
      </c>
      <c r="AA906" s="150">
        <f t="shared" si="135"/>
        <v>0</v>
      </c>
      <c r="AB906" s="167" t="str">
        <f t="shared" si="134"/>
        <v/>
      </c>
      <c r="AG906" s="188" t="str">
        <f ca="1">IF(AB906="","",MIN(OFFSET(B906,0,0):OFFSET(B906,AB906-1,0)))</f>
        <v/>
      </c>
      <c r="AH906" s="188" t="str">
        <f ca="1">IF(AB906="","",MIN(OFFSET(C906,0,0):OFFSET(C906,AB906-1,0)))</f>
        <v/>
      </c>
      <c r="AI906" s="188" t="str">
        <f ca="1">IF(AB906="","",MAX(OFFSET(B906,0,0):OFFSET(B906,AB906-1,0)))</f>
        <v/>
      </c>
      <c r="AJ906" s="188" t="str">
        <f ca="1">IF(AB906="","",MAX(OFFSET(C906,0,0):OFFSET(C906,AB906-1,0)))</f>
        <v/>
      </c>
      <c r="AK906" s="188">
        <f t="shared" ca="1" si="130"/>
        <v>0</v>
      </c>
      <c r="AL906" s="189">
        <f t="shared" ca="1" si="131"/>
        <v>0</v>
      </c>
    </row>
    <row r="907" spans="1:38" ht="15.75" x14ac:dyDescent="0.25">
      <c r="A907" s="138"/>
      <c r="B907" s="160"/>
      <c r="C907" s="160"/>
      <c r="D907" s="161"/>
      <c r="E907" s="142">
        <f t="shared" si="132"/>
        <v>1</v>
      </c>
      <c r="F907" s="162">
        <f t="shared" si="129"/>
        <v>0</v>
      </c>
      <c r="G907" s="161"/>
      <c r="H907" s="179"/>
      <c r="I907" s="143"/>
      <c r="J907" s="143"/>
      <c r="K907" s="185" t="e">
        <f>VLOOKUP('Damage Pickup'!$H907&amp;'Damage Pickup'!$I907,Code!$I$2:$M$51,4,0)</f>
        <v>#N/A</v>
      </c>
      <c r="L907" s="183"/>
      <c r="M907" s="163"/>
      <c r="N907" s="169"/>
      <c r="O907" s="169"/>
      <c r="P907" s="144">
        <v>0</v>
      </c>
      <c r="Q907" s="164">
        <f t="shared" si="128"/>
        <v>0</v>
      </c>
      <c r="R907" s="146"/>
      <c r="S907" s="147"/>
      <c r="T907" s="147"/>
      <c r="U907" s="157"/>
      <c r="V907" s="165"/>
      <c r="W907" s="166"/>
      <c r="X907" s="166"/>
      <c r="Y907" s="166"/>
      <c r="Z907" s="167" t="str">
        <f t="shared" si="133"/>
        <v/>
      </c>
      <c r="AA907" s="150">
        <f t="shared" si="135"/>
        <v>0</v>
      </c>
      <c r="AB907" s="167" t="str">
        <f t="shared" si="134"/>
        <v/>
      </c>
      <c r="AG907" s="188" t="str">
        <f ca="1">IF(AB907="","",MIN(OFFSET(B907,0,0):OFFSET(B907,AB907-1,0)))</f>
        <v/>
      </c>
      <c r="AH907" s="188" t="str">
        <f ca="1">IF(AB907="","",MIN(OFFSET(C907,0,0):OFFSET(C907,AB907-1,0)))</f>
        <v/>
      </c>
      <c r="AI907" s="188" t="str">
        <f ca="1">IF(AB907="","",MAX(OFFSET(B907,0,0):OFFSET(B907,AB907-1,0)))</f>
        <v/>
      </c>
      <c r="AJ907" s="188" t="str">
        <f ca="1">IF(AB907="","",MAX(OFFSET(C907,0,0):OFFSET(C907,AB907-1,0)))</f>
        <v/>
      </c>
      <c r="AK907" s="188">
        <f t="shared" ca="1" si="130"/>
        <v>0</v>
      </c>
      <c r="AL907" s="189">
        <f t="shared" ca="1" si="131"/>
        <v>0</v>
      </c>
    </row>
    <row r="908" spans="1:38" ht="15.75" x14ac:dyDescent="0.25">
      <c r="A908" s="138"/>
      <c r="B908" s="160"/>
      <c r="C908" s="160"/>
      <c r="D908" s="161"/>
      <c r="E908" s="142">
        <f t="shared" si="132"/>
        <v>1</v>
      </c>
      <c r="F908" s="162">
        <f t="shared" si="129"/>
        <v>0</v>
      </c>
      <c r="G908" s="161"/>
      <c r="H908" s="179"/>
      <c r="I908" s="143"/>
      <c r="J908" s="143"/>
      <c r="K908" s="185" t="e">
        <f>VLOOKUP('Damage Pickup'!$H908&amp;'Damage Pickup'!$I908,Code!$I$2:$M$51,4,0)</f>
        <v>#N/A</v>
      </c>
      <c r="L908" s="183"/>
      <c r="M908" s="163"/>
      <c r="N908" s="169"/>
      <c r="O908" s="169"/>
      <c r="P908" s="144">
        <v>0</v>
      </c>
      <c r="Q908" s="164">
        <f t="shared" si="128"/>
        <v>0</v>
      </c>
      <c r="R908" s="146"/>
      <c r="S908" s="147"/>
      <c r="T908" s="147"/>
      <c r="U908" s="157"/>
      <c r="V908" s="165"/>
      <c r="W908" s="166"/>
      <c r="X908" s="166"/>
      <c r="Y908" s="166"/>
      <c r="Z908" s="167" t="str">
        <f t="shared" si="133"/>
        <v/>
      </c>
      <c r="AA908" s="150">
        <f t="shared" si="135"/>
        <v>0</v>
      </c>
      <c r="AB908" s="167" t="str">
        <f t="shared" si="134"/>
        <v/>
      </c>
      <c r="AG908" s="188" t="str">
        <f ca="1">IF(AB908="","",MIN(OFFSET(B908,0,0):OFFSET(B908,AB908-1,0)))</f>
        <v/>
      </c>
      <c r="AH908" s="188" t="str">
        <f ca="1">IF(AB908="","",MIN(OFFSET(C908,0,0):OFFSET(C908,AB908-1,0)))</f>
        <v/>
      </c>
      <c r="AI908" s="188" t="str">
        <f ca="1">IF(AB908="","",MAX(OFFSET(B908,0,0):OFFSET(B908,AB908-1,0)))</f>
        <v/>
      </c>
      <c r="AJ908" s="188" t="str">
        <f ca="1">IF(AB908="","",MAX(OFFSET(C908,0,0):OFFSET(C908,AB908-1,0)))</f>
        <v/>
      </c>
      <c r="AK908" s="188">
        <f t="shared" ca="1" si="130"/>
        <v>0</v>
      </c>
      <c r="AL908" s="189">
        <f t="shared" ca="1" si="131"/>
        <v>0</v>
      </c>
    </row>
    <row r="909" spans="1:38" ht="15.75" x14ac:dyDescent="0.25">
      <c r="A909" s="138"/>
      <c r="B909" s="160"/>
      <c r="C909" s="160"/>
      <c r="D909" s="161"/>
      <c r="E909" s="142">
        <f t="shared" si="132"/>
        <v>1</v>
      </c>
      <c r="F909" s="162">
        <f t="shared" si="129"/>
        <v>0</v>
      </c>
      <c r="G909" s="161"/>
      <c r="H909" s="179"/>
      <c r="I909" s="143"/>
      <c r="J909" s="143"/>
      <c r="K909" s="185" t="e">
        <f>VLOOKUP('Damage Pickup'!$H909&amp;'Damage Pickup'!$I909,Code!$I$2:$M$51,4,0)</f>
        <v>#N/A</v>
      </c>
      <c r="L909" s="183"/>
      <c r="M909" s="163"/>
      <c r="N909" s="169"/>
      <c r="O909" s="169"/>
      <c r="P909" s="144">
        <v>0</v>
      </c>
      <c r="Q909" s="164">
        <f t="shared" si="128"/>
        <v>0</v>
      </c>
      <c r="R909" s="146"/>
      <c r="S909" s="147"/>
      <c r="T909" s="147"/>
      <c r="U909" s="157"/>
      <c r="V909" s="165"/>
      <c r="W909" s="166"/>
      <c r="X909" s="166"/>
      <c r="Y909" s="166"/>
      <c r="Z909" s="167" t="str">
        <f t="shared" si="133"/>
        <v/>
      </c>
      <c r="AA909" s="150">
        <f t="shared" si="135"/>
        <v>0</v>
      </c>
      <c r="AB909" s="167" t="str">
        <f t="shared" si="134"/>
        <v/>
      </c>
      <c r="AG909" s="188" t="str">
        <f ca="1">IF(AB909="","",MIN(OFFSET(B909,0,0):OFFSET(B909,AB909-1,0)))</f>
        <v/>
      </c>
      <c r="AH909" s="188" t="str">
        <f ca="1">IF(AB909="","",MIN(OFFSET(C909,0,0):OFFSET(C909,AB909-1,0)))</f>
        <v/>
      </c>
      <c r="AI909" s="188" t="str">
        <f ca="1">IF(AB909="","",MAX(OFFSET(B909,0,0):OFFSET(B909,AB909-1,0)))</f>
        <v/>
      </c>
      <c r="AJ909" s="188" t="str">
        <f ca="1">IF(AB909="","",MAX(OFFSET(C909,0,0):OFFSET(C909,AB909-1,0)))</f>
        <v/>
      </c>
      <c r="AK909" s="188">
        <f t="shared" ca="1" si="130"/>
        <v>0</v>
      </c>
      <c r="AL909" s="189">
        <f t="shared" ca="1" si="131"/>
        <v>0</v>
      </c>
    </row>
    <row r="910" spans="1:38" ht="15.75" x14ac:dyDescent="0.25">
      <c r="A910" s="138"/>
      <c r="B910" s="160"/>
      <c r="C910" s="160"/>
      <c r="D910" s="161"/>
      <c r="E910" s="142">
        <f t="shared" si="132"/>
        <v>1</v>
      </c>
      <c r="F910" s="162">
        <f t="shared" si="129"/>
        <v>0</v>
      </c>
      <c r="G910" s="161"/>
      <c r="H910" s="179"/>
      <c r="I910" s="143"/>
      <c r="J910" s="143"/>
      <c r="K910" s="185" t="e">
        <f>VLOOKUP('Damage Pickup'!$H910&amp;'Damage Pickup'!$I910,Code!$I$2:$M$51,4,0)</f>
        <v>#N/A</v>
      </c>
      <c r="L910" s="183"/>
      <c r="M910" s="163"/>
      <c r="N910" s="169"/>
      <c r="O910" s="169"/>
      <c r="P910" s="144">
        <v>0</v>
      </c>
      <c r="Q910" s="164">
        <f t="shared" si="128"/>
        <v>0</v>
      </c>
      <c r="R910" s="146"/>
      <c r="S910" s="147"/>
      <c r="T910" s="147"/>
      <c r="U910" s="157"/>
      <c r="V910" s="165"/>
      <c r="W910" s="166"/>
      <c r="X910" s="166"/>
      <c r="Y910" s="166"/>
      <c r="Z910" s="167" t="str">
        <f t="shared" si="133"/>
        <v/>
      </c>
      <c r="AA910" s="150">
        <f t="shared" si="135"/>
        <v>0</v>
      </c>
      <c r="AB910" s="167" t="str">
        <f t="shared" si="134"/>
        <v/>
      </c>
      <c r="AG910" s="188" t="str">
        <f ca="1">IF(AB910="","",MIN(OFFSET(B910,0,0):OFFSET(B910,AB910-1,0)))</f>
        <v/>
      </c>
      <c r="AH910" s="188" t="str">
        <f ca="1">IF(AB910="","",MIN(OFFSET(C910,0,0):OFFSET(C910,AB910-1,0)))</f>
        <v/>
      </c>
      <c r="AI910" s="188" t="str">
        <f ca="1">IF(AB910="","",MAX(OFFSET(B910,0,0):OFFSET(B910,AB910-1,0)))</f>
        <v/>
      </c>
      <c r="AJ910" s="188" t="str">
        <f ca="1">IF(AB910="","",MAX(OFFSET(C910,0,0):OFFSET(C910,AB910-1,0)))</f>
        <v/>
      </c>
      <c r="AK910" s="188">
        <f t="shared" ca="1" si="130"/>
        <v>0</v>
      </c>
      <c r="AL910" s="189">
        <f t="shared" ca="1" si="131"/>
        <v>0</v>
      </c>
    </row>
    <row r="911" spans="1:38" ht="15.75" x14ac:dyDescent="0.25">
      <c r="A911" s="138"/>
      <c r="B911" s="160"/>
      <c r="C911" s="160"/>
      <c r="D911" s="161"/>
      <c r="E911" s="142">
        <f t="shared" si="132"/>
        <v>1</v>
      </c>
      <c r="F911" s="162">
        <f t="shared" si="129"/>
        <v>0</v>
      </c>
      <c r="G911" s="161"/>
      <c r="H911" s="179"/>
      <c r="I911" s="143"/>
      <c r="J911" s="143"/>
      <c r="K911" s="185" t="e">
        <f>VLOOKUP('Damage Pickup'!$H911&amp;'Damage Pickup'!$I911,Code!$I$2:$M$51,4,0)</f>
        <v>#N/A</v>
      </c>
      <c r="L911" s="183"/>
      <c r="M911" s="163"/>
      <c r="N911" s="169"/>
      <c r="O911" s="169"/>
      <c r="P911" s="144">
        <v>0</v>
      </c>
      <c r="Q911" s="164">
        <f t="shared" si="128"/>
        <v>0</v>
      </c>
      <c r="R911" s="146"/>
      <c r="S911" s="147"/>
      <c r="T911" s="147"/>
      <c r="U911" s="157"/>
      <c r="V911" s="165"/>
      <c r="W911" s="166"/>
      <c r="X911" s="166"/>
      <c r="Y911" s="166"/>
      <c r="Z911" s="167" t="str">
        <f t="shared" si="133"/>
        <v/>
      </c>
      <c r="AA911" s="150">
        <f t="shared" si="135"/>
        <v>0</v>
      </c>
      <c r="AB911" s="167" t="str">
        <f t="shared" si="134"/>
        <v/>
      </c>
      <c r="AG911" s="188" t="str">
        <f ca="1">IF(AB911="","",MIN(OFFSET(B911,0,0):OFFSET(B911,AB911-1,0)))</f>
        <v/>
      </c>
      <c r="AH911" s="188" t="str">
        <f ca="1">IF(AB911="","",MIN(OFFSET(C911,0,0):OFFSET(C911,AB911-1,0)))</f>
        <v/>
      </c>
      <c r="AI911" s="188" t="str">
        <f ca="1">IF(AB911="","",MAX(OFFSET(B911,0,0):OFFSET(B911,AB911-1,0)))</f>
        <v/>
      </c>
      <c r="AJ911" s="188" t="str">
        <f ca="1">IF(AB911="","",MAX(OFFSET(C911,0,0):OFFSET(C911,AB911-1,0)))</f>
        <v/>
      </c>
      <c r="AK911" s="188">
        <f t="shared" ca="1" si="130"/>
        <v>0</v>
      </c>
      <c r="AL911" s="189">
        <f t="shared" ca="1" si="131"/>
        <v>0</v>
      </c>
    </row>
    <row r="912" spans="1:38" ht="15.75" x14ac:dyDescent="0.25">
      <c r="A912" s="138"/>
      <c r="B912" s="160"/>
      <c r="C912" s="160"/>
      <c r="D912" s="161"/>
      <c r="E912" s="142">
        <f t="shared" si="132"/>
        <v>1</v>
      </c>
      <c r="F912" s="162">
        <f t="shared" si="129"/>
        <v>0</v>
      </c>
      <c r="G912" s="161"/>
      <c r="H912" s="179"/>
      <c r="I912" s="143"/>
      <c r="J912" s="143"/>
      <c r="K912" s="185" t="e">
        <f>VLOOKUP('Damage Pickup'!$H912&amp;'Damage Pickup'!$I912,Code!$I$2:$M$51,4,0)</f>
        <v>#N/A</v>
      </c>
      <c r="L912" s="183"/>
      <c r="M912" s="163"/>
      <c r="N912" s="169"/>
      <c r="O912" s="169"/>
      <c r="P912" s="144">
        <v>0</v>
      </c>
      <c r="Q912" s="164">
        <f t="shared" ref="Q912:Q975" si="136">SUMIF($AA:$AA,Z912,$P:$P)</f>
        <v>0</v>
      </c>
      <c r="R912" s="146"/>
      <c r="S912" s="147"/>
      <c r="T912" s="147"/>
      <c r="U912" s="157"/>
      <c r="V912" s="165"/>
      <c r="W912" s="166"/>
      <c r="X912" s="166"/>
      <c r="Y912" s="166"/>
      <c r="Z912" s="167" t="str">
        <f t="shared" si="133"/>
        <v/>
      </c>
      <c r="AA912" s="150">
        <f t="shared" si="135"/>
        <v>0</v>
      </c>
      <c r="AB912" s="167" t="str">
        <f t="shared" si="134"/>
        <v/>
      </c>
      <c r="AG912" s="188" t="str">
        <f ca="1">IF(AB912="","",MIN(OFFSET(B912,0,0):OFFSET(B912,AB912-1,0)))</f>
        <v/>
      </c>
      <c r="AH912" s="188" t="str">
        <f ca="1">IF(AB912="","",MIN(OFFSET(C912,0,0):OFFSET(C912,AB912-1,0)))</f>
        <v/>
      </c>
      <c r="AI912" s="188" t="str">
        <f ca="1">IF(AB912="","",MAX(OFFSET(B912,0,0):OFFSET(B912,AB912-1,0)))</f>
        <v/>
      </c>
      <c r="AJ912" s="188" t="str">
        <f ca="1">IF(AB912="","",MAX(OFFSET(C912,0,0):OFFSET(C912,AB912-1,0)))</f>
        <v/>
      </c>
      <c r="AK912" s="188">
        <f t="shared" ca="1" si="130"/>
        <v>0</v>
      </c>
      <c r="AL912" s="189">
        <f t="shared" ca="1" si="131"/>
        <v>0</v>
      </c>
    </row>
    <row r="913" spans="1:38" ht="15.75" x14ac:dyDescent="0.25">
      <c r="A913" s="138"/>
      <c r="B913" s="160"/>
      <c r="C913" s="160"/>
      <c r="D913" s="161"/>
      <c r="E913" s="142">
        <f t="shared" si="132"/>
        <v>1</v>
      </c>
      <c r="F913" s="162">
        <f t="shared" si="129"/>
        <v>0</v>
      </c>
      <c r="G913" s="161"/>
      <c r="H913" s="179"/>
      <c r="I913" s="143"/>
      <c r="J913" s="143"/>
      <c r="K913" s="185" t="e">
        <f>VLOOKUP('Damage Pickup'!$H913&amp;'Damage Pickup'!$I913,Code!$I$2:$M$51,4,0)</f>
        <v>#N/A</v>
      </c>
      <c r="L913" s="183"/>
      <c r="M913" s="163"/>
      <c r="N913" s="169"/>
      <c r="O913" s="169"/>
      <c r="P913" s="144">
        <v>0</v>
      </c>
      <c r="Q913" s="164">
        <f t="shared" si="136"/>
        <v>0</v>
      </c>
      <c r="R913" s="146"/>
      <c r="S913" s="147"/>
      <c r="T913" s="147"/>
      <c r="U913" s="157"/>
      <c r="V913" s="165"/>
      <c r="W913" s="166"/>
      <c r="X913" s="166"/>
      <c r="Y913" s="166"/>
      <c r="Z913" s="167" t="str">
        <f t="shared" si="133"/>
        <v/>
      </c>
      <c r="AA913" s="150">
        <f t="shared" si="135"/>
        <v>0</v>
      </c>
      <c r="AB913" s="167" t="str">
        <f t="shared" si="134"/>
        <v/>
      </c>
      <c r="AG913" s="188" t="str">
        <f ca="1">IF(AB913="","",MIN(OFFSET(B913,0,0):OFFSET(B913,AB913-1,0)))</f>
        <v/>
      </c>
      <c r="AH913" s="188" t="str">
        <f ca="1">IF(AB913="","",MIN(OFFSET(C913,0,0):OFFSET(C913,AB913-1,0)))</f>
        <v/>
      </c>
      <c r="AI913" s="188" t="str">
        <f ca="1">IF(AB913="","",MAX(OFFSET(B913,0,0):OFFSET(B913,AB913-1,0)))</f>
        <v/>
      </c>
      <c r="AJ913" s="188" t="str">
        <f ca="1">IF(AB913="","",MAX(OFFSET(C913,0,0):OFFSET(C913,AB913-1,0)))</f>
        <v/>
      </c>
      <c r="AK913" s="188">
        <f t="shared" ca="1" si="130"/>
        <v>0</v>
      </c>
      <c r="AL913" s="189">
        <f t="shared" ca="1" si="131"/>
        <v>0</v>
      </c>
    </row>
    <row r="914" spans="1:38" ht="15.75" x14ac:dyDescent="0.25">
      <c r="A914" s="138"/>
      <c r="B914" s="160"/>
      <c r="C914" s="160"/>
      <c r="D914" s="161"/>
      <c r="E914" s="142">
        <f t="shared" si="132"/>
        <v>1</v>
      </c>
      <c r="F914" s="162">
        <f t="shared" si="129"/>
        <v>0</v>
      </c>
      <c r="G914" s="161"/>
      <c r="H914" s="179"/>
      <c r="I914" s="143"/>
      <c r="J914" s="143"/>
      <c r="K914" s="185" t="e">
        <f>VLOOKUP('Damage Pickup'!$H914&amp;'Damage Pickup'!$I914,Code!$I$2:$M$51,4,0)</f>
        <v>#N/A</v>
      </c>
      <c r="L914" s="183"/>
      <c r="M914" s="163"/>
      <c r="N914" s="169"/>
      <c r="O914" s="169"/>
      <c r="P914" s="144">
        <v>0</v>
      </c>
      <c r="Q914" s="164">
        <f t="shared" si="136"/>
        <v>0</v>
      </c>
      <c r="R914" s="146"/>
      <c r="S914" s="147"/>
      <c r="T914" s="147"/>
      <c r="U914" s="157"/>
      <c r="V914" s="165"/>
      <c r="W914" s="166"/>
      <c r="X914" s="166"/>
      <c r="Y914" s="166"/>
      <c r="Z914" s="167" t="str">
        <f t="shared" si="133"/>
        <v/>
      </c>
      <c r="AA914" s="150">
        <f t="shared" si="135"/>
        <v>0</v>
      </c>
      <c r="AB914" s="167" t="str">
        <f t="shared" si="134"/>
        <v/>
      </c>
      <c r="AG914" s="188" t="str">
        <f ca="1">IF(AB914="","",MIN(OFFSET(B914,0,0):OFFSET(B914,AB914-1,0)))</f>
        <v/>
      </c>
      <c r="AH914" s="188" t="str">
        <f ca="1">IF(AB914="","",MIN(OFFSET(C914,0,0):OFFSET(C914,AB914-1,0)))</f>
        <v/>
      </c>
      <c r="AI914" s="188" t="str">
        <f ca="1">IF(AB914="","",MAX(OFFSET(B914,0,0):OFFSET(B914,AB914-1,0)))</f>
        <v/>
      </c>
      <c r="AJ914" s="188" t="str">
        <f ca="1">IF(AB914="","",MAX(OFFSET(C914,0,0):OFFSET(C914,AB914-1,0)))</f>
        <v/>
      </c>
      <c r="AK914" s="188">
        <f t="shared" ca="1" si="130"/>
        <v>0</v>
      </c>
      <c r="AL914" s="189">
        <f t="shared" ca="1" si="131"/>
        <v>0</v>
      </c>
    </row>
    <row r="915" spans="1:38" ht="15.75" x14ac:dyDescent="0.25">
      <c r="A915" s="138"/>
      <c r="B915" s="160"/>
      <c r="C915" s="160"/>
      <c r="D915" s="161"/>
      <c r="E915" s="142">
        <f t="shared" si="132"/>
        <v>1</v>
      </c>
      <c r="F915" s="162">
        <f t="shared" si="129"/>
        <v>0</v>
      </c>
      <c r="G915" s="161"/>
      <c r="H915" s="179"/>
      <c r="I915" s="143"/>
      <c r="J915" s="143"/>
      <c r="K915" s="185" t="e">
        <f>VLOOKUP('Damage Pickup'!$H915&amp;'Damage Pickup'!$I915,Code!$I$2:$M$51,4,0)</f>
        <v>#N/A</v>
      </c>
      <c r="L915" s="183"/>
      <c r="M915" s="163"/>
      <c r="N915" s="169"/>
      <c r="O915" s="169"/>
      <c r="P915" s="144">
        <v>0</v>
      </c>
      <c r="Q915" s="164">
        <f t="shared" si="136"/>
        <v>0</v>
      </c>
      <c r="R915" s="146"/>
      <c r="S915" s="147"/>
      <c r="T915" s="147"/>
      <c r="U915" s="157"/>
      <c r="V915" s="165"/>
      <c r="W915" s="166"/>
      <c r="X915" s="166"/>
      <c r="Y915" s="166"/>
      <c r="Z915" s="167" t="str">
        <f t="shared" si="133"/>
        <v/>
      </c>
      <c r="AA915" s="150">
        <f t="shared" si="135"/>
        <v>0</v>
      </c>
      <c r="AB915" s="167" t="str">
        <f t="shared" si="134"/>
        <v/>
      </c>
      <c r="AG915" s="188" t="str">
        <f ca="1">IF(AB915="","",MIN(OFFSET(B915,0,0):OFFSET(B915,AB915-1,0)))</f>
        <v/>
      </c>
      <c r="AH915" s="188" t="str">
        <f ca="1">IF(AB915="","",MIN(OFFSET(C915,0,0):OFFSET(C915,AB915-1,0)))</f>
        <v/>
      </c>
      <c r="AI915" s="188" t="str">
        <f ca="1">IF(AB915="","",MAX(OFFSET(B915,0,0):OFFSET(B915,AB915-1,0)))</f>
        <v/>
      </c>
      <c r="AJ915" s="188" t="str">
        <f ca="1">IF(AB915="","",MAX(OFFSET(C915,0,0):OFFSET(C915,AB915-1,0)))</f>
        <v/>
      </c>
      <c r="AK915" s="188">
        <f t="shared" ca="1" si="130"/>
        <v>0</v>
      </c>
      <c r="AL915" s="189">
        <f t="shared" ca="1" si="131"/>
        <v>0</v>
      </c>
    </row>
    <row r="916" spans="1:38" ht="15.75" x14ac:dyDescent="0.25">
      <c r="A916" s="138"/>
      <c r="B916" s="160"/>
      <c r="C916" s="160"/>
      <c r="D916" s="161"/>
      <c r="E916" s="142">
        <f t="shared" si="132"/>
        <v>1</v>
      </c>
      <c r="F916" s="162">
        <f t="shared" si="129"/>
        <v>0</v>
      </c>
      <c r="G916" s="161"/>
      <c r="H916" s="179"/>
      <c r="I916" s="143"/>
      <c r="J916" s="143"/>
      <c r="K916" s="185" t="e">
        <f>VLOOKUP('Damage Pickup'!$H916&amp;'Damage Pickup'!$I916,Code!$I$2:$M$51,4,0)</f>
        <v>#N/A</v>
      </c>
      <c r="L916" s="183"/>
      <c r="M916" s="163"/>
      <c r="N916" s="169"/>
      <c r="O916" s="169"/>
      <c r="P916" s="144">
        <v>0</v>
      </c>
      <c r="Q916" s="164">
        <f t="shared" si="136"/>
        <v>0</v>
      </c>
      <c r="R916" s="146"/>
      <c r="S916" s="147"/>
      <c r="T916" s="147"/>
      <c r="U916" s="157"/>
      <c r="V916" s="165"/>
      <c r="W916" s="166"/>
      <c r="X916" s="166"/>
      <c r="Y916" s="166"/>
      <c r="Z916" s="167" t="str">
        <f t="shared" si="133"/>
        <v/>
      </c>
      <c r="AA916" s="150">
        <f t="shared" si="135"/>
        <v>0</v>
      </c>
      <c r="AB916" s="167" t="str">
        <f t="shared" si="134"/>
        <v/>
      </c>
      <c r="AG916" s="188" t="str">
        <f ca="1">IF(AB916="","",MIN(OFFSET(B916,0,0):OFFSET(B916,AB916-1,0)))</f>
        <v/>
      </c>
      <c r="AH916" s="188" t="str">
        <f ca="1">IF(AB916="","",MIN(OFFSET(C916,0,0):OFFSET(C916,AB916-1,0)))</f>
        <v/>
      </c>
      <c r="AI916" s="188" t="str">
        <f ca="1">IF(AB916="","",MAX(OFFSET(B916,0,0):OFFSET(B916,AB916-1,0)))</f>
        <v/>
      </c>
      <c r="AJ916" s="188" t="str">
        <f ca="1">IF(AB916="","",MAX(OFFSET(C916,0,0):OFFSET(C916,AB916-1,0)))</f>
        <v/>
      </c>
      <c r="AK916" s="188">
        <f t="shared" ca="1" si="130"/>
        <v>0</v>
      </c>
      <c r="AL916" s="189">
        <f t="shared" ca="1" si="131"/>
        <v>0</v>
      </c>
    </row>
    <row r="917" spans="1:38" ht="15.75" x14ac:dyDescent="0.25">
      <c r="A917" s="138"/>
      <c r="B917" s="160"/>
      <c r="C917" s="160"/>
      <c r="D917" s="161"/>
      <c r="E917" s="142">
        <f t="shared" si="132"/>
        <v>1</v>
      </c>
      <c r="F917" s="162">
        <f t="shared" si="129"/>
        <v>0</v>
      </c>
      <c r="G917" s="161"/>
      <c r="H917" s="179"/>
      <c r="I917" s="143"/>
      <c r="J917" s="143"/>
      <c r="K917" s="185" t="e">
        <f>VLOOKUP('Damage Pickup'!$H917&amp;'Damage Pickup'!$I917,Code!$I$2:$M$51,4,0)</f>
        <v>#N/A</v>
      </c>
      <c r="L917" s="183"/>
      <c r="M917" s="163"/>
      <c r="N917" s="169"/>
      <c r="O917" s="169"/>
      <c r="P917" s="144">
        <v>0</v>
      </c>
      <c r="Q917" s="164">
        <f t="shared" si="136"/>
        <v>0</v>
      </c>
      <c r="R917" s="146"/>
      <c r="S917" s="147"/>
      <c r="T917" s="147"/>
      <c r="U917" s="157"/>
      <c r="V917" s="165"/>
      <c r="W917" s="166"/>
      <c r="X917" s="166"/>
      <c r="Y917" s="166"/>
      <c r="Z917" s="167" t="str">
        <f t="shared" si="133"/>
        <v/>
      </c>
      <c r="AA917" s="150">
        <f t="shared" si="135"/>
        <v>0</v>
      </c>
      <c r="AB917" s="167" t="str">
        <f t="shared" si="134"/>
        <v/>
      </c>
      <c r="AG917" s="188" t="str">
        <f ca="1">IF(AB917="","",MIN(OFFSET(B917,0,0):OFFSET(B917,AB917-1,0)))</f>
        <v/>
      </c>
      <c r="AH917" s="188" t="str">
        <f ca="1">IF(AB917="","",MIN(OFFSET(C917,0,0):OFFSET(C917,AB917-1,0)))</f>
        <v/>
      </c>
      <c r="AI917" s="188" t="str">
        <f ca="1">IF(AB917="","",MAX(OFFSET(B917,0,0):OFFSET(B917,AB917-1,0)))</f>
        <v/>
      </c>
      <c r="AJ917" s="188" t="str">
        <f ca="1">IF(AB917="","",MAX(OFFSET(C917,0,0):OFFSET(C917,AB917-1,0)))</f>
        <v/>
      </c>
      <c r="AK917" s="188">
        <f t="shared" ca="1" si="130"/>
        <v>0</v>
      </c>
      <c r="AL917" s="189">
        <f t="shared" ca="1" si="131"/>
        <v>0</v>
      </c>
    </row>
    <row r="918" spans="1:38" ht="15.75" x14ac:dyDescent="0.25">
      <c r="A918" s="138"/>
      <c r="B918" s="160"/>
      <c r="C918" s="160"/>
      <c r="D918" s="161"/>
      <c r="E918" s="142">
        <f t="shared" si="132"/>
        <v>1</v>
      </c>
      <c r="F918" s="162">
        <f t="shared" si="129"/>
        <v>0</v>
      </c>
      <c r="G918" s="161"/>
      <c r="H918" s="179"/>
      <c r="I918" s="143"/>
      <c r="J918" s="143"/>
      <c r="K918" s="185" t="e">
        <f>VLOOKUP('Damage Pickup'!$H918&amp;'Damage Pickup'!$I918,Code!$I$2:$M$51,4,0)</f>
        <v>#N/A</v>
      </c>
      <c r="L918" s="183"/>
      <c r="M918" s="163"/>
      <c r="N918" s="169"/>
      <c r="O918" s="169"/>
      <c r="P918" s="144">
        <v>0</v>
      </c>
      <c r="Q918" s="164">
        <f t="shared" si="136"/>
        <v>0</v>
      </c>
      <c r="R918" s="146"/>
      <c r="S918" s="147"/>
      <c r="T918" s="147"/>
      <c r="U918" s="157"/>
      <c r="V918" s="165"/>
      <c r="W918" s="166"/>
      <c r="X918" s="166"/>
      <c r="Y918" s="166"/>
      <c r="Z918" s="167" t="str">
        <f t="shared" si="133"/>
        <v/>
      </c>
      <c r="AA918" s="150">
        <f t="shared" si="135"/>
        <v>0</v>
      </c>
      <c r="AB918" s="167" t="str">
        <f t="shared" si="134"/>
        <v/>
      </c>
      <c r="AG918" s="188" t="str">
        <f ca="1">IF(AB918="","",MIN(OFFSET(B918,0,0):OFFSET(B918,AB918-1,0)))</f>
        <v/>
      </c>
      <c r="AH918" s="188" t="str">
        <f ca="1">IF(AB918="","",MIN(OFFSET(C918,0,0):OFFSET(C918,AB918-1,0)))</f>
        <v/>
      </c>
      <c r="AI918" s="188" t="str">
        <f ca="1">IF(AB918="","",MAX(OFFSET(B918,0,0):OFFSET(B918,AB918-1,0)))</f>
        <v/>
      </c>
      <c r="AJ918" s="188" t="str">
        <f ca="1">IF(AB918="","",MAX(OFFSET(C918,0,0):OFFSET(C918,AB918-1,0)))</f>
        <v/>
      </c>
      <c r="AK918" s="188">
        <f t="shared" ca="1" si="130"/>
        <v>0</v>
      </c>
      <c r="AL918" s="189">
        <f t="shared" ca="1" si="131"/>
        <v>0</v>
      </c>
    </row>
    <row r="919" spans="1:38" ht="15.75" x14ac:dyDescent="0.25">
      <c r="A919" s="138"/>
      <c r="B919" s="160"/>
      <c r="C919" s="160"/>
      <c r="D919" s="161"/>
      <c r="E919" s="142">
        <f t="shared" si="132"/>
        <v>1</v>
      </c>
      <c r="F919" s="162">
        <f t="shared" si="129"/>
        <v>0</v>
      </c>
      <c r="G919" s="161"/>
      <c r="H919" s="179"/>
      <c r="I919" s="143"/>
      <c r="J919" s="143"/>
      <c r="K919" s="185" t="e">
        <f>VLOOKUP('Damage Pickup'!$H919&amp;'Damage Pickup'!$I919,Code!$I$2:$M$51,4,0)</f>
        <v>#N/A</v>
      </c>
      <c r="L919" s="183"/>
      <c r="M919" s="163"/>
      <c r="N919" s="169"/>
      <c r="O919" s="169"/>
      <c r="P919" s="144">
        <v>0</v>
      </c>
      <c r="Q919" s="164">
        <f t="shared" si="136"/>
        <v>0</v>
      </c>
      <c r="R919" s="146"/>
      <c r="S919" s="147"/>
      <c r="T919" s="147"/>
      <c r="U919" s="157"/>
      <c r="V919" s="165"/>
      <c r="W919" s="166"/>
      <c r="X919" s="166"/>
      <c r="Y919" s="166"/>
      <c r="Z919" s="167" t="str">
        <f t="shared" si="133"/>
        <v/>
      </c>
      <c r="AA919" s="150">
        <f t="shared" si="135"/>
        <v>0</v>
      </c>
      <c r="AB919" s="167" t="str">
        <f t="shared" si="134"/>
        <v/>
      </c>
      <c r="AG919" s="188" t="str">
        <f ca="1">IF(AB919="","",MIN(OFFSET(B919,0,0):OFFSET(B919,AB919-1,0)))</f>
        <v/>
      </c>
      <c r="AH919" s="188" t="str">
        <f ca="1">IF(AB919="","",MIN(OFFSET(C919,0,0):OFFSET(C919,AB919-1,0)))</f>
        <v/>
      </c>
      <c r="AI919" s="188" t="str">
        <f ca="1">IF(AB919="","",MAX(OFFSET(B919,0,0):OFFSET(B919,AB919-1,0)))</f>
        <v/>
      </c>
      <c r="AJ919" s="188" t="str">
        <f ca="1">IF(AB919="","",MAX(OFFSET(C919,0,0):OFFSET(C919,AB919-1,0)))</f>
        <v/>
      </c>
      <c r="AK919" s="188">
        <f t="shared" ca="1" si="130"/>
        <v>0</v>
      </c>
      <c r="AL919" s="189">
        <f t="shared" ca="1" si="131"/>
        <v>0</v>
      </c>
    </row>
    <row r="920" spans="1:38" ht="15.75" x14ac:dyDescent="0.25">
      <c r="A920" s="138"/>
      <c r="B920" s="160"/>
      <c r="C920" s="160"/>
      <c r="D920" s="161"/>
      <c r="E920" s="142">
        <f t="shared" si="132"/>
        <v>1</v>
      </c>
      <c r="F920" s="162">
        <f t="shared" si="129"/>
        <v>0</v>
      </c>
      <c r="G920" s="161"/>
      <c r="H920" s="179"/>
      <c r="I920" s="143"/>
      <c r="J920" s="143"/>
      <c r="K920" s="185" t="e">
        <f>VLOOKUP('Damage Pickup'!$H920&amp;'Damage Pickup'!$I920,Code!$I$2:$M$51,4,0)</f>
        <v>#N/A</v>
      </c>
      <c r="L920" s="183"/>
      <c r="M920" s="163"/>
      <c r="N920" s="169"/>
      <c r="O920" s="169"/>
      <c r="P920" s="144">
        <v>0</v>
      </c>
      <c r="Q920" s="164">
        <f t="shared" si="136"/>
        <v>0</v>
      </c>
      <c r="R920" s="146"/>
      <c r="S920" s="147"/>
      <c r="T920" s="147"/>
      <c r="U920" s="157"/>
      <c r="V920" s="165"/>
      <c r="W920" s="166"/>
      <c r="X920" s="166"/>
      <c r="Y920" s="166"/>
      <c r="Z920" s="167" t="str">
        <f t="shared" si="133"/>
        <v/>
      </c>
      <c r="AA920" s="150">
        <f t="shared" si="135"/>
        <v>0</v>
      </c>
      <c r="AB920" s="167" t="str">
        <f t="shared" si="134"/>
        <v/>
      </c>
      <c r="AG920" s="188" t="str">
        <f ca="1">IF(AB920="","",MIN(OFFSET(B920,0,0):OFFSET(B920,AB920-1,0)))</f>
        <v/>
      </c>
      <c r="AH920" s="188" t="str">
        <f ca="1">IF(AB920="","",MIN(OFFSET(C920,0,0):OFFSET(C920,AB920-1,0)))</f>
        <v/>
      </c>
      <c r="AI920" s="188" t="str">
        <f ca="1">IF(AB920="","",MAX(OFFSET(B920,0,0):OFFSET(B920,AB920-1,0)))</f>
        <v/>
      </c>
      <c r="AJ920" s="188" t="str">
        <f ca="1">IF(AB920="","",MAX(OFFSET(C920,0,0):OFFSET(C920,AB920-1,0)))</f>
        <v/>
      </c>
      <c r="AK920" s="188">
        <f t="shared" ca="1" si="130"/>
        <v>0</v>
      </c>
      <c r="AL920" s="189">
        <f t="shared" ca="1" si="131"/>
        <v>0</v>
      </c>
    </row>
    <row r="921" spans="1:38" ht="15.75" x14ac:dyDescent="0.25">
      <c r="A921" s="138"/>
      <c r="B921" s="160"/>
      <c r="C921" s="160"/>
      <c r="D921" s="161"/>
      <c r="E921" s="142">
        <f t="shared" si="132"/>
        <v>1</v>
      </c>
      <c r="F921" s="162">
        <f t="shared" si="129"/>
        <v>0</v>
      </c>
      <c r="G921" s="161"/>
      <c r="H921" s="179"/>
      <c r="I921" s="143"/>
      <c r="J921" s="143"/>
      <c r="K921" s="185" t="e">
        <f>VLOOKUP('Damage Pickup'!$H921&amp;'Damage Pickup'!$I921,Code!$I$2:$M$51,4,0)</f>
        <v>#N/A</v>
      </c>
      <c r="L921" s="183"/>
      <c r="M921" s="163"/>
      <c r="N921" s="169"/>
      <c r="O921" s="169"/>
      <c r="P921" s="144">
        <v>0</v>
      </c>
      <c r="Q921" s="164">
        <f t="shared" si="136"/>
        <v>0</v>
      </c>
      <c r="R921" s="146"/>
      <c r="S921" s="147"/>
      <c r="T921" s="147"/>
      <c r="U921" s="157"/>
      <c r="V921" s="165"/>
      <c r="W921" s="166"/>
      <c r="X921" s="166"/>
      <c r="Y921" s="166"/>
      <c r="Z921" s="167" t="str">
        <f t="shared" si="133"/>
        <v/>
      </c>
      <c r="AA921" s="150">
        <f t="shared" si="135"/>
        <v>0</v>
      </c>
      <c r="AB921" s="167" t="str">
        <f t="shared" si="134"/>
        <v/>
      </c>
      <c r="AG921" s="188" t="str">
        <f ca="1">IF(AB921="","",MIN(OFFSET(B921,0,0):OFFSET(B921,AB921-1,0)))</f>
        <v/>
      </c>
      <c r="AH921" s="188" t="str">
        <f ca="1">IF(AB921="","",MIN(OFFSET(C921,0,0):OFFSET(C921,AB921-1,0)))</f>
        <v/>
      </c>
      <c r="AI921" s="188" t="str">
        <f ca="1">IF(AB921="","",MAX(OFFSET(B921,0,0):OFFSET(B921,AB921-1,0)))</f>
        <v/>
      </c>
      <c r="AJ921" s="188" t="str">
        <f ca="1">IF(AB921="","",MAX(OFFSET(C921,0,0):OFFSET(C921,AB921-1,0)))</f>
        <v/>
      </c>
      <c r="AK921" s="188">
        <f t="shared" ca="1" si="130"/>
        <v>0</v>
      </c>
      <c r="AL921" s="189">
        <f t="shared" ca="1" si="131"/>
        <v>0</v>
      </c>
    </row>
    <row r="922" spans="1:38" ht="15.75" x14ac:dyDescent="0.25">
      <c r="A922" s="138"/>
      <c r="B922" s="160"/>
      <c r="C922" s="160"/>
      <c r="D922" s="161"/>
      <c r="E922" s="142">
        <f t="shared" si="132"/>
        <v>1</v>
      </c>
      <c r="F922" s="162">
        <f t="shared" si="129"/>
        <v>0</v>
      </c>
      <c r="G922" s="161"/>
      <c r="H922" s="179"/>
      <c r="I922" s="143"/>
      <c r="J922" s="143"/>
      <c r="K922" s="185" t="e">
        <f>VLOOKUP('Damage Pickup'!$H922&amp;'Damage Pickup'!$I922,Code!$I$2:$M$51,4,0)</f>
        <v>#N/A</v>
      </c>
      <c r="L922" s="183"/>
      <c r="M922" s="163"/>
      <c r="N922" s="169"/>
      <c r="O922" s="169"/>
      <c r="P922" s="144">
        <v>0</v>
      </c>
      <c r="Q922" s="164">
        <f t="shared" si="136"/>
        <v>0</v>
      </c>
      <c r="R922" s="146"/>
      <c r="S922" s="147"/>
      <c r="T922" s="147"/>
      <c r="U922" s="157"/>
      <c r="V922" s="165"/>
      <c r="W922" s="166"/>
      <c r="X922" s="166"/>
      <c r="Y922" s="166"/>
      <c r="Z922" s="167" t="str">
        <f t="shared" si="133"/>
        <v/>
      </c>
      <c r="AA922" s="150">
        <f t="shared" si="135"/>
        <v>0</v>
      </c>
      <c r="AB922" s="167" t="str">
        <f t="shared" si="134"/>
        <v/>
      </c>
      <c r="AG922" s="188" t="str">
        <f ca="1">IF(AB922="","",MIN(OFFSET(B922,0,0):OFFSET(B922,AB922-1,0)))</f>
        <v/>
      </c>
      <c r="AH922" s="188" t="str">
        <f ca="1">IF(AB922="","",MIN(OFFSET(C922,0,0):OFFSET(C922,AB922-1,0)))</f>
        <v/>
      </c>
      <c r="AI922" s="188" t="str">
        <f ca="1">IF(AB922="","",MAX(OFFSET(B922,0,0):OFFSET(B922,AB922-1,0)))</f>
        <v/>
      </c>
      <c r="AJ922" s="188" t="str">
        <f ca="1">IF(AB922="","",MAX(OFFSET(C922,0,0):OFFSET(C922,AB922-1,0)))</f>
        <v/>
      </c>
      <c r="AK922" s="188">
        <f t="shared" ca="1" si="130"/>
        <v>0</v>
      </c>
      <c r="AL922" s="189">
        <f t="shared" ca="1" si="131"/>
        <v>0</v>
      </c>
    </row>
    <row r="923" spans="1:38" ht="15.75" x14ac:dyDescent="0.25">
      <c r="A923" s="138"/>
      <c r="B923" s="160"/>
      <c r="C923" s="160"/>
      <c r="D923" s="161"/>
      <c r="E923" s="142">
        <f t="shared" si="132"/>
        <v>1</v>
      </c>
      <c r="F923" s="162">
        <f t="shared" si="129"/>
        <v>0</v>
      </c>
      <c r="G923" s="161"/>
      <c r="H923" s="179"/>
      <c r="I923" s="143"/>
      <c r="J923" s="143"/>
      <c r="K923" s="185" t="e">
        <f>VLOOKUP('Damage Pickup'!$H923&amp;'Damage Pickup'!$I923,Code!$I$2:$M$51,4,0)</f>
        <v>#N/A</v>
      </c>
      <c r="L923" s="183"/>
      <c r="M923" s="163"/>
      <c r="N923" s="169"/>
      <c r="O923" s="169"/>
      <c r="P923" s="144">
        <v>0</v>
      </c>
      <c r="Q923" s="164">
        <f t="shared" si="136"/>
        <v>0</v>
      </c>
      <c r="R923" s="146"/>
      <c r="S923" s="147"/>
      <c r="T923" s="147"/>
      <c r="U923" s="157"/>
      <c r="V923" s="165"/>
      <c r="W923" s="166"/>
      <c r="X923" s="166"/>
      <c r="Y923" s="166"/>
      <c r="Z923" s="167" t="str">
        <f t="shared" si="133"/>
        <v/>
      </c>
      <c r="AA923" s="150">
        <f t="shared" si="135"/>
        <v>0</v>
      </c>
      <c r="AB923" s="167" t="str">
        <f t="shared" si="134"/>
        <v/>
      </c>
      <c r="AG923" s="188" t="str">
        <f ca="1">IF(AB923="","",MIN(OFFSET(B923,0,0):OFFSET(B923,AB923-1,0)))</f>
        <v/>
      </c>
      <c r="AH923" s="188" t="str">
        <f ca="1">IF(AB923="","",MIN(OFFSET(C923,0,0):OFFSET(C923,AB923-1,0)))</f>
        <v/>
      </c>
      <c r="AI923" s="188" t="str">
        <f ca="1">IF(AB923="","",MAX(OFFSET(B923,0,0):OFFSET(B923,AB923-1,0)))</f>
        <v/>
      </c>
      <c r="AJ923" s="188" t="str">
        <f ca="1">IF(AB923="","",MAX(OFFSET(C923,0,0):OFFSET(C923,AB923-1,0)))</f>
        <v/>
      </c>
      <c r="AK923" s="188">
        <f t="shared" ca="1" si="130"/>
        <v>0</v>
      </c>
      <c r="AL923" s="189">
        <f t="shared" ca="1" si="131"/>
        <v>0</v>
      </c>
    </row>
    <row r="924" spans="1:38" ht="15.75" x14ac:dyDescent="0.25">
      <c r="A924" s="138"/>
      <c r="B924" s="160"/>
      <c r="C924" s="160"/>
      <c r="D924" s="161"/>
      <c r="E924" s="142">
        <f t="shared" si="132"/>
        <v>1</v>
      </c>
      <c r="F924" s="162">
        <f t="shared" si="129"/>
        <v>0</v>
      </c>
      <c r="G924" s="161"/>
      <c r="H924" s="179"/>
      <c r="I924" s="143"/>
      <c r="J924" s="143"/>
      <c r="K924" s="185" t="e">
        <f>VLOOKUP('Damage Pickup'!$H924&amp;'Damage Pickup'!$I924,Code!$I$2:$M$51,4,0)</f>
        <v>#N/A</v>
      </c>
      <c r="L924" s="183"/>
      <c r="M924" s="163"/>
      <c r="N924" s="169"/>
      <c r="O924" s="169"/>
      <c r="P924" s="144">
        <v>0</v>
      </c>
      <c r="Q924" s="164">
        <f t="shared" si="136"/>
        <v>0</v>
      </c>
      <c r="R924" s="146"/>
      <c r="S924" s="147"/>
      <c r="T924" s="147"/>
      <c r="U924" s="157"/>
      <c r="V924" s="165"/>
      <c r="W924" s="166"/>
      <c r="X924" s="166"/>
      <c r="Y924" s="166"/>
      <c r="Z924" s="167" t="str">
        <f t="shared" si="133"/>
        <v/>
      </c>
      <c r="AA924" s="150">
        <f t="shared" si="135"/>
        <v>0</v>
      </c>
      <c r="AB924" s="167" t="str">
        <f t="shared" si="134"/>
        <v/>
      </c>
      <c r="AG924" s="188" t="str">
        <f ca="1">IF(AB924="","",MIN(OFFSET(B924,0,0):OFFSET(B924,AB924-1,0)))</f>
        <v/>
      </c>
      <c r="AH924" s="188" t="str">
        <f ca="1">IF(AB924="","",MIN(OFFSET(C924,0,0):OFFSET(C924,AB924-1,0)))</f>
        <v/>
      </c>
      <c r="AI924" s="188" t="str">
        <f ca="1">IF(AB924="","",MAX(OFFSET(B924,0,0):OFFSET(B924,AB924-1,0)))</f>
        <v/>
      </c>
      <c r="AJ924" s="188" t="str">
        <f ca="1">IF(AB924="","",MAX(OFFSET(C924,0,0):OFFSET(C924,AB924-1,0)))</f>
        <v/>
      </c>
      <c r="AK924" s="188">
        <f t="shared" ca="1" si="130"/>
        <v>0</v>
      </c>
      <c r="AL924" s="189">
        <f t="shared" ca="1" si="131"/>
        <v>0</v>
      </c>
    </row>
    <row r="925" spans="1:38" ht="15.75" x14ac:dyDescent="0.25">
      <c r="A925" s="138"/>
      <c r="B925" s="160"/>
      <c r="C925" s="160"/>
      <c r="D925" s="161"/>
      <c r="E925" s="142">
        <f t="shared" si="132"/>
        <v>1</v>
      </c>
      <c r="F925" s="162">
        <f t="shared" ref="F925:F988" si="137">D925*E925</f>
        <v>0</v>
      </c>
      <c r="G925" s="161"/>
      <c r="H925" s="179"/>
      <c r="I925" s="143"/>
      <c r="J925" s="143"/>
      <c r="K925" s="185" t="e">
        <f>VLOOKUP('Damage Pickup'!$H925&amp;'Damage Pickup'!$I925,Code!$I$2:$M$51,4,0)</f>
        <v>#N/A</v>
      </c>
      <c r="L925" s="183"/>
      <c r="M925" s="163"/>
      <c r="N925" s="169"/>
      <c r="O925" s="169"/>
      <c r="P925" s="144">
        <v>0</v>
      </c>
      <c r="Q925" s="164">
        <f t="shared" si="136"/>
        <v>0</v>
      </c>
      <c r="R925" s="146"/>
      <c r="S925" s="147"/>
      <c r="T925" s="147"/>
      <c r="U925" s="157"/>
      <c r="V925" s="165"/>
      <c r="W925" s="166"/>
      <c r="X925" s="166"/>
      <c r="Y925" s="166"/>
      <c r="Z925" s="167" t="str">
        <f t="shared" si="133"/>
        <v/>
      </c>
      <c r="AA925" s="150">
        <f t="shared" si="135"/>
        <v>0</v>
      </c>
      <c r="AB925" s="167" t="str">
        <f t="shared" si="134"/>
        <v/>
      </c>
      <c r="AG925" s="188" t="str">
        <f ca="1">IF(AB925="","",MIN(OFFSET(B925,0,0):OFFSET(B925,AB925-1,0)))</f>
        <v/>
      </c>
      <c r="AH925" s="188" t="str">
        <f ca="1">IF(AB925="","",MIN(OFFSET(C925,0,0):OFFSET(C925,AB925-1,0)))</f>
        <v/>
      </c>
      <c r="AI925" s="188" t="str">
        <f ca="1">IF(AB925="","",MAX(OFFSET(B925,0,0):OFFSET(B925,AB925-1,0)))</f>
        <v/>
      </c>
      <c r="AJ925" s="188" t="str">
        <f ca="1">IF(AB925="","",MAX(OFFSET(C925,0,0):OFFSET(C925,AB925-1,0)))</f>
        <v/>
      </c>
      <c r="AK925" s="188">
        <f t="shared" ca="1" si="130"/>
        <v>0</v>
      </c>
      <c r="AL925" s="189">
        <f t="shared" ca="1" si="131"/>
        <v>0</v>
      </c>
    </row>
    <row r="926" spans="1:38" ht="15.75" x14ac:dyDescent="0.25">
      <c r="A926" s="138"/>
      <c r="B926" s="160"/>
      <c r="C926" s="160"/>
      <c r="D926" s="161"/>
      <c r="E926" s="142">
        <f t="shared" si="132"/>
        <v>1</v>
      </c>
      <c r="F926" s="162">
        <f t="shared" si="137"/>
        <v>0</v>
      </c>
      <c r="G926" s="161"/>
      <c r="H926" s="179"/>
      <c r="I926" s="143"/>
      <c r="J926" s="143"/>
      <c r="K926" s="185" t="e">
        <f>VLOOKUP('Damage Pickup'!$H926&amp;'Damage Pickup'!$I926,Code!$I$2:$M$51,4,0)</f>
        <v>#N/A</v>
      </c>
      <c r="L926" s="183"/>
      <c r="M926" s="163"/>
      <c r="N926" s="169"/>
      <c r="O926" s="169"/>
      <c r="P926" s="144">
        <v>0</v>
      </c>
      <c r="Q926" s="164">
        <f t="shared" si="136"/>
        <v>0</v>
      </c>
      <c r="R926" s="146"/>
      <c r="S926" s="147"/>
      <c r="T926" s="147"/>
      <c r="U926" s="157"/>
      <c r="V926" s="165"/>
      <c r="W926" s="166"/>
      <c r="X926" s="166"/>
      <c r="Y926" s="166"/>
      <c r="Z926" s="167" t="str">
        <f t="shared" si="133"/>
        <v/>
      </c>
      <c r="AA926" s="150">
        <f t="shared" si="135"/>
        <v>0</v>
      </c>
      <c r="AB926" s="167" t="str">
        <f t="shared" si="134"/>
        <v/>
      </c>
      <c r="AG926" s="188" t="str">
        <f ca="1">IF(AB926="","",MIN(OFFSET(B926,0,0):OFFSET(B926,AB926-1,0)))</f>
        <v/>
      </c>
      <c r="AH926" s="188" t="str">
        <f ca="1">IF(AB926="","",MIN(OFFSET(C926,0,0):OFFSET(C926,AB926-1,0)))</f>
        <v/>
      </c>
      <c r="AI926" s="188" t="str">
        <f ca="1">IF(AB926="","",MAX(OFFSET(B926,0,0):OFFSET(B926,AB926-1,0)))</f>
        <v/>
      </c>
      <c r="AJ926" s="188" t="str">
        <f ca="1">IF(AB926="","",MAX(OFFSET(C926,0,0):OFFSET(C926,AB926-1,0)))</f>
        <v/>
      </c>
      <c r="AK926" s="188">
        <f t="shared" ca="1" si="130"/>
        <v>0</v>
      </c>
      <c r="AL926" s="189">
        <f t="shared" ca="1" si="131"/>
        <v>0</v>
      </c>
    </row>
    <row r="927" spans="1:38" ht="15.75" x14ac:dyDescent="0.25">
      <c r="A927" s="138"/>
      <c r="B927" s="160"/>
      <c r="C927" s="160"/>
      <c r="D927" s="161"/>
      <c r="E927" s="142">
        <f t="shared" si="132"/>
        <v>1</v>
      </c>
      <c r="F927" s="162">
        <f t="shared" si="137"/>
        <v>0</v>
      </c>
      <c r="G927" s="161"/>
      <c r="H927" s="179"/>
      <c r="I927" s="143"/>
      <c r="J927" s="143"/>
      <c r="K927" s="185" t="e">
        <f>VLOOKUP('Damage Pickup'!$H927&amp;'Damage Pickup'!$I927,Code!$I$2:$M$51,4,0)</f>
        <v>#N/A</v>
      </c>
      <c r="L927" s="183"/>
      <c r="M927" s="163"/>
      <c r="N927" s="169"/>
      <c r="O927" s="169"/>
      <c r="P927" s="144">
        <v>0</v>
      </c>
      <c r="Q927" s="164">
        <f t="shared" si="136"/>
        <v>0</v>
      </c>
      <c r="R927" s="146"/>
      <c r="S927" s="147"/>
      <c r="T927" s="147"/>
      <c r="U927" s="157"/>
      <c r="V927" s="165"/>
      <c r="W927" s="166"/>
      <c r="X927" s="166"/>
      <c r="Y927" s="166"/>
      <c r="Z927" s="167" t="str">
        <f t="shared" si="133"/>
        <v/>
      </c>
      <c r="AA927" s="150">
        <f t="shared" si="135"/>
        <v>0</v>
      </c>
      <c r="AB927" s="167" t="str">
        <f t="shared" si="134"/>
        <v/>
      </c>
      <c r="AG927" s="188" t="str">
        <f ca="1">IF(AB927="","",MIN(OFFSET(B927,0,0):OFFSET(B927,AB927-1,0)))</f>
        <v/>
      </c>
      <c r="AH927" s="188" t="str">
        <f ca="1">IF(AB927="","",MIN(OFFSET(C927,0,0):OFFSET(C927,AB927-1,0)))</f>
        <v/>
      </c>
      <c r="AI927" s="188" t="str">
        <f ca="1">IF(AB927="","",MAX(OFFSET(B927,0,0):OFFSET(B927,AB927-1,0)))</f>
        <v/>
      </c>
      <c r="AJ927" s="188" t="str">
        <f ca="1">IF(AB927="","",MAX(OFFSET(C927,0,0):OFFSET(C927,AB927-1,0)))</f>
        <v/>
      </c>
      <c r="AK927" s="188">
        <f t="shared" ca="1" si="130"/>
        <v>0</v>
      </c>
      <c r="AL927" s="189">
        <f t="shared" ca="1" si="131"/>
        <v>0</v>
      </c>
    </row>
    <row r="928" spans="1:38" ht="15.75" x14ac:dyDescent="0.25">
      <c r="A928" s="138"/>
      <c r="B928" s="160"/>
      <c r="C928" s="160"/>
      <c r="D928" s="161"/>
      <c r="E928" s="142">
        <f t="shared" si="132"/>
        <v>1</v>
      </c>
      <c r="F928" s="162">
        <f t="shared" si="137"/>
        <v>0</v>
      </c>
      <c r="G928" s="161"/>
      <c r="H928" s="179"/>
      <c r="I928" s="143"/>
      <c r="J928" s="143"/>
      <c r="K928" s="185" t="e">
        <f>VLOOKUP('Damage Pickup'!$H928&amp;'Damage Pickup'!$I928,Code!$I$2:$M$51,4,0)</f>
        <v>#N/A</v>
      </c>
      <c r="L928" s="183"/>
      <c r="M928" s="163"/>
      <c r="N928" s="169"/>
      <c r="O928" s="169"/>
      <c r="P928" s="144">
        <v>0</v>
      </c>
      <c r="Q928" s="164">
        <f t="shared" si="136"/>
        <v>0</v>
      </c>
      <c r="R928" s="146"/>
      <c r="S928" s="147"/>
      <c r="T928" s="147"/>
      <c r="U928" s="157"/>
      <c r="V928" s="165"/>
      <c r="W928" s="166"/>
      <c r="X928" s="166"/>
      <c r="Y928" s="166"/>
      <c r="Z928" s="167" t="str">
        <f t="shared" si="133"/>
        <v/>
      </c>
      <c r="AA928" s="150">
        <f t="shared" si="135"/>
        <v>0</v>
      </c>
      <c r="AB928" s="167" t="str">
        <f t="shared" si="134"/>
        <v/>
      </c>
      <c r="AG928" s="188" t="str">
        <f ca="1">IF(AB928="","",MIN(OFFSET(B928,0,0):OFFSET(B928,AB928-1,0)))</f>
        <v/>
      </c>
      <c r="AH928" s="188" t="str">
        <f ca="1">IF(AB928="","",MIN(OFFSET(C928,0,0):OFFSET(C928,AB928-1,0)))</f>
        <v/>
      </c>
      <c r="AI928" s="188" t="str">
        <f ca="1">IF(AB928="","",MAX(OFFSET(B928,0,0):OFFSET(B928,AB928-1,0)))</f>
        <v/>
      </c>
      <c r="AJ928" s="188" t="str">
        <f ca="1">IF(AB928="","",MAX(OFFSET(C928,0,0):OFFSET(C928,AB928-1,0)))</f>
        <v/>
      </c>
      <c r="AK928" s="188">
        <f t="shared" ca="1" si="130"/>
        <v>0</v>
      </c>
      <c r="AL928" s="189">
        <f t="shared" ca="1" si="131"/>
        <v>0</v>
      </c>
    </row>
    <row r="929" spans="1:38" ht="15.75" x14ac:dyDescent="0.25">
      <c r="A929" s="138"/>
      <c r="B929" s="160"/>
      <c r="C929" s="160"/>
      <c r="D929" s="161"/>
      <c r="E929" s="142">
        <f t="shared" si="132"/>
        <v>1</v>
      </c>
      <c r="F929" s="162">
        <f t="shared" si="137"/>
        <v>0</v>
      </c>
      <c r="G929" s="161"/>
      <c r="H929" s="179"/>
      <c r="I929" s="143"/>
      <c r="J929" s="143"/>
      <c r="K929" s="185" t="e">
        <f>VLOOKUP('Damage Pickup'!$H929&amp;'Damage Pickup'!$I929,Code!$I$2:$M$51,4,0)</f>
        <v>#N/A</v>
      </c>
      <c r="L929" s="183"/>
      <c r="M929" s="163"/>
      <c r="N929" s="169"/>
      <c r="O929" s="169"/>
      <c r="P929" s="144">
        <v>0</v>
      </c>
      <c r="Q929" s="164">
        <f t="shared" si="136"/>
        <v>0</v>
      </c>
      <c r="R929" s="146"/>
      <c r="S929" s="147"/>
      <c r="T929" s="147"/>
      <c r="U929" s="157"/>
      <c r="V929" s="165"/>
      <c r="W929" s="166"/>
      <c r="X929" s="166"/>
      <c r="Y929" s="166"/>
      <c r="Z929" s="167" t="str">
        <f t="shared" si="133"/>
        <v/>
      </c>
      <c r="AA929" s="150">
        <f t="shared" si="135"/>
        <v>0</v>
      </c>
      <c r="AB929" s="167" t="str">
        <f t="shared" si="134"/>
        <v/>
      </c>
      <c r="AG929" s="188" t="str">
        <f ca="1">IF(AB929="","",MIN(OFFSET(B929,0,0):OFFSET(B929,AB929-1,0)))</f>
        <v/>
      </c>
      <c r="AH929" s="188" t="str">
        <f ca="1">IF(AB929="","",MIN(OFFSET(C929,0,0):OFFSET(C929,AB929-1,0)))</f>
        <v/>
      </c>
      <c r="AI929" s="188" t="str">
        <f ca="1">IF(AB929="","",MAX(OFFSET(B929,0,0):OFFSET(B929,AB929-1,0)))</f>
        <v/>
      </c>
      <c r="AJ929" s="188" t="str">
        <f ca="1">IF(AB929="","",MAX(OFFSET(C929,0,0):OFFSET(C929,AB929-1,0)))</f>
        <v/>
      </c>
      <c r="AK929" s="188">
        <f t="shared" ca="1" si="130"/>
        <v>0</v>
      </c>
      <c r="AL929" s="189">
        <f t="shared" ca="1" si="131"/>
        <v>0</v>
      </c>
    </row>
    <row r="930" spans="1:38" ht="15.75" x14ac:dyDescent="0.25">
      <c r="A930" s="138"/>
      <c r="B930" s="160"/>
      <c r="C930" s="160"/>
      <c r="D930" s="161"/>
      <c r="E930" s="142">
        <f t="shared" si="132"/>
        <v>1</v>
      </c>
      <c r="F930" s="162">
        <f t="shared" si="137"/>
        <v>0</v>
      </c>
      <c r="G930" s="161"/>
      <c r="H930" s="179"/>
      <c r="I930" s="143"/>
      <c r="J930" s="143"/>
      <c r="K930" s="185" t="e">
        <f>VLOOKUP('Damage Pickup'!$H930&amp;'Damage Pickup'!$I930,Code!$I$2:$M$51,4,0)</f>
        <v>#N/A</v>
      </c>
      <c r="L930" s="183"/>
      <c r="M930" s="163"/>
      <c r="N930" s="169"/>
      <c r="O930" s="169"/>
      <c r="P930" s="144">
        <v>0</v>
      </c>
      <c r="Q930" s="164">
        <f t="shared" si="136"/>
        <v>0</v>
      </c>
      <c r="R930" s="146"/>
      <c r="S930" s="147"/>
      <c r="T930" s="147"/>
      <c r="U930" s="157"/>
      <c r="V930" s="165"/>
      <c r="W930" s="166"/>
      <c r="X930" s="166"/>
      <c r="Y930" s="166"/>
      <c r="Z930" s="167" t="str">
        <f t="shared" si="133"/>
        <v/>
      </c>
      <c r="AA930" s="150">
        <f t="shared" si="135"/>
        <v>0</v>
      </c>
      <c r="AB930" s="167" t="str">
        <f t="shared" si="134"/>
        <v/>
      </c>
      <c r="AG930" s="188" t="str">
        <f ca="1">IF(AB930="","",MIN(OFFSET(B930,0,0):OFFSET(B930,AB930-1,0)))</f>
        <v/>
      </c>
      <c r="AH930" s="188" t="str">
        <f ca="1">IF(AB930="","",MIN(OFFSET(C930,0,0):OFFSET(C930,AB930-1,0)))</f>
        <v/>
      </c>
      <c r="AI930" s="188" t="str">
        <f ca="1">IF(AB930="","",MAX(OFFSET(B930,0,0):OFFSET(B930,AB930-1,0)))</f>
        <v/>
      </c>
      <c r="AJ930" s="188" t="str">
        <f ca="1">IF(AB930="","",MAX(OFFSET(C930,0,0):OFFSET(C930,AB930-1,0)))</f>
        <v/>
      </c>
      <c r="AK930" s="188">
        <f t="shared" ca="1" si="130"/>
        <v>0</v>
      </c>
      <c r="AL930" s="189">
        <f t="shared" ca="1" si="131"/>
        <v>0</v>
      </c>
    </row>
    <row r="931" spans="1:38" ht="15.75" x14ac:dyDescent="0.25">
      <c r="A931" s="138"/>
      <c r="B931" s="160"/>
      <c r="C931" s="160"/>
      <c r="D931" s="161"/>
      <c r="E931" s="142">
        <f t="shared" si="132"/>
        <v>1</v>
      </c>
      <c r="F931" s="162">
        <f t="shared" si="137"/>
        <v>0</v>
      </c>
      <c r="G931" s="161"/>
      <c r="H931" s="179"/>
      <c r="I931" s="143"/>
      <c r="J931" s="143"/>
      <c r="K931" s="185" t="e">
        <f>VLOOKUP('Damage Pickup'!$H931&amp;'Damage Pickup'!$I931,Code!$I$2:$M$51,4,0)</f>
        <v>#N/A</v>
      </c>
      <c r="L931" s="183"/>
      <c r="M931" s="163"/>
      <c r="N931" s="169"/>
      <c r="O931" s="169"/>
      <c r="P931" s="144">
        <v>0</v>
      </c>
      <c r="Q931" s="164">
        <f t="shared" si="136"/>
        <v>0</v>
      </c>
      <c r="R931" s="146"/>
      <c r="S931" s="147"/>
      <c r="T931" s="147"/>
      <c r="U931" s="157"/>
      <c r="V931" s="165"/>
      <c r="W931" s="166"/>
      <c r="X931" s="166"/>
      <c r="Y931" s="166"/>
      <c r="Z931" s="167" t="str">
        <f t="shared" si="133"/>
        <v/>
      </c>
      <c r="AA931" s="150">
        <f t="shared" si="135"/>
        <v>0</v>
      </c>
      <c r="AB931" s="167" t="str">
        <f t="shared" si="134"/>
        <v/>
      </c>
      <c r="AG931" s="188" t="str">
        <f ca="1">IF(AB931="","",MIN(OFFSET(B931,0,0):OFFSET(B931,AB931-1,0)))</f>
        <v/>
      </c>
      <c r="AH931" s="188" t="str">
        <f ca="1">IF(AB931="","",MIN(OFFSET(C931,0,0):OFFSET(C931,AB931-1,0)))</f>
        <v/>
      </c>
      <c r="AI931" s="188" t="str">
        <f ca="1">IF(AB931="","",MAX(OFFSET(B931,0,0):OFFSET(B931,AB931-1,0)))</f>
        <v/>
      </c>
      <c r="AJ931" s="188" t="str">
        <f ca="1">IF(AB931="","",MAX(OFFSET(C931,0,0):OFFSET(C931,AB931-1,0)))</f>
        <v/>
      </c>
      <c r="AK931" s="188">
        <f t="shared" ca="1" si="130"/>
        <v>0</v>
      </c>
      <c r="AL931" s="189">
        <f t="shared" ca="1" si="131"/>
        <v>0</v>
      </c>
    </row>
    <row r="932" spans="1:38" ht="15.75" x14ac:dyDescent="0.25">
      <c r="A932" s="138"/>
      <c r="B932" s="160"/>
      <c r="C932" s="160"/>
      <c r="D932" s="161"/>
      <c r="E932" s="142">
        <f t="shared" si="132"/>
        <v>1</v>
      </c>
      <c r="F932" s="162">
        <f t="shared" si="137"/>
        <v>0</v>
      </c>
      <c r="G932" s="161"/>
      <c r="H932" s="179"/>
      <c r="I932" s="143"/>
      <c r="J932" s="143"/>
      <c r="K932" s="185" t="e">
        <f>VLOOKUP('Damage Pickup'!$H932&amp;'Damage Pickup'!$I932,Code!$I$2:$M$51,4,0)</f>
        <v>#N/A</v>
      </c>
      <c r="L932" s="183"/>
      <c r="M932" s="163"/>
      <c r="N932" s="169"/>
      <c r="O932" s="169"/>
      <c r="P932" s="144">
        <v>0</v>
      </c>
      <c r="Q932" s="164">
        <f t="shared" si="136"/>
        <v>0</v>
      </c>
      <c r="R932" s="146"/>
      <c r="S932" s="147"/>
      <c r="T932" s="147"/>
      <c r="U932" s="157"/>
      <c r="V932" s="165"/>
      <c r="W932" s="166"/>
      <c r="X932" s="166"/>
      <c r="Y932" s="166"/>
      <c r="Z932" s="167" t="str">
        <f t="shared" si="133"/>
        <v/>
      </c>
      <c r="AA932" s="150">
        <f t="shared" si="135"/>
        <v>0</v>
      </c>
      <c r="AB932" s="167" t="str">
        <f t="shared" si="134"/>
        <v/>
      </c>
      <c r="AG932" s="188" t="str">
        <f ca="1">IF(AB932="","",MIN(OFFSET(B932,0,0):OFFSET(B932,AB932-1,0)))</f>
        <v/>
      </c>
      <c r="AH932" s="188" t="str">
        <f ca="1">IF(AB932="","",MIN(OFFSET(C932,0,0):OFFSET(C932,AB932-1,0)))</f>
        <v/>
      </c>
      <c r="AI932" s="188" t="str">
        <f ca="1">IF(AB932="","",MAX(OFFSET(B932,0,0):OFFSET(B932,AB932-1,0)))</f>
        <v/>
      </c>
      <c r="AJ932" s="188" t="str">
        <f ca="1">IF(AB932="","",MAX(OFFSET(C932,0,0):OFFSET(C932,AB932-1,0)))</f>
        <v/>
      </c>
      <c r="AK932" s="188">
        <f t="shared" ca="1" si="130"/>
        <v>0</v>
      </c>
      <c r="AL932" s="189">
        <f t="shared" ca="1" si="131"/>
        <v>0</v>
      </c>
    </row>
    <row r="933" spans="1:38" ht="15.75" x14ac:dyDescent="0.25">
      <c r="A933" s="138"/>
      <c r="B933" s="160"/>
      <c r="C933" s="160"/>
      <c r="D933" s="161"/>
      <c r="E933" s="142">
        <f t="shared" si="132"/>
        <v>1</v>
      </c>
      <c r="F933" s="162">
        <f t="shared" si="137"/>
        <v>0</v>
      </c>
      <c r="G933" s="161"/>
      <c r="H933" s="179"/>
      <c r="I933" s="143"/>
      <c r="J933" s="143"/>
      <c r="K933" s="185" t="e">
        <f>VLOOKUP('Damage Pickup'!$H933&amp;'Damage Pickup'!$I933,Code!$I$2:$M$51,4,0)</f>
        <v>#N/A</v>
      </c>
      <c r="L933" s="183"/>
      <c r="M933" s="163"/>
      <c r="N933" s="169"/>
      <c r="O933" s="169"/>
      <c r="P933" s="144">
        <v>0</v>
      </c>
      <c r="Q933" s="164">
        <f t="shared" si="136"/>
        <v>0</v>
      </c>
      <c r="R933" s="146"/>
      <c r="S933" s="147"/>
      <c r="T933" s="147"/>
      <c r="U933" s="157"/>
      <c r="V933" s="165"/>
      <c r="W933" s="166"/>
      <c r="X933" s="166"/>
      <c r="Y933" s="166"/>
      <c r="Z933" s="167" t="str">
        <f t="shared" si="133"/>
        <v/>
      </c>
      <c r="AA933" s="150">
        <f t="shared" si="135"/>
        <v>0</v>
      </c>
      <c r="AB933" s="167" t="str">
        <f t="shared" si="134"/>
        <v/>
      </c>
      <c r="AG933" s="188" t="str">
        <f ca="1">IF(AB933="","",MIN(OFFSET(B933,0,0):OFFSET(B933,AB933-1,0)))</f>
        <v/>
      </c>
      <c r="AH933" s="188" t="str">
        <f ca="1">IF(AB933="","",MIN(OFFSET(C933,0,0):OFFSET(C933,AB933-1,0)))</f>
        <v/>
      </c>
      <c r="AI933" s="188" t="str">
        <f ca="1">IF(AB933="","",MAX(OFFSET(B933,0,0):OFFSET(B933,AB933-1,0)))</f>
        <v/>
      </c>
      <c r="AJ933" s="188" t="str">
        <f ca="1">IF(AB933="","",MAX(OFFSET(C933,0,0):OFFSET(C933,AB933-1,0)))</f>
        <v/>
      </c>
      <c r="AK933" s="188">
        <f t="shared" ca="1" si="130"/>
        <v>0</v>
      </c>
      <c r="AL933" s="189">
        <f t="shared" ca="1" si="131"/>
        <v>0</v>
      </c>
    </row>
    <row r="934" spans="1:38" ht="15.75" x14ac:dyDescent="0.25">
      <c r="A934" s="138"/>
      <c r="B934" s="160"/>
      <c r="C934" s="160"/>
      <c r="D934" s="161"/>
      <c r="E934" s="142">
        <f t="shared" si="132"/>
        <v>1</v>
      </c>
      <c r="F934" s="162">
        <f t="shared" si="137"/>
        <v>0</v>
      </c>
      <c r="G934" s="161"/>
      <c r="H934" s="179"/>
      <c r="I934" s="143"/>
      <c r="J934" s="143"/>
      <c r="K934" s="185" t="e">
        <f>VLOOKUP('Damage Pickup'!$H934&amp;'Damage Pickup'!$I934,Code!$I$2:$M$51,4,0)</f>
        <v>#N/A</v>
      </c>
      <c r="L934" s="183"/>
      <c r="M934" s="163"/>
      <c r="N934" s="169"/>
      <c r="O934" s="169"/>
      <c r="P934" s="144">
        <v>0</v>
      </c>
      <c r="Q934" s="164">
        <f t="shared" si="136"/>
        <v>0</v>
      </c>
      <c r="R934" s="146"/>
      <c r="S934" s="147"/>
      <c r="T934" s="147"/>
      <c r="U934" s="157"/>
      <c r="V934" s="165"/>
      <c r="W934" s="166"/>
      <c r="X934" s="166"/>
      <c r="Y934" s="166"/>
      <c r="Z934" s="167" t="str">
        <f t="shared" si="133"/>
        <v/>
      </c>
      <c r="AA934" s="150">
        <f t="shared" si="135"/>
        <v>0</v>
      </c>
      <c r="AB934" s="167" t="str">
        <f t="shared" si="134"/>
        <v/>
      </c>
      <c r="AG934" s="188" t="str">
        <f ca="1">IF(AB934="","",MIN(OFFSET(B934,0,0):OFFSET(B934,AB934-1,0)))</f>
        <v/>
      </c>
      <c r="AH934" s="188" t="str">
        <f ca="1">IF(AB934="","",MIN(OFFSET(C934,0,0):OFFSET(C934,AB934-1,0)))</f>
        <v/>
      </c>
      <c r="AI934" s="188" t="str">
        <f ca="1">IF(AB934="","",MAX(OFFSET(B934,0,0):OFFSET(B934,AB934-1,0)))</f>
        <v/>
      </c>
      <c r="AJ934" s="188" t="str">
        <f ca="1">IF(AB934="","",MAX(OFFSET(C934,0,0):OFFSET(C934,AB934-1,0)))</f>
        <v/>
      </c>
      <c r="AK934" s="188">
        <f t="shared" ca="1" si="130"/>
        <v>0</v>
      </c>
      <c r="AL934" s="189">
        <f t="shared" ca="1" si="131"/>
        <v>0</v>
      </c>
    </row>
    <row r="935" spans="1:38" ht="15.75" x14ac:dyDescent="0.25">
      <c r="A935" s="138"/>
      <c r="B935" s="160"/>
      <c r="C935" s="160"/>
      <c r="D935" s="161"/>
      <c r="E935" s="142">
        <f t="shared" si="132"/>
        <v>1</v>
      </c>
      <c r="F935" s="162">
        <f t="shared" si="137"/>
        <v>0</v>
      </c>
      <c r="G935" s="161"/>
      <c r="H935" s="179"/>
      <c r="I935" s="143"/>
      <c r="J935" s="143"/>
      <c r="K935" s="185" t="e">
        <f>VLOOKUP('Damage Pickup'!$H935&amp;'Damage Pickup'!$I935,Code!$I$2:$M$51,4,0)</f>
        <v>#N/A</v>
      </c>
      <c r="L935" s="183"/>
      <c r="M935" s="163"/>
      <c r="N935" s="169"/>
      <c r="O935" s="169"/>
      <c r="P935" s="144">
        <v>0</v>
      </c>
      <c r="Q935" s="164">
        <f t="shared" si="136"/>
        <v>0</v>
      </c>
      <c r="R935" s="146"/>
      <c r="S935" s="147"/>
      <c r="T935" s="147"/>
      <c r="U935" s="157"/>
      <c r="V935" s="165"/>
      <c r="W935" s="166"/>
      <c r="X935" s="166"/>
      <c r="Y935" s="166"/>
      <c r="Z935" s="167" t="str">
        <f t="shared" si="133"/>
        <v/>
      </c>
      <c r="AA935" s="150">
        <f t="shared" si="135"/>
        <v>0</v>
      </c>
      <c r="AB935" s="167" t="str">
        <f t="shared" si="134"/>
        <v/>
      </c>
      <c r="AG935" s="188" t="str">
        <f ca="1">IF(AB935="","",MIN(OFFSET(B935,0,0):OFFSET(B935,AB935-1,0)))</f>
        <v/>
      </c>
      <c r="AH935" s="188" t="str">
        <f ca="1">IF(AB935="","",MIN(OFFSET(C935,0,0):OFFSET(C935,AB935-1,0)))</f>
        <v/>
      </c>
      <c r="AI935" s="188" t="str">
        <f ca="1">IF(AB935="","",MAX(OFFSET(B935,0,0):OFFSET(B935,AB935-1,0)))</f>
        <v/>
      </c>
      <c r="AJ935" s="188" t="str">
        <f ca="1">IF(AB935="","",MAX(OFFSET(C935,0,0):OFFSET(C935,AB935-1,0)))</f>
        <v/>
      </c>
      <c r="AK935" s="188">
        <f t="shared" ca="1" si="130"/>
        <v>0</v>
      </c>
      <c r="AL935" s="189">
        <f t="shared" ca="1" si="131"/>
        <v>0</v>
      </c>
    </row>
    <row r="936" spans="1:38" ht="15.75" x14ac:dyDescent="0.25">
      <c r="A936" s="138"/>
      <c r="B936" s="160"/>
      <c r="C936" s="160"/>
      <c r="D936" s="161"/>
      <c r="E936" s="142">
        <f t="shared" si="132"/>
        <v>1</v>
      </c>
      <c r="F936" s="162">
        <f t="shared" si="137"/>
        <v>0</v>
      </c>
      <c r="G936" s="161"/>
      <c r="H936" s="179"/>
      <c r="I936" s="143"/>
      <c r="J936" s="143"/>
      <c r="K936" s="185" t="e">
        <f>VLOOKUP('Damage Pickup'!$H936&amp;'Damage Pickup'!$I936,Code!$I$2:$M$51,4,0)</f>
        <v>#N/A</v>
      </c>
      <c r="L936" s="183"/>
      <c r="M936" s="163"/>
      <c r="N936" s="169"/>
      <c r="O936" s="169"/>
      <c r="P936" s="144">
        <v>0</v>
      </c>
      <c r="Q936" s="164">
        <f t="shared" si="136"/>
        <v>0</v>
      </c>
      <c r="R936" s="146"/>
      <c r="S936" s="147"/>
      <c r="T936" s="147"/>
      <c r="U936" s="157"/>
      <c r="V936" s="165"/>
      <c r="W936" s="166"/>
      <c r="X936" s="166"/>
      <c r="Y936" s="166"/>
      <c r="Z936" s="167" t="str">
        <f t="shared" si="133"/>
        <v/>
      </c>
      <c r="AA936" s="150">
        <f t="shared" si="135"/>
        <v>0</v>
      </c>
      <c r="AB936" s="167" t="str">
        <f t="shared" si="134"/>
        <v/>
      </c>
      <c r="AG936" s="188" t="str">
        <f ca="1">IF(AB936="","",MIN(OFFSET(B936,0,0):OFFSET(B936,AB936-1,0)))</f>
        <v/>
      </c>
      <c r="AH936" s="188" t="str">
        <f ca="1">IF(AB936="","",MIN(OFFSET(C936,0,0):OFFSET(C936,AB936-1,0)))</f>
        <v/>
      </c>
      <c r="AI936" s="188" t="str">
        <f ca="1">IF(AB936="","",MAX(OFFSET(B936,0,0):OFFSET(B936,AB936-1,0)))</f>
        <v/>
      </c>
      <c r="AJ936" s="188" t="str">
        <f ca="1">IF(AB936="","",MAX(OFFSET(C936,0,0):OFFSET(C936,AB936-1,0)))</f>
        <v/>
      </c>
      <c r="AK936" s="188">
        <f t="shared" ca="1" si="130"/>
        <v>0</v>
      </c>
      <c r="AL936" s="189">
        <f t="shared" ca="1" si="131"/>
        <v>0</v>
      </c>
    </row>
    <row r="937" spans="1:38" ht="15.75" x14ac:dyDescent="0.25">
      <c r="A937" s="138"/>
      <c r="B937" s="160"/>
      <c r="C937" s="160"/>
      <c r="D937" s="161"/>
      <c r="E937" s="142">
        <f t="shared" si="132"/>
        <v>1</v>
      </c>
      <c r="F937" s="162">
        <f t="shared" si="137"/>
        <v>0</v>
      </c>
      <c r="G937" s="161"/>
      <c r="H937" s="179"/>
      <c r="I937" s="143"/>
      <c r="J937" s="143"/>
      <c r="K937" s="185" t="e">
        <f>VLOOKUP('Damage Pickup'!$H937&amp;'Damage Pickup'!$I937,Code!$I$2:$M$51,4,0)</f>
        <v>#N/A</v>
      </c>
      <c r="L937" s="183"/>
      <c r="M937" s="163"/>
      <c r="N937" s="169"/>
      <c r="O937" s="169"/>
      <c r="P937" s="144">
        <v>0</v>
      </c>
      <c r="Q937" s="164">
        <f t="shared" si="136"/>
        <v>0</v>
      </c>
      <c r="R937" s="146"/>
      <c r="S937" s="147"/>
      <c r="T937" s="147"/>
      <c r="U937" s="157"/>
      <c r="V937" s="165"/>
      <c r="W937" s="166"/>
      <c r="X937" s="166"/>
      <c r="Y937" s="166"/>
      <c r="Z937" s="167" t="str">
        <f t="shared" si="133"/>
        <v/>
      </c>
      <c r="AA937" s="150">
        <f t="shared" si="135"/>
        <v>0</v>
      </c>
      <c r="AB937" s="167" t="str">
        <f t="shared" si="134"/>
        <v/>
      </c>
      <c r="AG937" s="188" t="str">
        <f ca="1">IF(AB937="","",MIN(OFFSET(B937,0,0):OFFSET(B937,AB937-1,0)))</f>
        <v/>
      </c>
      <c r="AH937" s="188" t="str">
        <f ca="1">IF(AB937="","",MIN(OFFSET(C937,0,0):OFFSET(C937,AB937-1,0)))</f>
        <v/>
      </c>
      <c r="AI937" s="188" t="str">
        <f ca="1">IF(AB937="","",MAX(OFFSET(B937,0,0):OFFSET(B937,AB937-1,0)))</f>
        <v/>
      </c>
      <c r="AJ937" s="188" t="str">
        <f ca="1">IF(AB937="","",MAX(OFFSET(C937,0,0):OFFSET(C937,AB937-1,0)))</f>
        <v/>
      </c>
      <c r="AK937" s="188">
        <f t="shared" ca="1" si="130"/>
        <v>0</v>
      </c>
      <c r="AL937" s="189">
        <f t="shared" ca="1" si="131"/>
        <v>0</v>
      </c>
    </row>
    <row r="938" spans="1:38" ht="15.75" x14ac:dyDescent="0.25">
      <c r="A938" s="138"/>
      <c r="B938" s="160"/>
      <c r="C938" s="160"/>
      <c r="D938" s="161"/>
      <c r="E938" s="142">
        <f t="shared" si="132"/>
        <v>1</v>
      </c>
      <c r="F938" s="162">
        <f t="shared" si="137"/>
        <v>0</v>
      </c>
      <c r="G938" s="161"/>
      <c r="H938" s="179"/>
      <c r="I938" s="143"/>
      <c r="J938" s="143"/>
      <c r="K938" s="185" t="e">
        <f>VLOOKUP('Damage Pickup'!$H938&amp;'Damage Pickup'!$I938,Code!$I$2:$M$51,4,0)</f>
        <v>#N/A</v>
      </c>
      <c r="L938" s="183"/>
      <c r="M938" s="163"/>
      <c r="N938" s="169"/>
      <c r="O938" s="169"/>
      <c r="P938" s="144">
        <v>0</v>
      </c>
      <c r="Q938" s="164">
        <f t="shared" si="136"/>
        <v>0</v>
      </c>
      <c r="R938" s="146"/>
      <c r="S938" s="147"/>
      <c r="T938" s="147"/>
      <c r="U938" s="157"/>
      <c r="V938" s="165"/>
      <c r="W938" s="166"/>
      <c r="X938" s="166"/>
      <c r="Y938" s="166"/>
      <c r="Z938" s="167" t="str">
        <f t="shared" si="133"/>
        <v/>
      </c>
      <c r="AA938" s="150">
        <f t="shared" si="135"/>
        <v>0</v>
      </c>
      <c r="AB938" s="167" t="str">
        <f t="shared" si="134"/>
        <v/>
      </c>
      <c r="AG938" s="188" t="str">
        <f ca="1">IF(AB938="","",MIN(OFFSET(B938,0,0):OFFSET(B938,AB938-1,0)))</f>
        <v/>
      </c>
      <c r="AH938" s="188" t="str">
        <f ca="1">IF(AB938="","",MIN(OFFSET(C938,0,0):OFFSET(C938,AB938-1,0)))</f>
        <v/>
      </c>
      <c r="AI938" s="188" t="str">
        <f ca="1">IF(AB938="","",MAX(OFFSET(B938,0,0):OFFSET(B938,AB938-1,0)))</f>
        <v/>
      </c>
      <c r="AJ938" s="188" t="str">
        <f ca="1">IF(AB938="","",MAX(OFFSET(C938,0,0):OFFSET(C938,AB938-1,0)))</f>
        <v/>
      </c>
      <c r="AK938" s="188">
        <f t="shared" ca="1" si="130"/>
        <v>0</v>
      </c>
      <c r="AL938" s="189">
        <f t="shared" ca="1" si="131"/>
        <v>0</v>
      </c>
    </row>
    <row r="939" spans="1:38" ht="15.75" x14ac:dyDescent="0.25">
      <c r="A939" s="138"/>
      <c r="B939" s="160"/>
      <c r="C939" s="160"/>
      <c r="D939" s="161"/>
      <c r="E939" s="142">
        <f t="shared" si="132"/>
        <v>1</v>
      </c>
      <c r="F939" s="162">
        <f t="shared" si="137"/>
        <v>0</v>
      </c>
      <c r="G939" s="161"/>
      <c r="H939" s="179"/>
      <c r="I939" s="143"/>
      <c r="J939" s="143"/>
      <c r="K939" s="185" t="e">
        <f>VLOOKUP('Damage Pickup'!$H939&amp;'Damage Pickup'!$I939,Code!$I$2:$M$51,4,0)</f>
        <v>#N/A</v>
      </c>
      <c r="L939" s="183"/>
      <c r="M939" s="163"/>
      <c r="N939" s="169"/>
      <c r="O939" s="169"/>
      <c r="P939" s="144">
        <v>0</v>
      </c>
      <c r="Q939" s="164">
        <f t="shared" si="136"/>
        <v>0</v>
      </c>
      <c r="R939" s="146"/>
      <c r="S939" s="147"/>
      <c r="T939" s="147"/>
      <c r="U939" s="157"/>
      <c r="V939" s="165"/>
      <c r="W939" s="166"/>
      <c r="X939" s="166"/>
      <c r="Y939" s="166"/>
      <c r="Z939" s="167" t="str">
        <f t="shared" si="133"/>
        <v/>
      </c>
      <c r="AA939" s="150">
        <f t="shared" si="135"/>
        <v>0</v>
      </c>
      <c r="AB939" s="167" t="str">
        <f t="shared" si="134"/>
        <v/>
      </c>
      <c r="AG939" s="188" t="str">
        <f ca="1">IF(AB939="","",MIN(OFFSET(B939,0,0):OFFSET(B939,AB939-1,0)))</f>
        <v/>
      </c>
      <c r="AH939" s="188" t="str">
        <f ca="1">IF(AB939="","",MIN(OFFSET(C939,0,0):OFFSET(C939,AB939-1,0)))</f>
        <v/>
      </c>
      <c r="AI939" s="188" t="str">
        <f ca="1">IF(AB939="","",MAX(OFFSET(B939,0,0):OFFSET(B939,AB939-1,0)))</f>
        <v/>
      </c>
      <c r="AJ939" s="188" t="str">
        <f ca="1">IF(AB939="","",MAX(OFFSET(C939,0,0):OFFSET(C939,AB939-1,0)))</f>
        <v/>
      </c>
      <c r="AK939" s="188">
        <f t="shared" ca="1" si="130"/>
        <v>0</v>
      </c>
      <c r="AL939" s="189">
        <f t="shared" ca="1" si="131"/>
        <v>0</v>
      </c>
    </row>
    <row r="940" spans="1:38" ht="15.75" x14ac:dyDescent="0.25">
      <c r="A940" s="138"/>
      <c r="B940" s="160"/>
      <c r="C940" s="160"/>
      <c r="D940" s="161"/>
      <c r="E940" s="142">
        <f t="shared" si="132"/>
        <v>1</v>
      </c>
      <c r="F940" s="162">
        <f t="shared" si="137"/>
        <v>0</v>
      </c>
      <c r="G940" s="161"/>
      <c r="H940" s="179"/>
      <c r="I940" s="143"/>
      <c r="J940" s="143"/>
      <c r="K940" s="185" t="e">
        <f>VLOOKUP('Damage Pickup'!$H940&amp;'Damage Pickup'!$I940,Code!$I$2:$M$51,4,0)</f>
        <v>#N/A</v>
      </c>
      <c r="L940" s="183"/>
      <c r="M940" s="163"/>
      <c r="N940" s="169"/>
      <c r="O940" s="169"/>
      <c r="P940" s="144">
        <v>0</v>
      </c>
      <c r="Q940" s="164">
        <f t="shared" si="136"/>
        <v>0</v>
      </c>
      <c r="R940" s="146"/>
      <c r="S940" s="147"/>
      <c r="T940" s="147"/>
      <c r="U940" s="157"/>
      <c r="V940" s="165"/>
      <c r="W940" s="166"/>
      <c r="X940" s="166"/>
      <c r="Y940" s="166"/>
      <c r="Z940" s="167" t="str">
        <f t="shared" si="133"/>
        <v/>
      </c>
      <c r="AA940" s="150">
        <f t="shared" si="135"/>
        <v>0</v>
      </c>
      <c r="AB940" s="167" t="str">
        <f t="shared" si="134"/>
        <v/>
      </c>
      <c r="AG940" s="188" t="str">
        <f ca="1">IF(AB940="","",MIN(OFFSET(B940,0,0):OFFSET(B940,AB940-1,0)))</f>
        <v/>
      </c>
      <c r="AH940" s="188" t="str">
        <f ca="1">IF(AB940="","",MIN(OFFSET(C940,0,0):OFFSET(C940,AB940-1,0)))</f>
        <v/>
      </c>
      <c r="AI940" s="188" t="str">
        <f ca="1">IF(AB940="","",MAX(OFFSET(B940,0,0):OFFSET(B940,AB940-1,0)))</f>
        <v/>
      </c>
      <c r="AJ940" s="188" t="str">
        <f ca="1">IF(AB940="","",MAX(OFFSET(C940,0,0):OFFSET(C940,AB940-1,0)))</f>
        <v/>
      </c>
      <c r="AK940" s="188">
        <f t="shared" ca="1" si="130"/>
        <v>0</v>
      </c>
      <c r="AL940" s="189">
        <f t="shared" ca="1" si="131"/>
        <v>0</v>
      </c>
    </row>
    <row r="941" spans="1:38" ht="15.75" x14ac:dyDescent="0.25">
      <c r="A941" s="138"/>
      <c r="B941" s="160"/>
      <c r="C941" s="160"/>
      <c r="D941" s="161"/>
      <c r="E941" s="142">
        <f t="shared" si="132"/>
        <v>1</v>
      </c>
      <c r="F941" s="162">
        <f t="shared" si="137"/>
        <v>0</v>
      </c>
      <c r="G941" s="161"/>
      <c r="H941" s="179"/>
      <c r="I941" s="143"/>
      <c r="J941" s="143"/>
      <c r="K941" s="185" t="e">
        <f>VLOOKUP('Damage Pickup'!$H941&amp;'Damage Pickup'!$I941,Code!$I$2:$M$51,4,0)</f>
        <v>#N/A</v>
      </c>
      <c r="L941" s="183"/>
      <c r="M941" s="163"/>
      <c r="N941" s="169"/>
      <c r="O941" s="169"/>
      <c r="P941" s="144">
        <v>0</v>
      </c>
      <c r="Q941" s="164">
        <f t="shared" si="136"/>
        <v>0</v>
      </c>
      <c r="R941" s="146"/>
      <c r="S941" s="147"/>
      <c r="T941" s="147"/>
      <c r="U941" s="157"/>
      <c r="V941" s="165"/>
      <c r="W941" s="166"/>
      <c r="X941" s="166"/>
      <c r="Y941" s="166"/>
      <c r="Z941" s="167" t="str">
        <f t="shared" si="133"/>
        <v/>
      </c>
      <c r="AA941" s="150">
        <f t="shared" si="135"/>
        <v>0</v>
      </c>
      <c r="AB941" s="167" t="str">
        <f t="shared" si="134"/>
        <v/>
      </c>
      <c r="AG941" s="188" t="str">
        <f ca="1">IF(AB941="","",MIN(OFFSET(B941,0,0):OFFSET(B941,AB941-1,0)))</f>
        <v/>
      </c>
      <c r="AH941" s="188" t="str">
        <f ca="1">IF(AB941="","",MIN(OFFSET(C941,0,0):OFFSET(C941,AB941-1,0)))</f>
        <v/>
      </c>
      <c r="AI941" s="188" t="str">
        <f ca="1">IF(AB941="","",MAX(OFFSET(B941,0,0):OFFSET(B941,AB941-1,0)))</f>
        <v/>
      </c>
      <c r="AJ941" s="188" t="str">
        <f ca="1">IF(AB941="","",MAX(OFFSET(C941,0,0):OFFSET(C941,AB941-1,0)))</f>
        <v/>
      </c>
      <c r="AK941" s="188">
        <f t="shared" ca="1" si="130"/>
        <v>0</v>
      </c>
      <c r="AL941" s="189">
        <f t="shared" ca="1" si="131"/>
        <v>0</v>
      </c>
    </row>
    <row r="942" spans="1:38" ht="15.75" x14ac:dyDescent="0.25">
      <c r="A942" s="138"/>
      <c r="B942" s="160"/>
      <c r="C942" s="160"/>
      <c r="D942" s="161"/>
      <c r="E942" s="142">
        <f t="shared" si="132"/>
        <v>1</v>
      </c>
      <c r="F942" s="162">
        <f t="shared" si="137"/>
        <v>0</v>
      </c>
      <c r="G942" s="161"/>
      <c r="H942" s="179"/>
      <c r="I942" s="143"/>
      <c r="J942" s="143"/>
      <c r="K942" s="185" t="e">
        <f>VLOOKUP('Damage Pickup'!$H942&amp;'Damage Pickup'!$I942,Code!$I$2:$M$51,4,0)</f>
        <v>#N/A</v>
      </c>
      <c r="L942" s="183"/>
      <c r="M942" s="163"/>
      <c r="N942" s="169"/>
      <c r="O942" s="169"/>
      <c r="P942" s="144">
        <v>0</v>
      </c>
      <c r="Q942" s="164">
        <f t="shared" si="136"/>
        <v>0</v>
      </c>
      <c r="R942" s="146"/>
      <c r="S942" s="147"/>
      <c r="T942" s="147"/>
      <c r="U942" s="157"/>
      <c r="V942" s="165"/>
      <c r="W942" s="166"/>
      <c r="X942" s="166"/>
      <c r="Y942" s="166"/>
      <c r="Z942" s="167" t="str">
        <f t="shared" si="133"/>
        <v/>
      </c>
      <c r="AA942" s="150">
        <f t="shared" si="135"/>
        <v>0</v>
      </c>
      <c r="AB942" s="167" t="str">
        <f t="shared" si="134"/>
        <v/>
      </c>
      <c r="AG942" s="188" t="str">
        <f ca="1">IF(AB942="","",MIN(OFFSET(B942,0,0):OFFSET(B942,AB942-1,0)))</f>
        <v/>
      </c>
      <c r="AH942" s="188" t="str">
        <f ca="1">IF(AB942="","",MIN(OFFSET(C942,0,0):OFFSET(C942,AB942-1,0)))</f>
        <v/>
      </c>
      <c r="AI942" s="188" t="str">
        <f ca="1">IF(AB942="","",MAX(OFFSET(B942,0,0):OFFSET(B942,AB942-1,0)))</f>
        <v/>
      </c>
      <c r="AJ942" s="188" t="str">
        <f ca="1">IF(AB942="","",MAX(OFFSET(C942,0,0):OFFSET(C942,AB942-1,0)))</f>
        <v/>
      </c>
      <c r="AK942" s="188">
        <f t="shared" ca="1" si="130"/>
        <v>0</v>
      </c>
      <c r="AL942" s="189">
        <f t="shared" ca="1" si="131"/>
        <v>0</v>
      </c>
    </row>
    <row r="943" spans="1:38" ht="15.75" x14ac:dyDescent="0.25">
      <c r="A943" s="138"/>
      <c r="B943" s="160"/>
      <c r="C943" s="160"/>
      <c r="D943" s="161"/>
      <c r="E943" s="142">
        <f t="shared" si="132"/>
        <v>1</v>
      </c>
      <c r="F943" s="162">
        <f t="shared" si="137"/>
        <v>0</v>
      </c>
      <c r="G943" s="161"/>
      <c r="H943" s="179"/>
      <c r="I943" s="143"/>
      <c r="J943" s="143"/>
      <c r="K943" s="185" t="e">
        <f>VLOOKUP('Damage Pickup'!$H943&amp;'Damage Pickup'!$I943,Code!$I$2:$M$51,4,0)</f>
        <v>#N/A</v>
      </c>
      <c r="L943" s="183"/>
      <c r="M943" s="163"/>
      <c r="N943" s="169"/>
      <c r="O943" s="169"/>
      <c r="P943" s="144">
        <v>0</v>
      </c>
      <c r="Q943" s="164">
        <f t="shared" si="136"/>
        <v>0</v>
      </c>
      <c r="R943" s="146"/>
      <c r="S943" s="147"/>
      <c r="T943" s="147"/>
      <c r="U943" s="157"/>
      <c r="V943" s="165"/>
      <c r="W943" s="166"/>
      <c r="X943" s="166"/>
      <c r="Y943" s="166"/>
      <c r="Z943" s="167" t="str">
        <f t="shared" si="133"/>
        <v/>
      </c>
      <c r="AA943" s="150">
        <f t="shared" si="135"/>
        <v>0</v>
      </c>
      <c r="AB943" s="167" t="str">
        <f t="shared" si="134"/>
        <v/>
      </c>
      <c r="AG943" s="188" t="str">
        <f ca="1">IF(AB943="","",MIN(OFFSET(B943,0,0):OFFSET(B943,AB943-1,0)))</f>
        <v/>
      </c>
      <c r="AH943" s="188" t="str">
        <f ca="1">IF(AB943="","",MIN(OFFSET(C943,0,0):OFFSET(C943,AB943-1,0)))</f>
        <v/>
      </c>
      <c r="AI943" s="188" t="str">
        <f ca="1">IF(AB943="","",MAX(OFFSET(B943,0,0):OFFSET(B943,AB943-1,0)))</f>
        <v/>
      </c>
      <c r="AJ943" s="188" t="str">
        <f ca="1">IF(AB943="","",MAX(OFFSET(C943,0,0):OFFSET(C943,AB943-1,0)))</f>
        <v/>
      </c>
      <c r="AK943" s="188">
        <f t="shared" ca="1" si="130"/>
        <v>0</v>
      </c>
      <c r="AL943" s="189">
        <f t="shared" ca="1" si="131"/>
        <v>0</v>
      </c>
    </row>
    <row r="944" spans="1:38" ht="15.75" x14ac:dyDescent="0.25">
      <c r="A944" s="138"/>
      <c r="B944" s="160"/>
      <c r="C944" s="160"/>
      <c r="D944" s="161"/>
      <c r="E944" s="142">
        <f t="shared" si="132"/>
        <v>1</v>
      </c>
      <c r="F944" s="162">
        <f t="shared" si="137"/>
        <v>0</v>
      </c>
      <c r="G944" s="161"/>
      <c r="H944" s="179"/>
      <c r="I944" s="143"/>
      <c r="J944" s="143"/>
      <c r="K944" s="185" t="e">
        <f>VLOOKUP('Damage Pickup'!$H944&amp;'Damage Pickup'!$I944,Code!$I$2:$M$51,4,0)</f>
        <v>#N/A</v>
      </c>
      <c r="L944" s="183"/>
      <c r="M944" s="163"/>
      <c r="N944" s="169"/>
      <c r="O944" s="169"/>
      <c r="P944" s="144">
        <v>0</v>
      </c>
      <c r="Q944" s="164">
        <f t="shared" si="136"/>
        <v>0</v>
      </c>
      <c r="R944" s="146"/>
      <c r="S944" s="147"/>
      <c r="T944" s="147"/>
      <c r="U944" s="157"/>
      <c r="V944" s="165"/>
      <c r="W944" s="166"/>
      <c r="X944" s="166"/>
      <c r="Y944" s="166"/>
      <c r="Z944" s="167" t="str">
        <f t="shared" si="133"/>
        <v/>
      </c>
      <c r="AA944" s="150">
        <f t="shared" si="135"/>
        <v>0</v>
      </c>
      <c r="AB944" s="167" t="str">
        <f t="shared" si="134"/>
        <v/>
      </c>
      <c r="AG944" s="188" t="str">
        <f ca="1">IF(AB944="","",MIN(OFFSET(B944,0,0):OFFSET(B944,AB944-1,0)))</f>
        <v/>
      </c>
      <c r="AH944" s="188" t="str">
        <f ca="1">IF(AB944="","",MIN(OFFSET(C944,0,0):OFFSET(C944,AB944-1,0)))</f>
        <v/>
      </c>
      <c r="AI944" s="188" t="str">
        <f ca="1">IF(AB944="","",MAX(OFFSET(B944,0,0):OFFSET(B944,AB944-1,0)))</f>
        <v/>
      </c>
      <c r="AJ944" s="188" t="str">
        <f ca="1">IF(AB944="","",MAX(OFFSET(C944,0,0):OFFSET(C944,AB944-1,0)))</f>
        <v/>
      </c>
      <c r="AK944" s="188">
        <f t="shared" ca="1" si="130"/>
        <v>0</v>
      </c>
      <c r="AL944" s="189">
        <f t="shared" ca="1" si="131"/>
        <v>0</v>
      </c>
    </row>
    <row r="945" spans="1:38" ht="15.75" x14ac:dyDescent="0.25">
      <c r="A945" s="138"/>
      <c r="B945" s="160"/>
      <c r="C945" s="160"/>
      <c r="D945" s="161"/>
      <c r="E945" s="142">
        <f t="shared" si="132"/>
        <v>1</v>
      </c>
      <c r="F945" s="162">
        <f t="shared" si="137"/>
        <v>0</v>
      </c>
      <c r="G945" s="161"/>
      <c r="H945" s="179"/>
      <c r="I945" s="143"/>
      <c r="J945" s="143"/>
      <c r="K945" s="185" t="e">
        <f>VLOOKUP('Damage Pickup'!$H945&amp;'Damage Pickup'!$I945,Code!$I$2:$M$51,4,0)</f>
        <v>#N/A</v>
      </c>
      <c r="L945" s="183"/>
      <c r="M945" s="163"/>
      <c r="N945" s="169"/>
      <c r="O945" s="169"/>
      <c r="P945" s="144">
        <v>0</v>
      </c>
      <c r="Q945" s="164">
        <f t="shared" si="136"/>
        <v>0</v>
      </c>
      <c r="R945" s="146"/>
      <c r="S945" s="147"/>
      <c r="T945" s="147"/>
      <c r="U945" s="157"/>
      <c r="V945" s="165"/>
      <c r="W945" s="166"/>
      <c r="X945" s="166"/>
      <c r="Y945" s="166"/>
      <c r="Z945" s="167" t="str">
        <f t="shared" si="133"/>
        <v/>
      </c>
      <c r="AA945" s="150">
        <f t="shared" si="135"/>
        <v>0</v>
      </c>
      <c r="AB945" s="167" t="str">
        <f t="shared" si="134"/>
        <v/>
      </c>
      <c r="AG945" s="188" t="str">
        <f ca="1">IF(AB945="","",MIN(OFFSET(B945,0,0):OFFSET(B945,AB945-1,0)))</f>
        <v/>
      </c>
      <c r="AH945" s="188" t="str">
        <f ca="1">IF(AB945="","",MIN(OFFSET(C945,0,0):OFFSET(C945,AB945-1,0)))</f>
        <v/>
      </c>
      <c r="AI945" s="188" t="str">
        <f ca="1">IF(AB945="","",MAX(OFFSET(B945,0,0):OFFSET(B945,AB945-1,0)))</f>
        <v/>
      </c>
      <c r="AJ945" s="188" t="str">
        <f ca="1">IF(AB945="","",MAX(OFFSET(C945,0,0):OFFSET(C945,AB945-1,0)))</f>
        <v/>
      </c>
      <c r="AK945" s="188">
        <f t="shared" ca="1" si="130"/>
        <v>0</v>
      </c>
      <c r="AL945" s="189">
        <f t="shared" ca="1" si="131"/>
        <v>0</v>
      </c>
    </row>
    <row r="946" spans="1:38" ht="15.75" x14ac:dyDescent="0.25">
      <c r="A946" s="138"/>
      <c r="B946" s="160"/>
      <c r="C946" s="160"/>
      <c r="D946" s="161"/>
      <c r="E946" s="142">
        <f t="shared" si="132"/>
        <v>1</v>
      </c>
      <c r="F946" s="162">
        <f t="shared" si="137"/>
        <v>0</v>
      </c>
      <c r="G946" s="161"/>
      <c r="H946" s="179"/>
      <c r="I946" s="143"/>
      <c r="J946" s="143"/>
      <c r="K946" s="185" t="e">
        <f>VLOOKUP('Damage Pickup'!$H946&amp;'Damage Pickup'!$I946,Code!$I$2:$M$51,4,0)</f>
        <v>#N/A</v>
      </c>
      <c r="L946" s="183"/>
      <c r="M946" s="163"/>
      <c r="N946" s="169"/>
      <c r="O946" s="169"/>
      <c r="P946" s="144">
        <v>0</v>
      </c>
      <c r="Q946" s="164">
        <f t="shared" si="136"/>
        <v>0</v>
      </c>
      <c r="R946" s="146"/>
      <c r="S946" s="147"/>
      <c r="T946" s="147"/>
      <c r="U946" s="157"/>
      <c r="V946" s="165"/>
      <c r="W946" s="166"/>
      <c r="X946" s="166"/>
      <c r="Y946" s="166"/>
      <c r="Z946" s="167" t="str">
        <f t="shared" si="133"/>
        <v/>
      </c>
      <c r="AA946" s="150">
        <f t="shared" si="135"/>
        <v>0</v>
      </c>
      <c r="AB946" s="167" t="str">
        <f t="shared" si="134"/>
        <v/>
      </c>
      <c r="AG946" s="188" t="str">
        <f ca="1">IF(AB946="","",MIN(OFFSET(B946,0,0):OFFSET(B946,AB946-1,0)))</f>
        <v/>
      </c>
      <c r="AH946" s="188" t="str">
        <f ca="1">IF(AB946="","",MIN(OFFSET(C946,0,0):OFFSET(C946,AB946-1,0)))</f>
        <v/>
      </c>
      <c r="AI946" s="188" t="str">
        <f ca="1">IF(AB946="","",MAX(OFFSET(B946,0,0):OFFSET(B946,AB946-1,0)))</f>
        <v/>
      </c>
      <c r="AJ946" s="188" t="str">
        <f ca="1">IF(AB946="","",MAX(OFFSET(C946,0,0):OFFSET(C946,AB946-1,0)))</f>
        <v/>
      </c>
      <c r="AK946" s="188">
        <f t="shared" ca="1" si="130"/>
        <v>0</v>
      </c>
      <c r="AL946" s="189">
        <f t="shared" ca="1" si="131"/>
        <v>0</v>
      </c>
    </row>
    <row r="947" spans="1:38" ht="15.75" x14ac:dyDescent="0.25">
      <c r="A947" s="138"/>
      <c r="B947" s="160"/>
      <c r="C947" s="160"/>
      <c r="D947" s="161"/>
      <c r="E947" s="142">
        <f t="shared" si="132"/>
        <v>1</v>
      </c>
      <c r="F947" s="162">
        <f t="shared" si="137"/>
        <v>0</v>
      </c>
      <c r="G947" s="161"/>
      <c r="H947" s="179"/>
      <c r="I947" s="143"/>
      <c r="J947" s="143"/>
      <c r="K947" s="185" t="e">
        <f>VLOOKUP('Damage Pickup'!$H947&amp;'Damage Pickup'!$I947,Code!$I$2:$M$51,4,0)</f>
        <v>#N/A</v>
      </c>
      <c r="L947" s="183"/>
      <c r="M947" s="163"/>
      <c r="N947" s="169"/>
      <c r="O947" s="169"/>
      <c r="P947" s="144">
        <v>0</v>
      </c>
      <c r="Q947" s="164">
        <f t="shared" si="136"/>
        <v>0</v>
      </c>
      <c r="R947" s="146"/>
      <c r="S947" s="147"/>
      <c r="T947" s="147"/>
      <c r="U947" s="157"/>
      <c r="V947" s="165"/>
      <c r="W947" s="166"/>
      <c r="X947" s="166"/>
      <c r="Y947" s="166"/>
      <c r="Z947" s="167" t="str">
        <f t="shared" si="133"/>
        <v/>
      </c>
      <c r="AA947" s="150">
        <f t="shared" si="135"/>
        <v>0</v>
      </c>
      <c r="AB947" s="167" t="str">
        <f t="shared" si="134"/>
        <v/>
      </c>
      <c r="AG947" s="188" t="str">
        <f ca="1">IF(AB947="","",MIN(OFFSET(B947,0,0):OFFSET(B947,AB947-1,0)))</f>
        <v/>
      </c>
      <c r="AH947" s="188" t="str">
        <f ca="1">IF(AB947="","",MIN(OFFSET(C947,0,0):OFFSET(C947,AB947-1,0)))</f>
        <v/>
      </c>
      <c r="AI947" s="188" t="str">
        <f ca="1">IF(AB947="","",MAX(OFFSET(B947,0,0):OFFSET(B947,AB947-1,0)))</f>
        <v/>
      </c>
      <c r="AJ947" s="188" t="str">
        <f ca="1">IF(AB947="","",MAX(OFFSET(C947,0,0):OFFSET(C947,AB947-1,0)))</f>
        <v/>
      </c>
      <c r="AK947" s="188">
        <f t="shared" ca="1" si="130"/>
        <v>0</v>
      </c>
      <c r="AL947" s="189">
        <f t="shared" ca="1" si="131"/>
        <v>0</v>
      </c>
    </row>
    <row r="948" spans="1:38" ht="15.75" x14ac:dyDescent="0.25">
      <c r="A948" s="138"/>
      <c r="B948" s="160"/>
      <c r="C948" s="160"/>
      <c r="D948" s="161"/>
      <c r="E948" s="142">
        <f t="shared" si="132"/>
        <v>1</v>
      </c>
      <c r="F948" s="162">
        <f t="shared" si="137"/>
        <v>0</v>
      </c>
      <c r="G948" s="161"/>
      <c r="H948" s="179"/>
      <c r="I948" s="143"/>
      <c r="J948" s="143"/>
      <c r="K948" s="185" t="e">
        <f>VLOOKUP('Damage Pickup'!$H948&amp;'Damage Pickup'!$I948,Code!$I$2:$M$51,4,0)</f>
        <v>#N/A</v>
      </c>
      <c r="L948" s="183"/>
      <c r="M948" s="163"/>
      <c r="N948" s="169"/>
      <c r="O948" s="169"/>
      <c r="P948" s="144">
        <v>0</v>
      </c>
      <c r="Q948" s="164">
        <f t="shared" si="136"/>
        <v>0</v>
      </c>
      <c r="R948" s="146"/>
      <c r="S948" s="147"/>
      <c r="T948" s="147"/>
      <c r="U948" s="157"/>
      <c r="V948" s="165"/>
      <c r="W948" s="166"/>
      <c r="X948" s="166"/>
      <c r="Y948" s="166"/>
      <c r="Z948" s="167" t="str">
        <f t="shared" si="133"/>
        <v/>
      </c>
      <c r="AA948" s="150">
        <f t="shared" si="135"/>
        <v>0</v>
      </c>
      <c r="AB948" s="167" t="str">
        <f t="shared" si="134"/>
        <v/>
      </c>
      <c r="AG948" s="188" t="str">
        <f ca="1">IF(AB948="","",MIN(OFFSET(B948,0,0):OFFSET(B948,AB948-1,0)))</f>
        <v/>
      </c>
      <c r="AH948" s="188" t="str">
        <f ca="1">IF(AB948="","",MIN(OFFSET(C948,0,0):OFFSET(C948,AB948-1,0)))</f>
        <v/>
      </c>
      <c r="AI948" s="188" t="str">
        <f ca="1">IF(AB948="","",MAX(OFFSET(B948,0,0):OFFSET(B948,AB948-1,0)))</f>
        <v/>
      </c>
      <c r="AJ948" s="188" t="str">
        <f ca="1">IF(AB948="","",MAX(OFFSET(C948,0,0):OFFSET(C948,AB948-1,0)))</f>
        <v/>
      </c>
      <c r="AK948" s="188">
        <f t="shared" ca="1" si="130"/>
        <v>0</v>
      </c>
      <c r="AL948" s="189">
        <f t="shared" ca="1" si="131"/>
        <v>0</v>
      </c>
    </row>
    <row r="949" spans="1:38" ht="15.75" x14ac:dyDescent="0.25">
      <c r="A949" s="138"/>
      <c r="B949" s="160"/>
      <c r="C949" s="160"/>
      <c r="D949" s="161"/>
      <c r="E949" s="142">
        <f t="shared" si="132"/>
        <v>1</v>
      </c>
      <c r="F949" s="162">
        <f t="shared" si="137"/>
        <v>0</v>
      </c>
      <c r="G949" s="161"/>
      <c r="H949" s="179"/>
      <c r="I949" s="143"/>
      <c r="J949" s="143"/>
      <c r="K949" s="185" t="e">
        <f>VLOOKUP('Damage Pickup'!$H949&amp;'Damage Pickup'!$I949,Code!$I$2:$M$51,4,0)</f>
        <v>#N/A</v>
      </c>
      <c r="L949" s="183"/>
      <c r="M949" s="163"/>
      <c r="N949" s="169"/>
      <c r="O949" s="169"/>
      <c r="P949" s="144">
        <v>0</v>
      </c>
      <c r="Q949" s="164">
        <f t="shared" si="136"/>
        <v>0</v>
      </c>
      <c r="R949" s="146"/>
      <c r="S949" s="147"/>
      <c r="T949" s="147"/>
      <c r="U949" s="157"/>
      <c r="V949" s="165"/>
      <c r="W949" s="166"/>
      <c r="X949" s="166"/>
      <c r="Y949" s="166"/>
      <c r="Z949" s="167" t="str">
        <f t="shared" si="133"/>
        <v/>
      </c>
      <c r="AA949" s="150">
        <f t="shared" si="135"/>
        <v>0</v>
      </c>
      <c r="AB949" s="167" t="str">
        <f t="shared" si="134"/>
        <v/>
      </c>
      <c r="AG949" s="188" t="str">
        <f ca="1">IF(AB949="","",MIN(OFFSET(B949,0,0):OFFSET(B949,AB949-1,0)))</f>
        <v/>
      </c>
      <c r="AH949" s="188" t="str">
        <f ca="1">IF(AB949="","",MIN(OFFSET(C949,0,0):OFFSET(C949,AB949-1,0)))</f>
        <v/>
      </c>
      <c r="AI949" s="188" t="str">
        <f ca="1">IF(AB949="","",MAX(OFFSET(B949,0,0):OFFSET(B949,AB949-1,0)))</f>
        <v/>
      </c>
      <c r="AJ949" s="188" t="str">
        <f ca="1">IF(AB949="","",MAX(OFFSET(C949,0,0):OFFSET(C949,AB949-1,0)))</f>
        <v/>
      </c>
      <c r="AK949" s="188">
        <f t="shared" ca="1" si="130"/>
        <v>0</v>
      </c>
      <c r="AL949" s="189">
        <f t="shared" ca="1" si="131"/>
        <v>0</v>
      </c>
    </row>
    <row r="950" spans="1:38" ht="15.75" x14ac:dyDescent="0.25">
      <c r="A950" s="138"/>
      <c r="B950" s="160"/>
      <c r="C950" s="160"/>
      <c r="D950" s="161"/>
      <c r="E950" s="142">
        <f t="shared" si="132"/>
        <v>1</v>
      </c>
      <c r="F950" s="162">
        <f t="shared" si="137"/>
        <v>0</v>
      </c>
      <c r="G950" s="161"/>
      <c r="H950" s="179"/>
      <c r="I950" s="143"/>
      <c r="J950" s="143"/>
      <c r="K950" s="185" t="e">
        <f>VLOOKUP('Damage Pickup'!$H950&amp;'Damage Pickup'!$I950,Code!$I$2:$M$51,4,0)</f>
        <v>#N/A</v>
      </c>
      <c r="L950" s="183"/>
      <c r="M950" s="163"/>
      <c r="N950" s="169"/>
      <c r="O950" s="169"/>
      <c r="P950" s="144">
        <v>0</v>
      </c>
      <c r="Q950" s="164">
        <f t="shared" si="136"/>
        <v>0</v>
      </c>
      <c r="R950" s="146"/>
      <c r="S950" s="147"/>
      <c r="T950" s="147"/>
      <c r="U950" s="157"/>
      <c r="V950" s="165"/>
      <c r="W950" s="166"/>
      <c r="X950" s="166"/>
      <c r="Y950" s="166"/>
      <c r="Z950" s="167" t="str">
        <f t="shared" si="133"/>
        <v/>
      </c>
      <c r="AA950" s="150">
        <f t="shared" si="135"/>
        <v>0</v>
      </c>
      <c r="AB950" s="167" t="str">
        <f t="shared" si="134"/>
        <v/>
      </c>
      <c r="AG950" s="188" t="str">
        <f ca="1">IF(AB950="","",MIN(OFFSET(B950,0,0):OFFSET(B950,AB950-1,0)))</f>
        <v/>
      </c>
      <c r="AH950" s="188" t="str">
        <f ca="1">IF(AB950="","",MIN(OFFSET(C950,0,0):OFFSET(C950,AB950-1,0)))</f>
        <v/>
      </c>
      <c r="AI950" s="188" t="str">
        <f ca="1">IF(AB950="","",MAX(OFFSET(B950,0,0):OFFSET(B950,AB950-1,0)))</f>
        <v/>
      </c>
      <c r="AJ950" s="188" t="str">
        <f ca="1">IF(AB950="","",MAX(OFFSET(C950,0,0):OFFSET(C950,AB950-1,0)))</f>
        <v/>
      </c>
      <c r="AK950" s="188">
        <f t="shared" ca="1" si="130"/>
        <v>0</v>
      </c>
      <c r="AL950" s="189">
        <f t="shared" ca="1" si="131"/>
        <v>0</v>
      </c>
    </row>
    <row r="951" spans="1:38" ht="15.75" x14ac:dyDescent="0.25">
      <c r="A951" s="138"/>
      <c r="B951" s="160"/>
      <c r="C951" s="160"/>
      <c r="D951" s="161"/>
      <c r="E951" s="142">
        <f t="shared" si="132"/>
        <v>1</v>
      </c>
      <c r="F951" s="162">
        <f t="shared" si="137"/>
        <v>0</v>
      </c>
      <c r="G951" s="161"/>
      <c r="H951" s="179"/>
      <c r="I951" s="143"/>
      <c r="J951" s="143"/>
      <c r="K951" s="185" t="e">
        <f>VLOOKUP('Damage Pickup'!$H951&amp;'Damage Pickup'!$I951,Code!$I$2:$M$51,4,0)</f>
        <v>#N/A</v>
      </c>
      <c r="L951" s="183"/>
      <c r="M951" s="163"/>
      <c r="N951" s="169"/>
      <c r="O951" s="169"/>
      <c r="P951" s="144">
        <v>0</v>
      </c>
      <c r="Q951" s="164">
        <f t="shared" si="136"/>
        <v>0</v>
      </c>
      <c r="R951" s="146"/>
      <c r="S951" s="147"/>
      <c r="T951" s="147"/>
      <c r="U951" s="157"/>
      <c r="V951" s="165"/>
      <c r="W951" s="166"/>
      <c r="X951" s="166"/>
      <c r="Y951" s="166"/>
      <c r="Z951" s="167" t="str">
        <f t="shared" si="133"/>
        <v/>
      </c>
      <c r="AA951" s="150">
        <f t="shared" si="135"/>
        <v>0</v>
      </c>
      <c r="AB951" s="167" t="str">
        <f t="shared" si="134"/>
        <v/>
      </c>
      <c r="AG951" s="188" t="str">
        <f ca="1">IF(AB951="","",MIN(OFFSET(B951,0,0):OFFSET(B951,AB951-1,0)))</f>
        <v/>
      </c>
      <c r="AH951" s="188" t="str">
        <f ca="1">IF(AB951="","",MIN(OFFSET(C951,0,0):OFFSET(C951,AB951-1,0)))</f>
        <v/>
      </c>
      <c r="AI951" s="188" t="str">
        <f ca="1">IF(AB951="","",MAX(OFFSET(B951,0,0):OFFSET(B951,AB951-1,0)))</f>
        <v/>
      </c>
      <c r="AJ951" s="188" t="str">
        <f ca="1">IF(AB951="","",MAX(OFFSET(C951,0,0):OFFSET(C951,AB951-1,0)))</f>
        <v/>
      </c>
      <c r="AK951" s="188">
        <f t="shared" ca="1" si="130"/>
        <v>0</v>
      </c>
      <c r="AL951" s="189">
        <f t="shared" ca="1" si="131"/>
        <v>0</v>
      </c>
    </row>
    <row r="952" spans="1:38" ht="15.75" x14ac:dyDescent="0.25">
      <c r="A952" s="138"/>
      <c r="B952" s="160"/>
      <c r="C952" s="160"/>
      <c r="D952" s="161"/>
      <c r="E952" s="142">
        <f t="shared" si="132"/>
        <v>1</v>
      </c>
      <c r="F952" s="162">
        <f t="shared" si="137"/>
        <v>0</v>
      </c>
      <c r="G952" s="161"/>
      <c r="H952" s="179"/>
      <c r="I952" s="143"/>
      <c r="J952" s="143"/>
      <c r="K952" s="185" t="e">
        <f>VLOOKUP('Damage Pickup'!$H952&amp;'Damage Pickup'!$I952,Code!$I$2:$M$51,4,0)</f>
        <v>#N/A</v>
      </c>
      <c r="L952" s="183"/>
      <c r="M952" s="163"/>
      <c r="N952" s="169"/>
      <c r="O952" s="169"/>
      <c r="P952" s="144">
        <v>0</v>
      </c>
      <c r="Q952" s="164">
        <f t="shared" si="136"/>
        <v>0</v>
      </c>
      <c r="R952" s="146"/>
      <c r="S952" s="147"/>
      <c r="T952" s="147"/>
      <c r="U952" s="157"/>
      <c r="V952" s="165"/>
      <c r="W952" s="166"/>
      <c r="X952" s="166"/>
      <c r="Y952" s="166"/>
      <c r="Z952" s="167" t="str">
        <f t="shared" si="133"/>
        <v/>
      </c>
      <c r="AA952" s="150">
        <f t="shared" si="135"/>
        <v>0</v>
      </c>
      <c r="AB952" s="167" t="str">
        <f t="shared" si="134"/>
        <v/>
      </c>
      <c r="AG952" s="188" t="str">
        <f ca="1">IF(AB952="","",MIN(OFFSET(B952,0,0):OFFSET(B952,AB952-1,0)))</f>
        <v/>
      </c>
      <c r="AH952" s="188" t="str">
        <f ca="1">IF(AB952="","",MIN(OFFSET(C952,0,0):OFFSET(C952,AB952-1,0)))</f>
        <v/>
      </c>
      <c r="AI952" s="188" t="str">
        <f ca="1">IF(AB952="","",MAX(OFFSET(B952,0,0):OFFSET(B952,AB952-1,0)))</f>
        <v/>
      </c>
      <c r="AJ952" s="188" t="str">
        <f ca="1">IF(AB952="","",MAX(OFFSET(C952,0,0):OFFSET(C952,AB952-1,0)))</f>
        <v/>
      </c>
      <c r="AK952" s="188">
        <f t="shared" ca="1" si="130"/>
        <v>0</v>
      </c>
      <c r="AL952" s="189">
        <f t="shared" ca="1" si="131"/>
        <v>0</v>
      </c>
    </row>
    <row r="953" spans="1:38" ht="15.75" x14ac:dyDescent="0.25">
      <c r="A953" s="138"/>
      <c r="B953" s="160"/>
      <c r="C953" s="160"/>
      <c r="D953" s="161"/>
      <c r="E953" s="142">
        <f t="shared" si="132"/>
        <v>1</v>
      </c>
      <c r="F953" s="162">
        <f t="shared" si="137"/>
        <v>0</v>
      </c>
      <c r="G953" s="161"/>
      <c r="H953" s="179"/>
      <c r="I953" s="143"/>
      <c r="J953" s="143"/>
      <c r="K953" s="185" t="e">
        <f>VLOOKUP('Damage Pickup'!$H953&amp;'Damage Pickup'!$I953,Code!$I$2:$M$51,4,0)</f>
        <v>#N/A</v>
      </c>
      <c r="L953" s="183"/>
      <c r="M953" s="163"/>
      <c r="N953" s="169"/>
      <c r="O953" s="169"/>
      <c r="P953" s="144">
        <v>0</v>
      </c>
      <c r="Q953" s="164">
        <f t="shared" si="136"/>
        <v>0</v>
      </c>
      <c r="R953" s="146"/>
      <c r="S953" s="147"/>
      <c r="T953" s="147"/>
      <c r="U953" s="157"/>
      <c r="V953" s="165"/>
      <c r="W953" s="166"/>
      <c r="X953" s="166"/>
      <c r="Y953" s="166"/>
      <c r="Z953" s="167" t="str">
        <f t="shared" si="133"/>
        <v/>
      </c>
      <c r="AA953" s="150">
        <f t="shared" si="135"/>
        <v>0</v>
      </c>
      <c r="AB953" s="167" t="str">
        <f t="shared" si="134"/>
        <v/>
      </c>
      <c r="AG953" s="188" t="str">
        <f ca="1">IF(AB953="","",MIN(OFFSET(B953,0,0):OFFSET(B953,AB953-1,0)))</f>
        <v/>
      </c>
      <c r="AH953" s="188" t="str">
        <f ca="1">IF(AB953="","",MIN(OFFSET(C953,0,0):OFFSET(C953,AB953-1,0)))</f>
        <v/>
      </c>
      <c r="AI953" s="188" t="str">
        <f ca="1">IF(AB953="","",MAX(OFFSET(B953,0,0):OFFSET(B953,AB953-1,0)))</f>
        <v/>
      </c>
      <c r="AJ953" s="188" t="str">
        <f ca="1">IF(AB953="","",MAX(OFFSET(C953,0,0):OFFSET(C953,AB953-1,0)))</f>
        <v/>
      </c>
      <c r="AK953" s="188">
        <f t="shared" ca="1" si="130"/>
        <v>0</v>
      </c>
      <c r="AL953" s="189">
        <f t="shared" ca="1" si="131"/>
        <v>0</v>
      </c>
    </row>
    <row r="954" spans="1:38" ht="15.75" x14ac:dyDescent="0.25">
      <c r="A954" s="138"/>
      <c r="B954" s="160"/>
      <c r="C954" s="160"/>
      <c r="D954" s="161"/>
      <c r="E954" s="142">
        <f t="shared" si="132"/>
        <v>1</v>
      </c>
      <c r="F954" s="162">
        <f t="shared" si="137"/>
        <v>0</v>
      </c>
      <c r="G954" s="161"/>
      <c r="H954" s="179"/>
      <c r="I954" s="143"/>
      <c r="J954" s="143"/>
      <c r="K954" s="185" t="e">
        <f>VLOOKUP('Damage Pickup'!$H954&amp;'Damage Pickup'!$I954,Code!$I$2:$M$51,4,0)</f>
        <v>#N/A</v>
      </c>
      <c r="L954" s="183"/>
      <c r="M954" s="163"/>
      <c r="N954" s="169"/>
      <c r="O954" s="169"/>
      <c r="P954" s="144">
        <v>0</v>
      </c>
      <c r="Q954" s="164">
        <f t="shared" si="136"/>
        <v>0</v>
      </c>
      <c r="R954" s="146"/>
      <c r="S954" s="147"/>
      <c r="T954" s="147"/>
      <c r="U954" s="157"/>
      <c r="V954" s="165"/>
      <c r="W954" s="166"/>
      <c r="X954" s="166"/>
      <c r="Y954" s="166"/>
      <c r="Z954" s="167" t="str">
        <f t="shared" si="133"/>
        <v/>
      </c>
      <c r="AA954" s="150">
        <f t="shared" si="135"/>
        <v>0</v>
      </c>
      <c r="AB954" s="167" t="str">
        <f t="shared" si="134"/>
        <v/>
      </c>
      <c r="AG954" s="188" t="str">
        <f ca="1">IF(AB954="","",MIN(OFFSET(B954,0,0):OFFSET(B954,AB954-1,0)))</f>
        <v/>
      </c>
      <c r="AH954" s="188" t="str">
        <f ca="1">IF(AB954="","",MIN(OFFSET(C954,0,0):OFFSET(C954,AB954-1,0)))</f>
        <v/>
      </c>
      <c r="AI954" s="188" t="str">
        <f ca="1">IF(AB954="","",MAX(OFFSET(B954,0,0):OFFSET(B954,AB954-1,0)))</f>
        <v/>
      </c>
      <c r="AJ954" s="188" t="str">
        <f ca="1">IF(AB954="","",MAX(OFFSET(C954,0,0):OFFSET(C954,AB954-1,0)))</f>
        <v/>
      </c>
      <c r="AK954" s="188">
        <f t="shared" ca="1" si="130"/>
        <v>0</v>
      </c>
      <c r="AL954" s="189">
        <f t="shared" ca="1" si="131"/>
        <v>0</v>
      </c>
    </row>
    <row r="955" spans="1:38" ht="15.75" x14ac:dyDescent="0.25">
      <c r="A955" s="138"/>
      <c r="B955" s="160"/>
      <c r="C955" s="160"/>
      <c r="D955" s="161"/>
      <c r="E955" s="142">
        <f t="shared" si="132"/>
        <v>1</v>
      </c>
      <c r="F955" s="162">
        <f t="shared" si="137"/>
        <v>0</v>
      </c>
      <c r="G955" s="161"/>
      <c r="H955" s="179"/>
      <c r="I955" s="143"/>
      <c r="J955" s="143"/>
      <c r="K955" s="185" t="e">
        <f>VLOOKUP('Damage Pickup'!$H955&amp;'Damage Pickup'!$I955,Code!$I$2:$M$51,4,0)</f>
        <v>#N/A</v>
      </c>
      <c r="L955" s="183"/>
      <c r="M955" s="163"/>
      <c r="N955" s="169"/>
      <c r="O955" s="169"/>
      <c r="P955" s="144">
        <v>0</v>
      </c>
      <c r="Q955" s="164">
        <f t="shared" si="136"/>
        <v>0</v>
      </c>
      <c r="R955" s="146"/>
      <c r="S955" s="147"/>
      <c r="T955" s="147"/>
      <c r="U955" s="157"/>
      <c r="V955" s="165"/>
      <c r="W955" s="166"/>
      <c r="X955" s="166"/>
      <c r="Y955" s="166"/>
      <c r="Z955" s="167" t="str">
        <f t="shared" si="133"/>
        <v/>
      </c>
      <c r="AA955" s="150">
        <f t="shared" si="135"/>
        <v>0</v>
      </c>
      <c r="AB955" s="167" t="str">
        <f t="shared" si="134"/>
        <v/>
      </c>
      <c r="AG955" s="188" t="str">
        <f ca="1">IF(AB955="","",MIN(OFFSET(B955,0,0):OFFSET(B955,AB955-1,0)))</f>
        <v/>
      </c>
      <c r="AH955" s="188" t="str">
        <f ca="1">IF(AB955="","",MIN(OFFSET(C955,0,0):OFFSET(C955,AB955-1,0)))</f>
        <v/>
      </c>
      <c r="AI955" s="188" t="str">
        <f ca="1">IF(AB955="","",MAX(OFFSET(B955,0,0):OFFSET(B955,AB955-1,0)))</f>
        <v/>
      </c>
      <c r="AJ955" s="188" t="str">
        <f ca="1">IF(AB955="","",MAX(OFFSET(C955,0,0):OFFSET(C955,AB955-1,0)))</f>
        <v/>
      </c>
      <c r="AK955" s="188">
        <f t="shared" ca="1" si="130"/>
        <v>0</v>
      </c>
      <c r="AL955" s="189">
        <f t="shared" ca="1" si="131"/>
        <v>0</v>
      </c>
    </row>
    <row r="956" spans="1:38" ht="15.75" x14ac:dyDescent="0.25">
      <c r="A956" s="138"/>
      <c r="B956" s="160"/>
      <c r="C956" s="160"/>
      <c r="D956" s="161"/>
      <c r="E956" s="142">
        <f t="shared" si="132"/>
        <v>1</v>
      </c>
      <c r="F956" s="162">
        <f t="shared" si="137"/>
        <v>0</v>
      </c>
      <c r="G956" s="161"/>
      <c r="H956" s="179"/>
      <c r="I956" s="143"/>
      <c r="J956" s="143"/>
      <c r="K956" s="185" t="e">
        <f>VLOOKUP('Damage Pickup'!$H956&amp;'Damage Pickup'!$I956,Code!$I$2:$M$51,4,0)</f>
        <v>#N/A</v>
      </c>
      <c r="L956" s="183"/>
      <c r="M956" s="163"/>
      <c r="N956" s="169"/>
      <c r="O956" s="169"/>
      <c r="P956" s="144">
        <v>0</v>
      </c>
      <c r="Q956" s="164">
        <f t="shared" si="136"/>
        <v>0</v>
      </c>
      <c r="R956" s="146"/>
      <c r="S956" s="147"/>
      <c r="T956" s="147"/>
      <c r="U956" s="157"/>
      <c r="V956" s="165"/>
      <c r="W956" s="166"/>
      <c r="X956" s="166"/>
      <c r="Y956" s="166"/>
      <c r="Z956" s="167" t="str">
        <f t="shared" si="133"/>
        <v/>
      </c>
      <c r="AA956" s="150">
        <f t="shared" si="135"/>
        <v>0</v>
      </c>
      <c r="AB956" s="167" t="str">
        <f t="shared" si="134"/>
        <v/>
      </c>
      <c r="AG956" s="188" t="str">
        <f ca="1">IF(AB956="","",MIN(OFFSET(B956,0,0):OFFSET(B956,AB956-1,0)))</f>
        <v/>
      </c>
      <c r="AH956" s="188" t="str">
        <f ca="1">IF(AB956="","",MIN(OFFSET(C956,0,0):OFFSET(C956,AB956-1,0)))</f>
        <v/>
      </c>
      <c r="AI956" s="188" t="str">
        <f ca="1">IF(AB956="","",MAX(OFFSET(B956,0,0):OFFSET(B956,AB956-1,0)))</f>
        <v/>
      </c>
      <c r="AJ956" s="188" t="str">
        <f ca="1">IF(AB956="","",MAX(OFFSET(C956,0,0):OFFSET(C956,AB956-1,0)))</f>
        <v/>
      </c>
      <c r="AK956" s="188">
        <f t="shared" ca="1" si="130"/>
        <v>0</v>
      </c>
      <c r="AL956" s="189">
        <f t="shared" ca="1" si="131"/>
        <v>0</v>
      </c>
    </row>
    <row r="957" spans="1:38" ht="15.75" x14ac:dyDescent="0.25">
      <c r="A957" s="138"/>
      <c r="B957" s="160"/>
      <c r="C957" s="160"/>
      <c r="D957" s="161"/>
      <c r="E957" s="142">
        <f t="shared" si="132"/>
        <v>1</v>
      </c>
      <c r="F957" s="162">
        <f t="shared" si="137"/>
        <v>0</v>
      </c>
      <c r="G957" s="161"/>
      <c r="H957" s="179"/>
      <c r="I957" s="143"/>
      <c r="J957" s="143"/>
      <c r="K957" s="185" t="e">
        <f>VLOOKUP('Damage Pickup'!$H957&amp;'Damage Pickup'!$I957,Code!$I$2:$M$51,4,0)</f>
        <v>#N/A</v>
      </c>
      <c r="L957" s="183"/>
      <c r="M957" s="163"/>
      <c r="N957" s="169"/>
      <c r="O957" s="169"/>
      <c r="P957" s="144">
        <v>0</v>
      </c>
      <c r="Q957" s="164">
        <f t="shared" si="136"/>
        <v>0</v>
      </c>
      <c r="R957" s="146"/>
      <c r="S957" s="147"/>
      <c r="T957" s="147"/>
      <c r="U957" s="157"/>
      <c r="V957" s="165"/>
      <c r="W957" s="166"/>
      <c r="X957" s="166"/>
      <c r="Y957" s="166"/>
      <c r="Z957" s="167" t="str">
        <f t="shared" si="133"/>
        <v/>
      </c>
      <c r="AA957" s="150">
        <f t="shared" si="135"/>
        <v>0</v>
      </c>
      <c r="AB957" s="167" t="str">
        <f t="shared" si="134"/>
        <v/>
      </c>
      <c r="AG957" s="188" t="str">
        <f ca="1">IF(AB957="","",MIN(OFFSET(B957,0,0):OFFSET(B957,AB957-1,0)))</f>
        <v/>
      </c>
      <c r="AH957" s="188" t="str">
        <f ca="1">IF(AB957="","",MIN(OFFSET(C957,0,0):OFFSET(C957,AB957-1,0)))</f>
        <v/>
      </c>
      <c r="AI957" s="188" t="str">
        <f ca="1">IF(AB957="","",MAX(OFFSET(B957,0,0):OFFSET(B957,AB957-1,0)))</f>
        <v/>
      </c>
      <c r="AJ957" s="188" t="str">
        <f ca="1">IF(AB957="","",MAX(OFFSET(C957,0,0):OFFSET(C957,AB957-1,0)))</f>
        <v/>
      </c>
      <c r="AK957" s="188">
        <f t="shared" ref="AK957:AK993" ca="1" si="138">MIN(AG957:AJ957)</f>
        <v>0</v>
      </c>
      <c r="AL957" s="189">
        <f t="shared" ref="AL957:AL993" ca="1" si="139">MAX(AG957:AJ957)</f>
        <v>0</v>
      </c>
    </row>
    <row r="958" spans="1:38" ht="15.75" x14ac:dyDescent="0.25">
      <c r="A958" s="138"/>
      <c r="B958" s="160"/>
      <c r="C958" s="160"/>
      <c r="D958" s="161"/>
      <c r="E958" s="142">
        <f t="shared" si="132"/>
        <v>1</v>
      </c>
      <c r="F958" s="162">
        <f t="shared" si="137"/>
        <v>0</v>
      </c>
      <c r="G958" s="161"/>
      <c r="H958" s="179"/>
      <c r="I958" s="143"/>
      <c r="J958" s="143"/>
      <c r="K958" s="185" t="e">
        <f>VLOOKUP('Damage Pickup'!$H958&amp;'Damage Pickup'!$I958,Code!$I$2:$M$51,4,0)</f>
        <v>#N/A</v>
      </c>
      <c r="L958" s="183"/>
      <c r="M958" s="163"/>
      <c r="N958" s="169"/>
      <c r="O958" s="169"/>
      <c r="P958" s="144">
        <v>0</v>
      </c>
      <c r="Q958" s="164">
        <f t="shared" si="136"/>
        <v>0</v>
      </c>
      <c r="R958" s="146"/>
      <c r="S958" s="147"/>
      <c r="T958" s="147"/>
      <c r="U958" s="157"/>
      <c r="V958" s="165"/>
      <c r="W958" s="166"/>
      <c r="X958" s="166"/>
      <c r="Y958" s="166"/>
      <c r="Z958" s="167" t="str">
        <f t="shared" si="133"/>
        <v/>
      </c>
      <c r="AA958" s="150">
        <f t="shared" si="135"/>
        <v>0</v>
      </c>
      <c r="AB958" s="167" t="str">
        <f t="shared" si="134"/>
        <v/>
      </c>
      <c r="AG958" s="188" t="str">
        <f ca="1">IF(AB958="","",MIN(OFFSET(B958,0,0):OFFSET(B958,AB958-1,0)))</f>
        <v/>
      </c>
      <c r="AH958" s="188" t="str">
        <f ca="1">IF(AB958="","",MIN(OFFSET(C958,0,0):OFFSET(C958,AB958-1,0)))</f>
        <v/>
      </c>
      <c r="AI958" s="188" t="str">
        <f ca="1">IF(AB958="","",MAX(OFFSET(B958,0,0):OFFSET(B958,AB958-1,0)))</f>
        <v/>
      </c>
      <c r="AJ958" s="188" t="str">
        <f ca="1">IF(AB958="","",MAX(OFFSET(C958,0,0):OFFSET(C958,AB958-1,0)))</f>
        <v/>
      </c>
      <c r="AK958" s="188">
        <f t="shared" ca="1" si="138"/>
        <v>0</v>
      </c>
      <c r="AL958" s="189">
        <f t="shared" ca="1" si="139"/>
        <v>0</v>
      </c>
    </row>
    <row r="959" spans="1:38" ht="15.75" x14ac:dyDescent="0.25">
      <c r="A959" s="138"/>
      <c r="B959" s="160"/>
      <c r="C959" s="160"/>
      <c r="D959" s="161"/>
      <c r="E959" s="142">
        <f t="shared" si="132"/>
        <v>1</v>
      </c>
      <c r="F959" s="162">
        <f t="shared" si="137"/>
        <v>0</v>
      </c>
      <c r="G959" s="161"/>
      <c r="H959" s="179"/>
      <c r="I959" s="143"/>
      <c r="J959" s="143"/>
      <c r="K959" s="185" t="e">
        <f>VLOOKUP('Damage Pickup'!$H959&amp;'Damage Pickup'!$I959,Code!$I$2:$M$51,4,0)</f>
        <v>#N/A</v>
      </c>
      <c r="L959" s="183"/>
      <c r="M959" s="163"/>
      <c r="N959" s="169"/>
      <c r="O959" s="169"/>
      <c r="P959" s="144">
        <v>0</v>
      </c>
      <c r="Q959" s="164">
        <f t="shared" si="136"/>
        <v>0</v>
      </c>
      <c r="R959" s="146"/>
      <c r="S959" s="147"/>
      <c r="T959" s="147"/>
      <c r="U959" s="157"/>
      <c r="V959" s="165"/>
      <c r="W959" s="166"/>
      <c r="X959" s="166"/>
      <c r="Y959" s="166"/>
      <c r="Z959" s="167" t="str">
        <f t="shared" si="133"/>
        <v/>
      </c>
      <c r="AA959" s="150">
        <f t="shared" si="135"/>
        <v>0</v>
      </c>
      <c r="AB959" s="167" t="str">
        <f t="shared" si="134"/>
        <v/>
      </c>
      <c r="AG959" s="188" t="str">
        <f ca="1">IF(AB959="","",MIN(OFFSET(B959,0,0):OFFSET(B959,AB959-1,0)))</f>
        <v/>
      </c>
      <c r="AH959" s="188" t="str">
        <f ca="1">IF(AB959="","",MIN(OFFSET(C959,0,0):OFFSET(C959,AB959-1,0)))</f>
        <v/>
      </c>
      <c r="AI959" s="188" t="str">
        <f ca="1">IF(AB959="","",MAX(OFFSET(B959,0,0):OFFSET(B959,AB959-1,0)))</f>
        <v/>
      </c>
      <c r="AJ959" s="188" t="str">
        <f ca="1">IF(AB959="","",MAX(OFFSET(C959,0,0):OFFSET(C959,AB959-1,0)))</f>
        <v/>
      </c>
      <c r="AK959" s="188">
        <f t="shared" ca="1" si="138"/>
        <v>0</v>
      </c>
      <c r="AL959" s="189">
        <f t="shared" ca="1" si="139"/>
        <v>0</v>
      </c>
    </row>
    <row r="960" spans="1:38" ht="15.75" x14ac:dyDescent="0.25">
      <c r="A960" s="138"/>
      <c r="B960" s="160"/>
      <c r="C960" s="160"/>
      <c r="D960" s="161"/>
      <c r="E960" s="142">
        <f t="shared" si="132"/>
        <v>1</v>
      </c>
      <c r="F960" s="162">
        <f t="shared" si="137"/>
        <v>0</v>
      </c>
      <c r="G960" s="161"/>
      <c r="H960" s="179"/>
      <c r="I960" s="143"/>
      <c r="J960" s="143"/>
      <c r="K960" s="185" t="e">
        <f>VLOOKUP('Damage Pickup'!$H960&amp;'Damage Pickup'!$I960,Code!$I$2:$M$51,4,0)</f>
        <v>#N/A</v>
      </c>
      <c r="L960" s="183"/>
      <c r="M960" s="163"/>
      <c r="N960" s="169"/>
      <c r="O960" s="169"/>
      <c r="P960" s="144">
        <v>0</v>
      </c>
      <c r="Q960" s="164">
        <f t="shared" si="136"/>
        <v>0</v>
      </c>
      <c r="R960" s="146"/>
      <c r="S960" s="147"/>
      <c r="T960" s="147"/>
      <c r="U960" s="157"/>
      <c r="V960" s="165"/>
      <c r="W960" s="166"/>
      <c r="X960" s="166"/>
      <c r="Y960" s="166"/>
      <c r="Z960" s="167" t="str">
        <f t="shared" si="133"/>
        <v/>
      </c>
      <c r="AA960" s="150">
        <f t="shared" si="135"/>
        <v>0</v>
      </c>
      <c r="AB960" s="167" t="str">
        <f t="shared" si="134"/>
        <v/>
      </c>
      <c r="AG960" s="188" t="str">
        <f ca="1">IF(AB960="","",MIN(OFFSET(B960,0,0):OFFSET(B960,AB960-1,0)))</f>
        <v/>
      </c>
      <c r="AH960" s="188" t="str">
        <f ca="1">IF(AB960="","",MIN(OFFSET(C960,0,0):OFFSET(C960,AB960-1,0)))</f>
        <v/>
      </c>
      <c r="AI960" s="188" t="str">
        <f ca="1">IF(AB960="","",MAX(OFFSET(B960,0,0):OFFSET(B960,AB960-1,0)))</f>
        <v/>
      </c>
      <c r="AJ960" s="188" t="str">
        <f ca="1">IF(AB960="","",MAX(OFFSET(C960,0,0):OFFSET(C960,AB960-1,0)))</f>
        <v/>
      </c>
      <c r="AK960" s="188">
        <f t="shared" ca="1" si="138"/>
        <v>0</v>
      </c>
      <c r="AL960" s="189">
        <f t="shared" ca="1" si="139"/>
        <v>0</v>
      </c>
    </row>
    <row r="961" spans="1:38" ht="15.75" x14ac:dyDescent="0.25">
      <c r="A961" s="138"/>
      <c r="B961" s="160"/>
      <c r="C961" s="160"/>
      <c r="D961" s="161"/>
      <c r="E961" s="142">
        <f t="shared" si="132"/>
        <v>1</v>
      </c>
      <c r="F961" s="162">
        <f t="shared" si="137"/>
        <v>0</v>
      </c>
      <c r="G961" s="161"/>
      <c r="H961" s="179"/>
      <c r="I961" s="143"/>
      <c r="J961" s="143"/>
      <c r="K961" s="185" t="e">
        <f>VLOOKUP('Damage Pickup'!$H961&amp;'Damage Pickup'!$I961,Code!$I$2:$M$51,4,0)</f>
        <v>#N/A</v>
      </c>
      <c r="L961" s="183"/>
      <c r="M961" s="163"/>
      <c r="N961" s="169"/>
      <c r="O961" s="169"/>
      <c r="P961" s="144">
        <v>0</v>
      </c>
      <c r="Q961" s="164">
        <f t="shared" si="136"/>
        <v>0</v>
      </c>
      <c r="R961" s="146"/>
      <c r="S961" s="147"/>
      <c r="T961" s="147"/>
      <c r="U961" s="157"/>
      <c r="V961" s="165"/>
      <c r="W961" s="166"/>
      <c r="X961" s="166"/>
      <c r="Y961" s="166"/>
      <c r="Z961" s="167" t="str">
        <f t="shared" si="133"/>
        <v/>
      </c>
      <c r="AA961" s="150">
        <f t="shared" si="135"/>
        <v>0</v>
      </c>
      <c r="AB961" s="167" t="str">
        <f t="shared" si="134"/>
        <v/>
      </c>
      <c r="AG961" s="188" t="str">
        <f ca="1">IF(AB961="","",MIN(OFFSET(B961,0,0):OFFSET(B961,AB961-1,0)))</f>
        <v/>
      </c>
      <c r="AH961" s="188" t="str">
        <f ca="1">IF(AB961="","",MIN(OFFSET(C961,0,0):OFFSET(C961,AB961-1,0)))</f>
        <v/>
      </c>
      <c r="AI961" s="188" t="str">
        <f ca="1">IF(AB961="","",MAX(OFFSET(B961,0,0):OFFSET(B961,AB961-1,0)))</f>
        <v/>
      </c>
      <c r="AJ961" s="188" t="str">
        <f ca="1">IF(AB961="","",MAX(OFFSET(C961,0,0):OFFSET(C961,AB961-1,0)))</f>
        <v/>
      </c>
      <c r="AK961" s="188">
        <f t="shared" ca="1" si="138"/>
        <v>0</v>
      </c>
      <c r="AL961" s="189">
        <f t="shared" ca="1" si="139"/>
        <v>0</v>
      </c>
    </row>
    <row r="962" spans="1:38" ht="15.75" x14ac:dyDescent="0.25">
      <c r="A962" s="138"/>
      <c r="B962" s="160"/>
      <c r="C962" s="160"/>
      <c r="D962" s="161"/>
      <c r="E962" s="142">
        <f t="shared" ref="E962:E993" si="140">IF(OR(ABS(C962-B962)*1000=0,C962=0),1,ABS(C962-B962)*1000)</f>
        <v>1</v>
      </c>
      <c r="F962" s="162">
        <f t="shared" si="137"/>
        <v>0</v>
      </c>
      <c r="G962" s="161"/>
      <c r="H962" s="179"/>
      <c r="I962" s="143"/>
      <c r="J962" s="143"/>
      <c r="K962" s="185" t="e">
        <f>VLOOKUP('Damage Pickup'!$H962&amp;'Damage Pickup'!$I962,Code!$I$2:$M$51,4,0)</f>
        <v>#N/A</v>
      </c>
      <c r="L962" s="183"/>
      <c r="M962" s="163"/>
      <c r="N962" s="169"/>
      <c r="O962" s="169"/>
      <c r="P962" s="144">
        <v>0</v>
      </c>
      <c r="Q962" s="164">
        <f t="shared" si="136"/>
        <v>0</v>
      </c>
      <c r="R962" s="146"/>
      <c r="S962" s="147"/>
      <c r="T962" s="147"/>
      <c r="U962" s="157"/>
      <c r="V962" s="165"/>
      <c r="W962" s="166"/>
      <c r="X962" s="166"/>
      <c r="Y962" s="166"/>
      <c r="Z962" s="167" t="str">
        <f t="shared" si="133"/>
        <v/>
      </c>
      <c r="AA962" s="150">
        <f t="shared" si="135"/>
        <v>0</v>
      </c>
      <c r="AB962" s="167" t="str">
        <f t="shared" si="134"/>
        <v/>
      </c>
      <c r="AG962" s="188" t="str">
        <f ca="1">IF(AB962="","",MIN(OFFSET(B962,0,0):OFFSET(B962,AB962-1,0)))</f>
        <v/>
      </c>
      <c r="AH962" s="188" t="str">
        <f ca="1">IF(AB962="","",MIN(OFFSET(C962,0,0):OFFSET(C962,AB962-1,0)))</f>
        <v/>
      </c>
      <c r="AI962" s="188" t="str">
        <f ca="1">IF(AB962="","",MAX(OFFSET(B962,0,0):OFFSET(B962,AB962-1,0)))</f>
        <v/>
      </c>
      <c r="AJ962" s="188" t="str">
        <f ca="1">IF(AB962="","",MAX(OFFSET(C962,0,0):OFFSET(C962,AB962-1,0)))</f>
        <v/>
      </c>
      <c r="AK962" s="188">
        <f t="shared" ca="1" si="138"/>
        <v>0</v>
      </c>
      <c r="AL962" s="189">
        <f t="shared" ca="1" si="139"/>
        <v>0</v>
      </c>
    </row>
    <row r="963" spans="1:38" ht="15.75" x14ac:dyDescent="0.25">
      <c r="A963" s="138"/>
      <c r="B963" s="160"/>
      <c r="C963" s="160"/>
      <c r="D963" s="161"/>
      <c r="E963" s="142">
        <f t="shared" si="140"/>
        <v>1</v>
      </c>
      <c r="F963" s="162">
        <f t="shared" si="137"/>
        <v>0</v>
      </c>
      <c r="G963" s="161"/>
      <c r="H963" s="179"/>
      <c r="I963" s="143"/>
      <c r="J963" s="143"/>
      <c r="K963" s="185" t="e">
        <f>VLOOKUP('Damage Pickup'!$H963&amp;'Damage Pickup'!$I963,Code!$I$2:$M$51,4,0)</f>
        <v>#N/A</v>
      </c>
      <c r="L963" s="183"/>
      <c r="M963" s="163"/>
      <c r="N963" s="169"/>
      <c r="O963" s="169"/>
      <c r="P963" s="144">
        <v>0</v>
      </c>
      <c r="Q963" s="164">
        <f t="shared" si="136"/>
        <v>0</v>
      </c>
      <c r="R963" s="146"/>
      <c r="S963" s="147"/>
      <c r="T963" s="147"/>
      <c r="U963" s="157"/>
      <c r="V963" s="165"/>
      <c r="W963" s="166"/>
      <c r="X963" s="166"/>
      <c r="Y963" s="166"/>
      <c r="Z963" s="167" t="str">
        <f t="shared" ref="Z963:Z993" si="141">IF(A963="","",ROW()-ROW($Z$2))</f>
        <v/>
      </c>
      <c r="AA963" s="150">
        <f t="shared" si="135"/>
        <v>0</v>
      </c>
      <c r="AB963" s="167" t="str">
        <f t="shared" ref="AB963:AB993" si="142">IF(Z963="","",COUNTIF($AA:$AA,Z963))</f>
        <v/>
      </c>
      <c r="AG963" s="188" t="str">
        <f ca="1">IF(AB963="","",MIN(OFFSET(B963,0,0):OFFSET(B963,AB963-1,0)))</f>
        <v/>
      </c>
      <c r="AH963" s="188" t="str">
        <f ca="1">IF(AB963="","",MIN(OFFSET(C963,0,0):OFFSET(C963,AB963-1,0)))</f>
        <v/>
      </c>
      <c r="AI963" s="188" t="str">
        <f ca="1">IF(AB963="","",MAX(OFFSET(B963,0,0):OFFSET(B963,AB963-1,0)))</f>
        <v/>
      </c>
      <c r="AJ963" s="188" t="str">
        <f ca="1">IF(AB963="","",MAX(OFFSET(C963,0,0):OFFSET(C963,AB963-1,0)))</f>
        <v/>
      </c>
      <c r="AK963" s="188">
        <f t="shared" ca="1" si="138"/>
        <v>0</v>
      </c>
      <c r="AL963" s="189">
        <f t="shared" ca="1" si="139"/>
        <v>0</v>
      </c>
    </row>
    <row r="964" spans="1:38" ht="15.75" x14ac:dyDescent="0.25">
      <c r="A964" s="138"/>
      <c r="B964" s="160"/>
      <c r="C964" s="160"/>
      <c r="D964" s="161"/>
      <c r="E964" s="142">
        <f t="shared" si="140"/>
        <v>1</v>
      </c>
      <c r="F964" s="162">
        <f t="shared" si="137"/>
        <v>0</v>
      </c>
      <c r="G964" s="161"/>
      <c r="H964" s="179"/>
      <c r="I964" s="143"/>
      <c r="J964" s="143"/>
      <c r="K964" s="185" t="e">
        <f>VLOOKUP('Damage Pickup'!$H964&amp;'Damage Pickup'!$I964,Code!$I$2:$M$51,4,0)</f>
        <v>#N/A</v>
      </c>
      <c r="L964" s="183"/>
      <c r="M964" s="163"/>
      <c r="N964" s="169"/>
      <c r="O964" s="169"/>
      <c r="P964" s="144">
        <v>0</v>
      </c>
      <c r="Q964" s="164">
        <f t="shared" si="136"/>
        <v>0</v>
      </c>
      <c r="R964" s="146"/>
      <c r="S964" s="147"/>
      <c r="T964" s="147"/>
      <c r="U964" s="157"/>
      <c r="V964" s="165"/>
      <c r="W964" s="166"/>
      <c r="X964" s="166"/>
      <c r="Y964" s="166"/>
      <c r="Z964" s="167" t="str">
        <f t="shared" si="141"/>
        <v/>
      </c>
      <c r="AA964" s="150">
        <f t="shared" si="135"/>
        <v>0</v>
      </c>
      <c r="AB964" s="167" t="str">
        <f t="shared" si="142"/>
        <v/>
      </c>
      <c r="AG964" s="188" t="str">
        <f ca="1">IF(AB964="","",MIN(OFFSET(B964,0,0):OFFSET(B964,AB964-1,0)))</f>
        <v/>
      </c>
      <c r="AH964" s="188" t="str">
        <f ca="1">IF(AB964="","",MIN(OFFSET(C964,0,0):OFFSET(C964,AB964-1,0)))</f>
        <v/>
      </c>
      <c r="AI964" s="188" t="str">
        <f ca="1">IF(AB964="","",MAX(OFFSET(B964,0,0):OFFSET(B964,AB964-1,0)))</f>
        <v/>
      </c>
      <c r="AJ964" s="188" t="str">
        <f ca="1">IF(AB964="","",MAX(OFFSET(C964,0,0):OFFSET(C964,AB964-1,0)))</f>
        <v/>
      </c>
      <c r="AK964" s="188">
        <f t="shared" ca="1" si="138"/>
        <v>0</v>
      </c>
      <c r="AL964" s="189">
        <f t="shared" ca="1" si="139"/>
        <v>0</v>
      </c>
    </row>
    <row r="965" spans="1:38" ht="15.75" x14ac:dyDescent="0.25">
      <c r="A965" s="138"/>
      <c r="B965" s="160"/>
      <c r="C965" s="160"/>
      <c r="D965" s="161"/>
      <c r="E965" s="142">
        <f t="shared" si="140"/>
        <v>1</v>
      </c>
      <c r="F965" s="162">
        <f t="shared" si="137"/>
        <v>0</v>
      </c>
      <c r="G965" s="161"/>
      <c r="H965" s="179"/>
      <c r="I965" s="143"/>
      <c r="J965" s="143"/>
      <c r="K965" s="185" t="e">
        <f>VLOOKUP('Damage Pickup'!$H965&amp;'Damage Pickup'!$I965,Code!$I$2:$M$51,4,0)</f>
        <v>#N/A</v>
      </c>
      <c r="L965" s="183"/>
      <c r="M965" s="163"/>
      <c r="N965" s="169"/>
      <c r="O965" s="169"/>
      <c r="P965" s="144">
        <v>0</v>
      </c>
      <c r="Q965" s="164">
        <f t="shared" si="136"/>
        <v>0</v>
      </c>
      <c r="R965" s="146"/>
      <c r="S965" s="147"/>
      <c r="T965" s="147"/>
      <c r="U965" s="157"/>
      <c r="V965" s="165"/>
      <c r="W965" s="166"/>
      <c r="X965" s="166"/>
      <c r="Y965" s="166"/>
      <c r="Z965" s="167" t="str">
        <f t="shared" si="141"/>
        <v/>
      </c>
      <c r="AA965" s="150">
        <f t="shared" si="135"/>
        <v>0</v>
      </c>
      <c r="AB965" s="167" t="str">
        <f t="shared" si="142"/>
        <v/>
      </c>
      <c r="AG965" s="188" t="str">
        <f ca="1">IF(AB965="","",MIN(OFFSET(B965,0,0):OFFSET(B965,AB965-1,0)))</f>
        <v/>
      </c>
      <c r="AH965" s="188" t="str">
        <f ca="1">IF(AB965="","",MIN(OFFSET(C965,0,0):OFFSET(C965,AB965-1,0)))</f>
        <v/>
      </c>
      <c r="AI965" s="188" t="str">
        <f ca="1">IF(AB965="","",MAX(OFFSET(B965,0,0):OFFSET(B965,AB965-1,0)))</f>
        <v/>
      </c>
      <c r="AJ965" s="188" t="str">
        <f ca="1">IF(AB965="","",MAX(OFFSET(C965,0,0):OFFSET(C965,AB965-1,0)))</f>
        <v/>
      </c>
      <c r="AK965" s="188">
        <f t="shared" ca="1" si="138"/>
        <v>0</v>
      </c>
      <c r="AL965" s="189">
        <f t="shared" ca="1" si="139"/>
        <v>0</v>
      </c>
    </row>
    <row r="966" spans="1:38" ht="15.75" x14ac:dyDescent="0.25">
      <c r="A966" s="138"/>
      <c r="B966" s="160"/>
      <c r="C966" s="160"/>
      <c r="D966" s="161"/>
      <c r="E966" s="142">
        <f t="shared" si="140"/>
        <v>1</v>
      </c>
      <c r="F966" s="162">
        <f t="shared" si="137"/>
        <v>0</v>
      </c>
      <c r="G966" s="161"/>
      <c r="H966" s="179"/>
      <c r="I966" s="143"/>
      <c r="J966" s="143"/>
      <c r="K966" s="185" t="e">
        <f>VLOOKUP('Damage Pickup'!$H966&amp;'Damage Pickup'!$I966,Code!$I$2:$M$51,4,0)</f>
        <v>#N/A</v>
      </c>
      <c r="L966" s="183"/>
      <c r="M966" s="163"/>
      <c r="N966" s="169"/>
      <c r="O966" s="169"/>
      <c r="P966" s="144">
        <v>0</v>
      </c>
      <c r="Q966" s="164">
        <f t="shared" si="136"/>
        <v>0</v>
      </c>
      <c r="R966" s="146"/>
      <c r="S966" s="147"/>
      <c r="T966" s="147"/>
      <c r="U966" s="157"/>
      <c r="V966" s="165"/>
      <c r="W966" s="166"/>
      <c r="X966" s="166"/>
      <c r="Y966" s="166"/>
      <c r="Z966" s="167" t="str">
        <f t="shared" si="141"/>
        <v/>
      </c>
      <c r="AA966" s="150">
        <f t="shared" si="135"/>
        <v>0</v>
      </c>
      <c r="AB966" s="167" t="str">
        <f t="shared" si="142"/>
        <v/>
      </c>
      <c r="AG966" s="188" t="str">
        <f ca="1">IF(AB966="","",MIN(OFFSET(B966,0,0):OFFSET(B966,AB966-1,0)))</f>
        <v/>
      </c>
      <c r="AH966" s="188" t="str">
        <f ca="1">IF(AB966="","",MIN(OFFSET(C966,0,0):OFFSET(C966,AB966-1,0)))</f>
        <v/>
      </c>
      <c r="AI966" s="188" t="str">
        <f ca="1">IF(AB966="","",MAX(OFFSET(B966,0,0):OFFSET(B966,AB966-1,0)))</f>
        <v/>
      </c>
      <c r="AJ966" s="188" t="str">
        <f ca="1">IF(AB966="","",MAX(OFFSET(C966,0,0):OFFSET(C966,AB966-1,0)))</f>
        <v/>
      </c>
      <c r="AK966" s="188">
        <f t="shared" ca="1" si="138"/>
        <v>0</v>
      </c>
      <c r="AL966" s="189">
        <f t="shared" ca="1" si="139"/>
        <v>0</v>
      </c>
    </row>
    <row r="967" spans="1:38" ht="15.75" x14ac:dyDescent="0.25">
      <c r="A967" s="138"/>
      <c r="B967" s="160"/>
      <c r="C967" s="160"/>
      <c r="D967" s="161"/>
      <c r="E967" s="142">
        <f t="shared" si="140"/>
        <v>1</v>
      </c>
      <c r="F967" s="162">
        <f t="shared" si="137"/>
        <v>0</v>
      </c>
      <c r="G967" s="161"/>
      <c r="H967" s="179"/>
      <c r="I967" s="143"/>
      <c r="J967" s="143"/>
      <c r="K967" s="185" t="e">
        <f>VLOOKUP('Damage Pickup'!$H967&amp;'Damage Pickup'!$I967,Code!$I$2:$M$51,4,0)</f>
        <v>#N/A</v>
      </c>
      <c r="L967" s="183"/>
      <c r="M967" s="163"/>
      <c r="N967" s="169"/>
      <c r="O967" s="169"/>
      <c r="P967" s="144">
        <v>0</v>
      </c>
      <c r="Q967" s="164">
        <f t="shared" si="136"/>
        <v>0</v>
      </c>
      <c r="R967" s="146"/>
      <c r="S967" s="147"/>
      <c r="T967" s="147"/>
      <c r="U967" s="157"/>
      <c r="V967" s="165"/>
      <c r="W967" s="166"/>
      <c r="X967" s="166"/>
      <c r="Y967" s="166"/>
      <c r="Z967" s="167" t="str">
        <f t="shared" si="141"/>
        <v/>
      </c>
      <c r="AA967" s="150">
        <f t="shared" si="135"/>
        <v>0</v>
      </c>
      <c r="AB967" s="167" t="str">
        <f t="shared" si="142"/>
        <v/>
      </c>
      <c r="AG967" s="188" t="str">
        <f ca="1">IF(AB967="","",MIN(OFFSET(B967,0,0):OFFSET(B967,AB967-1,0)))</f>
        <v/>
      </c>
      <c r="AH967" s="188" t="str">
        <f ca="1">IF(AB967="","",MIN(OFFSET(C967,0,0):OFFSET(C967,AB967-1,0)))</f>
        <v/>
      </c>
      <c r="AI967" s="188" t="str">
        <f ca="1">IF(AB967="","",MAX(OFFSET(B967,0,0):OFFSET(B967,AB967-1,0)))</f>
        <v/>
      </c>
      <c r="AJ967" s="188" t="str">
        <f ca="1">IF(AB967="","",MAX(OFFSET(C967,0,0):OFFSET(C967,AB967-1,0)))</f>
        <v/>
      </c>
      <c r="AK967" s="188">
        <f t="shared" ca="1" si="138"/>
        <v>0</v>
      </c>
      <c r="AL967" s="189">
        <f t="shared" ca="1" si="139"/>
        <v>0</v>
      </c>
    </row>
    <row r="968" spans="1:38" ht="15.75" x14ac:dyDescent="0.25">
      <c r="A968" s="138"/>
      <c r="B968" s="160"/>
      <c r="C968" s="160"/>
      <c r="D968" s="161"/>
      <c r="E968" s="142">
        <f t="shared" si="140"/>
        <v>1</v>
      </c>
      <c r="F968" s="162">
        <f t="shared" si="137"/>
        <v>0</v>
      </c>
      <c r="G968" s="161"/>
      <c r="H968" s="179"/>
      <c r="I968" s="143"/>
      <c r="J968" s="143"/>
      <c r="K968" s="185" t="e">
        <f>VLOOKUP('Damage Pickup'!$H968&amp;'Damage Pickup'!$I968,Code!$I$2:$M$51,4,0)</f>
        <v>#N/A</v>
      </c>
      <c r="L968" s="183"/>
      <c r="M968" s="163"/>
      <c r="N968" s="169"/>
      <c r="O968" s="169"/>
      <c r="P968" s="144">
        <v>0</v>
      </c>
      <c r="Q968" s="164">
        <f t="shared" si="136"/>
        <v>0</v>
      </c>
      <c r="R968" s="146"/>
      <c r="S968" s="147"/>
      <c r="T968" s="147"/>
      <c r="U968" s="157"/>
      <c r="V968" s="165"/>
      <c r="W968" s="166"/>
      <c r="X968" s="166"/>
      <c r="Y968" s="166"/>
      <c r="Z968" s="167" t="str">
        <f t="shared" si="141"/>
        <v/>
      </c>
      <c r="AA968" s="150">
        <f t="shared" si="135"/>
        <v>0</v>
      </c>
      <c r="AB968" s="167" t="str">
        <f t="shared" si="142"/>
        <v/>
      </c>
      <c r="AG968" s="188" t="str">
        <f ca="1">IF(AB968="","",MIN(OFFSET(B968,0,0):OFFSET(B968,AB968-1,0)))</f>
        <v/>
      </c>
      <c r="AH968" s="188" t="str">
        <f ca="1">IF(AB968="","",MIN(OFFSET(C968,0,0):OFFSET(C968,AB968-1,0)))</f>
        <v/>
      </c>
      <c r="AI968" s="188" t="str">
        <f ca="1">IF(AB968="","",MAX(OFFSET(B968,0,0):OFFSET(B968,AB968-1,0)))</f>
        <v/>
      </c>
      <c r="AJ968" s="188" t="str">
        <f ca="1">IF(AB968="","",MAX(OFFSET(C968,0,0):OFFSET(C968,AB968-1,0)))</f>
        <v/>
      </c>
      <c r="AK968" s="188">
        <f t="shared" ca="1" si="138"/>
        <v>0</v>
      </c>
      <c r="AL968" s="189">
        <f t="shared" ca="1" si="139"/>
        <v>0</v>
      </c>
    </row>
    <row r="969" spans="1:38" ht="15.75" x14ac:dyDescent="0.25">
      <c r="A969" s="138"/>
      <c r="B969" s="160"/>
      <c r="C969" s="160"/>
      <c r="D969" s="161"/>
      <c r="E969" s="142">
        <f t="shared" si="140"/>
        <v>1</v>
      </c>
      <c r="F969" s="162">
        <f t="shared" si="137"/>
        <v>0</v>
      </c>
      <c r="G969" s="161"/>
      <c r="H969" s="179"/>
      <c r="I969" s="143"/>
      <c r="J969" s="143"/>
      <c r="K969" s="185" t="e">
        <f>VLOOKUP('Damage Pickup'!$H969&amp;'Damage Pickup'!$I969,Code!$I$2:$M$51,4,0)</f>
        <v>#N/A</v>
      </c>
      <c r="L969" s="183"/>
      <c r="M969" s="163"/>
      <c r="N969" s="169"/>
      <c r="O969" s="169"/>
      <c r="P969" s="144">
        <v>0</v>
      </c>
      <c r="Q969" s="164">
        <f t="shared" si="136"/>
        <v>0</v>
      </c>
      <c r="R969" s="146"/>
      <c r="S969" s="147"/>
      <c r="T969" s="147"/>
      <c r="U969" s="157"/>
      <c r="V969" s="165"/>
      <c r="W969" s="166"/>
      <c r="X969" s="166"/>
      <c r="Y969" s="166"/>
      <c r="Z969" s="167" t="str">
        <f t="shared" si="141"/>
        <v/>
      </c>
      <c r="AA969" s="150">
        <f t="shared" ref="AA969:AA993" si="143">IF(B969="",0,IF(Z969="",AA968,Z969))</f>
        <v>0</v>
      </c>
      <c r="AB969" s="167" t="str">
        <f t="shared" si="142"/>
        <v/>
      </c>
      <c r="AG969" s="188" t="str">
        <f ca="1">IF(AB969="","",MIN(OFFSET(B969,0,0):OFFSET(B969,AB969-1,0)))</f>
        <v/>
      </c>
      <c r="AH969" s="188" t="str">
        <f ca="1">IF(AB969="","",MIN(OFFSET(C969,0,0):OFFSET(C969,AB969-1,0)))</f>
        <v/>
      </c>
      <c r="AI969" s="188" t="str">
        <f ca="1">IF(AB969="","",MAX(OFFSET(B969,0,0):OFFSET(B969,AB969-1,0)))</f>
        <v/>
      </c>
      <c r="AJ969" s="188" t="str">
        <f ca="1">IF(AB969="","",MAX(OFFSET(C969,0,0):OFFSET(C969,AB969-1,0)))</f>
        <v/>
      </c>
      <c r="AK969" s="188">
        <f t="shared" ca="1" si="138"/>
        <v>0</v>
      </c>
      <c r="AL969" s="189">
        <f t="shared" ca="1" si="139"/>
        <v>0</v>
      </c>
    </row>
    <row r="970" spans="1:38" ht="15.75" x14ac:dyDescent="0.25">
      <c r="A970" s="138"/>
      <c r="B970" s="160"/>
      <c r="C970" s="160"/>
      <c r="D970" s="161"/>
      <c r="E970" s="142">
        <f t="shared" si="140"/>
        <v>1</v>
      </c>
      <c r="F970" s="162">
        <f t="shared" si="137"/>
        <v>0</v>
      </c>
      <c r="G970" s="161"/>
      <c r="H970" s="179"/>
      <c r="I970" s="143"/>
      <c r="J970" s="143"/>
      <c r="K970" s="185" t="e">
        <f>VLOOKUP('Damage Pickup'!$H970&amp;'Damage Pickup'!$I970,Code!$I$2:$M$51,4,0)</f>
        <v>#N/A</v>
      </c>
      <c r="L970" s="183"/>
      <c r="M970" s="163"/>
      <c r="N970" s="169"/>
      <c r="O970" s="169"/>
      <c r="P970" s="144">
        <v>0</v>
      </c>
      <c r="Q970" s="164">
        <f t="shared" si="136"/>
        <v>0</v>
      </c>
      <c r="R970" s="146"/>
      <c r="S970" s="147"/>
      <c r="T970" s="147"/>
      <c r="U970" s="157"/>
      <c r="V970" s="165"/>
      <c r="W970" s="166"/>
      <c r="X970" s="166"/>
      <c r="Y970" s="166"/>
      <c r="Z970" s="167" t="str">
        <f t="shared" si="141"/>
        <v/>
      </c>
      <c r="AA970" s="150">
        <f t="shared" si="143"/>
        <v>0</v>
      </c>
      <c r="AB970" s="167" t="str">
        <f t="shared" si="142"/>
        <v/>
      </c>
      <c r="AG970" s="188" t="str">
        <f ca="1">IF(AB970="","",MIN(OFFSET(B970,0,0):OFFSET(B970,AB970-1,0)))</f>
        <v/>
      </c>
      <c r="AH970" s="188" t="str">
        <f ca="1">IF(AB970="","",MIN(OFFSET(C970,0,0):OFFSET(C970,AB970-1,0)))</f>
        <v/>
      </c>
      <c r="AI970" s="188" t="str">
        <f ca="1">IF(AB970="","",MAX(OFFSET(B970,0,0):OFFSET(B970,AB970-1,0)))</f>
        <v/>
      </c>
      <c r="AJ970" s="188" t="str">
        <f ca="1">IF(AB970="","",MAX(OFFSET(C970,0,0):OFFSET(C970,AB970-1,0)))</f>
        <v/>
      </c>
      <c r="AK970" s="188">
        <f t="shared" ca="1" si="138"/>
        <v>0</v>
      </c>
      <c r="AL970" s="189">
        <f t="shared" ca="1" si="139"/>
        <v>0</v>
      </c>
    </row>
    <row r="971" spans="1:38" ht="15.75" x14ac:dyDescent="0.25">
      <c r="A971" s="138"/>
      <c r="B971" s="160"/>
      <c r="C971" s="160"/>
      <c r="D971" s="161"/>
      <c r="E971" s="142">
        <f t="shared" si="140"/>
        <v>1</v>
      </c>
      <c r="F971" s="162">
        <f t="shared" si="137"/>
        <v>0</v>
      </c>
      <c r="G971" s="161"/>
      <c r="H971" s="179"/>
      <c r="I971" s="143"/>
      <c r="J971" s="143"/>
      <c r="K971" s="185" t="e">
        <f>VLOOKUP('Damage Pickup'!$H971&amp;'Damage Pickup'!$I971,Code!$I$2:$M$51,4,0)</f>
        <v>#N/A</v>
      </c>
      <c r="L971" s="183"/>
      <c r="M971" s="163"/>
      <c r="N971" s="169"/>
      <c r="O971" s="169"/>
      <c r="P971" s="144">
        <v>0</v>
      </c>
      <c r="Q971" s="164">
        <f t="shared" si="136"/>
        <v>0</v>
      </c>
      <c r="R971" s="146"/>
      <c r="S971" s="147"/>
      <c r="T971" s="147"/>
      <c r="U971" s="157"/>
      <c r="V971" s="165"/>
      <c r="W971" s="166"/>
      <c r="X971" s="166"/>
      <c r="Y971" s="166"/>
      <c r="Z971" s="167" t="str">
        <f t="shared" si="141"/>
        <v/>
      </c>
      <c r="AA971" s="150">
        <f t="shared" si="143"/>
        <v>0</v>
      </c>
      <c r="AB971" s="167" t="str">
        <f t="shared" si="142"/>
        <v/>
      </c>
      <c r="AG971" s="188" t="str">
        <f ca="1">IF(AB971="","",MIN(OFFSET(B971,0,0):OFFSET(B971,AB971-1,0)))</f>
        <v/>
      </c>
      <c r="AH971" s="188" t="str">
        <f ca="1">IF(AB971="","",MIN(OFFSET(C971,0,0):OFFSET(C971,AB971-1,0)))</f>
        <v/>
      </c>
      <c r="AI971" s="188" t="str">
        <f ca="1">IF(AB971="","",MAX(OFFSET(B971,0,0):OFFSET(B971,AB971-1,0)))</f>
        <v/>
      </c>
      <c r="AJ971" s="188" t="str">
        <f ca="1">IF(AB971="","",MAX(OFFSET(C971,0,0):OFFSET(C971,AB971-1,0)))</f>
        <v/>
      </c>
      <c r="AK971" s="188">
        <f t="shared" ca="1" si="138"/>
        <v>0</v>
      </c>
      <c r="AL971" s="189">
        <f t="shared" ca="1" si="139"/>
        <v>0</v>
      </c>
    </row>
    <row r="972" spans="1:38" ht="15.75" x14ac:dyDescent="0.25">
      <c r="A972" s="138"/>
      <c r="B972" s="160"/>
      <c r="C972" s="160"/>
      <c r="D972" s="161"/>
      <c r="E972" s="142">
        <f t="shared" si="140"/>
        <v>1</v>
      </c>
      <c r="F972" s="162">
        <f t="shared" si="137"/>
        <v>0</v>
      </c>
      <c r="G972" s="161"/>
      <c r="H972" s="179"/>
      <c r="I972" s="143"/>
      <c r="J972" s="143"/>
      <c r="K972" s="185" t="e">
        <f>VLOOKUP('Damage Pickup'!$H972&amp;'Damage Pickup'!$I972,Code!$I$2:$M$51,4,0)</f>
        <v>#N/A</v>
      </c>
      <c r="L972" s="183"/>
      <c r="M972" s="163"/>
      <c r="N972" s="169"/>
      <c r="O972" s="169"/>
      <c r="P972" s="144">
        <v>0</v>
      </c>
      <c r="Q972" s="164">
        <f t="shared" si="136"/>
        <v>0</v>
      </c>
      <c r="R972" s="146"/>
      <c r="S972" s="147"/>
      <c r="T972" s="147"/>
      <c r="U972" s="157"/>
      <c r="V972" s="165"/>
      <c r="W972" s="166"/>
      <c r="X972" s="166"/>
      <c r="Y972" s="166"/>
      <c r="Z972" s="167" t="str">
        <f t="shared" si="141"/>
        <v/>
      </c>
      <c r="AA972" s="150">
        <f t="shared" si="143"/>
        <v>0</v>
      </c>
      <c r="AB972" s="167" t="str">
        <f t="shared" si="142"/>
        <v/>
      </c>
      <c r="AG972" s="188" t="str">
        <f ca="1">IF(AB972="","",MIN(OFFSET(B972,0,0):OFFSET(B972,AB972-1,0)))</f>
        <v/>
      </c>
      <c r="AH972" s="188" t="str">
        <f ca="1">IF(AB972="","",MIN(OFFSET(C972,0,0):OFFSET(C972,AB972-1,0)))</f>
        <v/>
      </c>
      <c r="AI972" s="188" t="str">
        <f ca="1">IF(AB972="","",MAX(OFFSET(B972,0,0):OFFSET(B972,AB972-1,0)))</f>
        <v/>
      </c>
      <c r="AJ972" s="188" t="str">
        <f ca="1">IF(AB972="","",MAX(OFFSET(C972,0,0):OFFSET(C972,AB972-1,0)))</f>
        <v/>
      </c>
      <c r="AK972" s="188">
        <f t="shared" ca="1" si="138"/>
        <v>0</v>
      </c>
      <c r="AL972" s="189">
        <f t="shared" ca="1" si="139"/>
        <v>0</v>
      </c>
    </row>
    <row r="973" spans="1:38" ht="15.75" x14ac:dyDescent="0.25">
      <c r="A973" s="138"/>
      <c r="B973" s="160"/>
      <c r="C973" s="160"/>
      <c r="D973" s="161"/>
      <c r="E973" s="142">
        <f t="shared" si="140"/>
        <v>1</v>
      </c>
      <c r="F973" s="162">
        <f t="shared" si="137"/>
        <v>0</v>
      </c>
      <c r="G973" s="161"/>
      <c r="H973" s="179"/>
      <c r="I973" s="143"/>
      <c r="J973" s="143"/>
      <c r="K973" s="185" t="e">
        <f>VLOOKUP('Damage Pickup'!$H973&amp;'Damage Pickup'!$I973,Code!$I$2:$M$51,4,0)</f>
        <v>#N/A</v>
      </c>
      <c r="L973" s="183"/>
      <c r="M973" s="163"/>
      <c r="N973" s="169"/>
      <c r="O973" s="169"/>
      <c r="P973" s="144">
        <v>0</v>
      </c>
      <c r="Q973" s="164">
        <f t="shared" si="136"/>
        <v>0</v>
      </c>
      <c r="R973" s="146"/>
      <c r="S973" s="147"/>
      <c r="T973" s="147"/>
      <c r="U973" s="157"/>
      <c r="V973" s="165"/>
      <c r="W973" s="166"/>
      <c r="X973" s="166"/>
      <c r="Y973" s="166"/>
      <c r="Z973" s="167" t="str">
        <f t="shared" si="141"/>
        <v/>
      </c>
      <c r="AA973" s="150">
        <f t="shared" si="143"/>
        <v>0</v>
      </c>
      <c r="AB973" s="167" t="str">
        <f t="shared" si="142"/>
        <v/>
      </c>
      <c r="AG973" s="188" t="str">
        <f ca="1">IF(AB973="","",MIN(OFFSET(B973,0,0):OFFSET(B973,AB973-1,0)))</f>
        <v/>
      </c>
      <c r="AH973" s="188" t="str">
        <f ca="1">IF(AB973="","",MIN(OFFSET(C973,0,0):OFFSET(C973,AB973-1,0)))</f>
        <v/>
      </c>
      <c r="AI973" s="188" t="str">
        <f ca="1">IF(AB973="","",MAX(OFFSET(B973,0,0):OFFSET(B973,AB973-1,0)))</f>
        <v/>
      </c>
      <c r="AJ973" s="188" t="str">
        <f ca="1">IF(AB973="","",MAX(OFFSET(C973,0,0):OFFSET(C973,AB973-1,0)))</f>
        <v/>
      </c>
      <c r="AK973" s="188">
        <f t="shared" ca="1" si="138"/>
        <v>0</v>
      </c>
      <c r="AL973" s="189">
        <f t="shared" ca="1" si="139"/>
        <v>0</v>
      </c>
    </row>
    <row r="974" spans="1:38" ht="15.75" x14ac:dyDescent="0.25">
      <c r="A974" s="138"/>
      <c r="B974" s="160"/>
      <c r="C974" s="160"/>
      <c r="D974" s="161"/>
      <c r="E974" s="142">
        <f t="shared" si="140"/>
        <v>1</v>
      </c>
      <c r="F974" s="162">
        <f t="shared" si="137"/>
        <v>0</v>
      </c>
      <c r="G974" s="161"/>
      <c r="H974" s="179"/>
      <c r="I974" s="143"/>
      <c r="J974" s="143"/>
      <c r="K974" s="185" t="e">
        <f>VLOOKUP('Damage Pickup'!$H974&amp;'Damage Pickup'!$I974,Code!$I$2:$M$51,4,0)</f>
        <v>#N/A</v>
      </c>
      <c r="L974" s="183"/>
      <c r="M974" s="163"/>
      <c r="N974" s="169"/>
      <c r="O974" s="169"/>
      <c r="P974" s="144">
        <v>0</v>
      </c>
      <c r="Q974" s="164">
        <f t="shared" si="136"/>
        <v>0</v>
      </c>
      <c r="R974" s="146"/>
      <c r="S974" s="147"/>
      <c r="T974" s="147"/>
      <c r="U974" s="157"/>
      <c r="V974" s="165"/>
      <c r="W974" s="166"/>
      <c r="X974" s="166"/>
      <c r="Y974" s="166"/>
      <c r="Z974" s="167" t="str">
        <f t="shared" si="141"/>
        <v/>
      </c>
      <c r="AA974" s="150">
        <f t="shared" si="143"/>
        <v>0</v>
      </c>
      <c r="AB974" s="167" t="str">
        <f t="shared" si="142"/>
        <v/>
      </c>
      <c r="AG974" s="188" t="str">
        <f ca="1">IF(AB974="","",MIN(OFFSET(B974,0,0):OFFSET(B974,AB974-1,0)))</f>
        <v/>
      </c>
      <c r="AH974" s="188" t="str">
        <f ca="1">IF(AB974="","",MIN(OFFSET(C974,0,0):OFFSET(C974,AB974-1,0)))</f>
        <v/>
      </c>
      <c r="AI974" s="188" t="str">
        <f ca="1">IF(AB974="","",MAX(OFFSET(B974,0,0):OFFSET(B974,AB974-1,0)))</f>
        <v/>
      </c>
      <c r="AJ974" s="188" t="str">
        <f ca="1">IF(AB974="","",MAX(OFFSET(C974,0,0):OFFSET(C974,AB974-1,0)))</f>
        <v/>
      </c>
      <c r="AK974" s="188">
        <f t="shared" ca="1" si="138"/>
        <v>0</v>
      </c>
      <c r="AL974" s="189">
        <f t="shared" ca="1" si="139"/>
        <v>0</v>
      </c>
    </row>
    <row r="975" spans="1:38" ht="15.75" x14ac:dyDescent="0.25">
      <c r="A975" s="138"/>
      <c r="B975" s="160"/>
      <c r="C975" s="160"/>
      <c r="D975" s="161"/>
      <c r="E975" s="142">
        <f t="shared" si="140"/>
        <v>1</v>
      </c>
      <c r="F975" s="162">
        <f t="shared" si="137"/>
        <v>0</v>
      </c>
      <c r="G975" s="161"/>
      <c r="H975" s="179"/>
      <c r="I975" s="143"/>
      <c r="J975" s="143"/>
      <c r="K975" s="185" t="e">
        <f>VLOOKUP('Damage Pickup'!$H975&amp;'Damage Pickup'!$I975,Code!$I$2:$M$51,4,0)</f>
        <v>#N/A</v>
      </c>
      <c r="L975" s="183"/>
      <c r="M975" s="163"/>
      <c r="N975" s="169"/>
      <c r="O975" s="169"/>
      <c r="P975" s="144">
        <v>0</v>
      </c>
      <c r="Q975" s="164">
        <f t="shared" si="136"/>
        <v>0</v>
      </c>
      <c r="R975" s="146"/>
      <c r="S975" s="147"/>
      <c r="T975" s="147"/>
      <c r="U975" s="157"/>
      <c r="V975" s="165"/>
      <c r="W975" s="166"/>
      <c r="X975" s="166"/>
      <c r="Y975" s="166"/>
      <c r="Z975" s="167" t="str">
        <f t="shared" si="141"/>
        <v/>
      </c>
      <c r="AA975" s="150">
        <f t="shared" si="143"/>
        <v>0</v>
      </c>
      <c r="AB975" s="167" t="str">
        <f t="shared" si="142"/>
        <v/>
      </c>
      <c r="AG975" s="188" t="str">
        <f ca="1">IF(AB975="","",MIN(OFFSET(B975,0,0):OFFSET(B975,AB975-1,0)))</f>
        <v/>
      </c>
      <c r="AH975" s="188" t="str">
        <f ca="1">IF(AB975="","",MIN(OFFSET(C975,0,0):OFFSET(C975,AB975-1,0)))</f>
        <v/>
      </c>
      <c r="AI975" s="188" t="str">
        <f ca="1">IF(AB975="","",MAX(OFFSET(B975,0,0):OFFSET(B975,AB975-1,0)))</f>
        <v/>
      </c>
      <c r="AJ975" s="188" t="str">
        <f ca="1">IF(AB975="","",MAX(OFFSET(C975,0,0):OFFSET(C975,AB975-1,0)))</f>
        <v/>
      </c>
      <c r="AK975" s="188">
        <f t="shared" ca="1" si="138"/>
        <v>0</v>
      </c>
      <c r="AL975" s="189">
        <f t="shared" ca="1" si="139"/>
        <v>0</v>
      </c>
    </row>
    <row r="976" spans="1:38" ht="15.75" x14ac:dyDescent="0.25">
      <c r="A976" s="138"/>
      <c r="B976" s="160"/>
      <c r="C976" s="160"/>
      <c r="D976" s="161"/>
      <c r="E976" s="142">
        <f t="shared" si="140"/>
        <v>1</v>
      </c>
      <c r="F976" s="162">
        <f t="shared" si="137"/>
        <v>0</v>
      </c>
      <c r="G976" s="161"/>
      <c r="H976" s="179"/>
      <c r="I976" s="143"/>
      <c r="J976" s="143"/>
      <c r="K976" s="185" t="e">
        <f>VLOOKUP('Damage Pickup'!$H976&amp;'Damage Pickup'!$I976,Code!$I$2:$M$51,4,0)</f>
        <v>#N/A</v>
      </c>
      <c r="L976" s="183"/>
      <c r="M976" s="163"/>
      <c r="N976" s="169"/>
      <c r="O976" s="169"/>
      <c r="P976" s="144">
        <v>0</v>
      </c>
      <c r="Q976" s="164">
        <f t="shared" ref="Q976:Q993" si="144">SUMIF($AA:$AA,Z976,$P:$P)</f>
        <v>0</v>
      </c>
      <c r="R976" s="146"/>
      <c r="S976" s="147"/>
      <c r="T976" s="147"/>
      <c r="U976" s="157"/>
      <c r="V976" s="165"/>
      <c r="W976" s="166"/>
      <c r="X976" s="166"/>
      <c r="Y976" s="166"/>
      <c r="Z976" s="167" t="str">
        <f t="shared" si="141"/>
        <v/>
      </c>
      <c r="AA976" s="150">
        <f t="shared" si="143"/>
        <v>0</v>
      </c>
      <c r="AB976" s="167" t="str">
        <f t="shared" si="142"/>
        <v/>
      </c>
      <c r="AG976" s="188" t="str">
        <f ca="1">IF(AB976="","",MIN(OFFSET(B976,0,0):OFFSET(B976,AB976-1,0)))</f>
        <v/>
      </c>
      <c r="AH976" s="188" t="str">
        <f ca="1">IF(AB976="","",MIN(OFFSET(C976,0,0):OFFSET(C976,AB976-1,0)))</f>
        <v/>
      </c>
      <c r="AI976" s="188" t="str">
        <f ca="1">IF(AB976="","",MAX(OFFSET(B976,0,0):OFFSET(B976,AB976-1,0)))</f>
        <v/>
      </c>
      <c r="AJ976" s="188" t="str">
        <f ca="1">IF(AB976="","",MAX(OFFSET(C976,0,0):OFFSET(C976,AB976-1,0)))</f>
        <v/>
      </c>
      <c r="AK976" s="188">
        <f t="shared" ca="1" si="138"/>
        <v>0</v>
      </c>
      <c r="AL976" s="189">
        <f t="shared" ca="1" si="139"/>
        <v>0</v>
      </c>
    </row>
    <row r="977" spans="1:38" ht="15.75" x14ac:dyDescent="0.25">
      <c r="A977" s="138"/>
      <c r="B977" s="160"/>
      <c r="C977" s="160"/>
      <c r="D977" s="161"/>
      <c r="E977" s="142">
        <f t="shared" si="140"/>
        <v>1</v>
      </c>
      <c r="F977" s="162">
        <f t="shared" si="137"/>
        <v>0</v>
      </c>
      <c r="G977" s="161"/>
      <c r="H977" s="179"/>
      <c r="I977" s="143"/>
      <c r="J977" s="143"/>
      <c r="K977" s="185" t="e">
        <f>VLOOKUP('Damage Pickup'!$H977&amp;'Damage Pickup'!$I977,Code!$I$2:$M$51,4,0)</f>
        <v>#N/A</v>
      </c>
      <c r="L977" s="183"/>
      <c r="M977" s="163"/>
      <c r="N977" s="169"/>
      <c r="O977" s="169"/>
      <c r="P977" s="144">
        <v>0</v>
      </c>
      <c r="Q977" s="164">
        <f t="shared" si="144"/>
        <v>0</v>
      </c>
      <c r="R977" s="146"/>
      <c r="S977" s="147"/>
      <c r="T977" s="147"/>
      <c r="U977" s="157"/>
      <c r="V977" s="165"/>
      <c r="W977" s="166"/>
      <c r="X977" s="166"/>
      <c r="Y977" s="166"/>
      <c r="Z977" s="167" t="str">
        <f t="shared" si="141"/>
        <v/>
      </c>
      <c r="AA977" s="150">
        <f t="shared" si="143"/>
        <v>0</v>
      </c>
      <c r="AB977" s="167" t="str">
        <f t="shared" si="142"/>
        <v/>
      </c>
      <c r="AG977" s="188" t="str">
        <f ca="1">IF(AB977="","",MIN(OFFSET(B977,0,0):OFFSET(B977,AB977-1,0)))</f>
        <v/>
      </c>
      <c r="AH977" s="188" t="str">
        <f ca="1">IF(AB977="","",MIN(OFFSET(C977,0,0):OFFSET(C977,AB977-1,0)))</f>
        <v/>
      </c>
      <c r="AI977" s="188" t="str">
        <f ca="1">IF(AB977="","",MAX(OFFSET(B977,0,0):OFFSET(B977,AB977-1,0)))</f>
        <v/>
      </c>
      <c r="AJ977" s="188" t="str">
        <f ca="1">IF(AB977="","",MAX(OFFSET(C977,0,0):OFFSET(C977,AB977-1,0)))</f>
        <v/>
      </c>
      <c r="AK977" s="188">
        <f t="shared" ca="1" si="138"/>
        <v>0</v>
      </c>
      <c r="AL977" s="189">
        <f t="shared" ca="1" si="139"/>
        <v>0</v>
      </c>
    </row>
    <row r="978" spans="1:38" ht="15.75" x14ac:dyDescent="0.25">
      <c r="A978" s="138"/>
      <c r="B978" s="160"/>
      <c r="C978" s="160"/>
      <c r="D978" s="161"/>
      <c r="E978" s="142">
        <f t="shared" si="140"/>
        <v>1</v>
      </c>
      <c r="F978" s="162">
        <f t="shared" si="137"/>
        <v>0</v>
      </c>
      <c r="G978" s="161"/>
      <c r="H978" s="179"/>
      <c r="I978" s="143"/>
      <c r="J978" s="143"/>
      <c r="K978" s="185" t="e">
        <f>VLOOKUP('Damage Pickup'!$H978&amp;'Damage Pickup'!$I978,Code!$I$2:$M$51,4,0)</f>
        <v>#N/A</v>
      </c>
      <c r="L978" s="183"/>
      <c r="M978" s="163"/>
      <c r="N978" s="169"/>
      <c r="O978" s="169"/>
      <c r="P978" s="144">
        <v>0</v>
      </c>
      <c r="Q978" s="164">
        <f t="shared" si="144"/>
        <v>0</v>
      </c>
      <c r="R978" s="146"/>
      <c r="S978" s="147"/>
      <c r="T978" s="147"/>
      <c r="U978" s="157"/>
      <c r="V978" s="165"/>
      <c r="W978" s="166"/>
      <c r="X978" s="166"/>
      <c r="Y978" s="166"/>
      <c r="Z978" s="167" t="str">
        <f t="shared" si="141"/>
        <v/>
      </c>
      <c r="AA978" s="150">
        <f t="shared" si="143"/>
        <v>0</v>
      </c>
      <c r="AB978" s="167" t="str">
        <f t="shared" si="142"/>
        <v/>
      </c>
      <c r="AG978" s="188" t="str">
        <f ca="1">IF(AB978="","",MIN(OFFSET(B978,0,0):OFFSET(B978,AB978-1,0)))</f>
        <v/>
      </c>
      <c r="AH978" s="188" t="str">
        <f ca="1">IF(AB978="","",MIN(OFFSET(C978,0,0):OFFSET(C978,AB978-1,0)))</f>
        <v/>
      </c>
      <c r="AI978" s="188" t="str">
        <f ca="1">IF(AB978="","",MAX(OFFSET(B978,0,0):OFFSET(B978,AB978-1,0)))</f>
        <v/>
      </c>
      <c r="AJ978" s="188" t="str">
        <f ca="1">IF(AB978="","",MAX(OFFSET(C978,0,0):OFFSET(C978,AB978-1,0)))</f>
        <v/>
      </c>
      <c r="AK978" s="188">
        <f t="shared" ca="1" si="138"/>
        <v>0</v>
      </c>
      <c r="AL978" s="189">
        <f t="shared" ca="1" si="139"/>
        <v>0</v>
      </c>
    </row>
    <row r="979" spans="1:38" ht="15.75" x14ac:dyDescent="0.25">
      <c r="A979" s="138"/>
      <c r="B979" s="160"/>
      <c r="C979" s="160"/>
      <c r="D979" s="161"/>
      <c r="E979" s="142">
        <f t="shared" si="140"/>
        <v>1</v>
      </c>
      <c r="F979" s="162">
        <f t="shared" si="137"/>
        <v>0</v>
      </c>
      <c r="G979" s="161"/>
      <c r="H979" s="179"/>
      <c r="I979" s="143"/>
      <c r="J979" s="143"/>
      <c r="K979" s="185" t="e">
        <f>VLOOKUP('Damage Pickup'!$H979&amp;'Damage Pickup'!$I979,Code!$I$2:$M$51,4,0)</f>
        <v>#N/A</v>
      </c>
      <c r="L979" s="183"/>
      <c r="M979" s="163"/>
      <c r="N979" s="169"/>
      <c r="O979" s="169"/>
      <c r="P979" s="144">
        <v>0</v>
      </c>
      <c r="Q979" s="164">
        <f t="shared" si="144"/>
        <v>0</v>
      </c>
      <c r="R979" s="146"/>
      <c r="S979" s="147"/>
      <c r="T979" s="147"/>
      <c r="U979" s="157"/>
      <c r="V979" s="165"/>
      <c r="W979" s="166"/>
      <c r="X979" s="166"/>
      <c r="Y979" s="166"/>
      <c r="Z979" s="167" t="str">
        <f t="shared" si="141"/>
        <v/>
      </c>
      <c r="AA979" s="150">
        <f t="shared" si="143"/>
        <v>0</v>
      </c>
      <c r="AB979" s="167" t="str">
        <f t="shared" si="142"/>
        <v/>
      </c>
      <c r="AG979" s="188" t="str">
        <f ca="1">IF(AB979="","",MIN(OFFSET(B979,0,0):OFFSET(B979,AB979-1,0)))</f>
        <v/>
      </c>
      <c r="AH979" s="188" t="str">
        <f ca="1">IF(AB979="","",MIN(OFFSET(C979,0,0):OFFSET(C979,AB979-1,0)))</f>
        <v/>
      </c>
      <c r="AI979" s="188" t="str">
        <f ca="1">IF(AB979="","",MAX(OFFSET(B979,0,0):OFFSET(B979,AB979-1,0)))</f>
        <v/>
      </c>
      <c r="AJ979" s="188" t="str">
        <f ca="1">IF(AB979="","",MAX(OFFSET(C979,0,0):OFFSET(C979,AB979-1,0)))</f>
        <v/>
      </c>
      <c r="AK979" s="188">
        <f t="shared" ca="1" si="138"/>
        <v>0</v>
      </c>
      <c r="AL979" s="189">
        <f t="shared" ca="1" si="139"/>
        <v>0</v>
      </c>
    </row>
    <row r="980" spans="1:38" ht="15.75" x14ac:dyDescent="0.25">
      <c r="A980" s="138"/>
      <c r="B980" s="160"/>
      <c r="C980" s="160"/>
      <c r="D980" s="161"/>
      <c r="E980" s="142">
        <f t="shared" si="140"/>
        <v>1</v>
      </c>
      <c r="F980" s="162">
        <f t="shared" si="137"/>
        <v>0</v>
      </c>
      <c r="G980" s="161"/>
      <c r="H980" s="179"/>
      <c r="I980" s="143"/>
      <c r="J980" s="143"/>
      <c r="K980" s="185" t="e">
        <f>VLOOKUP('Damage Pickup'!$H980&amp;'Damage Pickup'!$I980,Code!$I$2:$M$51,4,0)</f>
        <v>#N/A</v>
      </c>
      <c r="L980" s="183"/>
      <c r="M980" s="163"/>
      <c r="N980" s="169"/>
      <c r="O980" s="169"/>
      <c r="P980" s="144">
        <v>0</v>
      </c>
      <c r="Q980" s="164">
        <f t="shared" si="144"/>
        <v>0</v>
      </c>
      <c r="R980" s="146"/>
      <c r="S980" s="147"/>
      <c r="T980" s="147"/>
      <c r="U980" s="157"/>
      <c r="V980" s="165"/>
      <c r="W980" s="166"/>
      <c r="X980" s="166"/>
      <c r="Y980" s="166"/>
      <c r="Z980" s="167" t="str">
        <f t="shared" si="141"/>
        <v/>
      </c>
      <c r="AA980" s="150">
        <f t="shared" si="143"/>
        <v>0</v>
      </c>
      <c r="AB980" s="167" t="str">
        <f t="shared" si="142"/>
        <v/>
      </c>
      <c r="AG980" s="188" t="str">
        <f ca="1">IF(AB980="","",MIN(OFFSET(B980,0,0):OFFSET(B980,AB980-1,0)))</f>
        <v/>
      </c>
      <c r="AH980" s="188" t="str">
        <f ca="1">IF(AB980="","",MIN(OFFSET(C980,0,0):OFFSET(C980,AB980-1,0)))</f>
        <v/>
      </c>
      <c r="AI980" s="188" t="str">
        <f ca="1">IF(AB980="","",MAX(OFFSET(B980,0,0):OFFSET(B980,AB980-1,0)))</f>
        <v/>
      </c>
      <c r="AJ980" s="188" t="str">
        <f ca="1">IF(AB980="","",MAX(OFFSET(C980,0,0):OFFSET(C980,AB980-1,0)))</f>
        <v/>
      </c>
      <c r="AK980" s="188">
        <f t="shared" ca="1" si="138"/>
        <v>0</v>
      </c>
      <c r="AL980" s="189">
        <f t="shared" ca="1" si="139"/>
        <v>0</v>
      </c>
    </row>
    <row r="981" spans="1:38" ht="15.75" x14ac:dyDescent="0.25">
      <c r="A981" s="138"/>
      <c r="B981" s="160"/>
      <c r="C981" s="160"/>
      <c r="D981" s="161"/>
      <c r="E981" s="142">
        <f t="shared" si="140"/>
        <v>1</v>
      </c>
      <c r="F981" s="162">
        <f t="shared" si="137"/>
        <v>0</v>
      </c>
      <c r="G981" s="161"/>
      <c r="H981" s="179"/>
      <c r="I981" s="143"/>
      <c r="J981" s="143"/>
      <c r="K981" s="185" t="e">
        <f>VLOOKUP('Damage Pickup'!$H981&amp;'Damage Pickup'!$I981,Code!$I$2:$M$51,4,0)</f>
        <v>#N/A</v>
      </c>
      <c r="L981" s="183"/>
      <c r="M981" s="163"/>
      <c r="N981" s="169"/>
      <c r="O981" s="169"/>
      <c r="P981" s="144">
        <v>0</v>
      </c>
      <c r="Q981" s="164">
        <f t="shared" si="144"/>
        <v>0</v>
      </c>
      <c r="R981" s="146"/>
      <c r="S981" s="147"/>
      <c r="T981" s="147"/>
      <c r="U981" s="157"/>
      <c r="V981" s="165"/>
      <c r="W981" s="166"/>
      <c r="X981" s="166"/>
      <c r="Y981" s="166"/>
      <c r="Z981" s="167" t="str">
        <f t="shared" si="141"/>
        <v/>
      </c>
      <c r="AA981" s="150">
        <f t="shared" si="143"/>
        <v>0</v>
      </c>
      <c r="AB981" s="167" t="str">
        <f t="shared" si="142"/>
        <v/>
      </c>
      <c r="AG981" s="188" t="str">
        <f ca="1">IF(AB981="","",MIN(OFFSET(B981,0,0):OFFSET(B981,AB981-1,0)))</f>
        <v/>
      </c>
      <c r="AH981" s="188" t="str">
        <f ca="1">IF(AB981="","",MIN(OFFSET(C981,0,0):OFFSET(C981,AB981-1,0)))</f>
        <v/>
      </c>
      <c r="AI981" s="188" t="str">
        <f ca="1">IF(AB981="","",MAX(OFFSET(B981,0,0):OFFSET(B981,AB981-1,0)))</f>
        <v/>
      </c>
      <c r="AJ981" s="188" t="str">
        <f ca="1">IF(AB981="","",MAX(OFFSET(C981,0,0):OFFSET(C981,AB981-1,0)))</f>
        <v/>
      </c>
      <c r="AK981" s="188">
        <f t="shared" ca="1" si="138"/>
        <v>0</v>
      </c>
      <c r="AL981" s="189">
        <f t="shared" ca="1" si="139"/>
        <v>0</v>
      </c>
    </row>
    <row r="982" spans="1:38" ht="15.75" x14ac:dyDescent="0.25">
      <c r="A982" s="138"/>
      <c r="B982" s="160"/>
      <c r="C982" s="160"/>
      <c r="D982" s="161"/>
      <c r="E982" s="142">
        <f t="shared" si="140"/>
        <v>1</v>
      </c>
      <c r="F982" s="162">
        <f t="shared" si="137"/>
        <v>0</v>
      </c>
      <c r="G982" s="161"/>
      <c r="H982" s="179"/>
      <c r="I982" s="143"/>
      <c r="J982" s="143"/>
      <c r="K982" s="185" t="e">
        <f>VLOOKUP('Damage Pickup'!$H982&amp;'Damage Pickup'!$I982,Code!$I$2:$M$51,4,0)</f>
        <v>#N/A</v>
      </c>
      <c r="L982" s="183"/>
      <c r="M982" s="163"/>
      <c r="N982" s="169"/>
      <c r="O982" s="169"/>
      <c r="P982" s="144">
        <v>0</v>
      </c>
      <c r="Q982" s="164">
        <f t="shared" si="144"/>
        <v>0</v>
      </c>
      <c r="R982" s="146"/>
      <c r="S982" s="147"/>
      <c r="T982" s="147"/>
      <c r="U982" s="157"/>
      <c r="V982" s="165"/>
      <c r="W982" s="166"/>
      <c r="X982" s="166"/>
      <c r="Y982" s="166"/>
      <c r="Z982" s="167" t="str">
        <f t="shared" si="141"/>
        <v/>
      </c>
      <c r="AA982" s="150">
        <f t="shared" si="143"/>
        <v>0</v>
      </c>
      <c r="AB982" s="167" t="str">
        <f t="shared" si="142"/>
        <v/>
      </c>
      <c r="AG982" s="188" t="str">
        <f ca="1">IF(AB982="","",MIN(OFFSET(B982,0,0):OFFSET(B982,AB982-1,0)))</f>
        <v/>
      </c>
      <c r="AH982" s="188" t="str">
        <f ca="1">IF(AB982="","",MIN(OFFSET(C982,0,0):OFFSET(C982,AB982-1,0)))</f>
        <v/>
      </c>
      <c r="AI982" s="188" t="str">
        <f ca="1">IF(AB982="","",MAX(OFFSET(B982,0,0):OFFSET(B982,AB982-1,0)))</f>
        <v/>
      </c>
      <c r="AJ982" s="188" t="str">
        <f ca="1">IF(AB982="","",MAX(OFFSET(C982,0,0):OFFSET(C982,AB982-1,0)))</f>
        <v/>
      </c>
      <c r="AK982" s="188">
        <f t="shared" ca="1" si="138"/>
        <v>0</v>
      </c>
      <c r="AL982" s="189">
        <f t="shared" ca="1" si="139"/>
        <v>0</v>
      </c>
    </row>
    <row r="983" spans="1:38" ht="15.75" x14ac:dyDescent="0.25">
      <c r="A983" s="138"/>
      <c r="B983" s="160"/>
      <c r="C983" s="160"/>
      <c r="D983" s="161"/>
      <c r="E983" s="142">
        <f t="shared" si="140"/>
        <v>1</v>
      </c>
      <c r="F983" s="162">
        <f t="shared" si="137"/>
        <v>0</v>
      </c>
      <c r="G983" s="161"/>
      <c r="H983" s="179"/>
      <c r="I983" s="143"/>
      <c r="J983" s="143"/>
      <c r="K983" s="185" t="e">
        <f>VLOOKUP('Damage Pickup'!$H983&amp;'Damage Pickup'!$I983,Code!$I$2:$M$51,4,0)</f>
        <v>#N/A</v>
      </c>
      <c r="L983" s="183"/>
      <c r="M983" s="163"/>
      <c r="N983" s="169"/>
      <c r="O983" s="169"/>
      <c r="P983" s="144">
        <v>0</v>
      </c>
      <c r="Q983" s="164">
        <f t="shared" si="144"/>
        <v>0</v>
      </c>
      <c r="R983" s="146"/>
      <c r="S983" s="147"/>
      <c r="T983" s="147"/>
      <c r="U983" s="157"/>
      <c r="V983" s="165"/>
      <c r="W983" s="166"/>
      <c r="X983" s="166"/>
      <c r="Y983" s="166"/>
      <c r="Z983" s="167" t="str">
        <f t="shared" si="141"/>
        <v/>
      </c>
      <c r="AA983" s="150">
        <f t="shared" si="143"/>
        <v>0</v>
      </c>
      <c r="AB983" s="167" t="str">
        <f t="shared" si="142"/>
        <v/>
      </c>
      <c r="AG983" s="188" t="str">
        <f ca="1">IF(AB983="","",MIN(OFFSET(B983,0,0):OFFSET(B983,AB983-1,0)))</f>
        <v/>
      </c>
      <c r="AH983" s="188" t="str">
        <f ca="1">IF(AB983="","",MIN(OFFSET(C983,0,0):OFFSET(C983,AB983-1,0)))</f>
        <v/>
      </c>
      <c r="AI983" s="188" t="str">
        <f ca="1">IF(AB983="","",MAX(OFFSET(B983,0,0):OFFSET(B983,AB983-1,0)))</f>
        <v/>
      </c>
      <c r="AJ983" s="188" t="str">
        <f ca="1">IF(AB983="","",MAX(OFFSET(C983,0,0):OFFSET(C983,AB983-1,0)))</f>
        <v/>
      </c>
      <c r="AK983" s="188">
        <f t="shared" ca="1" si="138"/>
        <v>0</v>
      </c>
      <c r="AL983" s="189">
        <f t="shared" ca="1" si="139"/>
        <v>0</v>
      </c>
    </row>
    <row r="984" spans="1:38" ht="15.75" x14ac:dyDescent="0.25">
      <c r="A984" s="138"/>
      <c r="B984" s="160"/>
      <c r="C984" s="160"/>
      <c r="D984" s="161"/>
      <c r="E984" s="142">
        <f t="shared" si="140"/>
        <v>1</v>
      </c>
      <c r="F984" s="162">
        <f t="shared" si="137"/>
        <v>0</v>
      </c>
      <c r="G984" s="161"/>
      <c r="H984" s="179"/>
      <c r="I984" s="143"/>
      <c r="J984" s="143"/>
      <c r="K984" s="185" t="e">
        <f>VLOOKUP('Damage Pickup'!$H984&amp;'Damage Pickup'!$I984,Code!$I$2:$M$51,4,0)</f>
        <v>#N/A</v>
      </c>
      <c r="L984" s="183"/>
      <c r="M984" s="163"/>
      <c r="N984" s="169"/>
      <c r="O984" s="169"/>
      <c r="P984" s="144">
        <v>0</v>
      </c>
      <c r="Q984" s="164">
        <f t="shared" si="144"/>
        <v>0</v>
      </c>
      <c r="R984" s="146"/>
      <c r="S984" s="147"/>
      <c r="T984" s="147"/>
      <c r="U984" s="157"/>
      <c r="V984" s="165"/>
      <c r="W984" s="166"/>
      <c r="X984" s="166"/>
      <c r="Y984" s="166"/>
      <c r="Z984" s="167" t="str">
        <f t="shared" si="141"/>
        <v/>
      </c>
      <c r="AA984" s="150">
        <f t="shared" si="143"/>
        <v>0</v>
      </c>
      <c r="AB984" s="167" t="str">
        <f t="shared" si="142"/>
        <v/>
      </c>
      <c r="AG984" s="188" t="str">
        <f ca="1">IF(AB984="","",MIN(OFFSET(B984,0,0):OFFSET(B984,AB984-1,0)))</f>
        <v/>
      </c>
      <c r="AH984" s="188" t="str">
        <f ca="1">IF(AB984="","",MIN(OFFSET(C984,0,0):OFFSET(C984,AB984-1,0)))</f>
        <v/>
      </c>
      <c r="AI984" s="188" t="str">
        <f ca="1">IF(AB984="","",MAX(OFFSET(B984,0,0):OFFSET(B984,AB984-1,0)))</f>
        <v/>
      </c>
      <c r="AJ984" s="188" t="str">
        <f ca="1">IF(AB984="","",MAX(OFFSET(C984,0,0):OFFSET(C984,AB984-1,0)))</f>
        <v/>
      </c>
      <c r="AK984" s="188">
        <f t="shared" ca="1" si="138"/>
        <v>0</v>
      </c>
      <c r="AL984" s="189">
        <f t="shared" ca="1" si="139"/>
        <v>0</v>
      </c>
    </row>
    <row r="985" spans="1:38" ht="15.75" x14ac:dyDescent="0.25">
      <c r="A985" s="138"/>
      <c r="B985" s="160"/>
      <c r="C985" s="160"/>
      <c r="D985" s="161"/>
      <c r="E985" s="142">
        <f t="shared" si="140"/>
        <v>1</v>
      </c>
      <c r="F985" s="162">
        <f t="shared" si="137"/>
        <v>0</v>
      </c>
      <c r="G985" s="161"/>
      <c r="H985" s="179"/>
      <c r="I985" s="143"/>
      <c r="J985" s="143"/>
      <c r="K985" s="185" t="e">
        <f>VLOOKUP('Damage Pickup'!$H985&amp;'Damage Pickup'!$I985,Code!$I$2:$M$51,4,0)</f>
        <v>#N/A</v>
      </c>
      <c r="L985" s="183"/>
      <c r="M985" s="163"/>
      <c r="N985" s="169"/>
      <c r="O985" s="169"/>
      <c r="P985" s="144">
        <v>0</v>
      </c>
      <c r="Q985" s="164">
        <f t="shared" si="144"/>
        <v>0</v>
      </c>
      <c r="R985" s="146"/>
      <c r="S985" s="147"/>
      <c r="T985" s="147"/>
      <c r="U985" s="157"/>
      <c r="V985" s="165"/>
      <c r="W985" s="166"/>
      <c r="X985" s="166"/>
      <c r="Y985" s="166"/>
      <c r="Z985" s="167" t="str">
        <f t="shared" si="141"/>
        <v/>
      </c>
      <c r="AA985" s="150">
        <f t="shared" si="143"/>
        <v>0</v>
      </c>
      <c r="AB985" s="167" t="str">
        <f t="shared" si="142"/>
        <v/>
      </c>
      <c r="AG985" s="188" t="str">
        <f ca="1">IF(AB985="","",MIN(OFFSET(B985,0,0):OFFSET(B985,AB985-1,0)))</f>
        <v/>
      </c>
      <c r="AH985" s="188" t="str">
        <f ca="1">IF(AB985="","",MIN(OFFSET(C985,0,0):OFFSET(C985,AB985-1,0)))</f>
        <v/>
      </c>
      <c r="AI985" s="188" t="str">
        <f ca="1">IF(AB985="","",MAX(OFFSET(B985,0,0):OFFSET(B985,AB985-1,0)))</f>
        <v/>
      </c>
      <c r="AJ985" s="188" t="str">
        <f ca="1">IF(AB985="","",MAX(OFFSET(C985,0,0):OFFSET(C985,AB985-1,0)))</f>
        <v/>
      </c>
      <c r="AK985" s="188">
        <f t="shared" ca="1" si="138"/>
        <v>0</v>
      </c>
      <c r="AL985" s="189">
        <f t="shared" ca="1" si="139"/>
        <v>0</v>
      </c>
    </row>
    <row r="986" spans="1:38" ht="15.75" x14ac:dyDescent="0.25">
      <c r="A986" s="138"/>
      <c r="B986" s="160"/>
      <c r="C986" s="160"/>
      <c r="D986" s="161"/>
      <c r="E986" s="142">
        <f t="shared" si="140"/>
        <v>1</v>
      </c>
      <c r="F986" s="162">
        <f t="shared" si="137"/>
        <v>0</v>
      </c>
      <c r="G986" s="161"/>
      <c r="H986" s="179"/>
      <c r="I986" s="143"/>
      <c r="J986" s="143"/>
      <c r="K986" s="185" t="e">
        <f>VLOOKUP('Damage Pickup'!$H986&amp;'Damage Pickup'!$I986,Code!$I$2:$M$51,4,0)</f>
        <v>#N/A</v>
      </c>
      <c r="L986" s="183"/>
      <c r="M986" s="163"/>
      <c r="N986" s="169"/>
      <c r="O986" s="169"/>
      <c r="P986" s="144">
        <v>0</v>
      </c>
      <c r="Q986" s="164">
        <f t="shared" si="144"/>
        <v>0</v>
      </c>
      <c r="R986" s="146"/>
      <c r="S986" s="147"/>
      <c r="T986" s="147"/>
      <c r="U986" s="157"/>
      <c r="V986" s="165"/>
      <c r="W986" s="166"/>
      <c r="X986" s="166"/>
      <c r="Y986" s="166"/>
      <c r="Z986" s="167" t="str">
        <f t="shared" si="141"/>
        <v/>
      </c>
      <c r="AA986" s="150">
        <f t="shared" si="143"/>
        <v>0</v>
      </c>
      <c r="AB986" s="167" t="str">
        <f t="shared" si="142"/>
        <v/>
      </c>
      <c r="AG986" s="188" t="str">
        <f ca="1">IF(AB986="","",MIN(OFFSET(B986,0,0):OFFSET(B986,AB986-1,0)))</f>
        <v/>
      </c>
      <c r="AH986" s="188" t="str">
        <f ca="1">IF(AB986="","",MIN(OFFSET(C986,0,0):OFFSET(C986,AB986-1,0)))</f>
        <v/>
      </c>
      <c r="AI986" s="188" t="str">
        <f ca="1">IF(AB986="","",MAX(OFFSET(B986,0,0):OFFSET(B986,AB986-1,0)))</f>
        <v/>
      </c>
      <c r="AJ986" s="188" t="str">
        <f ca="1">IF(AB986="","",MAX(OFFSET(C986,0,0):OFFSET(C986,AB986-1,0)))</f>
        <v/>
      </c>
      <c r="AK986" s="188">
        <f t="shared" ca="1" si="138"/>
        <v>0</v>
      </c>
      <c r="AL986" s="189">
        <f t="shared" ca="1" si="139"/>
        <v>0</v>
      </c>
    </row>
    <row r="987" spans="1:38" ht="15.75" x14ac:dyDescent="0.25">
      <c r="A987" s="138"/>
      <c r="B987" s="160"/>
      <c r="C987" s="160"/>
      <c r="D987" s="161"/>
      <c r="E987" s="142">
        <f t="shared" si="140"/>
        <v>1</v>
      </c>
      <c r="F987" s="162">
        <f t="shared" si="137"/>
        <v>0</v>
      </c>
      <c r="G987" s="161"/>
      <c r="H987" s="179"/>
      <c r="I987" s="143"/>
      <c r="J987" s="143"/>
      <c r="K987" s="185" t="e">
        <f>VLOOKUP('Damage Pickup'!$H987&amp;'Damage Pickup'!$I987,Code!$I$2:$M$51,4,0)</f>
        <v>#N/A</v>
      </c>
      <c r="L987" s="183"/>
      <c r="M987" s="163"/>
      <c r="N987" s="169"/>
      <c r="O987" s="169"/>
      <c r="P987" s="144">
        <v>0</v>
      </c>
      <c r="Q987" s="164">
        <f t="shared" si="144"/>
        <v>0</v>
      </c>
      <c r="R987" s="146"/>
      <c r="S987" s="147"/>
      <c r="T987" s="147"/>
      <c r="U987" s="157"/>
      <c r="V987" s="165"/>
      <c r="W987" s="166"/>
      <c r="X987" s="166"/>
      <c r="Y987" s="166"/>
      <c r="Z987" s="167" t="str">
        <f t="shared" si="141"/>
        <v/>
      </c>
      <c r="AA987" s="150">
        <f t="shared" si="143"/>
        <v>0</v>
      </c>
      <c r="AB987" s="167" t="str">
        <f t="shared" si="142"/>
        <v/>
      </c>
      <c r="AG987" s="188" t="str">
        <f ca="1">IF(AB987="","",MIN(OFFSET(B987,0,0):OFFSET(B987,AB987-1,0)))</f>
        <v/>
      </c>
      <c r="AH987" s="188" t="str">
        <f ca="1">IF(AB987="","",MIN(OFFSET(C987,0,0):OFFSET(C987,AB987-1,0)))</f>
        <v/>
      </c>
      <c r="AI987" s="188" t="str">
        <f ca="1">IF(AB987="","",MAX(OFFSET(B987,0,0):OFFSET(B987,AB987-1,0)))</f>
        <v/>
      </c>
      <c r="AJ987" s="188" t="str">
        <f ca="1">IF(AB987="","",MAX(OFFSET(C987,0,0):OFFSET(C987,AB987-1,0)))</f>
        <v/>
      </c>
      <c r="AK987" s="188">
        <f t="shared" ca="1" si="138"/>
        <v>0</v>
      </c>
      <c r="AL987" s="189">
        <f t="shared" ca="1" si="139"/>
        <v>0</v>
      </c>
    </row>
    <row r="988" spans="1:38" ht="15.75" x14ac:dyDescent="0.25">
      <c r="A988" s="138"/>
      <c r="B988" s="160"/>
      <c r="C988" s="160"/>
      <c r="D988" s="161"/>
      <c r="E988" s="142">
        <f t="shared" si="140"/>
        <v>1</v>
      </c>
      <c r="F988" s="162">
        <f t="shared" si="137"/>
        <v>0</v>
      </c>
      <c r="G988" s="161"/>
      <c r="H988" s="179"/>
      <c r="I988" s="143"/>
      <c r="J988" s="143"/>
      <c r="K988" s="185" t="e">
        <f>VLOOKUP('Damage Pickup'!$H988&amp;'Damage Pickup'!$I988,Code!$I$2:$M$51,4,0)</f>
        <v>#N/A</v>
      </c>
      <c r="L988" s="183"/>
      <c r="M988" s="163"/>
      <c r="N988" s="169"/>
      <c r="O988" s="169"/>
      <c r="P988" s="144">
        <v>0</v>
      </c>
      <c r="Q988" s="164">
        <f t="shared" si="144"/>
        <v>0</v>
      </c>
      <c r="R988" s="146"/>
      <c r="S988" s="147"/>
      <c r="T988" s="147"/>
      <c r="U988" s="157"/>
      <c r="V988" s="165"/>
      <c r="W988" s="166"/>
      <c r="X988" s="166"/>
      <c r="Y988" s="166"/>
      <c r="Z988" s="167" t="str">
        <f t="shared" si="141"/>
        <v/>
      </c>
      <c r="AA988" s="150">
        <f t="shared" si="143"/>
        <v>0</v>
      </c>
      <c r="AB988" s="167" t="str">
        <f t="shared" si="142"/>
        <v/>
      </c>
      <c r="AG988" s="188" t="str">
        <f ca="1">IF(AB988="","",MIN(OFFSET(B988,0,0):OFFSET(B988,AB988-1,0)))</f>
        <v/>
      </c>
      <c r="AH988" s="188" t="str">
        <f ca="1">IF(AB988="","",MIN(OFFSET(C988,0,0):OFFSET(C988,AB988-1,0)))</f>
        <v/>
      </c>
      <c r="AI988" s="188" t="str">
        <f ca="1">IF(AB988="","",MAX(OFFSET(B988,0,0):OFFSET(B988,AB988-1,0)))</f>
        <v/>
      </c>
      <c r="AJ988" s="188" t="str">
        <f ca="1">IF(AB988="","",MAX(OFFSET(C988,0,0):OFFSET(C988,AB988-1,0)))</f>
        <v/>
      </c>
      <c r="AK988" s="188">
        <f t="shared" ca="1" si="138"/>
        <v>0</v>
      </c>
      <c r="AL988" s="189">
        <f t="shared" ca="1" si="139"/>
        <v>0</v>
      </c>
    </row>
    <row r="989" spans="1:38" ht="15.75" x14ac:dyDescent="0.25">
      <c r="A989" s="138"/>
      <c r="B989" s="160"/>
      <c r="C989" s="160"/>
      <c r="D989" s="161"/>
      <c r="E989" s="142">
        <f t="shared" si="140"/>
        <v>1</v>
      </c>
      <c r="F989" s="162">
        <f t="shared" ref="F989:F993" si="145">D989*E989</f>
        <v>0</v>
      </c>
      <c r="G989" s="161"/>
      <c r="H989" s="179"/>
      <c r="I989" s="143"/>
      <c r="J989" s="143"/>
      <c r="K989" s="185" t="e">
        <f>VLOOKUP('Damage Pickup'!$H989&amp;'Damage Pickup'!$I989,Code!$I$2:$M$51,4,0)</f>
        <v>#N/A</v>
      </c>
      <c r="L989" s="183"/>
      <c r="M989" s="163"/>
      <c r="N989" s="169"/>
      <c r="O989" s="169"/>
      <c r="P989" s="144">
        <v>0</v>
      </c>
      <c r="Q989" s="164">
        <f t="shared" si="144"/>
        <v>0</v>
      </c>
      <c r="R989" s="146"/>
      <c r="S989" s="147"/>
      <c r="T989" s="147"/>
      <c r="U989" s="157"/>
      <c r="V989" s="165"/>
      <c r="W989" s="166"/>
      <c r="X989" s="166"/>
      <c r="Y989" s="166"/>
      <c r="Z989" s="167" t="str">
        <f t="shared" si="141"/>
        <v/>
      </c>
      <c r="AA989" s="150">
        <f t="shared" si="143"/>
        <v>0</v>
      </c>
      <c r="AB989" s="167" t="str">
        <f t="shared" si="142"/>
        <v/>
      </c>
      <c r="AG989" s="188" t="str">
        <f ca="1">IF(AB989="","",MIN(OFFSET(B989,0,0):OFFSET(B989,AB989-1,0)))</f>
        <v/>
      </c>
      <c r="AH989" s="188" t="str">
        <f ca="1">IF(AB989="","",MIN(OFFSET(C989,0,0):OFFSET(C989,AB989-1,0)))</f>
        <v/>
      </c>
      <c r="AI989" s="188" t="str">
        <f ca="1">IF(AB989="","",MAX(OFFSET(B989,0,0):OFFSET(B989,AB989-1,0)))</f>
        <v/>
      </c>
      <c r="AJ989" s="188" t="str">
        <f ca="1">IF(AB989="","",MAX(OFFSET(C989,0,0):OFFSET(C989,AB989-1,0)))</f>
        <v/>
      </c>
      <c r="AK989" s="188">
        <f t="shared" ca="1" si="138"/>
        <v>0</v>
      </c>
      <c r="AL989" s="189">
        <f t="shared" ca="1" si="139"/>
        <v>0</v>
      </c>
    </row>
    <row r="990" spans="1:38" ht="15.75" x14ac:dyDescent="0.25">
      <c r="A990" s="138"/>
      <c r="B990" s="160"/>
      <c r="C990" s="160"/>
      <c r="D990" s="161"/>
      <c r="E990" s="142">
        <f t="shared" si="140"/>
        <v>1</v>
      </c>
      <c r="F990" s="162">
        <f t="shared" si="145"/>
        <v>0</v>
      </c>
      <c r="G990" s="161"/>
      <c r="H990" s="179"/>
      <c r="I990" s="143"/>
      <c r="J990" s="143"/>
      <c r="K990" s="185" t="e">
        <f>VLOOKUP('Damage Pickup'!$H990&amp;'Damage Pickup'!$I990,Code!$I$2:$M$51,4,0)</f>
        <v>#N/A</v>
      </c>
      <c r="L990" s="183"/>
      <c r="M990" s="163"/>
      <c r="N990" s="169"/>
      <c r="O990" s="169"/>
      <c r="P990" s="144">
        <v>0</v>
      </c>
      <c r="Q990" s="164">
        <f t="shared" si="144"/>
        <v>0</v>
      </c>
      <c r="R990" s="146"/>
      <c r="S990" s="147"/>
      <c r="T990" s="147"/>
      <c r="U990" s="157"/>
      <c r="V990" s="165"/>
      <c r="W990" s="166"/>
      <c r="X990" s="166"/>
      <c r="Y990" s="166"/>
      <c r="Z990" s="167" t="str">
        <f t="shared" si="141"/>
        <v/>
      </c>
      <c r="AA990" s="150">
        <f t="shared" si="143"/>
        <v>0</v>
      </c>
      <c r="AB990" s="167" t="str">
        <f t="shared" si="142"/>
        <v/>
      </c>
      <c r="AG990" s="188" t="str">
        <f ca="1">IF(AB990="","",MIN(OFFSET(B990,0,0):OFFSET(B990,AB990-1,0)))</f>
        <v/>
      </c>
      <c r="AH990" s="188" t="str">
        <f ca="1">IF(AB990="","",MIN(OFFSET(C990,0,0):OFFSET(C990,AB990-1,0)))</f>
        <v/>
      </c>
      <c r="AI990" s="188" t="str">
        <f ca="1">IF(AB990="","",MAX(OFFSET(B990,0,0):OFFSET(B990,AB990-1,0)))</f>
        <v/>
      </c>
      <c r="AJ990" s="188" t="str">
        <f ca="1">IF(AB990="","",MAX(OFFSET(C990,0,0):OFFSET(C990,AB990-1,0)))</f>
        <v/>
      </c>
      <c r="AK990" s="188">
        <f t="shared" ca="1" si="138"/>
        <v>0</v>
      </c>
      <c r="AL990" s="189">
        <f t="shared" ca="1" si="139"/>
        <v>0</v>
      </c>
    </row>
    <row r="991" spans="1:38" ht="15.75" x14ac:dyDescent="0.25">
      <c r="A991" s="138"/>
      <c r="B991" s="160"/>
      <c r="C991" s="160"/>
      <c r="D991" s="161"/>
      <c r="E991" s="142">
        <f t="shared" si="140"/>
        <v>1</v>
      </c>
      <c r="F991" s="162">
        <f t="shared" si="145"/>
        <v>0</v>
      </c>
      <c r="G991" s="161"/>
      <c r="H991" s="179"/>
      <c r="I991" s="143"/>
      <c r="J991" s="143"/>
      <c r="K991" s="185" t="e">
        <f>VLOOKUP('Damage Pickup'!$H991&amp;'Damage Pickup'!$I991,Code!$I$2:$M$51,4,0)</f>
        <v>#N/A</v>
      </c>
      <c r="L991" s="183"/>
      <c r="M991" s="163"/>
      <c r="N991" s="169"/>
      <c r="O991" s="169"/>
      <c r="P991" s="144">
        <v>0</v>
      </c>
      <c r="Q991" s="164">
        <f t="shared" si="144"/>
        <v>0</v>
      </c>
      <c r="R991" s="146"/>
      <c r="S991" s="147"/>
      <c r="T991" s="147"/>
      <c r="U991" s="157"/>
      <c r="V991" s="165"/>
      <c r="W991" s="166"/>
      <c r="X991" s="166"/>
      <c r="Y991" s="166"/>
      <c r="Z991" s="167" t="str">
        <f t="shared" si="141"/>
        <v/>
      </c>
      <c r="AA991" s="150">
        <f t="shared" si="143"/>
        <v>0</v>
      </c>
      <c r="AB991" s="167" t="str">
        <f t="shared" si="142"/>
        <v/>
      </c>
      <c r="AG991" s="188" t="str">
        <f ca="1">IF(AB991="","",MIN(OFFSET(B991,0,0):OFFSET(B991,AB991-1,0)))</f>
        <v/>
      </c>
      <c r="AH991" s="188" t="str">
        <f ca="1">IF(AB991="","",MIN(OFFSET(C991,0,0):OFFSET(C991,AB991-1,0)))</f>
        <v/>
      </c>
      <c r="AI991" s="188" t="str">
        <f ca="1">IF(AB991="","",MAX(OFFSET(B991,0,0):OFFSET(B991,AB991-1,0)))</f>
        <v/>
      </c>
      <c r="AJ991" s="188" t="str">
        <f ca="1">IF(AB991="","",MAX(OFFSET(C991,0,0):OFFSET(C991,AB991-1,0)))</f>
        <v/>
      </c>
      <c r="AK991" s="188">
        <f t="shared" ca="1" si="138"/>
        <v>0</v>
      </c>
      <c r="AL991" s="189">
        <f t="shared" ca="1" si="139"/>
        <v>0</v>
      </c>
    </row>
    <row r="992" spans="1:38" ht="15.75" x14ac:dyDescent="0.25">
      <c r="A992" s="138"/>
      <c r="B992" s="160"/>
      <c r="C992" s="160"/>
      <c r="D992" s="161"/>
      <c r="E992" s="142">
        <f t="shared" si="140"/>
        <v>1</v>
      </c>
      <c r="F992" s="162">
        <f t="shared" si="145"/>
        <v>0</v>
      </c>
      <c r="G992" s="161"/>
      <c r="H992" s="179"/>
      <c r="I992" s="143"/>
      <c r="J992" s="143"/>
      <c r="K992" s="185" t="e">
        <f>VLOOKUP('Damage Pickup'!$H992&amp;'Damage Pickup'!$I992,Code!$I$2:$M$51,4,0)</f>
        <v>#N/A</v>
      </c>
      <c r="L992" s="183"/>
      <c r="M992" s="163"/>
      <c r="N992" s="169"/>
      <c r="O992" s="169"/>
      <c r="P992" s="144">
        <v>0</v>
      </c>
      <c r="Q992" s="164">
        <f t="shared" si="144"/>
        <v>0</v>
      </c>
      <c r="R992" s="146"/>
      <c r="S992" s="147"/>
      <c r="T992" s="147"/>
      <c r="U992" s="157"/>
      <c r="V992" s="165"/>
      <c r="W992" s="166"/>
      <c r="X992" s="166"/>
      <c r="Y992" s="166"/>
      <c r="Z992" s="167" t="str">
        <f t="shared" si="141"/>
        <v/>
      </c>
      <c r="AA992" s="150">
        <f t="shared" si="143"/>
        <v>0</v>
      </c>
      <c r="AB992" s="167" t="str">
        <f t="shared" si="142"/>
        <v/>
      </c>
      <c r="AG992" s="188" t="str">
        <f ca="1">IF(AB992="","",MIN(OFFSET(B992,0,0):OFFSET(B992,AB992-1,0)))</f>
        <v/>
      </c>
      <c r="AH992" s="188" t="str">
        <f ca="1">IF(AB992="","",MIN(OFFSET(C992,0,0):OFFSET(C992,AB992-1,0)))</f>
        <v/>
      </c>
      <c r="AI992" s="188" t="str">
        <f ca="1">IF(AB992="","",MAX(OFFSET(B992,0,0):OFFSET(B992,AB992-1,0)))</f>
        <v/>
      </c>
      <c r="AJ992" s="188" t="str">
        <f ca="1">IF(AB992="","",MAX(OFFSET(C992,0,0):OFFSET(C992,AB992-1,0)))</f>
        <v/>
      </c>
      <c r="AK992" s="188">
        <f t="shared" ca="1" si="138"/>
        <v>0</v>
      </c>
      <c r="AL992" s="189">
        <f t="shared" ca="1" si="139"/>
        <v>0</v>
      </c>
    </row>
    <row r="993" spans="1:38" ht="15.75" x14ac:dyDescent="0.25">
      <c r="A993" s="138"/>
      <c r="B993" s="160"/>
      <c r="C993" s="160"/>
      <c r="D993" s="161"/>
      <c r="E993" s="142">
        <f t="shared" si="140"/>
        <v>1</v>
      </c>
      <c r="F993" s="162">
        <f t="shared" si="145"/>
        <v>0</v>
      </c>
      <c r="G993" s="161"/>
      <c r="H993" s="179"/>
      <c r="I993" s="143"/>
      <c r="J993" s="143"/>
      <c r="K993" s="185" t="e">
        <f>VLOOKUP('Damage Pickup'!$H993&amp;'Damage Pickup'!$I993,Code!$I$2:$M$51,4,0)</f>
        <v>#N/A</v>
      </c>
      <c r="L993" s="183"/>
      <c r="M993" s="163"/>
      <c r="N993" s="169"/>
      <c r="O993" s="169"/>
      <c r="P993" s="144">
        <v>0</v>
      </c>
      <c r="Q993" s="164">
        <f t="shared" si="144"/>
        <v>0</v>
      </c>
      <c r="R993" s="146"/>
      <c r="S993" s="170"/>
      <c r="T993" s="170"/>
      <c r="U993" s="171"/>
      <c r="V993" s="165"/>
      <c r="W993" s="166"/>
      <c r="X993" s="166"/>
      <c r="Y993" s="166"/>
      <c r="Z993" s="167" t="str">
        <f t="shared" si="141"/>
        <v/>
      </c>
      <c r="AA993" s="150">
        <f t="shared" si="143"/>
        <v>0</v>
      </c>
      <c r="AB993" s="167" t="str">
        <f t="shared" si="142"/>
        <v/>
      </c>
      <c r="AG993" s="188" t="str">
        <f ca="1">IF(AB993="","",MIN(OFFSET(B993,0,0):OFFSET(B993,AB993-1,0)))</f>
        <v/>
      </c>
      <c r="AH993" s="188" t="str">
        <f ca="1">IF(AB993="","",MIN(OFFSET(C993,0,0):OFFSET(C993,AB993-1,0)))</f>
        <v/>
      </c>
      <c r="AI993" s="188" t="str">
        <f ca="1">IF(AB993="","",MAX(OFFSET(B993,0,0):OFFSET(B993,AB993-1,0)))</f>
        <v/>
      </c>
      <c r="AJ993" s="188" t="str">
        <f ca="1">IF(AB993="","",MAX(OFFSET(C993,0,0):OFFSET(C993,AB993-1,0)))</f>
        <v/>
      </c>
      <c r="AK993" s="188">
        <f t="shared" ca="1" si="138"/>
        <v>0</v>
      </c>
      <c r="AL993" s="189">
        <f t="shared" ca="1" si="139"/>
        <v>0</v>
      </c>
    </row>
  </sheetData>
  <sheetProtection sheet="1" objects="1" scenarios="1"/>
  <conditionalFormatting sqref="A3:AL5 A6:Z6 A7:Q7 O8:O13 L9:P13 F14:P14 A15:P15 A16:AL993 AB6:AL6 AA6:AA12 V7:Z7 AB7:AD7 AG7:AL7 AE7:AF9 S7:U11 R7:R13 B8:B9 K8:K13 E8:E14 Q8:Q15 A9 C9:D9 AB9:AD9 AG9:AL9 V9:Z11 F9:J13 AB10:AL12 A10:D14 S12:Z12 S13:AL13 R14:AL15">
    <cfRule type="expression" dxfId="6" priority="5">
      <formula>NOT(ISBLANK($A3))</formula>
    </cfRule>
  </conditionalFormatting>
  <conditionalFormatting sqref="A3:AL5 A6:Z6 AB6:AL6 AA6:AA12 A7:Q7 V7:Z7 AB7:AD7 AG7:AL7 AE7:AF9 S7:U11 R7:R13 B8:B9 K8:K13 O8:O13 E8:E14 Q8:Q15 A9 C9:D9 AB9:AD9 AG9:AL9 V9:Z11 F9:J13 L9:P13 AB10:AL12 A10:D14 S12:Z12 S13:AL13 F14:P14 R14:AL15 A15:P15 A16:AL993">
    <cfRule type="expression" dxfId="5" priority="1">
      <formula>ISBLANK($B2)</formula>
    </cfRule>
  </conditionalFormatting>
  <conditionalFormatting sqref="B3:B993">
    <cfRule type="expression" dxfId="4" priority="6">
      <formula>NOT(ISBLANK($B3))</formula>
    </cfRule>
    <cfRule type="expression" dxfId="3" priority="8">
      <formula>NOT(ISBLANK($B2))</formula>
    </cfRule>
  </conditionalFormatting>
  <conditionalFormatting sqref="M3:P993">
    <cfRule type="expression" dxfId="2" priority="4">
      <formula>$K3="Seek Quote"</formula>
    </cfRule>
  </conditionalFormatting>
  <conditionalFormatting sqref="O4:O13 A8 C8:D8 F8:J8 L8:P8 V8:Z8 AB8:AD8 AG8:AL8">
    <cfRule type="expression" dxfId="1" priority="14">
      <formula>NOT(ISBLANK($A4))</formula>
    </cfRule>
  </conditionalFormatting>
  <conditionalFormatting sqref="O4:O13 L8:P8 A8 C8:D8 F8:J8 V8:Z8 AB8:AD8 AG8:AL8">
    <cfRule type="expression" dxfId="0" priority="13">
      <formula>ISBLANK(#REF!)</formula>
    </cfRule>
  </conditionalFormatting>
  <pageMargins left="0.47244094488188981" right="0.47244094488188981" top="0.47244094488188981" bottom="0.47244094488188981" header="0.31496062992125984" footer="0.31496062992125984"/>
  <pageSetup paperSize="193" scale="38" fitToHeight="0" orientation="landscape" r:id="rId1"/>
  <headerFooter scaleWithDoc="0">
    <oddFooter>&amp;L&amp;A&amp;CDRFA - Western Australia&amp;R&amp;P of &amp;N</oddFooter>
  </headerFooter>
  <extLst>
    <ext xmlns:x14="http://schemas.microsoft.com/office/spreadsheetml/2009/9/main" uri="{CCE6A557-97BC-4b89-ADB6-D9C93CAAB3DF}">
      <x14:dataValidations xmlns:xm="http://schemas.microsoft.com/office/excel/2006/main" count="5">
        <x14:dataValidation type="list" allowBlank="1" showInputMessage="1" xr:uid="{00000000-0002-0000-0200-000000000000}">
          <x14:formula1>
            <xm:f>Code!$C$2:$C$6</xm:f>
          </x14:formula1>
          <xm:sqref>G3:G993</xm:sqref>
        </x14:dataValidation>
        <x14:dataValidation type="list" allowBlank="1" showInputMessage="1" showErrorMessage="1" xr:uid="{00000000-0002-0000-0200-000001000000}">
          <x14:formula1>
            <xm:f>OFFSET(Code!$P$1,1,0,Code!$R$1,1)</xm:f>
          </x14:formula1>
          <xm:sqref>H3:H993</xm:sqref>
        </x14:dataValidation>
        <x14:dataValidation type="list" allowBlank="1" showInputMessage="1" showErrorMessage="1" xr:uid="{00000000-0002-0000-0200-000002000000}">
          <x14:formula1>
            <xm:f>Code!$C$8:$C$10</xm:f>
          </x14:formula1>
          <xm:sqref>J3:J993</xm:sqref>
        </x14:dataValidation>
        <x14:dataValidation type="list" allowBlank="1" showInputMessage="1" showErrorMessage="1" xr:uid="{00000000-0002-0000-0200-000003000000}">
          <x14:formula1>
            <xm:f>OFFSET('Road Summary'!$B$31,1,0,'Road Summary'!$A$28,1)</xm:f>
          </x14:formula1>
          <xm:sqref>A3:A993</xm:sqref>
        </x14:dataValidation>
        <x14:dataValidation type="list" allowBlank="1" showInputMessage="1" showErrorMessage="1" xr:uid="{00000000-0002-0000-0200-000004000000}">
          <x14:formula1>
            <xm:f>IF(INDEX(Code!$J$2:$K$51,MATCH(H3,Code!$J$2:$J$51,0),2)="","",Code!$G$2:$G$5)</xm:f>
          </x14:formula1>
          <xm:sqref>I3:I993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7"/>
  <sheetViews>
    <sheetView showGridLines="0" topLeftCell="A28" zoomScaleNormal="100" workbookViewId="0">
      <selection activeCell="C47" sqref="C47"/>
    </sheetView>
  </sheetViews>
  <sheetFormatPr defaultColWidth="16.7109375" defaultRowHeight="14.25" x14ac:dyDescent="0.2"/>
  <cols>
    <col min="1" max="16384" width="16.7109375" style="8"/>
  </cols>
  <sheetData>
    <row r="1" spans="1:16" x14ac:dyDescent="0.2">
      <c r="A1" s="227" t="s">
        <v>185</v>
      </c>
      <c r="B1" s="227"/>
      <c r="C1" s="227"/>
      <c r="D1" s="227"/>
      <c r="E1" s="227"/>
      <c r="F1" s="227"/>
      <c r="G1" s="227"/>
      <c r="H1" s="227"/>
      <c r="I1" s="227"/>
      <c r="J1" s="227"/>
      <c r="K1" s="227"/>
      <c r="L1" s="227"/>
      <c r="M1" s="227"/>
      <c r="N1" s="227"/>
      <c r="O1" s="227"/>
      <c r="P1" s="227"/>
    </row>
    <row r="2" spans="1:16" x14ac:dyDescent="0.2">
      <c r="A2" s="227"/>
      <c r="B2" s="227"/>
      <c r="C2" s="227"/>
      <c r="D2" s="227"/>
      <c r="E2" s="227"/>
      <c r="F2" s="227"/>
      <c r="G2" s="227"/>
      <c r="H2" s="227"/>
      <c r="I2" s="227"/>
      <c r="J2" s="227"/>
      <c r="K2" s="227"/>
      <c r="L2" s="227"/>
      <c r="M2" s="227"/>
      <c r="N2" s="227"/>
      <c r="O2" s="227"/>
      <c r="P2" s="227"/>
    </row>
    <row r="3" spans="1:16" x14ac:dyDescent="0.2">
      <c r="A3" s="85" t="s">
        <v>206</v>
      </c>
      <c r="B3" s="85"/>
      <c r="C3" s="86"/>
      <c r="D3" s="87"/>
      <c r="E3" s="88"/>
      <c r="F3" s="88"/>
      <c r="G3" s="85"/>
      <c r="H3" s="88"/>
      <c r="I3" s="88"/>
      <c r="J3" s="88"/>
      <c r="K3" s="85"/>
      <c r="L3" s="85"/>
      <c r="M3" s="85"/>
      <c r="N3" s="85"/>
      <c r="O3" s="85"/>
      <c r="P3" s="85"/>
    </row>
    <row r="4" spans="1:16" x14ac:dyDescent="0.2">
      <c r="C4" s="89"/>
      <c r="D4" s="90"/>
      <c r="E4" s="91"/>
      <c r="F4" s="91"/>
      <c r="H4" s="91"/>
      <c r="J4" s="91"/>
    </row>
    <row r="5" spans="1:16" s="98" customFormat="1" x14ac:dyDescent="0.25">
      <c r="A5" s="92" t="s">
        <v>75</v>
      </c>
      <c r="B5" s="93" t="s">
        <v>62</v>
      </c>
      <c r="C5" s="94"/>
      <c r="D5" s="95" t="s">
        <v>63</v>
      </c>
      <c r="E5" s="96"/>
      <c r="F5" s="96"/>
      <c r="G5" s="96" t="s">
        <v>0</v>
      </c>
      <c r="H5" s="96"/>
      <c r="I5" s="96"/>
      <c r="J5" s="96"/>
      <c r="K5" s="96"/>
      <c r="L5" s="96"/>
      <c r="M5" s="96"/>
      <c r="N5" s="96"/>
      <c r="O5" s="96"/>
      <c r="P5" s="97"/>
    </row>
    <row r="6" spans="1:16" x14ac:dyDescent="0.2">
      <c r="A6" s="99"/>
      <c r="B6" s="100" t="s">
        <v>48</v>
      </c>
      <c r="C6" s="101"/>
      <c r="D6" s="102" t="s">
        <v>70</v>
      </c>
      <c r="E6" s="100"/>
      <c r="F6" s="100"/>
      <c r="G6" s="100" t="s">
        <v>111</v>
      </c>
      <c r="H6" s="103"/>
      <c r="I6" s="103"/>
      <c r="J6" s="103"/>
      <c r="K6" s="103"/>
      <c r="L6" s="103"/>
      <c r="M6" s="103"/>
      <c r="N6" s="103"/>
      <c r="O6" s="103"/>
      <c r="P6" s="104"/>
    </row>
    <row r="7" spans="1:16" x14ac:dyDescent="0.2">
      <c r="A7" s="105"/>
      <c r="B7" s="106" t="s">
        <v>49</v>
      </c>
      <c r="C7" s="107"/>
      <c r="D7" s="108" t="s">
        <v>71</v>
      </c>
      <c r="E7" s="106"/>
      <c r="F7" s="106"/>
      <c r="G7" s="106" t="s">
        <v>104</v>
      </c>
      <c r="H7" s="109"/>
      <c r="I7" s="109"/>
      <c r="J7" s="109"/>
      <c r="K7" s="109"/>
      <c r="L7" s="109"/>
      <c r="M7" s="109"/>
      <c r="N7" s="109"/>
      <c r="O7" s="109"/>
      <c r="P7" s="110"/>
    </row>
    <row r="8" spans="1:16" x14ac:dyDescent="0.2">
      <c r="A8" s="105" t="s">
        <v>59</v>
      </c>
      <c r="B8" s="106" t="s">
        <v>50</v>
      </c>
      <c r="C8" s="107"/>
      <c r="D8" s="108" t="s">
        <v>72</v>
      </c>
      <c r="E8" s="106"/>
      <c r="F8" s="106"/>
      <c r="G8" s="106" t="s">
        <v>112</v>
      </c>
      <c r="H8" s="109"/>
      <c r="I8" s="109"/>
      <c r="J8" s="109"/>
      <c r="K8" s="109"/>
      <c r="L8" s="109"/>
      <c r="M8" s="109"/>
      <c r="N8" s="109"/>
      <c r="O8" s="109"/>
      <c r="P8" s="110"/>
    </row>
    <row r="9" spans="1:16" x14ac:dyDescent="0.2">
      <c r="A9" s="105" t="s">
        <v>60</v>
      </c>
      <c r="B9" s="106" t="s">
        <v>50</v>
      </c>
      <c r="C9" s="107"/>
      <c r="D9" s="108" t="s">
        <v>73</v>
      </c>
      <c r="E9" s="106"/>
      <c r="F9" s="106"/>
      <c r="G9" s="106" t="s">
        <v>113</v>
      </c>
      <c r="H9" s="109"/>
      <c r="I9" s="109"/>
      <c r="J9" s="109"/>
      <c r="K9" s="109"/>
      <c r="L9" s="109"/>
      <c r="M9" s="109"/>
      <c r="N9" s="109"/>
      <c r="O9" s="109"/>
      <c r="P9" s="110"/>
    </row>
    <row r="10" spans="1:16" x14ac:dyDescent="0.2">
      <c r="A10" s="105" t="s">
        <v>61</v>
      </c>
      <c r="B10" s="106" t="s">
        <v>50</v>
      </c>
      <c r="C10" s="107"/>
      <c r="D10" s="108" t="s">
        <v>74</v>
      </c>
      <c r="E10" s="106"/>
      <c r="F10" s="106"/>
      <c r="G10" s="106" t="s">
        <v>105</v>
      </c>
      <c r="H10" s="109"/>
      <c r="I10" s="109"/>
      <c r="J10" s="109"/>
      <c r="K10" s="109"/>
      <c r="L10" s="109"/>
      <c r="M10" s="109"/>
      <c r="N10" s="109"/>
      <c r="O10" s="109"/>
      <c r="P10" s="110"/>
    </row>
    <row r="11" spans="1:16" x14ac:dyDescent="0.2">
      <c r="A11" s="105" t="s">
        <v>59</v>
      </c>
      <c r="B11" s="106" t="s">
        <v>51</v>
      </c>
      <c r="C11" s="107"/>
      <c r="D11" s="108" t="s">
        <v>81</v>
      </c>
      <c r="E11" s="106"/>
      <c r="F11" s="106"/>
      <c r="G11" s="106" t="s">
        <v>107</v>
      </c>
      <c r="H11" s="109"/>
      <c r="I11" s="109"/>
      <c r="J11" s="109"/>
      <c r="K11" s="109"/>
      <c r="L11" s="109"/>
      <c r="M11" s="109"/>
      <c r="N11" s="109"/>
      <c r="O11" s="109"/>
      <c r="P11" s="110"/>
    </row>
    <row r="12" spans="1:16" x14ac:dyDescent="0.2">
      <c r="A12" s="105" t="s">
        <v>60</v>
      </c>
      <c r="B12" s="106" t="s">
        <v>51</v>
      </c>
      <c r="C12" s="107"/>
      <c r="D12" s="108" t="s">
        <v>83</v>
      </c>
      <c r="E12" s="106"/>
      <c r="F12" s="106"/>
      <c r="G12" s="106" t="s">
        <v>114</v>
      </c>
      <c r="H12" s="109"/>
      <c r="I12" s="109"/>
      <c r="J12" s="109"/>
      <c r="K12" s="109"/>
      <c r="L12" s="109"/>
      <c r="M12" s="109"/>
      <c r="N12" s="109"/>
      <c r="O12" s="109"/>
      <c r="P12" s="110"/>
    </row>
    <row r="13" spans="1:16" x14ac:dyDescent="0.2">
      <c r="A13" s="105" t="s">
        <v>61</v>
      </c>
      <c r="B13" s="106" t="s">
        <v>51</v>
      </c>
      <c r="C13" s="107"/>
      <c r="D13" s="108" t="s">
        <v>82</v>
      </c>
      <c r="E13" s="106"/>
      <c r="F13" s="106"/>
      <c r="G13" s="106" t="s">
        <v>106</v>
      </c>
      <c r="H13" s="109"/>
      <c r="I13" s="109"/>
      <c r="J13" s="109"/>
      <c r="K13" s="109"/>
      <c r="L13" s="109"/>
      <c r="M13" s="109"/>
      <c r="N13" s="109"/>
      <c r="O13" s="109"/>
      <c r="P13" s="110"/>
    </row>
    <row r="14" spans="1:16" x14ac:dyDescent="0.2">
      <c r="A14" s="105" t="s">
        <v>59</v>
      </c>
      <c r="B14" s="106" t="s">
        <v>52</v>
      </c>
      <c r="C14" s="107"/>
      <c r="D14" s="108" t="s">
        <v>84</v>
      </c>
      <c r="E14" s="106"/>
      <c r="F14" s="106"/>
      <c r="G14" s="106" t="s">
        <v>115</v>
      </c>
      <c r="H14" s="109"/>
      <c r="I14" s="109"/>
      <c r="J14" s="109"/>
      <c r="K14" s="109"/>
      <c r="L14" s="109"/>
      <c r="M14" s="109"/>
      <c r="N14" s="109"/>
      <c r="O14" s="109"/>
      <c r="P14" s="110"/>
    </row>
    <row r="15" spans="1:16" x14ac:dyDescent="0.2">
      <c r="A15" s="105" t="s">
        <v>60</v>
      </c>
      <c r="B15" s="106" t="s">
        <v>52</v>
      </c>
      <c r="C15" s="107"/>
      <c r="D15" s="108" t="s">
        <v>85</v>
      </c>
      <c r="E15" s="106"/>
      <c r="F15" s="106"/>
      <c r="G15" s="106" t="s">
        <v>130</v>
      </c>
      <c r="H15" s="109"/>
      <c r="I15" s="109"/>
      <c r="J15" s="109"/>
      <c r="K15" s="109"/>
      <c r="L15" s="109"/>
      <c r="M15" s="109"/>
      <c r="N15" s="109"/>
      <c r="O15" s="109"/>
      <c r="P15" s="110"/>
    </row>
    <row r="16" spans="1:16" x14ac:dyDescent="0.2">
      <c r="A16" s="105" t="s">
        <v>61</v>
      </c>
      <c r="B16" s="106" t="s">
        <v>52</v>
      </c>
      <c r="C16" s="107"/>
      <c r="D16" s="108" t="s">
        <v>86</v>
      </c>
      <c r="E16" s="106"/>
      <c r="F16" s="106"/>
      <c r="G16" s="106" t="s">
        <v>131</v>
      </c>
      <c r="H16" s="109"/>
      <c r="I16" s="109"/>
      <c r="J16" s="109"/>
      <c r="K16" s="109"/>
      <c r="L16" s="109"/>
      <c r="M16" s="109"/>
      <c r="N16" s="109"/>
      <c r="O16" s="109"/>
      <c r="P16" s="110"/>
    </row>
    <row r="17" spans="1:16" x14ac:dyDescent="0.2">
      <c r="A17" s="105" t="s">
        <v>59</v>
      </c>
      <c r="B17" s="106" t="s">
        <v>45</v>
      </c>
      <c r="C17" s="107"/>
      <c r="D17" s="106" t="s">
        <v>87</v>
      </c>
      <c r="E17" s="106"/>
      <c r="F17" s="106"/>
      <c r="G17" s="106" t="s">
        <v>116</v>
      </c>
      <c r="H17" s="109"/>
      <c r="I17" s="109"/>
      <c r="J17" s="109"/>
      <c r="K17" s="109"/>
      <c r="L17" s="109"/>
      <c r="M17" s="109"/>
      <c r="N17" s="109"/>
      <c r="O17" s="109"/>
      <c r="P17" s="110"/>
    </row>
    <row r="18" spans="1:16" x14ac:dyDescent="0.2">
      <c r="A18" s="105" t="s">
        <v>60</v>
      </c>
      <c r="B18" s="106" t="s">
        <v>45</v>
      </c>
      <c r="C18" s="107"/>
      <c r="D18" s="106" t="s">
        <v>88</v>
      </c>
      <c r="E18" s="106"/>
      <c r="F18" s="106"/>
      <c r="G18" s="106" t="s">
        <v>128</v>
      </c>
      <c r="H18" s="109"/>
      <c r="I18" s="109"/>
      <c r="J18" s="109"/>
      <c r="K18" s="109"/>
      <c r="L18" s="109"/>
      <c r="M18" s="109"/>
      <c r="N18" s="109"/>
      <c r="O18" s="109"/>
      <c r="P18" s="110"/>
    </row>
    <row r="19" spans="1:16" x14ac:dyDescent="0.2">
      <c r="A19" s="105" t="s">
        <v>61</v>
      </c>
      <c r="B19" s="106" t="s">
        <v>45</v>
      </c>
      <c r="C19" s="107"/>
      <c r="D19" s="106" t="s">
        <v>89</v>
      </c>
      <c r="E19" s="106"/>
      <c r="F19" s="106"/>
      <c r="G19" s="106" t="s">
        <v>129</v>
      </c>
      <c r="H19" s="109"/>
      <c r="I19" s="109"/>
      <c r="J19" s="109"/>
      <c r="K19" s="109"/>
      <c r="L19" s="109"/>
      <c r="M19" s="109"/>
      <c r="N19" s="109"/>
      <c r="O19" s="109"/>
      <c r="P19" s="110"/>
    </row>
    <row r="20" spans="1:16" x14ac:dyDescent="0.2">
      <c r="A20" s="105" t="s">
        <v>59</v>
      </c>
      <c r="B20" s="106" t="s">
        <v>46</v>
      </c>
      <c r="C20" s="107"/>
      <c r="D20" s="106" t="s">
        <v>64</v>
      </c>
      <c r="E20" s="106"/>
      <c r="F20" s="106"/>
      <c r="G20" s="106" t="s">
        <v>118</v>
      </c>
      <c r="H20" s="109"/>
      <c r="I20" s="109"/>
      <c r="J20" s="109"/>
      <c r="K20" s="109"/>
      <c r="L20" s="109"/>
      <c r="M20" s="109"/>
      <c r="N20" s="109"/>
      <c r="O20" s="109"/>
      <c r="P20" s="110"/>
    </row>
    <row r="21" spans="1:16" x14ac:dyDescent="0.2">
      <c r="A21" s="105" t="s">
        <v>60</v>
      </c>
      <c r="B21" s="106" t="s">
        <v>46</v>
      </c>
      <c r="C21" s="107"/>
      <c r="D21" s="106" t="s">
        <v>65</v>
      </c>
      <c r="E21" s="106"/>
      <c r="F21" s="106"/>
      <c r="G21" s="106" t="s">
        <v>126</v>
      </c>
      <c r="H21" s="109"/>
      <c r="I21" s="109"/>
      <c r="J21" s="109"/>
      <c r="K21" s="109"/>
      <c r="L21" s="109"/>
      <c r="M21" s="109"/>
      <c r="N21" s="109"/>
      <c r="O21" s="109"/>
      <c r="P21" s="110"/>
    </row>
    <row r="22" spans="1:16" x14ac:dyDescent="0.2">
      <c r="A22" s="105" t="s">
        <v>61</v>
      </c>
      <c r="B22" s="106" t="s">
        <v>46</v>
      </c>
      <c r="C22" s="107"/>
      <c r="D22" s="106" t="s">
        <v>66</v>
      </c>
      <c r="E22" s="106"/>
      <c r="F22" s="106"/>
      <c r="G22" s="106" t="s">
        <v>127</v>
      </c>
      <c r="H22" s="109"/>
      <c r="I22" s="109"/>
      <c r="J22" s="109"/>
      <c r="K22" s="109"/>
      <c r="L22" s="109"/>
      <c r="M22" s="109"/>
      <c r="N22" s="109"/>
      <c r="O22" s="109"/>
      <c r="P22" s="110"/>
    </row>
    <row r="23" spans="1:16" x14ac:dyDescent="0.2">
      <c r="A23" s="105" t="s">
        <v>59</v>
      </c>
      <c r="B23" s="106" t="s">
        <v>47</v>
      </c>
      <c r="C23" s="107"/>
      <c r="D23" s="106" t="s">
        <v>67</v>
      </c>
      <c r="E23" s="106"/>
      <c r="F23" s="106"/>
      <c r="G23" s="106" t="s">
        <v>118</v>
      </c>
      <c r="H23" s="109"/>
      <c r="I23" s="109"/>
      <c r="J23" s="109"/>
      <c r="K23" s="109"/>
      <c r="L23" s="109"/>
      <c r="M23" s="109"/>
      <c r="N23" s="109"/>
      <c r="O23" s="109"/>
      <c r="P23" s="110"/>
    </row>
    <row r="24" spans="1:16" x14ac:dyDescent="0.2">
      <c r="A24" s="105" t="s">
        <v>60</v>
      </c>
      <c r="B24" s="106" t="s">
        <v>47</v>
      </c>
      <c r="C24" s="107"/>
      <c r="D24" s="106" t="s">
        <v>68</v>
      </c>
      <c r="E24" s="106"/>
      <c r="F24" s="106"/>
      <c r="G24" s="106" t="s">
        <v>126</v>
      </c>
      <c r="H24" s="109"/>
      <c r="I24" s="109"/>
      <c r="J24" s="109"/>
      <c r="K24" s="109"/>
      <c r="L24" s="109"/>
      <c r="M24" s="109"/>
      <c r="N24" s="109"/>
      <c r="O24" s="109"/>
      <c r="P24" s="110"/>
    </row>
    <row r="25" spans="1:16" x14ac:dyDescent="0.2">
      <c r="A25" s="105" t="s">
        <v>61</v>
      </c>
      <c r="B25" s="106" t="s">
        <v>47</v>
      </c>
      <c r="C25" s="107"/>
      <c r="D25" s="106" t="s">
        <v>69</v>
      </c>
      <c r="E25" s="106"/>
      <c r="F25" s="106"/>
      <c r="G25" s="106" t="s">
        <v>127</v>
      </c>
      <c r="H25" s="109"/>
      <c r="I25" s="109"/>
      <c r="J25" s="109"/>
      <c r="K25" s="109"/>
      <c r="L25" s="109"/>
      <c r="M25" s="109"/>
      <c r="N25" s="109"/>
      <c r="O25" s="109"/>
      <c r="P25" s="110"/>
    </row>
    <row r="26" spans="1:16" x14ac:dyDescent="0.2">
      <c r="A26" s="105" t="s">
        <v>59</v>
      </c>
      <c r="B26" s="106" t="s">
        <v>53</v>
      </c>
      <c r="C26" s="107"/>
      <c r="D26" s="106" t="s">
        <v>90</v>
      </c>
      <c r="E26" s="106"/>
      <c r="F26" s="106"/>
      <c r="G26" s="106" t="s">
        <v>118</v>
      </c>
      <c r="H26" s="109"/>
      <c r="I26" s="109"/>
      <c r="J26" s="109"/>
      <c r="K26" s="109"/>
      <c r="L26" s="109"/>
      <c r="M26" s="109"/>
      <c r="N26" s="109"/>
      <c r="O26" s="109"/>
      <c r="P26" s="110"/>
    </row>
    <row r="27" spans="1:16" x14ac:dyDescent="0.2">
      <c r="A27" s="105" t="s">
        <v>60</v>
      </c>
      <c r="B27" s="106" t="s">
        <v>53</v>
      </c>
      <c r="C27" s="107"/>
      <c r="D27" s="106" t="s">
        <v>91</v>
      </c>
      <c r="E27" s="106"/>
      <c r="F27" s="106"/>
      <c r="G27" s="106" t="s">
        <v>119</v>
      </c>
      <c r="H27" s="109"/>
      <c r="I27" s="109"/>
      <c r="J27" s="109"/>
      <c r="K27" s="109"/>
      <c r="L27" s="109"/>
      <c r="M27" s="109"/>
      <c r="N27" s="109"/>
      <c r="O27" s="109"/>
      <c r="P27" s="110"/>
    </row>
    <row r="28" spans="1:16" x14ac:dyDescent="0.2">
      <c r="A28" s="105" t="s">
        <v>61</v>
      </c>
      <c r="B28" s="106" t="s">
        <v>53</v>
      </c>
      <c r="C28" s="107"/>
      <c r="D28" s="106" t="s">
        <v>92</v>
      </c>
      <c r="E28" s="106"/>
      <c r="F28" s="106"/>
      <c r="G28" s="106" t="s">
        <v>120</v>
      </c>
      <c r="H28" s="109"/>
      <c r="I28" s="109"/>
      <c r="J28" s="109"/>
      <c r="K28" s="109"/>
      <c r="L28" s="109"/>
      <c r="M28" s="109"/>
      <c r="N28" s="109"/>
      <c r="O28" s="109"/>
      <c r="P28" s="110"/>
    </row>
    <row r="29" spans="1:16" x14ac:dyDescent="0.2">
      <c r="A29" s="105" t="s">
        <v>59</v>
      </c>
      <c r="B29" s="106" t="s">
        <v>58</v>
      </c>
      <c r="C29" s="107"/>
      <c r="D29" s="106" t="s">
        <v>93</v>
      </c>
      <c r="E29" s="106"/>
      <c r="F29" s="106"/>
      <c r="G29" s="106" t="s">
        <v>110</v>
      </c>
      <c r="H29" s="109"/>
      <c r="I29" s="109"/>
      <c r="J29" s="109"/>
      <c r="K29" s="109"/>
      <c r="L29" s="109"/>
      <c r="M29" s="109"/>
      <c r="N29" s="109"/>
      <c r="O29" s="109"/>
      <c r="P29" s="110"/>
    </row>
    <row r="30" spans="1:16" x14ac:dyDescent="0.2">
      <c r="A30" s="105" t="s">
        <v>60</v>
      </c>
      <c r="B30" s="106" t="s">
        <v>58</v>
      </c>
      <c r="C30" s="107"/>
      <c r="D30" s="106" t="s">
        <v>94</v>
      </c>
      <c r="E30" s="106"/>
      <c r="F30" s="106"/>
      <c r="G30" s="106" t="s">
        <v>121</v>
      </c>
      <c r="H30" s="109"/>
      <c r="I30" s="109"/>
      <c r="J30" s="109"/>
      <c r="K30" s="109"/>
      <c r="L30" s="109"/>
      <c r="M30" s="109"/>
      <c r="N30" s="109"/>
      <c r="O30" s="109"/>
      <c r="P30" s="110"/>
    </row>
    <row r="31" spans="1:16" x14ac:dyDescent="0.2">
      <c r="A31" s="105" t="s">
        <v>61</v>
      </c>
      <c r="B31" s="106" t="s">
        <v>58</v>
      </c>
      <c r="C31" s="107"/>
      <c r="D31" s="106" t="s">
        <v>95</v>
      </c>
      <c r="E31" s="106"/>
      <c r="F31" s="106"/>
      <c r="G31" s="106" t="s">
        <v>122</v>
      </c>
      <c r="H31" s="109"/>
      <c r="I31" s="109"/>
      <c r="J31" s="109"/>
      <c r="K31" s="109"/>
      <c r="L31" s="109"/>
      <c r="M31" s="109"/>
      <c r="N31" s="109"/>
      <c r="O31" s="109"/>
      <c r="P31" s="110"/>
    </row>
    <row r="32" spans="1:16" x14ac:dyDescent="0.2">
      <c r="A32" s="105" t="s">
        <v>59</v>
      </c>
      <c r="B32" s="106" t="s">
        <v>54</v>
      </c>
      <c r="C32" s="107"/>
      <c r="D32" s="106" t="s">
        <v>96</v>
      </c>
      <c r="E32" s="106"/>
      <c r="F32" s="106"/>
      <c r="G32" s="106" t="s">
        <v>123</v>
      </c>
      <c r="H32" s="109"/>
      <c r="I32" s="109"/>
      <c r="J32" s="109"/>
      <c r="K32" s="109"/>
      <c r="L32" s="109"/>
      <c r="M32" s="109"/>
      <c r="N32" s="109"/>
      <c r="O32" s="109"/>
      <c r="P32" s="110"/>
    </row>
    <row r="33" spans="1:16" x14ac:dyDescent="0.2">
      <c r="A33" s="105" t="s">
        <v>60</v>
      </c>
      <c r="B33" s="106" t="s">
        <v>54</v>
      </c>
      <c r="C33" s="107"/>
      <c r="D33" s="106" t="s">
        <v>97</v>
      </c>
      <c r="E33" s="106"/>
      <c r="F33" s="106"/>
      <c r="G33" s="106" t="s">
        <v>124</v>
      </c>
      <c r="H33" s="109"/>
      <c r="I33" s="109"/>
      <c r="J33" s="109"/>
      <c r="K33" s="109"/>
      <c r="L33" s="109"/>
      <c r="M33" s="109"/>
      <c r="N33" s="109"/>
      <c r="O33" s="109"/>
      <c r="P33" s="110"/>
    </row>
    <row r="34" spans="1:16" x14ac:dyDescent="0.2">
      <c r="A34" s="105" t="s">
        <v>61</v>
      </c>
      <c r="B34" s="106" t="s">
        <v>54</v>
      </c>
      <c r="C34" s="107"/>
      <c r="D34" s="106" t="s">
        <v>98</v>
      </c>
      <c r="E34" s="106"/>
      <c r="F34" s="106"/>
      <c r="G34" s="106" t="s">
        <v>125</v>
      </c>
      <c r="H34" s="109"/>
      <c r="I34" s="109"/>
      <c r="J34" s="109"/>
      <c r="K34" s="109"/>
      <c r="L34" s="109"/>
      <c r="M34" s="109"/>
      <c r="N34" s="109"/>
      <c r="O34" s="109"/>
      <c r="P34" s="110"/>
    </row>
    <row r="35" spans="1:16" x14ac:dyDescent="0.2">
      <c r="A35" s="105"/>
      <c r="B35" s="106" t="s">
        <v>55</v>
      </c>
      <c r="C35" s="107"/>
      <c r="D35" s="106" t="s">
        <v>99</v>
      </c>
      <c r="E35" s="106"/>
      <c r="F35" s="106"/>
      <c r="G35" s="106" t="s">
        <v>108</v>
      </c>
      <c r="H35" s="109"/>
      <c r="I35" s="109"/>
      <c r="J35" s="109"/>
      <c r="K35" s="109"/>
      <c r="L35" s="109"/>
      <c r="M35" s="109"/>
      <c r="N35" s="109"/>
      <c r="O35" s="109"/>
      <c r="P35" s="110"/>
    </row>
    <row r="36" spans="1:16" x14ac:dyDescent="0.2">
      <c r="A36" s="105"/>
      <c r="B36" s="106" t="s">
        <v>56</v>
      </c>
      <c r="C36" s="107"/>
      <c r="D36" s="106" t="s">
        <v>100</v>
      </c>
      <c r="E36" s="106"/>
      <c r="F36" s="106"/>
      <c r="G36" s="106" t="s">
        <v>109</v>
      </c>
      <c r="H36" s="109"/>
      <c r="I36" s="109"/>
      <c r="J36" s="109"/>
      <c r="K36" s="109"/>
      <c r="L36" s="109"/>
      <c r="M36" s="109"/>
      <c r="N36" s="109"/>
      <c r="O36" s="109"/>
      <c r="P36" s="110"/>
    </row>
    <row r="37" spans="1:16" x14ac:dyDescent="0.2">
      <c r="A37" s="105"/>
      <c r="B37" s="106" t="s">
        <v>57</v>
      </c>
      <c r="C37" s="107"/>
      <c r="D37" s="106" t="s">
        <v>101</v>
      </c>
      <c r="E37" s="106"/>
      <c r="F37" s="106"/>
      <c r="G37" s="106" t="s">
        <v>117</v>
      </c>
      <c r="H37" s="109"/>
      <c r="I37" s="109"/>
      <c r="J37" s="109"/>
      <c r="K37" s="109"/>
      <c r="L37" s="109"/>
      <c r="M37" s="109"/>
      <c r="N37" s="109"/>
      <c r="O37" s="109"/>
      <c r="P37" s="110"/>
    </row>
    <row r="38" spans="1:16" x14ac:dyDescent="0.2">
      <c r="A38" s="105"/>
      <c r="B38" s="106" t="s">
        <v>159</v>
      </c>
      <c r="C38" s="107"/>
      <c r="D38" s="106" t="s">
        <v>160</v>
      </c>
      <c r="E38" s="106"/>
      <c r="F38" s="106"/>
      <c r="G38" s="106" t="s">
        <v>161</v>
      </c>
      <c r="H38" s="109"/>
      <c r="I38" s="109"/>
      <c r="J38" s="109"/>
      <c r="K38" s="109"/>
      <c r="L38" s="109"/>
      <c r="M38" s="109"/>
      <c r="N38" s="109"/>
      <c r="O38" s="109"/>
      <c r="P38" s="110"/>
    </row>
    <row r="39" spans="1:16" x14ac:dyDescent="0.2">
      <c r="A39" s="111" t="s">
        <v>59</v>
      </c>
      <c r="B39" s="106" t="s">
        <v>162</v>
      </c>
      <c r="C39" s="107"/>
      <c r="D39" s="106" t="s">
        <v>163</v>
      </c>
      <c r="E39" s="106"/>
      <c r="F39" s="106"/>
      <c r="G39" s="106" t="s">
        <v>167</v>
      </c>
      <c r="H39" s="109"/>
      <c r="I39" s="109"/>
      <c r="J39" s="109"/>
      <c r="K39" s="109"/>
      <c r="L39" s="109"/>
      <c r="M39" s="109"/>
      <c r="N39" s="109"/>
      <c r="O39" s="109"/>
      <c r="P39" s="110"/>
    </row>
    <row r="40" spans="1:16" x14ac:dyDescent="0.2">
      <c r="A40" s="111" t="s">
        <v>60</v>
      </c>
      <c r="B40" s="106" t="s">
        <v>162</v>
      </c>
      <c r="C40" s="107"/>
      <c r="D40" s="106" t="s">
        <v>164</v>
      </c>
      <c r="E40" s="106"/>
      <c r="F40" s="106"/>
      <c r="G40" s="106" t="s">
        <v>168</v>
      </c>
      <c r="H40" s="109"/>
      <c r="I40" s="109"/>
      <c r="J40" s="109"/>
      <c r="K40" s="109"/>
      <c r="L40" s="109"/>
      <c r="M40" s="109"/>
      <c r="N40" s="109"/>
      <c r="O40" s="109"/>
      <c r="P40" s="110"/>
    </row>
    <row r="41" spans="1:16" x14ac:dyDescent="0.2">
      <c r="A41" s="111"/>
      <c r="B41" s="106" t="s">
        <v>165</v>
      </c>
      <c r="C41" s="107"/>
      <c r="D41" s="106" t="s">
        <v>166</v>
      </c>
      <c r="E41" s="106"/>
      <c r="F41" s="106"/>
      <c r="G41" s="106" t="s">
        <v>166</v>
      </c>
      <c r="H41" s="109"/>
      <c r="I41" s="109"/>
      <c r="J41" s="109"/>
      <c r="K41" s="109"/>
      <c r="L41" s="109"/>
      <c r="M41" s="109"/>
      <c r="N41" s="109"/>
      <c r="O41" s="109"/>
      <c r="P41" s="110"/>
    </row>
    <row r="42" spans="1:16" x14ac:dyDescent="0.2">
      <c r="A42" s="111"/>
      <c r="B42" s="106" t="s">
        <v>102</v>
      </c>
      <c r="C42" s="107"/>
      <c r="D42" s="106" t="s">
        <v>76</v>
      </c>
      <c r="E42" s="106"/>
      <c r="F42" s="106"/>
      <c r="G42" s="106" t="s">
        <v>103</v>
      </c>
      <c r="H42" s="109"/>
      <c r="I42" s="109"/>
      <c r="J42" s="109"/>
      <c r="K42" s="109"/>
      <c r="L42" s="109"/>
      <c r="M42" s="109"/>
      <c r="N42" s="109"/>
      <c r="O42" s="109"/>
      <c r="P42" s="110"/>
    </row>
    <row r="43" spans="1:16" x14ac:dyDescent="0.2">
      <c r="A43" s="111"/>
      <c r="B43" s="106" t="s">
        <v>132</v>
      </c>
      <c r="C43" s="107"/>
      <c r="D43" s="106" t="s">
        <v>132</v>
      </c>
      <c r="E43" s="106"/>
      <c r="F43" s="106"/>
      <c r="G43" s="106" t="s">
        <v>0</v>
      </c>
      <c r="H43" s="109"/>
      <c r="I43" s="109"/>
      <c r="J43" s="109"/>
      <c r="K43" s="109"/>
      <c r="L43" s="109"/>
      <c r="M43" s="109"/>
      <c r="N43" s="109"/>
      <c r="O43" s="109"/>
      <c r="P43" s="110"/>
    </row>
    <row r="44" spans="1:16" x14ac:dyDescent="0.2">
      <c r="A44" s="111"/>
      <c r="B44" s="106" t="s">
        <v>133</v>
      </c>
      <c r="C44" s="107"/>
      <c r="D44" s="106" t="s">
        <v>133</v>
      </c>
      <c r="E44" s="106"/>
      <c r="F44" s="106"/>
      <c r="G44" s="106" t="s">
        <v>0</v>
      </c>
      <c r="H44" s="109"/>
      <c r="I44" s="109"/>
      <c r="J44" s="109"/>
      <c r="K44" s="109"/>
      <c r="L44" s="109"/>
      <c r="M44" s="109"/>
      <c r="N44" s="109"/>
      <c r="O44" s="109"/>
      <c r="P44" s="110"/>
    </row>
    <row r="45" spans="1:16" x14ac:dyDescent="0.2">
      <c r="A45" s="111"/>
      <c r="B45" s="106" t="s">
        <v>134</v>
      </c>
      <c r="C45" s="107"/>
      <c r="D45" s="106" t="s">
        <v>134</v>
      </c>
      <c r="E45" s="106"/>
      <c r="F45" s="106"/>
      <c r="G45" s="106" t="s">
        <v>0</v>
      </c>
      <c r="H45" s="109"/>
      <c r="I45" s="109"/>
      <c r="J45" s="109"/>
      <c r="K45" s="109"/>
      <c r="L45" s="109"/>
      <c r="M45" s="109"/>
      <c r="N45" s="109"/>
      <c r="O45" s="109"/>
      <c r="P45" s="110"/>
    </row>
    <row r="46" spans="1:16" x14ac:dyDescent="0.2">
      <c r="A46" s="111"/>
      <c r="B46" s="106" t="s">
        <v>146</v>
      </c>
      <c r="C46" s="107"/>
      <c r="D46" s="106" t="s">
        <v>146</v>
      </c>
      <c r="E46" s="106"/>
      <c r="F46" s="106"/>
      <c r="G46" s="106" t="s">
        <v>0</v>
      </c>
      <c r="H46" s="109"/>
      <c r="I46" s="109"/>
      <c r="J46" s="109"/>
      <c r="K46" s="109"/>
      <c r="L46" s="109"/>
      <c r="M46" s="109"/>
      <c r="N46" s="109"/>
      <c r="O46" s="109"/>
      <c r="P46" s="110"/>
    </row>
    <row r="47" spans="1:16" x14ac:dyDescent="0.2">
      <c r="A47" s="111"/>
      <c r="B47" s="106" t="s">
        <v>147</v>
      </c>
      <c r="C47" s="107"/>
      <c r="D47" s="106" t="s">
        <v>147</v>
      </c>
      <c r="E47" s="106"/>
      <c r="F47" s="106"/>
      <c r="G47" s="106" t="s">
        <v>0</v>
      </c>
      <c r="H47" s="109"/>
      <c r="I47" s="109"/>
      <c r="J47" s="109"/>
      <c r="K47" s="109"/>
      <c r="L47" s="109"/>
      <c r="M47" s="109"/>
      <c r="N47" s="109"/>
      <c r="O47" s="109"/>
      <c r="P47" s="110"/>
    </row>
    <row r="48" spans="1:16" x14ac:dyDescent="0.2">
      <c r="A48" s="111"/>
      <c r="B48" s="106" t="s">
        <v>148</v>
      </c>
      <c r="C48" s="107"/>
      <c r="D48" s="106" t="s">
        <v>148</v>
      </c>
      <c r="E48" s="106"/>
      <c r="F48" s="106"/>
      <c r="G48" s="106" t="s">
        <v>0</v>
      </c>
      <c r="H48" s="109"/>
      <c r="I48" s="109"/>
      <c r="J48" s="109"/>
      <c r="K48" s="109"/>
      <c r="L48" s="109"/>
      <c r="M48" s="109"/>
      <c r="N48" s="109"/>
      <c r="O48" s="109"/>
      <c r="P48" s="110"/>
    </row>
    <row r="49" spans="1:16" x14ac:dyDescent="0.2">
      <c r="A49" s="111"/>
      <c r="B49" s="106" t="s">
        <v>149</v>
      </c>
      <c r="C49" s="107"/>
      <c r="D49" s="106" t="s">
        <v>149</v>
      </c>
      <c r="E49" s="106"/>
      <c r="F49" s="106"/>
      <c r="G49" s="106" t="s">
        <v>0</v>
      </c>
      <c r="H49" s="109"/>
      <c r="I49" s="109"/>
      <c r="J49" s="109"/>
      <c r="K49" s="109"/>
      <c r="L49" s="109"/>
      <c r="M49" s="109"/>
      <c r="N49" s="109"/>
      <c r="O49" s="109"/>
      <c r="P49" s="110"/>
    </row>
    <row r="50" spans="1:16" x14ac:dyDescent="0.2">
      <c r="A50" s="111"/>
      <c r="B50" s="106" t="s">
        <v>150</v>
      </c>
      <c r="C50" s="107"/>
      <c r="D50" s="106" t="s">
        <v>150</v>
      </c>
      <c r="E50" s="106"/>
      <c r="F50" s="106"/>
      <c r="G50" s="106" t="s">
        <v>0</v>
      </c>
      <c r="H50" s="109"/>
      <c r="I50" s="109"/>
      <c r="J50" s="109"/>
      <c r="K50" s="109"/>
      <c r="L50" s="109"/>
      <c r="M50" s="109"/>
      <c r="N50" s="109"/>
      <c r="O50" s="109"/>
      <c r="P50" s="110"/>
    </row>
    <row r="51" spans="1:16" x14ac:dyDescent="0.2">
      <c r="A51" s="111"/>
      <c r="B51" s="106" t="s">
        <v>151</v>
      </c>
      <c r="C51" s="107"/>
      <c r="D51" s="106" t="s">
        <v>151</v>
      </c>
      <c r="E51" s="106"/>
      <c r="F51" s="106"/>
      <c r="G51" s="106" t="s">
        <v>0</v>
      </c>
      <c r="H51" s="109"/>
      <c r="I51" s="109"/>
      <c r="J51" s="109"/>
      <c r="K51" s="109"/>
      <c r="L51" s="109"/>
      <c r="M51" s="109"/>
      <c r="N51" s="109"/>
      <c r="O51" s="109"/>
      <c r="P51" s="110"/>
    </row>
    <row r="52" spans="1:16" x14ac:dyDescent="0.2">
      <c r="A52" s="111"/>
      <c r="B52" s="106" t="s">
        <v>152</v>
      </c>
      <c r="C52" s="107"/>
      <c r="D52" s="106" t="s">
        <v>152</v>
      </c>
      <c r="E52" s="106"/>
      <c r="F52" s="106"/>
      <c r="G52" s="106" t="s">
        <v>0</v>
      </c>
      <c r="H52" s="109"/>
      <c r="I52" s="109"/>
      <c r="J52" s="109"/>
      <c r="K52" s="109"/>
      <c r="L52" s="109"/>
      <c r="M52" s="109"/>
      <c r="N52" s="109"/>
      <c r="O52" s="109"/>
      <c r="P52" s="110"/>
    </row>
    <row r="53" spans="1:16" x14ac:dyDescent="0.2">
      <c r="A53" s="111"/>
      <c r="B53" s="106" t="s">
        <v>153</v>
      </c>
      <c r="C53" s="107"/>
      <c r="D53" s="106" t="s">
        <v>153</v>
      </c>
      <c r="E53" s="106"/>
      <c r="F53" s="106"/>
      <c r="G53" s="106" t="s">
        <v>0</v>
      </c>
      <c r="H53" s="109"/>
      <c r="I53" s="109"/>
      <c r="J53" s="109"/>
      <c r="K53" s="109"/>
      <c r="L53" s="109"/>
      <c r="M53" s="109"/>
      <c r="N53" s="109"/>
      <c r="O53" s="109"/>
      <c r="P53" s="110"/>
    </row>
    <row r="54" spans="1:16" x14ac:dyDescent="0.2">
      <c r="A54" s="111"/>
      <c r="B54" s="106" t="s">
        <v>154</v>
      </c>
      <c r="C54" s="107"/>
      <c r="D54" s="106" t="s">
        <v>154</v>
      </c>
      <c r="E54" s="106"/>
      <c r="F54" s="106"/>
      <c r="G54" s="106" t="s">
        <v>0</v>
      </c>
      <c r="H54" s="109"/>
      <c r="I54" s="109"/>
      <c r="J54" s="109"/>
      <c r="K54" s="109"/>
      <c r="L54" s="109"/>
      <c r="M54" s="109"/>
      <c r="N54" s="109"/>
      <c r="O54" s="109"/>
      <c r="P54" s="110"/>
    </row>
    <row r="55" spans="1:16" x14ac:dyDescent="0.2">
      <c r="A55" s="111"/>
      <c r="B55" s="106" t="s">
        <v>155</v>
      </c>
      <c r="C55" s="107"/>
      <c r="D55" s="106" t="s">
        <v>155</v>
      </c>
      <c r="E55" s="106"/>
      <c r="F55" s="106"/>
      <c r="G55" s="106" t="s">
        <v>0</v>
      </c>
      <c r="H55" s="109"/>
      <c r="I55" s="109"/>
      <c r="J55" s="109"/>
      <c r="K55" s="109"/>
      <c r="L55" s="109"/>
      <c r="M55" s="109"/>
      <c r="N55" s="109"/>
      <c r="O55" s="109"/>
      <c r="P55" s="110"/>
    </row>
    <row r="56" spans="1:16" x14ac:dyDescent="0.2">
      <c r="C56" s="89"/>
      <c r="D56" s="90"/>
      <c r="E56" s="91"/>
      <c r="F56" s="91"/>
      <c r="H56" s="91"/>
      <c r="I56" s="91"/>
      <c r="J56" s="91"/>
    </row>
    <row r="57" spans="1:16" x14ac:dyDescent="0.2">
      <c r="C57" s="89"/>
      <c r="D57" s="90"/>
      <c r="E57" s="91"/>
      <c r="F57" s="91"/>
      <c r="H57" s="91"/>
      <c r="I57" s="91"/>
      <c r="J57" s="91"/>
    </row>
  </sheetData>
  <sheetProtection sheet="1" objects="1" scenarios="1"/>
  <mergeCells count="1">
    <mergeCell ref="A1:P2"/>
  </mergeCells>
  <pageMargins left="0.47244094488188981" right="0.47244094488188981" top="0.47244094488188981" bottom="0.47244094488188981" header="0.31496062992125984" footer="0.31496062992125984"/>
  <pageSetup paperSize="193" scale="48" fitToHeight="0" orientation="landscape" r:id="rId1"/>
  <headerFooter scaleWithDoc="0">
    <oddFooter>&amp;L&amp;A&amp;CDRFA - Western Australia&amp;R&amp;P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0"/>
  <sheetViews>
    <sheetView showGridLines="0" showRuler="0" zoomScaleNormal="100" workbookViewId="0">
      <selection activeCell="F15" sqref="F15"/>
    </sheetView>
  </sheetViews>
  <sheetFormatPr defaultColWidth="9.28515625" defaultRowHeight="15" x14ac:dyDescent="0.25"/>
  <cols>
    <col min="1" max="1" width="12.7109375" style="2" customWidth="1"/>
    <col min="2" max="2" width="31.28515625" style="3" customWidth="1"/>
    <col min="3" max="4" width="15.7109375" style="1" customWidth="1"/>
    <col min="5" max="5" width="15.7109375" style="2" customWidth="1"/>
    <col min="6" max="6" width="13.5703125" style="5" customWidth="1"/>
    <col min="7" max="8" width="13.5703125" style="3" customWidth="1"/>
    <col min="9" max="12" width="9.28515625" style="3"/>
    <col min="13" max="16384" width="9.28515625" style="2"/>
  </cols>
  <sheetData>
    <row r="1" spans="1:8" ht="75" customHeight="1" x14ac:dyDescent="0.25"/>
    <row r="2" spans="1:8" ht="20.100000000000001" customHeight="1" x14ac:dyDescent="0.25">
      <c r="A2" s="230" t="s">
        <v>142</v>
      </c>
      <c r="B2" s="231"/>
      <c r="C2" s="231"/>
      <c r="D2" s="231"/>
      <c r="E2" s="231"/>
      <c r="F2" s="231"/>
      <c r="G2" s="231"/>
      <c r="H2" s="232"/>
    </row>
    <row r="3" spans="1:8" ht="20.100000000000001" customHeight="1" x14ac:dyDescent="0.25">
      <c r="A3" s="233" t="s">
        <v>223</v>
      </c>
      <c r="B3" s="234"/>
      <c r="C3" s="234"/>
      <c r="D3" s="234"/>
      <c r="E3" s="234"/>
      <c r="F3" s="234"/>
      <c r="G3" s="234"/>
      <c r="H3" s="235"/>
    </row>
    <row r="4" spans="1:8" ht="20.100000000000001" customHeight="1" x14ac:dyDescent="0.25">
      <c r="A4" s="112" t="s">
        <v>224</v>
      </c>
      <c r="B4" s="112" t="s">
        <v>225</v>
      </c>
      <c r="C4" s="113" t="s">
        <v>226</v>
      </c>
      <c r="D4" s="236" t="s">
        <v>227</v>
      </c>
      <c r="E4" s="236"/>
      <c r="F4" s="236"/>
      <c r="G4" s="236"/>
      <c r="H4" s="236"/>
    </row>
    <row r="5" spans="1:8" s="3" customFormat="1" ht="20.100000000000001" customHeight="1" x14ac:dyDescent="0.25">
      <c r="A5" s="114">
        <v>5</v>
      </c>
      <c r="B5" s="115" t="s">
        <v>228</v>
      </c>
      <c r="C5" s="116">
        <v>43402</v>
      </c>
      <c r="D5" s="229" t="s">
        <v>229</v>
      </c>
      <c r="E5" s="229"/>
      <c r="F5" s="229"/>
      <c r="G5" s="229"/>
      <c r="H5" s="229"/>
    </row>
    <row r="6" spans="1:8" s="3" customFormat="1" ht="20.100000000000001" customHeight="1" x14ac:dyDescent="0.25">
      <c r="A6" s="114">
        <v>6</v>
      </c>
      <c r="B6" s="115" t="s">
        <v>233</v>
      </c>
      <c r="C6" s="116">
        <v>43563</v>
      </c>
      <c r="D6" s="229" t="s">
        <v>230</v>
      </c>
      <c r="E6" s="229"/>
      <c r="F6" s="229"/>
      <c r="G6" s="229"/>
      <c r="H6" s="229"/>
    </row>
    <row r="7" spans="1:8" s="3" customFormat="1" ht="20.100000000000001" customHeight="1" x14ac:dyDescent="0.25">
      <c r="A7" s="117"/>
      <c r="B7" s="118" t="s">
        <v>236</v>
      </c>
      <c r="C7" s="119"/>
      <c r="D7" s="237"/>
      <c r="E7" s="237"/>
      <c r="F7" s="237"/>
      <c r="G7" s="237"/>
      <c r="H7" s="237"/>
    </row>
    <row r="8" spans="1:8" s="3" customFormat="1" ht="75.599999999999994" customHeight="1" x14ac:dyDescent="0.25">
      <c r="A8" s="114">
        <v>7</v>
      </c>
      <c r="B8" s="115" t="s">
        <v>231</v>
      </c>
      <c r="C8" s="116">
        <v>43873</v>
      </c>
      <c r="D8" s="228" t="s">
        <v>232</v>
      </c>
      <c r="E8" s="228"/>
      <c r="F8" s="228"/>
      <c r="G8" s="228"/>
      <c r="H8" s="228"/>
    </row>
    <row r="9" spans="1:8" s="3" customFormat="1" ht="102" customHeight="1" x14ac:dyDescent="0.25">
      <c r="A9" s="114">
        <v>8</v>
      </c>
      <c r="B9" s="115" t="s">
        <v>231</v>
      </c>
      <c r="C9" s="116">
        <v>43887</v>
      </c>
      <c r="D9" s="228" t="s">
        <v>239</v>
      </c>
      <c r="E9" s="228"/>
      <c r="F9" s="228"/>
      <c r="G9" s="228"/>
      <c r="H9" s="228"/>
    </row>
    <row r="10" spans="1:8" s="3" customFormat="1" ht="75.599999999999994" customHeight="1" x14ac:dyDescent="0.25">
      <c r="A10" s="114">
        <v>9</v>
      </c>
      <c r="B10" s="115" t="s">
        <v>231</v>
      </c>
      <c r="C10" s="116">
        <v>43921</v>
      </c>
      <c r="D10" s="228" t="s">
        <v>240</v>
      </c>
      <c r="E10" s="228"/>
      <c r="F10" s="228"/>
      <c r="G10" s="228"/>
      <c r="H10" s="228"/>
    </row>
    <row r="11" spans="1:8" s="3" customFormat="1" ht="20.100000000000001" customHeight="1" x14ac:dyDescent="0.25">
      <c r="A11" s="114">
        <v>10</v>
      </c>
      <c r="B11" s="115" t="s">
        <v>244</v>
      </c>
      <c r="C11" s="116">
        <v>43992</v>
      </c>
      <c r="D11" s="229" t="s">
        <v>245</v>
      </c>
      <c r="E11" s="229"/>
      <c r="F11" s="229"/>
      <c r="G11" s="229"/>
      <c r="H11" s="229"/>
    </row>
    <row r="12" spans="1:8" x14ac:dyDescent="0.25">
      <c r="A12" s="19"/>
      <c r="B12" s="20"/>
      <c r="C12" s="21"/>
      <c r="D12" s="21"/>
      <c r="E12" s="19"/>
      <c r="F12" s="22"/>
      <c r="G12" s="20"/>
      <c r="H12" s="20"/>
    </row>
    <row r="13" spans="1:8" x14ac:dyDescent="0.25">
      <c r="A13" s="19"/>
      <c r="B13" s="20"/>
      <c r="C13" s="21"/>
      <c r="D13" s="21"/>
      <c r="E13" s="19"/>
      <c r="F13" s="22"/>
      <c r="G13" s="20"/>
      <c r="H13" s="20"/>
    </row>
    <row r="14" spans="1:8" x14ac:dyDescent="0.25">
      <c r="A14" s="19"/>
      <c r="B14" s="20"/>
      <c r="C14" s="21"/>
      <c r="D14" s="21"/>
      <c r="E14" s="19"/>
      <c r="F14" s="22"/>
      <c r="G14" s="20"/>
      <c r="H14" s="20"/>
    </row>
    <row r="15" spans="1:8" x14ac:dyDescent="0.25">
      <c r="A15" s="19"/>
      <c r="B15" s="20"/>
      <c r="C15" s="21"/>
      <c r="D15" s="21"/>
      <c r="E15" s="19"/>
      <c r="F15" s="22"/>
      <c r="G15" s="20"/>
      <c r="H15" s="20"/>
    </row>
    <row r="16" spans="1:8" x14ac:dyDescent="0.25">
      <c r="A16" s="19"/>
      <c r="B16" s="20"/>
      <c r="C16" s="21"/>
      <c r="D16" s="21"/>
      <c r="E16" s="19"/>
      <c r="F16" s="22"/>
      <c r="G16" s="20"/>
      <c r="H16" s="20"/>
    </row>
    <row r="17" spans="1:8" x14ac:dyDescent="0.25">
      <c r="A17" s="19"/>
      <c r="B17" s="20"/>
      <c r="C17" s="21"/>
      <c r="D17" s="21"/>
      <c r="E17" s="19"/>
      <c r="F17" s="22"/>
      <c r="G17" s="20"/>
      <c r="H17" s="20"/>
    </row>
    <row r="18" spans="1:8" x14ac:dyDescent="0.25">
      <c r="A18" s="19"/>
      <c r="B18" s="20"/>
      <c r="C18" s="21"/>
      <c r="D18" s="21"/>
      <c r="E18" s="19"/>
      <c r="F18" s="22"/>
      <c r="G18" s="20"/>
      <c r="H18" s="20"/>
    </row>
    <row r="19" spans="1:8" x14ac:dyDescent="0.25">
      <c r="A19" s="19"/>
      <c r="B19" s="20"/>
      <c r="C19" s="21"/>
      <c r="D19" s="21"/>
      <c r="E19" s="19"/>
      <c r="F19" s="22"/>
      <c r="G19" s="20"/>
      <c r="H19" s="20"/>
    </row>
    <row r="20" spans="1:8" x14ac:dyDescent="0.25">
      <c r="A20" s="19"/>
      <c r="B20" s="20"/>
      <c r="C20" s="21"/>
      <c r="D20" s="21"/>
      <c r="E20" s="19"/>
      <c r="F20" s="22"/>
      <c r="G20" s="20"/>
      <c r="H20" s="20"/>
    </row>
  </sheetData>
  <mergeCells count="10">
    <mergeCell ref="D8:H8"/>
    <mergeCell ref="D9:H9"/>
    <mergeCell ref="D10:H10"/>
    <mergeCell ref="D11:H11"/>
    <mergeCell ref="A2:H2"/>
    <mergeCell ref="A3:H3"/>
    <mergeCell ref="D4:H4"/>
    <mergeCell ref="D5:H5"/>
    <mergeCell ref="D6:H6"/>
    <mergeCell ref="D7:H7"/>
  </mergeCells>
  <pageMargins left="0.47244094488188981" right="0.47244094488188981" top="0.47244094488188981" bottom="0.47244094488188981" header="0.31496062992125984" footer="0.31496062992125984"/>
  <pageSetup paperSize="193" scale="70" fitToHeight="0" orientation="portrait" r:id="rId1"/>
  <headerFooter scaleWithDoc="0">
    <oddFooter>&amp;L&amp;"Arial,Regular"&amp;9DRFAWA - &amp;F, &amp;A&amp;R&amp;"Arial,Regular"&amp;9&amp;P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V113"/>
  <sheetViews>
    <sheetView topLeftCell="B1" zoomScale="90" zoomScaleNormal="90" workbookViewId="0">
      <selection activeCell="G19" sqref="G19"/>
    </sheetView>
  </sheetViews>
  <sheetFormatPr defaultColWidth="9.140625" defaultRowHeight="15" x14ac:dyDescent="0.25"/>
  <cols>
    <col min="2" max="2" width="9.42578125" customWidth="1"/>
    <col min="9" max="9" width="36.7109375" customWidth="1"/>
    <col min="10" max="10" width="27.7109375" customWidth="1"/>
    <col min="12" max="12" width="40" customWidth="1"/>
    <col min="13" max="13" width="12.140625" customWidth="1"/>
    <col min="14" max="14" width="22" customWidth="1"/>
    <col min="18" max="18" width="11" style="2" customWidth="1"/>
  </cols>
  <sheetData>
    <row r="1" spans="2:22" x14ac:dyDescent="0.25">
      <c r="M1" s="120" t="s">
        <v>234</v>
      </c>
      <c r="R1" s="2">
        <f>SUM(R2:R33)</f>
        <v>18</v>
      </c>
    </row>
    <row r="2" spans="2:22" x14ac:dyDescent="0.25">
      <c r="B2" t="s">
        <v>77</v>
      </c>
      <c r="C2" t="s">
        <v>12</v>
      </c>
      <c r="D2" s="120" t="s">
        <v>31</v>
      </c>
      <c r="E2" s="120" t="s">
        <v>34</v>
      </c>
      <c r="F2" s="120" t="e">
        <f>LEFT(Descriptors!#REF!,4)</f>
        <v>#REF!</v>
      </c>
      <c r="G2" t="s">
        <v>59</v>
      </c>
      <c r="I2" s="3" t="str">
        <f>CONCATENATE(J2,K2)</f>
        <v>Pavement Rough Surface</v>
      </c>
      <c r="J2" s="3" t="str">
        <f>Descriptors!B6</f>
        <v>Pavement Rough Surface</v>
      </c>
      <c r="K2" s="4" t="str">
        <f>IF(Descriptors!A6="","",Descriptors!A6)</f>
        <v/>
      </c>
      <c r="L2" s="3" t="str">
        <f>Descriptors!D6</f>
        <v>Minor Grade</v>
      </c>
      <c r="M2" s="122" t="e">
        <f>Descriptors!#REF!</f>
        <v>#REF!</v>
      </c>
      <c r="N2" s="3" t="str">
        <f t="shared" ref="N2:N51" si="0">IF(AND(LEFT(J2,15)=LEFT(J1,15),RIGHT(J2,15)=RIGHT(J1,15)),"",J2)</f>
        <v>Pavement Rough Surface</v>
      </c>
      <c r="O2">
        <f>IF(N2="","",MAX(O$1:O1)+1)</f>
        <v>1</v>
      </c>
      <c r="P2" s="7" t="str">
        <f>IFERROR(INDEX($N$2:$N$51,MATCH(ROW()-ROW($P$1),$O$2:$O$51,0)),"")</f>
        <v>Pavement Rough Surface</v>
      </c>
      <c r="Q2" s="5"/>
      <c r="R2" s="2">
        <f>IF(OR(P2="",LEFT(P2,6)="Custom"),0,1)</f>
        <v>1</v>
      </c>
      <c r="T2">
        <v>100</v>
      </c>
      <c r="U2" s="6">
        <v>0.15</v>
      </c>
      <c r="V2">
        <v>10</v>
      </c>
    </row>
    <row r="3" spans="2:22" x14ac:dyDescent="0.25">
      <c r="B3" t="s">
        <v>78</v>
      </c>
      <c r="C3" t="s">
        <v>13</v>
      </c>
      <c r="D3" s="120" t="s">
        <v>32</v>
      </c>
      <c r="E3" s="120" t="s">
        <v>35</v>
      </c>
      <c r="F3" s="120" t="e">
        <f>LEFT(Descriptors!#REF!,4)</f>
        <v>#REF!</v>
      </c>
      <c r="G3" t="s">
        <v>60</v>
      </c>
      <c r="I3" s="3" t="str">
        <f t="shared" ref="I3:I51" si="1">CONCATENATE(J3,K3)</f>
        <v>Pavement Surface Washoff</v>
      </c>
      <c r="J3" s="3" t="str">
        <f>Descriptors!B7</f>
        <v>Pavement Surface Washoff</v>
      </c>
      <c r="K3" s="4" t="str">
        <f>IF(Descriptors!A7="","",Descriptors!A7)</f>
        <v/>
      </c>
      <c r="L3" s="3" t="str">
        <f>Descriptors!D7</f>
        <v>Medium Grade</v>
      </c>
      <c r="M3" s="122" t="e">
        <f>Descriptors!#REF!</f>
        <v>#REF!</v>
      </c>
      <c r="N3" s="3" t="str">
        <f t="shared" si="0"/>
        <v>Pavement Surface Washoff</v>
      </c>
      <c r="O3">
        <f>IF(N3="","",MAX(O$1:O2)+1)</f>
        <v>2</v>
      </c>
      <c r="P3" s="7" t="str">
        <f t="shared" ref="P3:P51" si="2">IFERROR(INDEX($N$2:$N$51,MATCH(ROW()-ROW($P$1),$O$2:$O$51,0)),"")</f>
        <v>Pavement Surface Washoff</v>
      </c>
      <c r="Q3" s="5"/>
      <c r="R3" s="2">
        <f t="shared" ref="R3:R51" si="3">IF(OR(P3="",LEFT(P3,6)="Custom"),0,1)</f>
        <v>1</v>
      </c>
      <c r="T3">
        <v>99</v>
      </c>
      <c r="U3" s="6">
        <v>0.16</v>
      </c>
      <c r="V3">
        <v>9</v>
      </c>
    </row>
    <row r="4" spans="2:22" x14ac:dyDescent="0.25">
      <c r="C4" t="s">
        <v>14</v>
      </c>
      <c r="D4" s="120" t="s">
        <v>79</v>
      </c>
      <c r="E4" s="120" t="s">
        <v>36</v>
      </c>
      <c r="F4" s="120" t="e">
        <f>LEFT(Descriptors!#REF!,4)</f>
        <v>#REF!</v>
      </c>
      <c r="G4" t="s">
        <v>61</v>
      </c>
      <c r="I4" s="3" t="str">
        <f t="shared" si="1"/>
        <v>Pavement Scour (Unsealed)Minor</v>
      </c>
      <c r="J4" s="3" t="str">
        <f>Descriptors!B8</f>
        <v>Pavement Scour (Unsealed)</v>
      </c>
      <c r="K4" s="4" t="str">
        <f>IF(Descriptors!A8="","",Descriptors!A8)</f>
        <v>Minor</v>
      </c>
      <c r="L4" s="3" t="str">
        <f>Descriptors!D8</f>
        <v>Heavy Grade</v>
      </c>
      <c r="M4" s="122" t="e">
        <f>Descriptors!#REF!</f>
        <v>#REF!</v>
      </c>
      <c r="N4" s="3" t="str">
        <f t="shared" si="0"/>
        <v>Pavement Scour (Unsealed)</v>
      </c>
      <c r="O4">
        <f>IF(N4="","",MAX(O$1:O3)+1)</f>
        <v>3</v>
      </c>
      <c r="P4" s="7" t="str">
        <f t="shared" si="2"/>
        <v>Pavement Scour (Unsealed)</v>
      </c>
      <c r="Q4" s="5"/>
      <c r="R4" s="2">
        <f t="shared" si="3"/>
        <v>1</v>
      </c>
      <c r="T4">
        <v>98</v>
      </c>
      <c r="U4" s="6">
        <v>0.17</v>
      </c>
      <c r="V4">
        <v>8</v>
      </c>
    </row>
    <row r="5" spans="2:22" x14ac:dyDescent="0.25">
      <c r="C5" t="s">
        <v>15</v>
      </c>
      <c r="D5" s="120" t="s">
        <v>80</v>
      </c>
      <c r="E5" s="120" t="s">
        <v>37</v>
      </c>
      <c r="F5" s="120" t="e">
        <f>LEFT(Descriptors!#REF!,4)</f>
        <v>#REF!</v>
      </c>
      <c r="I5" s="3" t="str">
        <f t="shared" si="1"/>
        <v>Pavement Scour (Unsealed)Medium</v>
      </c>
      <c r="J5" s="3" t="str">
        <f>Descriptors!B9</f>
        <v>Pavement Scour (Unsealed)</v>
      </c>
      <c r="K5" s="4" t="str">
        <f>IF(Descriptors!A9="","",Descriptors!A9)</f>
        <v>Medium</v>
      </c>
      <c r="L5" s="3" t="str">
        <f>Descriptors!D9</f>
        <v>Gravel Resheet</v>
      </c>
      <c r="M5" s="122" t="e">
        <f>Descriptors!#REF!</f>
        <v>#REF!</v>
      </c>
      <c r="N5" s="3" t="str">
        <f t="shared" si="0"/>
        <v/>
      </c>
      <c r="O5" t="str">
        <f>IF(N5="","",MAX(O$1:O4)+1)</f>
        <v/>
      </c>
      <c r="P5" s="7" t="str">
        <f t="shared" si="2"/>
        <v>Pavement Scour (Sealed)</v>
      </c>
      <c r="Q5" s="5"/>
      <c r="R5" s="2">
        <f t="shared" si="3"/>
        <v>1</v>
      </c>
      <c r="T5">
        <v>97</v>
      </c>
      <c r="U5" s="6">
        <v>0.18</v>
      </c>
      <c r="V5">
        <v>7</v>
      </c>
    </row>
    <row r="6" spans="2:22" x14ac:dyDescent="0.25">
      <c r="D6" s="120"/>
      <c r="E6" s="120" t="s">
        <v>38</v>
      </c>
      <c r="F6" s="120" t="e">
        <f>LEFT(Descriptors!#REF!,4)</f>
        <v>#REF!</v>
      </c>
      <c r="I6" s="3" t="str">
        <f t="shared" si="1"/>
        <v>Pavement Scour (Unsealed)Heavy</v>
      </c>
      <c r="J6" s="3" t="str">
        <f>Descriptors!B10</f>
        <v>Pavement Scour (Unsealed)</v>
      </c>
      <c r="K6" s="4" t="str">
        <f>IF(Descriptors!A10="","",Descriptors!A10)</f>
        <v>Heavy</v>
      </c>
      <c r="L6" s="3" t="str">
        <f>Descriptors!D10</f>
        <v>Pavement Reconstruct</v>
      </c>
      <c r="M6" s="122" t="e">
        <f>Descriptors!#REF!</f>
        <v>#REF!</v>
      </c>
      <c r="N6" s="3" t="str">
        <f t="shared" si="0"/>
        <v/>
      </c>
      <c r="O6" t="str">
        <f>IF(N6="","",MAX(O$1:O5)+1)</f>
        <v/>
      </c>
      <c r="P6" s="7" t="str">
        <f t="shared" si="2"/>
        <v>Pavement Silt/Debris</v>
      </c>
      <c r="Q6" s="5"/>
      <c r="R6" s="2">
        <f t="shared" si="3"/>
        <v>1</v>
      </c>
      <c r="T6">
        <v>96</v>
      </c>
      <c r="U6" s="6">
        <v>0.19</v>
      </c>
      <c r="V6">
        <v>6</v>
      </c>
    </row>
    <row r="7" spans="2:22" x14ac:dyDescent="0.25">
      <c r="B7" s="120"/>
      <c r="C7" s="120"/>
      <c r="D7" s="120"/>
      <c r="E7" s="120" t="s">
        <v>39</v>
      </c>
      <c r="F7" s="120" t="e">
        <f>LEFT(Descriptors!#REF!,4)</f>
        <v>#REF!</v>
      </c>
      <c r="I7" s="3" t="str">
        <f t="shared" si="1"/>
        <v>Pavement Scour (Sealed)Minor</v>
      </c>
      <c r="J7" s="3" t="str">
        <f>Descriptors!B11</f>
        <v>Pavement Scour (Sealed)</v>
      </c>
      <c r="K7" s="4" t="str">
        <f>IF(Descriptors!A11="","",Descriptors!A11)</f>
        <v>Minor</v>
      </c>
      <c r="L7" s="3" t="str">
        <f>Descriptors!D11</f>
        <v>Repatch Seal</v>
      </c>
      <c r="M7" s="122" t="e">
        <f>Descriptors!#REF!</f>
        <v>#REF!</v>
      </c>
      <c r="N7" s="3" t="str">
        <f t="shared" si="0"/>
        <v>Pavement Scour (Sealed)</v>
      </c>
      <c r="O7">
        <f>IF(N7="","",MAX(O$1:O6)+1)</f>
        <v>4</v>
      </c>
      <c r="P7" s="7" t="str">
        <f t="shared" si="2"/>
        <v>Drain Silt/Debris</v>
      </c>
      <c r="Q7" s="5"/>
      <c r="R7" s="2">
        <f t="shared" si="3"/>
        <v>1</v>
      </c>
      <c r="T7">
        <v>95</v>
      </c>
      <c r="U7" s="6">
        <v>0.2</v>
      </c>
      <c r="V7">
        <v>5</v>
      </c>
    </row>
    <row r="8" spans="2:22" x14ac:dyDescent="0.25">
      <c r="B8" s="120" t="s">
        <v>1</v>
      </c>
      <c r="C8" s="120" t="s">
        <v>173</v>
      </c>
      <c r="D8" s="120"/>
      <c r="E8" s="120" t="s">
        <v>33</v>
      </c>
      <c r="F8" s="120" t="e">
        <f>LEFT(Descriptors!#REF!,4)</f>
        <v>#REF!</v>
      </c>
      <c r="I8" s="3" t="str">
        <f t="shared" si="1"/>
        <v>Pavement Scour (Sealed)Medium</v>
      </c>
      <c r="J8" s="3" t="str">
        <f>Descriptors!B12</f>
        <v>Pavement Scour (Sealed)</v>
      </c>
      <c r="K8" s="4" t="str">
        <f>IF(Descriptors!A12="","",Descriptors!A12)</f>
        <v>Medium</v>
      </c>
      <c r="L8" s="3" t="str">
        <f>Descriptors!D12</f>
        <v>Reinstate Seal &amp; Pavement</v>
      </c>
      <c r="M8" s="122" t="e">
        <f>Descriptors!#REF!</f>
        <v>#REF!</v>
      </c>
      <c r="N8" s="3" t="str">
        <f t="shared" si="0"/>
        <v/>
      </c>
      <c r="O8" t="str">
        <f>IF(N8="","",MAX(O$1:O7)+1)</f>
        <v/>
      </c>
      <c r="P8" s="7" t="str">
        <f t="shared" si="2"/>
        <v>Drain Scour</v>
      </c>
      <c r="Q8" s="5"/>
      <c r="R8" s="2">
        <f t="shared" si="3"/>
        <v>1</v>
      </c>
      <c r="T8">
        <v>94</v>
      </c>
      <c r="U8" s="6">
        <v>0.21</v>
      </c>
      <c r="V8">
        <v>4</v>
      </c>
    </row>
    <row r="9" spans="2:22" x14ac:dyDescent="0.25">
      <c r="B9" s="120" t="s">
        <v>157</v>
      </c>
      <c r="C9" s="120" t="s">
        <v>174</v>
      </c>
      <c r="D9" s="120"/>
      <c r="E9" s="120" t="s">
        <v>40</v>
      </c>
      <c r="F9" s="120" t="e">
        <f>LEFT(Descriptors!#REF!,4)</f>
        <v>#REF!</v>
      </c>
      <c r="I9" s="3" t="str">
        <f t="shared" si="1"/>
        <v>Pavement Scour (Sealed)Heavy</v>
      </c>
      <c r="J9" s="3" t="str">
        <f>Descriptors!B13</f>
        <v>Pavement Scour (Sealed)</v>
      </c>
      <c r="K9" s="4" t="str">
        <f>IF(Descriptors!A13="","",Descriptors!A13)</f>
        <v>Heavy</v>
      </c>
      <c r="L9" s="3" t="str">
        <f>Descriptors!D13</f>
        <v>Reconstruct Seal &amp; Pavement</v>
      </c>
      <c r="M9" s="122" t="e">
        <f>Descriptors!#REF!</f>
        <v>#REF!</v>
      </c>
      <c r="N9" s="3" t="str">
        <f t="shared" si="0"/>
        <v/>
      </c>
      <c r="O9" t="str">
        <f>IF(N9="","",MAX(O$1:O8)+1)</f>
        <v/>
      </c>
      <c r="P9" s="7" t="str">
        <f t="shared" si="2"/>
        <v>Shoulder Scour</v>
      </c>
      <c r="Q9" s="5"/>
      <c r="R9" s="2">
        <f t="shared" si="3"/>
        <v>1</v>
      </c>
      <c r="T9">
        <v>93</v>
      </c>
      <c r="U9" s="6">
        <v>0.22</v>
      </c>
      <c r="V9">
        <v>3</v>
      </c>
    </row>
    <row r="10" spans="2:22" x14ac:dyDescent="0.25">
      <c r="B10" s="120" t="s">
        <v>158</v>
      </c>
      <c r="C10" s="120"/>
      <c r="D10" s="120"/>
      <c r="E10" s="120" t="s">
        <v>41</v>
      </c>
      <c r="F10" s="120" t="e">
        <f>_xlfn.CONCAT("20",RIGHT(Descriptors!#REF!,2))</f>
        <v>#REF!</v>
      </c>
      <c r="I10" s="3" t="str">
        <f t="shared" si="1"/>
        <v>Pavement Silt/DebrisMinor</v>
      </c>
      <c r="J10" s="3" t="str">
        <f>Descriptors!B14</f>
        <v>Pavement Silt/Debris</v>
      </c>
      <c r="K10" s="4" t="str">
        <f>IF(Descriptors!A14="","",Descriptors!A14)</f>
        <v>Minor</v>
      </c>
      <c r="L10" s="3" t="str">
        <f>Descriptors!D14</f>
        <v>Pavement Silt/Debris Removal - Minor</v>
      </c>
      <c r="M10" s="122" t="e">
        <f>Descriptors!#REF!</f>
        <v>#REF!</v>
      </c>
      <c r="N10" s="3" t="str">
        <f t="shared" si="0"/>
        <v>Pavement Silt/Debris</v>
      </c>
      <c r="O10">
        <f>IF(N10="","",MAX(O$1:O9)+1)</f>
        <v>5</v>
      </c>
      <c r="P10" s="7" t="str">
        <f t="shared" si="2"/>
        <v>Crossover Scour</v>
      </c>
      <c r="Q10" s="5"/>
      <c r="R10" s="2">
        <f t="shared" si="3"/>
        <v>1</v>
      </c>
      <c r="T10">
        <v>92</v>
      </c>
      <c r="U10" s="6">
        <v>0.23</v>
      </c>
      <c r="V10">
        <v>2</v>
      </c>
    </row>
    <row r="11" spans="2:22" x14ac:dyDescent="0.25">
      <c r="B11" s="120"/>
      <c r="C11" s="120"/>
      <c r="D11" s="120"/>
      <c r="E11" s="120" t="s">
        <v>42</v>
      </c>
      <c r="F11" s="120"/>
      <c r="I11" s="3" t="str">
        <f t="shared" si="1"/>
        <v>Pavement Silt/DebrisMedium</v>
      </c>
      <c r="J11" s="3" t="str">
        <f>Descriptors!B15</f>
        <v>Pavement Silt/Debris</v>
      </c>
      <c r="K11" s="4" t="str">
        <f>IF(Descriptors!A15="","",Descriptors!A15)</f>
        <v>Medium</v>
      </c>
      <c r="L11" s="3" t="str">
        <f>Descriptors!D15</f>
        <v>Pavement Silt/Debris Removal - Medium</v>
      </c>
      <c r="M11" s="122" t="e">
        <f>Descriptors!#REF!</f>
        <v>#REF!</v>
      </c>
      <c r="N11" s="3" t="str">
        <f t="shared" si="0"/>
        <v/>
      </c>
      <c r="O11" t="str">
        <f>IF(N11="","",MAX(O$1:O10)+1)</f>
        <v/>
      </c>
      <c r="P11" s="7" t="str">
        <f t="shared" si="2"/>
        <v>Scour Protection Damage</v>
      </c>
      <c r="Q11" s="5"/>
      <c r="R11" s="2">
        <f t="shared" si="3"/>
        <v>1</v>
      </c>
      <c r="T11">
        <v>91</v>
      </c>
      <c r="U11" s="6">
        <v>0.24</v>
      </c>
      <c r="V11">
        <v>1</v>
      </c>
    </row>
    <row r="12" spans="2:22" x14ac:dyDescent="0.25">
      <c r="B12" s="120"/>
      <c r="C12" s="120"/>
      <c r="D12" s="120"/>
      <c r="E12" s="120" t="s">
        <v>43</v>
      </c>
      <c r="F12" s="120"/>
      <c r="I12" s="3" t="str">
        <f t="shared" si="1"/>
        <v>Pavement Silt/DebrisHeavy</v>
      </c>
      <c r="J12" s="3" t="str">
        <f>Descriptors!B16</f>
        <v>Pavement Silt/Debris</v>
      </c>
      <c r="K12" s="4" t="str">
        <f>IF(Descriptors!A16="","",Descriptors!A16)</f>
        <v>Heavy</v>
      </c>
      <c r="L12" s="3" t="str">
        <f>Descriptors!D16</f>
        <v>Pavement Silt/Debris Removal - Heavy</v>
      </c>
      <c r="M12" s="122" t="e">
        <f>Descriptors!#REF!</f>
        <v>#REF!</v>
      </c>
      <c r="N12" s="3" t="str">
        <f t="shared" si="0"/>
        <v/>
      </c>
      <c r="O12" t="str">
        <f>IF(N12="","",MAX(O$1:O11)+1)</f>
        <v/>
      </c>
      <c r="P12" s="7" t="str">
        <f t="shared" si="2"/>
        <v>Culvert End Scour</v>
      </c>
      <c r="Q12" s="5"/>
      <c r="R12" s="2">
        <f t="shared" si="3"/>
        <v>1</v>
      </c>
      <c r="T12">
        <v>90</v>
      </c>
      <c r="U12" s="6">
        <v>0.25</v>
      </c>
    </row>
    <row r="13" spans="2:22" x14ac:dyDescent="0.25">
      <c r="B13" s="120"/>
      <c r="C13" s="120"/>
      <c r="D13" s="120"/>
      <c r="E13" s="120" t="s">
        <v>44</v>
      </c>
      <c r="F13" s="120"/>
      <c r="I13" s="3" t="str">
        <f t="shared" si="1"/>
        <v>Drain Silt/DebrisMinor</v>
      </c>
      <c r="J13" s="3" t="str">
        <f>Descriptors!B17</f>
        <v>Drain Silt/Debris</v>
      </c>
      <c r="K13" s="4" t="str">
        <f>IF(Descriptors!A17="","",Descriptors!A17)</f>
        <v>Minor</v>
      </c>
      <c r="L13" s="3" t="str">
        <f>Descriptors!D17</f>
        <v>Drain Silt/Debris Removal - Minor</v>
      </c>
      <c r="M13" s="122" t="e">
        <f>Descriptors!#REF!</f>
        <v>#REF!</v>
      </c>
      <c r="N13" s="3" t="str">
        <f t="shared" si="0"/>
        <v>Drain Silt/Debris</v>
      </c>
      <c r="O13">
        <f>IF(N13="","",MAX(O$1:O12)+1)</f>
        <v>6</v>
      </c>
      <c r="P13" s="7" t="str">
        <f t="shared" si="2"/>
        <v>Culvert Headwall Damage</v>
      </c>
      <c r="Q13" s="5"/>
      <c r="R13" s="2">
        <f t="shared" si="3"/>
        <v>1</v>
      </c>
      <c r="T13">
        <v>89</v>
      </c>
      <c r="U13" s="6">
        <v>0.26</v>
      </c>
    </row>
    <row r="14" spans="2:22" x14ac:dyDescent="0.25">
      <c r="B14" s="120"/>
      <c r="C14" s="120"/>
      <c r="D14" s="120"/>
      <c r="E14" s="120"/>
      <c r="F14" s="120"/>
      <c r="I14" s="3" t="str">
        <f t="shared" si="1"/>
        <v>Drain Silt/DebrisMedium</v>
      </c>
      <c r="J14" s="3" t="str">
        <f>Descriptors!B18</f>
        <v>Drain Silt/Debris</v>
      </c>
      <c r="K14" s="4" t="str">
        <f>IF(Descriptors!A18="","",Descriptors!A18)</f>
        <v>Medium</v>
      </c>
      <c r="L14" s="3" t="str">
        <f>Descriptors!D18</f>
        <v>Drain Silt/Debris Removal - Medium</v>
      </c>
      <c r="M14" s="122" t="e">
        <f>Descriptors!#REF!</f>
        <v>#REF!</v>
      </c>
      <c r="N14" s="3" t="str">
        <f t="shared" si="0"/>
        <v/>
      </c>
      <c r="O14" t="str">
        <f>IF(N14="","",MAX(O$1:O13)+1)</f>
        <v/>
      </c>
      <c r="P14" s="7" t="str">
        <f t="shared" si="2"/>
        <v>Culvert Pipe Damage</v>
      </c>
      <c r="Q14" s="5"/>
      <c r="R14" s="2">
        <f t="shared" si="3"/>
        <v>1</v>
      </c>
      <c r="T14">
        <v>88</v>
      </c>
      <c r="U14" s="6">
        <v>0.27</v>
      </c>
    </row>
    <row r="15" spans="2:22" x14ac:dyDescent="0.25">
      <c r="B15" s="120"/>
      <c r="C15" s="120"/>
      <c r="D15" s="120"/>
      <c r="E15" s="120"/>
      <c r="F15" s="120"/>
      <c r="I15" s="3" t="str">
        <f t="shared" si="1"/>
        <v>Drain Silt/DebrisHeavy</v>
      </c>
      <c r="J15" s="3" t="str">
        <f>Descriptors!B19</f>
        <v>Drain Silt/Debris</v>
      </c>
      <c r="K15" s="4" t="str">
        <f>IF(Descriptors!A19="","",Descriptors!A19)</f>
        <v>Heavy</v>
      </c>
      <c r="L15" s="3" t="str">
        <f>Descriptors!D19</f>
        <v>Drain Silt/Debris Removal - Heavy</v>
      </c>
      <c r="M15" s="122" t="e">
        <f>Descriptors!#REF!</f>
        <v>#REF!</v>
      </c>
      <c r="N15" s="3" t="str">
        <f t="shared" si="0"/>
        <v/>
      </c>
      <c r="O15" t="str">
        <f>IF(N15="","",MAX(O$1:O14)+1)</f>
        <v/>
      </c>
      <c r="P15" s="7" t="str">
        <f t="shared" si="2"/>
        <v>Culvert Apron Damage</v>
      </c>
      <c r="Q15" s="5"/>
      <c r="R15" s="2">
        <f t="shared" si="3"/>
        <v>1</v>
      </c>
      <c r="T15">
        <v>87</v>
      </c>
      <c r="U15" s="6">
        <v>0.28000000000000003</v>
      </c>
    </row>
    <row r="16" spans="2:22" x14ac:dyDescent="0.25">
      <c r="B16" s="121" t="e">
        <f>DATEVALUE(_xlfn.CONCAT(Descriptors!#REF!," ", Descriptors!#REF!))</f>
        <v>#REF!</v>
      </c>
      <c r="C16" s="120" t="s">
        <v>32</v>
      </c>
      <c r="D16" s="120" t="s">
        <v>31</v>
      </c>
      <c r="E16" s="120" t="s">
        <v>80</v>
      </c>
      <c r="F16" s="120" t="s">
        <v>79</v>
      </c>
      <c r="I16" s="3" t="str">
        <f t="shared" si="1"/>
        <v>Drain ScourMinor</v>
      </c>
      <c r="J16" s="3" t="str">
        <f>Descriptors!B20</f>
        <v>Drain Scour</v>
      </c>
      <c r="K16" s="4" t="str">
        <f>IF(Descriptors!A20="","",Descriptors!A20)</f>
        <v>Minor</v>
      </c>
      <c r="L16" s="3" t="str">
        <f>Descriptors!D20</f>
        <v>Drain Reshape</v>
      </c>
      <c r="M16" s="122" t="e">
        <f>Descriptors!#REF!</f>
        <v>#REF!</v>
      </c>
      <c r="N16" s="3" t="str">
        <f t="shared" si="0"/>
        <v>Drain Scour</v>
      </c>
      <c r="O16">
        <f>IF(N16="","",MAX(O$1:O15)+1)</f>
        <v>7</v>
      </c>
      <c r="P16" s="7" t="str">
        <f t="shared" si="2"/>
        <v>Culvert Complete Washout</v>
      </c>
      <c r="Q16" s="5"/>
      <c r="R16" s="2">
        <f t="shared" si="3"/>
        <v>1</v>
      </c>
      <c r="T16">
        <v>86</v>
      </c>
      <c r="U16" s="6">
        <v>0.28999999999999998</v>
      </c>
    </row>
    <row r="17" spans="2:21" x14ac:dyDescent="0.25">
      <c r="B17" s="121" t="e">
        <f>DATEVALUE(_xlfn.CONCAT("July"," ",LEFT(Descriptors!#REF!,4)))</f>
        <v>#REF!</v>
      </c>
      <c r="C17" s="120" t="e">
        <f>Descriptors!#REF!/12</f>
        <v>#REF!</v>
      </c>
      <c r="D17" s="120" t="e">
        <f>Descriptors!#REF!/12</f>
        <v>#REF!</v>
      </c>
      <c r="E17" s="120" t="e">
        <f>Descriptors!#REF!/12</f>
        <v>#REF!</v>
      </c>
      <c r="F17" s="120" t="e">
        <f>Descriptors!#REF!/12</f>
        <v>#REF!</v>
      </c>
      <c r="I17" s="3" t="str">
        <f t="shared" si="1"/>
        <v>Drain ScourMedium</v>
      </c>
      <c r="J17" s="3" t="str">
        <f>Descriptors!B21</f>
        <v>Drain Scour</v>
      </c>
      <c r="K17" s="4" t="str">
        <f>IF(Descriptors!A21="","",Descriptors!A21)</f>
        <v>Medium</v>
      </c>
      <c r="L17" s="3" t="str">
        <f>Descriptors!D21</f>
        <v>Drain Reinstate</v>
      </c>
      <c r="M17" s="122" t="e">
        <f>Descriptors!#REF!</f>
        <v>#REF!</v>
      </c>
      <c r="N17" s="3" t="str">
        <f t="shared" si="0"/>
        <v/>
      </c>
      <c r="O17" t="str">
        <f>IF(N17="","",MAX(O$1:O16)+1)</f>
        <v/>
      </c>
      <c r="P17" s="7" t="str">
        <f t="shared" si="2"/>
        <v>Traffic Hazard</v>
      </c>
      <c r="Q17" s="5"/>
      <c r="R17" s="2">
        <f t="shared" si="3"/>
        <v>1</v>
      </c>
      <c r="T17">
        <v>85</v>
      </c>
      <c r="U17" s="6">
        <v>0.3</v>
      </c>
    </row>
    <row r="18" spans="2:21" x14ac:dyDescent="0.25">
      <c r="B18" s="121" t="e">
        <f t="shared" ref="B18:B49" si="4">EDATE(B17,1)</f>
        <v>#REF!</v>
      </c>
      <c r="C18" s="120" t="e">
        <f>Descriptors!#REF!/12</f>
        <v>#REF!</v>
      </c>
      <c r="D18" s="120" t="e">
        <f>Descriptors!#REF!/12</f>
        <v>#REF!</v>
      </c>
      <c r="E18" s="120" t="e">
        <f>Descriptors!#REF!/12</f>
        <v>#REF!</v>
      </c>
      <c r="F18" s="120" t="e">
        <f>Descriptors!#REF!/12</f>
        <v>#REF!</v>
      </c>
      <c r="I18" s="3" t="str">
        <f t="shared" si="1"/>
        <v>Drain ScourHeavy</v>
      </c>
      <c r="J18" s="3" t="str">
        <f>Descriptors!B22</f>
        <v>Drain Scour</v>
      </c>
      <c r="K18" s="4" t="str">
        <f>IF(Descriptors!A22="","",Descriptors!A22)</f>
        <v>Heavy</v>
      </c>
      <c r="L18" s="3" t="str">
        <f>Descriptors!D22</f>
        <v>Drain Reconstruct</v>
      </c>
      <c r="M18" s="122" t="e">
        <f>Descriptors!#REF!</f>
        <v>#REF!</v>
      </c>
      <c r="N18" s="3" t="str">
        <f t="shared" si="0"/>
        <v/>
      </c>
      <c r="O18" t="str">
        <f>IF(N18="","",MAX(O$1:O17)+1)</f>
        <v/>
      </c>
      <c r="P18" s="7" t="str">
        <f t="shared" si="2"/>
        <v>Guidepost/Sign Damage</v>
      </c>
      <c r="Q18" s="5"/>
      <c r="R18" s="2">
        <f t="shared" si="3"/>
        <v>1</v>
      </c>
      <c r="T18">
        <v>84</v>
      </c>
      <c r="U18" s="6">
        <v>0.31</v>
      </c>
    </row>
    <row r="19" spans="2:21" x14ac:dyDescent="0.25">
      <c r="B19" s="121" t="e">
        <f t="shared" si="4"/>
        <v>#REF!</v>
      </c>
      <c r="C19" s="120" t="e">
        <f>Descriptors!#REF!/12</f>
        <v>#REF!</v>
      </c>
      <c r="D19" s="120" t="e">
        <f>Descriptors!#REF!/12</f>
        <v>#REF!</v>
      </c>
      <c r="E19" s="120" t="e">
        <f>Descriptors!#REF!/12</f>
        <v>#REF!</v>
      </c>
      <c r="F19" s="120" t="e">
        <f>Descriptors!#REF!/12</f>
        <v>#REF!</v>
      </c>
      <c r="I19" s="3" t="str">
        <f t="shared" si="1"/>
        <v>Shoulder ScourMinor</v>
      </c>
      <c r="J19" s="3" t="str">
        <f>Descriptors!B23</f>
        <v>Shoulder Scour</v>
      </c>
      <c r="K19" s="4" t="str">
        <f>IF(Descriptors!A23="","",Descriptors!A23)</f>
        <v>Minor</v>
      </c>
      <c r="L19" s="3" t="str">
        <f>Descriptors!D23</f>
        <v>Shoulder Reshape</v>
      </c>
      <c r="M19" s="122" t="e">
        <f>Descriptors!#REF!</f>
        <v>#REF!</v>
      </c>
      <c r="N19" s="3" t="str">
        <f t="shared" si="0"/>
        <v>Shoulder Scour</v>
      </c>
      <c r="O19">
        <f>IF(N19="","",MAX(O$1:O18)+1)</f>
        <v>8</v>
      </c>
      <c r="P19" s="7" t="str">
        <f t="shared" si="2"/>
        <v>Refer To Comments</v>
      </c>
      <c r="Q19" s="5"/>
      <c r="R19" s="2">
        <f t="shared" si="3"/>
        <v>1</v>
      </c>
      <c r="T19">
        <v>83</v>
      </c>
      <c r="U19" s="6">
        <v>0.32</v>
      </c>
    </row>
    <row r="20" spans="2:21" x14ac:dyDescent="0.25">
      <c r="B20" s="121" t="e">
        <f t="shared" si="4"/>
        <v>#REF!</v>
      </c>
      <c r="C20" s="120" t="e">
        <f>Descriptors!#REF!/12</f>
        <v>#REF!</v>
      </c>
      <c r="D20" s="120" t="e">
        <f>Descriptors!#REF!/12</f>
        <v>#REF!</v>
      </c>
      <c r="E20" s="120" t="e">
        <f>Descriptors!#REF!/12</f>
        <v>#REF!</v>
      </c>
      <c r="F20" s="120" t="e">
        <f>Descriptors!#REF!/12</f>
        <v>#REF!</v>
      </c>
      <c r="I20" s="3" t="str">
        <f t="shared" si="1"/>
        <v>Shoulder ScourMedium</v>
      </c>
      <c r="J20" s="3" t="str">
        <f>Descriptors!B24</f>
        <v>Shoulder Scour</v>
      </c>
      <c r="K20" s="4" t="str">
        <f>IF(Descriptors!A24="","",Descriptors!A24)</f>
        <v>Medium</v>
      </c>
      <c r="L20" s="3" t="str">
        <f>Descriptors!D24</f>
        <v>Shoulder Reinstate</v>
      </c>
      <c r="M20" s="122" t="e">
        <f>Descriptors!#REF!</f>
        <v>#REF!</v>
      </c>
      <c r="N20" s="3" t="str">
        <f t="shared" si="0"/>
        <v/>
      </c>
      <c r="O20" t="str">
        <f>IF(N20="","",MAX(O$1:O19)+1)</f>
        <v/>
      </c>
      <c r="P20" s="7" t="str">
        <f>IFERROR(INDEX($N$2:$N$51,MATCH(ROW()-ROW($P$1),$O$2:$O$51,0)),"")</f>
        <v>Custom A</v>
      </c>
      <c r="Q20" s="5"/>
      <c r="R20" s="2">
        <f t="shared" si="3"/>
        <v>0</v>
      </c>
      <c r="T20">
        <v>82</v>
      </c>
      <c r="U20" s="6">
        <v>0.33</v>
      </c>
    </row>
    <row r="21" spans="2:21" x14ac:dyDescent="0.25">
      <c r="B21" s="121" t="e">
        <f t="shared" si="4"/>
        <v>#REF!</v>
      </c>
      <c r="C21" s="120" t="e">
        <f>Descriptors!#REF!/12</f>
        <v>#REF!</v>
      </c>
      <c r="D21" s="120" t="e">
        <f>Descriptors!#REF!/12</f>
        <v>#REF!</v>
      </c>
      <c r="E21" s="120" t="e">
        <f>Descriptors!#REF!/12</f>
        <v>#REF!</v>
      </c>
      <c r="F21" s="120" t="e">
        <f>Descriptors!#REF!/12</f>
        <v>#REF!</v>
      </c>
      <c r="I21" s="3" t="str">
        <f t="shared" si="1"/>
        <v>Shoulder ScourHeavy</v>
      </c>
      <c r="J21" s="3" t="str">
        <f>Descriptors!B25</f>
        <v>Shoulder Scour</v>
      </c>
      <c r="K21" s="4" t="str">
        <f>IF(Descriptors!A25="","",Descriptors!A25)</f>
        <v>Heavy</v>
      </c>
      <c r="L21" s="3" t="str">
        <f>Descriptors!D25</f>
        <v>Shoulder Reconstruct</v>
      </c>
      <c r="M21" s="122" t="e">
        <f>Descriptors!#REF!</f>
        <v>#REF!</v>
      </c>
      <c r="N21" s="3" t="str">
        <f t="shared" si="0"/>
        <v/>
      </c>
      <c r="O21" t="str">
        <f>IF(N21="","",MAX(O$1:O20)+1)</f>
        <v/>
      </c>
      <c r="P21" s="7" t="str">
        <f t="shared" si="2"/>
        <v>Custom B</v>
      </c>
      <c r="Q21" s="5"/>
      <c r="R21" s="2">
        <f t="shared" si="3"/>
        <v>0</v>
      </c>
      <c r="T21">
        <v>81</v>
      </c>
      <c r="U21" s="6">
        <v>0.34</v>
      </c>
    </row>
    <row r="22" spans="2:21" x14ac:dyDescent="0.25">
      <c r="B22" s="121" t="e">
        <f t="shared" si="4"/>
        <v>#REF!</v>
      </c>
      <c r="C22" s="120" t="e">
        <f>Descriptors!#REF!/12</f>
        <v>#REF!</v>
      </c>
      <c r="D22" s="120" t="e">
        <f>Descriptors!#REF!/12</f>
        <v>#REF!</v>
      </c>
      <c r="E22" s="120" t="e">
        <f>Descriptors!#REF!/12</f>
        <v>#REF!</v>
      </c>
      <c r="F22" s="120" t="e">
        <f>Descriptors!#REF!/12</f>
        <v>#REF!</v>
      </c>
      <c r="I22" s="3" t="str">
        <f t="shared" si="1"/>
        <v>Crossover ScourMinor</v>
      </c>
      <c r="J22" s="3" t="str">
        <f>Descriptors!B26</f>
        <v>Crossover Scour</v>
      </c>
      <c r="K22" s="4" t="str">
        <f>IF(Descriptors!A26="","",Descriptors!A26)</f>
        <v>Minor</v>
      </c>
      <c r="L22" s="3" t="str">
        <f>Descriptors!D26</f>
        <v>Crossover Reshape</v>
      </c>
      <c r="M22" s="122" t="e">
        <f>Descriptors!#REF!</f>
        <v>#REF!</v>
      </c>
      <c r="N22" s="3" t="str">
        <f t="shared" si="0"/>
        <v>Crossover Scour</v>
      </c>
      <c r="O22">
        <f>IF(N22="","",MAX(O$1:O21)+1)</f>
        <v>9</v>
      </c>
      <c r="P22" s="7" t="str">
        <f t="shared" si="2"/>
        <v>Custom C</v>
      </c>
      <c r="Q22" s="5"/>
      <c r="R22" s="2">
        <f t="shared" si="3"/>
        <v>0</v>
      </c>
      <c r="T22">
        <v>80</v>
      </c>
      <c r="U22" s="6">
        <v>0.35</v>
      </c>
    </row>
    <row r="23" spans="2:21" x14ac:dyDescent="0.25">
      <c r="B23" s="121" t="e">
        <f t="shared" si="4"/>
        <v>#REF!</v>
      </c>
      <c r="C23" s="120" t="e">
        <f>Descriptors!#REF!/12</f>
        <v>#REF!</v>
      </c>
      <c r="D23" s="120" t="e">
        <f>Descriptors!#REF!/12</f>
        <v>#REF!</v>
      </c>
      <c r="E23" s="120" t="e">
        <f>Descriptors!#REF!/12</f>
        <v>#REF!</v>
      </c>
      <c r="F23" s="120" t="e">
        <f>Descriptors!#REF!/12</f>
        <v>#REF!</v>
      </c>
      <c r="I23" s="3" t="str">
        <f t="shared" si="1"/>
        <v>Crossover ScourMedium</v>
      </c>
      <c r="J23" s="3" t="str">
        <f>Descriptors!B27</f>
        <v>Crossover Scour</v>
      </c>
      <c r="K23" s="4" t="str">
        <f>IF(Descriptors!A27="","",Descriptors!A27)</f>
        <v>Medium</v>
      </c>
      <c r="L23" s="3" t="str">
        <f>Descriptors!D27</f>
        <v>Crossover Reinstate</v>
      </c>
      <c r="M23" s="122" t="e">
        <f>Descriptors!#REF!</f>
        <v>#REF!</v>
      </c>
      <c r="N23" s="3" t="str">
        <f t="shared" si="0"/>
        <v/>
      </c>
      <c r="O23" t="str">
        <f>IF(N23="","",MAX(O$1:O22)+1)</f>
        <v/>
      </c>
      <c r="P23" s="7" t="str">
        <f t="shared" si="2"/>
        <v>Custom D</v>
      </c>
      <c r="Q23" s="5"/>
      <c r="R23" s="2">
        <f>IF(OR(P23="",LEFT(P23,6)="Custom"),0,1)</f>
        <v>0</v>
      </c>
      <c r="T23">
        <v>79</v>
      </c>
      <c r="U23" s="6">
        <v>0.36</v>
      </c>
    </row>
    <row r="24" spans="2:21" x14ac:dyDescent="0.25">
      <c r="B24" s="121" t="e">
        <f t="shared" si="4"/>
        <v>#REF!</v>
      </c>
      <c r="C24" s="120" t="e">
        <f>Descriptors!#REF!/12</f>
        <v>#REF!</v>
      </c>
      <c r="D24" s="120" t="e">
        <f>Descriptors!#REF!/12</f>
        <v>#REF!</v>
      </c>
      <c r="E24" s="120" t="e">
        <f>Descriptors!#REF!/12</f>
        <v>#REF!</v>
      </c>
      <c r="F24" s="120" t="e">
        <f>Descriptors!#REF!/12</f>
        <v>#REF!</v>
      </c>
      <c r="I24" s="3" t="str">
        <f t="shared" si="1"/>
        <v>Crossover ScourHeavy</v>
      </c>
      <c r="J24" s="3" t="str">
        <f>Descriptors!B28</f>
        <v>Crossover Scour</v>
      </c>
      <c r="K24" s="4" t="str">
        <f>IF(Descriptors!A28="","",Descriptors!A28)</f>
        <v>Heavy</v>
      </c>
      <c r="L24" s="3" t="str">
        <f>Descriptors!D28</f>
        <v>Crossover Reconstruct</v>
      </c>
      <c r="M24" s="122" t="e">
        <f>Descriptors!#REF!</f>
        <v>#REF!</v>
      </c>
      <c r="N24" s="3" t="str">
        <f t="shared" si="0"/>
        <v/>
      </c>
      <c r="O24" t="str">
        <f>IF(N24="","",MAX(O$1:O23)+1)</f>
        <v/>
      </c>
      <c r="P24" s="7" t="str">
        <f t="shared" si="2"/>
        <v>Custom E</v>
      </c>
      <c r="Q24" s="5"/>
      <c r="R24" s="2">
        <f t="shared" si="3"/>
        <v>0</v>
      </c>
      <c r="T24">
        <v>78</v>
      </c>
      <c r="U24" s="6">
        <v>0.37</v>
      </c>
    </row>
    <row r="25" spans="2:21" x14ac:dyDescent="0.25">
      <c r="B25" s="121" t="e">
        <f t="shared" si="4"/>
        <v>#REF!</v>
      </c>
      <c r="C25" s="120" t="e">
        <f>Descriptors!#REF!/12</f>
        <v>#REF!</v>
      </c>
      <c r="D25" s="120" t="e">
        <f>Descriptors!#REF!/12</f>
        <v>#REF!</v>
      </c>
      <c r="E25" s="120" t="e">
        <f>Descriptors!#REF!/12</f>
        <v>#REF!</v>
      </c>
      <c r="F25" s="120" t="e">
        <f>Descriptors!#REF!/12</f>
        <v>#REF!</v>
      </c>
      <c r="I25" s="3" t="str">
        <f t="shared" si="1"/>
        <v>Scour Protection DamageMinor</v>
      </c>
      <c r="J25" s="3" t="str">
        <f>Descriptors!B29</f>
        <v>Scour Protection Damage</v>
      </c>
      <c r="K25" s="4" t="str">
        <f>IF(Descriptors!A29="","",Descriptors!A29)</f>
        <v>Minor</v>
      </c>
      <c r="L25" s="3" t="str">
        <f>Descriptors!D29</f>
        <v>Scour Protection Repair - Minor</v>
      </c>
      <c r="M25" s="122" t="e">
        <f>Descriptors!#REF!</f>
        <v>#REF!</v>
      </c>
      <c r="N25" s="3" t="str">
        <f t="shared" si="0"/>
        <v>Scour Protection Damage</v>
      </c>
      <c r="O25">
        <f>IF(N25="","",MAX(O$1:O24)+1)</f>
        <v>10</v>
      </c>
      <c r="P25" s="7" t="str">
        <f t="shared" si="2"/>
        <v>Custom F</v>
      </c>
      <c r="Q25" s="5"/>
      <c r="R25" s="2">
        <f t="shared" si="3"/>
        <v>0</v>
      </c>
      <c r="T25">
        <v>77</v>
      </c>
      <c r="U25" s="6">
        <v>0.38</v>
      </c>
    </row>
    <row r="26" spans="2:21" x14ac:dyDescent="0.25">
      <c r="B26" s="121" t="e">
        <f t="shared" si="4"/>
        <v>#REF!</v>
      </c>
      <c r="C26" s="120" t="e">
        <f>Descriptors!#REF!/12</f>
        <v>#REF!</v>
      </c>
      <c r="D26" s="120" t="e">
        <f>Descriptors!#REF!/12</f>
        <v>#REF!</v>
      </c>
      <c r="E26" s="120" t="e">
        <f>Descriptors!#REF!/12</f>
        <v>#REF!</v>
      </c>
      <c r="F26" s="120" t="e">
        <f>Descriptors!#REF!/12</f>
        <v>#REF!</v>
      </c>
      <c r="I26" s="3" t="str">
        <f t="shared" si="1"/>
        <v>Scour Protection DamageMedium</v>
      </c>
      <c r="J26" s="3" t="str">
        <f>Descriptors!B30</f>
        <v>Scour Protection Damage</v>
      </c>
      <c r="K26" s="4" t="str">
        <f>IF(Descriptors!A30="","",Descriptors!A30)</f>
        <v>Medium</v>
      </c>
      <c r="L26" s="3" t="str">
        <f>Descriptors!D30</f>
        <v>Scour Protection Repair - Medium</v>
      </c>
      <c r="M26" s="122" t="e">
        <f>Descriptors!#REF!</f>
        <v>#REF!</v>
      </c>
      <c r="N26" s="3" t="str">
        <f t="shared" si="0"/>
        <v/>
      </c>
      <c r="O26" t="str">
        <f>IF(N26="","",MAX(O$1:O25)+1)</f>
        <v/>
      </c>
      <c r="P26" s="7" t="str">
        <f t="shared" si="2"/>
        <v>Custom G</v>
      </c>
      <c r="Q26" s="5"/>
      <c r="R26" s="2">
        <f t="shared" si="3"/>
        <v>0</v>
      </c>
      <c r="T26">
        <v>76</v>
      </c>
      <c r="U26" s="6">
        <v>0.39</v>
      </c>
    </row>
    <row r="27" spans="2:21" x14ac:dyDescent="0.25">
      <c r="B27" s="121" t="e">
        <f t="shared" si="4"/>
        <v>#REF!</v>
      </c>
      <c r="C27" s="120" t="e">
        <f>Descriptors!#REF!/12</f>
        <v>#REF!</v>
      </c>
      <c r="D27" s="120" t="e">
        <f>Descriptors!#REF!/12</f>
        <v>#REF!</v>
      </c>
      <c r="E27" s="120" t="e">
        <f>Descriptors!#REF!/12</f>
        <v>#REF!</v>
      </c>
      <c r="F27" s="120" t="e">
        <f>Descriptors!#REF!/12</f>
        <v>#REF!</v>
      </c>
      <c r="I27" s="3" t="str">
        <f t="shared" si="1"/>
        <v>Scour Protection DamageHeavy</v>
      </c>
      <c r="J27" s="3" t="str">
        <f>Descriptors!B31</f>
        <v>Scour Protection Damage</v>
      </c>
      <c r="K27" s="4" t="str">
        <f>IF(Descriptors!A31="","",Descriptors!A31)</f>
        <v>Heavy</v>
      </c>
      <c r="L27" s="3" t="str">
        <f>Descriptors!D31</f>
        <v>Scour Protection Repair - Heavy</v>
      </c>
      <c r="M27" s="122" t="e">
        <f>Descriptors!#REF!</f>
        <v>#REF!</v>
      </c>
      <c r="N27" s="3" t="str">
        <f t="shared" si="0"/>
        <v/>
      </c>
      <c r="O27" t="str">
        <f>IF(N27="","",MAX(O$1:O26)+1)</f>
        <v/>
      </c>
      <c r="P27" s="7" t="str">
        <f t="shared" si="2"/>
        <v>Custom H</v>
      </c>
      <c r="Q27" s="5"/>
      <c r="R27" s="2">
        <f t="shared" si="3"/>
        <v>0</v>
      </c>
      <c r="T27">
        <v>75</v>
      </c>
      <c r="U27" s="6">
        <v>0.4</v>
      </c>
    </row>
    <row r="28" spans="2:21" x14ac:dyDescent="0.25">
      <c r="B28" s="121" t="e">
        <f t="shared" si="4"/>
        <v>#REF!</v>
      </c>
      <c r="C28" s="120" t="e">
        <f>Descriptors!#REF!/12</f>
        <v>#REF!</v>
      </c>
      <c r="D28" s="120" t="e">
        <f>Descriptors!#REF!/12</f>
        <v>#REF!</v>
      </c>
      <c r="E28" s="120" t="e">
        <f>Descriptors!#REF!/12</f>
        <v>#REF!</v>
      </c>
      <c r="F28" s="120" t="e">
        <f>Descriptors!#REF!/12</f>
        <v>#REF!</v>
      </c>
      <c r="I28" s="3" t="str">
        <f t="shared" si="1"/>
        <v>Culvert End ScourMinor</v>
      </c>
      <c r="J28" s="3" t="str">
        <f>Descriptors!B32</f>
        <v>Culvert End Scour</v>
      </c>
      <c r="K28" s="4" t="str">
        <f>IF(Descriptors!A32="","",Descriptors!A32)</f>
        <v>Minor</v>
      </c>
      <c r="L28" s="3" t="str">
        <f>Descriptors!D32</f>
        <v>Culvert End Repair</v>
      </c>
      <c r="M28" s="122" t="e">
        <f>Descriptors!#REF!</f>
        <v>#REF!</v>
      </c>
      <c r="N28" s="3" t="str">
        <f t="shared" si="0"/>
        <v>Culvert End Scour</v>
      </c>
      <c r="O28">
        <f>IF(N28="","",MAX(O$1:O27)+1)</f>
        <v>11</v>
      </c>
      <c r="P28" s="7" t="str">
        <f t="shared" si="2"/>
        <v>Custom I</v>
      </c>
      <c r="Q28" s="5"/>
      <c r="R28" s="2">
        <f t="shared" si="3"/>
        <v>0</v>
      </c>
      <c r="T28">
        <v>74</v>
      </c>
      <c r="U28" s="6">
        <v>0.41</v>
      </c>
    </row>
    <row r="29" spans="2:21" x14ac:dyDescent="0.25">
      <c r="B29" s="121" t="e">
        <f t="shared" si="4"/>
        <v>#REF!</v>
      </c>
      <c r="C29" s="120" t="e">
        <f>Descriptors!#REF!/12</f>
        <v>#REF!</v>
      </c>
      <c r="D29" s="120" t="e">
        <f>Descriptors!#REF!/12</f>
        <v>#REF!</v>
      </c>
      <c r="E29" s="120" t="e">
        <f>Descriptors!#REF!/12</f>
        <v>#REF!</v>
      </c>
      <c r="F29" s="120" t="e">
        <f>Descriptors!#REF!/12</f>
        <v>#REF!</v>
      </c>
      <c r="I29" s="3" t="str">
        <f t="shared" si="1"/>
        <v>Culvert End ScourMedium</v>
      </c>
      <c r="J29" s="3" t="str">
        <f>Descriptors!B33</f>
        <v>Culvert End Scour</v>
      </c>
      <c r="K29" s="4" t="str">
        <f>IF(Descriptors!A33="","",Descriptors!A33)</f>
        <v>Medium</v>
      </c>
      <c r="L29" s="3" t="str">
        <f>Descriptors!D33</f>
        <v>Culvert End Reinstate</v>
      </c>
      <c r="M29" s="122" t="e">
        <f>Descriptors!#REF!</f>
        <v>#REF!</v>
      </c>
      <c r="N29" s="3" t="str">
        <f t="shared" si="0"/>
        <v/>
      </c>
      <c r="O29" t="str">
        <f>IF(N29="","",MAX(O$1:O28)+1)</f>
        <v/>
      </c>
      <c r="P29" s="7" t="str">
        <f t="shared" si="2"/>
        <v>Custom J</v>
      </c>
      <c r="Q29" s="5"/>
      <c r="R29" s="2">
        <f t="shared" si="3"/>
        <v>0</v>
      </c>
      <c r="T29">
        <v>73</v>
      </c>
      <c r="U29" s="6">
        <v>0.42</v>
      </c>
    </row>
    <row r="30" spans="2:21" x14ac:dyDescent="0.25">
      <c r="B30" s="121" t="e">
        <f t="shared" si="4"/>
        <v>#REF!</v>
      </c>
      <c r="C30" s="120" t="e">
        <f>Descriptors!#REF!/12</f>
        <v>#REF!</v>
      </c>
      <c r="D30" s="120" t="e">
        <f>Descriptors!#REF!/12</f>
        <v>#REF!</v>
      </c>
      <c r="E30" s="120" t="e">
        <f>Descriptors!#REF!/12</f>
        <v>#REF!</v>
      </c>
      <c r="F30" s="120" t="e">
        <f>Descriptors!#REF!/12</f>
        <v>#REF!</v>
      </c>
      <c r="I30" s="3" t="str">
        <f t="shared" si="1"/>
        <v>Culvert End ScourHeavy</v>
      </c>
      <c r="J30" s="3" t="str">
        <f>Descriptors!B34</f>
        <v>Culvert End Scour</v>
      </c>
      <c r="K30" s="4" t="str">
        <f>IF(Descriptors!A34="","",Descriptors!A34)</f>
        <v>Heavy</v>
      </c>
      <c r="L30" s="3" t="str">
        <f>Descriptors!D34</f>
        <v>Culvert End Reconstruct</v>
      </c>
      <c r="M30" s="122" t="e">
        <f>Descriptors!#REF!</f>
        <v>#REF!</v>
      </c>
      <c r="N30" s="3" t="str">
        <f t="shared" si="0"/>
        <v/>
      </c>
      <c r="O30" t="str">
        <f>IF(N30="","",MAX(O$1:O29)+1)</f>
        <v/>
      </c>
      <c r="P30" s="7" t="str">
        <f>IFERROR(INDEX($N$2:$N$51,MATCH(ROW()-ROW($P$1),$O$2:$O$51,0)),"")</f>
        <v>Custom K</v>
      </c>
      <c r="Q30" s="5"/>
      <c r="R30" s="2">
        <f t="shared" si="3"/>
        <v>0</v>
      </c>
      <c r="T30">
        <v>72</v>
      </c>
      <c r="U30" s="6">
        <v>0.43</v>
      </c>
    </row>
    <row r="31" spans="2:21" x14ac:dyDescent="0.25">
      <c r="B31" s="121" t="e">
        <f t="shared" si="4"/>
        <v>#REF!</v>
      </c>
      <c r="C31" s="120" t="e">
        <f>Descriptors!#REF!/12</f>
        <v>#REF!</v>
      </c>
      <c r="D31" s="120" t="e">
        <f>Descriptors!#REF!/12</f>
        <v>#REF!</v>
      </c>
      <c r="E31" s="120" t="e">
        <f>Descriptors!#REF!/12</f>
        <v>#REF!</v>
      </c>
      <c r="F31" s="120" t="e">
        <f>Descriptors!#REF!/12</f>
        <v>#REF!</v>
      </c>
      <c r="I31" s="3" t="str">
        <f t="shared" si="1"/>
        <v>Culvert Headwall Damage</v>
      </c>
      <c r="J31" s="3" t="str">
        <f>Descriptors!B35</f>
        <v>Culvert Headwall Damage</v>
      </c>
      <c r="K31" s="4" t="str">
        <f>IF(Descriptors!A35="","",Descriptors!A35)</f>
        <v/>
      </c>
      <c r="L31" s="3" t="str">
        <f>Descriptors!D35</f>
        <v>Culvert Headwall Replace</v>
      </c>
      <c r="M31" s="122" t="e">
        <f>Descriptors!#REF!</f>
        <v>#REF!</v>
      </c>
      <c r="N31" s="3" t="str">
        <f t="shared" si="0"/>
        <v>Culvert Headwall Damage</v>
      </c>
      <c r="O31">
        <f>IF(N31="","",MAX(O$1:O30)+1)</f>
        <v>12</v>
      </c>
      <c r="P31" s="7" t="str">
        <f t="shared" si="2"/>
        <v>Custom L</v>
      </c>
      <c r="Q31" s="5"/>
      <c r="R31" s="2">
        <f t="shared" si="3"/>
        <v>0</v>
      </c>
      <c r="T31">
        <v>71</v>
      </c>
      <c r="U31" s="6">
        <v>0.44</v>
      </c>
    </row>
    <row r="32" spans="2:21" x14ac:dyDescent="0.25">
      <c r="B32" s="121" t="e">
        <f t="shared" si="4"/>
        <v>#REF!</v>
      </c>
      <c r="C32" s="120" t="e">
        <f>Descriptors!#REF!/12</f>
        <v>#REF!</v>
      </c>
      <c r="D32" s="120" t="e">
        <f>Descriptors!#REF!/12</f>
        <v>#REF!</v>
      </c>
      <c r="E32" s="120" t="e">
        <f>Descriptors!#REF!/12</f>
        <v>#REF!</v>
      </c>
      <c r="F32" s="120" t="e">
        <f>Descriptors!#REF!/12</f>
        <v>#REF!</v>
      </c>
      <c r="I32" s="3" t="str">
        <f t="shared" si="1"/>
        <v>Culvert Pipe Damage</v>
      </c>
      <c r="J32" s="3" t="str">
        <f>Descriptors!B36</f>
        <v>Culvert Pipe Damage</v>
      </c>
      <c r="K32" s="4" t="str">
        <f>IF(Descriptors!A36="","",Descriptors!A36)</f>
        <v/>
      </c>
      <c r="L32" s="3" t="str">
        <f>Descriptors!D36</f>
        <v>Culvert Pipe Replace</v>
      </c>
      <c r="M32" s="122" t="e">
        <f>Descriptors!#REF!</f>
        <v>#REF!</v>
      </c>
      <c r="N32" s="3" t="str">
        <f t="shared" si="0"/>
        <v>Culvert Pipe Damage</v>
      </c>
      <c r="O32">
        <f>IF(N32="","",MAX(O$1:O31)+1)</f>
        <v>13</v>
      </c>
      <c r="P32" s="7" t="str">
        <f t="shared" si="2"/>
        <v>Custom M</v>
      </c>
      <c r="Q32" s="5"/>
      <c r="R32" s="2">
        <f t="shared" si="3"/>
        <v>0</v>
      </c>
      <c r="T32">
        <v>70</v>
      </c>
      <c r="U32" s="6">
        <v>0.45</v>
      </c>
    </row>
    <row r="33" spans="2:21" x14ac:dyDescent="0.25">
      <c r="B33" s="121" t="e">
        <f t="shared" si="4"/>
        <v>#REF!</v>
      </c>
      <c r="C33" s="120" t="e">
        <f>Descriptors!#REF!/12</f>
        <v>#REF!</v>
      </c>
      <c r="D33" s="120" t="e">
        <f>Descriptors!#REF!/12</f>
        <v>#REF!</v>
      </c>
      <c r="E33" s="120" t="e">
        <f>Descriptors!#REF!/12</f>
        <v>#REF!</v>
      </c>
      <c r="F33" s="120" t="e">
        <f>Descriptors!#REF!/12</f>
        <v>#REF!</v>
      </c>
      <c r="I33" s="3" t="str">
        <f t="shared" si="1"/>
        <v>Culvert Apron Damage</v>
      </c>
      <c r="J33" s="3" t="str">
        <f>Descriptors!B37</f>
        <v>Culvert Apron Damage</v>
      </c>
      <c r="K33" s="4" t="str">
        <f>IF(Descriptors!A37="","",Descriptors!A37)</f>
        <v/>
      </c>
      <c r="L33" s="3" t="str">
        <f>Descriptors!D37</f>
        <v>Culvert Apron Replace</v>
      </c>
      <c r="M33" s="122" t="e">
        <f>Descriptors!#REF!</f>
        <v>#REF!</v>
      </c>
      <c r="N33" s="3" t="str">
        <f t="shared" si="0"/>
        <v>Culvert Apron Damage</v>
      </c>
      <c r="O33">
        <f>IF(N33="","",MAX(O$1:O32)+1)</f>
        <v>14</v>
      </c>
      <c r="P33" s="7" t="str">
        <f t="shared" si="2"/>
        <v/>
      </c>
      <c r="Q33" s="5"/>
      <c r="R33" s="2">
        <f t="shared" si="3"/>
        <v>0</v>
      </c>
      <c r="T33">
        <v>69</v>
      </c>
      <c r="U33" s="6">
        <v>0.46</v>
      </c>
    </row>
    <row r="34" spans="2:21" x14ac:dyDescent="0.25">
      <c r="B34" s="121" t="e">
        <f t="shared" si="4"/>
        <v>#REF!</v>
      </c>
      <c r="C34" s="120" t="e">
        <f>Descriptors!#REF!/12</f>
        <v>#REF!</v>
      </c>
      <c r="D34" s="120" t="e">
        <f>Descriptors!#REF!/12</f>
        <v>#REF!</v>
      </c>
      <c r="E34" s="120" t="e">
        <f>Descriptors!#REF!/12</f>
        <v>#REF!</v>
      </c>
      <c r="F34" s="120" t="e">
        <f>Descriptors!#REF!/12</f>
        <v>#REF!</v>
      </c>
      <c r="I34" s="3" t="str">
        <f t="shared" si="1"/>
        <v>Culvert Complete Washout</v>
      </c>
      <c r="J34" s="3" t="str">
        <f>Descriptors!B38</f>
        <v>Culvert Complete Washout</v>
      </c>
      <c r="K34" s="4" t="str">
        <f>IF(Descriptors!A38="","",Descriptors!A38)</f>
        <v/>
      </c>
      <c r="L34" s="3" t="str">
        <f>Descriptors!D38</f>
        <v>Culvert Reconstruct</v>
      </c>
      <c r="M34" s="122" t="e">
        <f>Descriptors!#REF!</f>
        <v>#REF!</v>
      </c>
      <c r="N34" s="3" t="str">
        <f t="shared" si="0"/>
        <v>Culvert Complete Washout</v>
      </c>
      <c r="O34">
        <f>IF(N34="","",MAX(O$1:O33)+1)</f>
        <v>15</v>
      </c>
      <c r="P34" s="7" t="str">
        <f t="shared" si="2"/>
        <v/>
      </c>
      <c r="Q34" s="5"/>
      <c r="R34" s="2">
        <f t="shared" si="3"/>
        <v>0</v>
      </c>
      <c r="T34">
        <v>68</v>
      </c>
      <c r="U34" s="6">
        <v>0.47</v>
      </c>
    </row>
    <row r="35" spans="2:21" x14ac:dyDescent="0.25">
      <c r="B35" s="121" t="e">
        <f t="shared" si="4"/>
        <v>#REF!</v>
      </c>
      <c r="C35" s="120" t="e">
        <f>Descriptors!#REF!/12</f>
        <v>#REF!</v>
      </c>
      <c r="D35" s="120" t="e">
        <f>Descriptors!#REF!/12</f>
        <v>#REF!</v>
      </c>
      <c r="E35" s="120" t="e">
        <f>Descriptors!#REF!/12</f>
        <v>#REF!</v>
      </c>
      <c r="F35" s="120" t="e">
        <f>Descriptors!#REF!/12</f>
        <v>#REF!</v>
      </c>
      <c r="I35" s="3" t="str">
        <f t="shared" si="1"/>
        <v>Traffic HazardMinor</v>
      </c>
      <c r="J35" s="3" t="str">
        <f>Descriptors!B39</f>
        <v>Traffic Hazard</v>
      </c>
      <c r="K35" s="4" t="str">
        <f>IF(Descriptors!A39="","",Descriptors!A39)</f>
        <v>Minor</v>
      </c>
      <c r="L35" s="3" t="str">
        <f>Descriptors!D39</f>
        <v>Traffic Management - Signs</v>
      </c>
      <c r="M35" s="122" t="e">
        <f>Descriptors!#REF!</f>
        <v>#REF!</v>
      </c>
      <c r="N35" s="3" t="str">
        <f t="shared" si="0"/>
        <v>Traffic Hazard</v>
      </c>
      <c r="O35">
        <f>IF(N35="","",MAX(O$1:O34)+1)</f>
        <v>16</v>
      </c>
      <c r="P35" s="7" t="str">
        <f t="shared" si="2"/>
        <v/>
      </c>
      <c r="Q35" s="5"/>
      <c r="R35" s="2">
        <f t="shared" si="3"/>
        <v>0</v>
      </c>
      <c r="T35">
        <v>67</v>
      </c>
      <c r="U35" s="6">
        <v>0.48</v>
      </c>
    </row>
    <row r="36" spans="2:21" x14ac:dyDescent="0.25">
      <c r="B36" s="121" t="e">
        <f t="shared" si="4"/>
        <v>#REF!</v>
      </c>
      <c r="C36" s="120" t="e">
        <f>Descriptors!#REF!/12</f>
        <v>#REF!</v>
      </c>
      <c r="D36" s="120" t="e">
        <f>Descriptors!#REF!/12</f>
        <v>#REF!</v>
      </c>
      <c r="E36" s="120" t="e">
        <f>Descriptors!#REF!/12</f>
        <v>#REF!</v>
      </c>
      <c r="F36" s="120" t="e">
        <f>Descriptors!#REF!/12</f>
        <v>#REF!</v>
      </c>
      <c r="I36" s="3" t="str">
        <f t="shared" si="1"/>
        <v>Traffic HazardMedium</v>
      </c>
      <c r="J36" s="3" t="str">
        <f>Descriptors!B40</f>
        <v>Traffic Hazard</v>
      </c>
      <c r="K36" s="4" t="str">
        <f>IF(Descriptors!A40="","",Descriptors!A40)</f>
        <v>Medium</v>
      </c>
      <c r="L36" s="3" t="str">
        <f>Descriptors!D40</f>
        <v>Traffic Management - Signals</v>
      </c>
      <c r="M36" s="122" t="e">
        <f>Descriptors!#REF!</f>
        <v>#REF!</v>
      </c>
      <c r="N36" s="3" t="str">
        <f t="shared" si="0"/>
        <v/>
      </c>
      <c r="O36" t="str">
        <f>IF(N36="","",MAX(O$1:O35)+1)</f>
        <v/>
      </c>
      <c r="P36" s="7" t="str">
        <f t="shared" si="2"/>
        <v/>
      </c>
      <c r="Q36" s="5"/>
      <c r="R36" s="2">
        <f t="shared" si="3"/>
        <v>0</v>
      </c>
      <c r="T36">
        <v>66</v>
      </c>
      <c r="U36" s="6">
        <v>0.49</v>
      </c>
    </row>
    <row r="37" spans="2:21" x14ac:dyDescent="0.25">
      <c r="B37" s="121" t="e">
        <f t="shared" si="4"/>
        <v>#REF!</v>
      </c>
      <c r="C37" s="120" t="e">
        <f>Descriptors!#REF!/12</f>
        <v>#REF!</v>
      </c>
      <c r="D37" s="120" t="e">
        <f>Descriptors!#REF!/12</f>
        <v>#REF!</v>
      </c>
      <c r="E37" s="120" t="e">
        <f>Descriptors!#REF!/12</f>
        <v>#REF!</v>
      </c>
      <c r="F37" s="120" t="e">
        <f>Descriptors!#REF!/12</f>
        <v>#REF!</v>
      </c>
      <c r="I37" s="3" t="str">
        <f t="shared" si="1"/>
        <v>Guidepost/Sign Damage</v>
      </c>
      <c r="J37" s="3" t="str">
        <f>Descriptors!B41</f>
        <v>Guidepost/Sign Damage</v>
      </c>
      <c r="K37" s="4" t="str">
        <f>IF(Descriptors!A41="","",Descriptors!A41)</f>
        <v/>
      </c>
      <c r="L37" s="3" t="str">
        <f>Descriptors!D41</f>
        <v>Replace guidepost/sign</v>
      </c>
      <c r="M37" s="122" t="e">
        <f>Descriptors!#REF!</f>
        <v>#REF!</v>
      </c>
      <c r="N37" s="3" t="str">
        <f t="shared" si="0"/>
        <v>Guidepost/Sign Damage</v>
      </c>
      <c r="O37">
        <f>IF(N37="","",MAX(O$1:O36)+1)</f>
        <v>17</v>
      </c>
      <c r="P37" s="7" t="str">
        <f t="shared" si="2"/>
        <v/>
      </c>
      <c r="Q37" s="5"/>
      <c r="R37" s="2">
        <f t="shared" si="3"/>
        <v>0</v>
      </c>
      <c r="T37">
        <v>65</v>
      </c>
      <c r="U37" s="6">
        <v>0.5</v>
      </c>
    </row>
    <row r="38" spans="2:21" x14ac:dyDescent="0.25">
      <c r="B38" s="121" t="e">
        <f t="shared" si="4"/>
        <v>#REF!</v>
      </c>
      <c r="C38" s="120" t="e">
        <f>Descriptors!#REF!/12</f>
        <v>#REF!</v>
      </c>
      <c r="D38" s="120" t="e">
        <f>Descriptors!#REF!/12</f>
        <v>#REF!</v>
      </c>
      <c r="E38" s="120" t="e">
        <f>Descriptors!#REF!/12</f>
        <v>#REF!</v>
      </c>
      <c r="F38" s="120" t="e">
        <f>Descriptors!#REF!/12</f>
        <v>#REF!</v>
      </c>
      <c r="I38" s="3" t="str">
        <f t="shared" si="1"/>
        <v>Refer To Comments</v>
      </c>
      <c r="J38" s="3" t="str">
        <f>Descriptors!B42</f>
        <v>Refer To Comments</v>
      </c>
      <c r="K38" s="4" t="str">
        <f>IF(Descriptors!A42="","",Descriptors!A42)</f>
        <v/>
      </c>
      <c r="L38" s="3" t="str">
        <f>Descriptors!D42</f>
        <v>Seek Quote</v>
      </c>
      <c r="M38" s="122" t="e">
        <f>Descriptors!#REF!</f>
        <v>#REF!</v>
      </c>
      <c r="N38" s="3" t="str">
        <f t="shared" si="0"/>
        <v>Refer To Comments</v>
      </c>
      <c r="O38">
        <f>IF(N38="","",MAX(O$1:O37)+1)</f>
        <v>18</v>
      </c>
      <c r="P38" s="7" t="str">
        <f t="shared" si="2"/>
        <v/>
      </c>
      <c r="Q38" s="5"/>
      <c r="R38" s="2">
        <f t="shared" si="3"/>
        <v>0</v>
      </c>
      <c r="T38">
        <v>64</v>
      </c>
      <c r="U38" s="6">
        <v>0.51</v>
      </c>
    </row>
    <row r="39" spans="2:21" x14ac:dyDescent="0.25">
      <c r="B39" s="121" t="e">
        <f t="shared" si="4"/>
        <v>#REF!</v>
      </c>
      <c r="C39" s="120" t="e">
        <f>Descriptors!#REF!/12</f>
        <v>#REF!</v>
      </c>
      <c r="D39" s="120" t="e">
        <f>Descriptors!#REF!/12</f>
        <v>#REF!</v>
      </c>
      <c r="E39" s="120" t="e">
        <f>Descriptors!#REF!/12</f>
        <v>#REF!</v>
      </c>
      <c r="F39" s="120" t="e">
        <f>Descriptors!#REF!/12</f>
        <v>#REF!</v>
      </c>
      <c r="I39" s="3" t="str">
        <f t="shared" si="1"/>
        <v>Custom A</v>
      </c>
      <c r="J39" s="3" t="str">
        <f>Descriptors!B43</f>
        <v>Custom A</v>
      </c>
      <c r="K39" s="4" t="str">
        <f>IF(Descriptors!A43="","",Descriptors!A43)</f>
        <v/>
      </c>
      <c r="L39" s="3" t="str">
        <f>Descriptors!D43</f>
        <v>Custom A</v>
      </c>
      <c r="M39" s="122" t="e">
        <f>Descriptors!#REF!</f>
        <v>#REF!</v>
      </c>
      <c r="N39" s="3" t="str">
        <f t="shared" si="0"/>
        <v>Custom A</v>
      </c>
      <c r="O39">
        <f>IF(N39="","",MAX(O$1:O38)+1)</f>
        <v>19</v>
      </c>
      <c r="P39" s="7" t="str">
        <f t="shared" si="2"/>
        <v/>
      </c>
      <c r="Q39" s="5"/>
      <c r="R39" s="2">
        <f>IF(OR(P39="",LEFT(P39,6)="Custom"),0,1)</f>
        <v>0</v>
      </c>
      <c r="T39">
        <v>63</v>
      </c>
      <c r="U39" s="6">
        <v>0.52</v>
      </c>
    </row>
    <row r="40" spans="2:21" x14ac:dyDescent="0.25">
      <c r="B40" s="121" t="e">
        <f t="shared" si="4"/>
        <v>#REF!</v>
      </c>
      <c r="C40" s="120" t="e">
        <f>Descriptors!#REF!/12</f>
        <v>#REF!</v>
      </c>
      <c r="D40" s="120" t="e">
        <f>Descriptors!#REF!/12</f>
        <v>#REF!</v>
      </c>
      <c r="E40" s="120" t="e">
        <f>Descriptors!#REF!/12</f>
        <v>#REF!</v>
      </c>
      <c r="F40" s="120" t="e">
        <f>Descriptors!#REF!/12</f>
        <v>#REF!</v>
      </c>
      <c r="I40" s="3" t="str">
        <f t="shared" si="1"/>
        <v>Custom B</v>
      </c>
      <c r="J40" s="3" t="str">
        <f>Descriptors!B44</f>
        <v>Custom B</v>
      </c>
      <c r="K40" s="4" t="str">
        <f>IF(Descriptors!A44="","",Descriptors!A44)</f>
        <v/>
      </c>
      <c r="L40" s="3" t="str">
        <f>Descriptors!D44</f>
        <v>Custom B</v>
      </c>
      <c r="M40" s="122" t="e">
        <f>Descriptors!#REF!</f>
        <v>#REF!</v>
      </c>
      <c r="N40" s="3" t="str">
        <f t="shared" si="0"/>
        <v>Custom B</v>
      </c>
      <c r="O40">
        <f>IF(N40="","",MAX(O$1:O39)+1)</f>
        <v>20</v>
      </c>
      <c r="P40" s="7" t="str">
        <f t="shared" si="2"/>
        <v/>
      </c>
      <c r="Q40" s="5"/>
      <c r="R40" s="2">
        <f t="shared" si="3"/>
        <v>0</v>
      </c>
      <c r="T40">
        <v>62</v>
      </c>
      <c r="U40" s="6">
        <v>0.53</v>
      </c>
    </row>
    <row r="41" spans="2:21" x14ac:dyDescent="0.25">
      <c r="B41" s="121" t="e">
        <f t="shared" si="4"/>
        <v>#REF!</v>
      </c>
      <c r="C41" s="120" t="e">
        <f>Descriptors!#REF!/12</f>
        <v>#REF!</v>
      </c>
      <c r="D41" s="120" t="e">
        <f>Descriptors!#REF!/12</f>
        <v>#REF!</v>
      </c>
      <c r="E41" s="120" t="e">
        <f>Descriptors!#REF!/12</f>
        <v>#REF!</v>
      </c>
      <c r="F41" s="120" t="e">
        <f>Descriptors!#REF!/12</f>
        <v>#REF!</v>
      </c>
      <c r="I41" s="3" t="str">
        <f t="shared" si="1"/>
        <v>Custom C</v>
      </c>
      <c r="J41" s="3" t="str">
        <f>Descriptors!B45</f>
        <v>Custom C</v>
      </c>
      <c r="K41" s="4" t="str">
        <f>IF(Descriptors!A45="","",Descriptors!A45)</f>
        <v/>
      </c>
      <c r="L41" s="3" t="str">
        <f>Descriptors!D45</f>
        <v>Custom C</v>
      </c>
      <c r="M41" s="122" t="e">
        <f>Descriptors!#REF!</f>
        <v>#REF!</v>
      </c>
      <c r="N41" s="3" t="str">
        <f t="shared" si="0"/>
        <v>Custom C</v>
      </c>
      <c r="O41">
        <f>IF(N41="","",MAX(O$1:O40)+1)</f>
        <v>21</v>
      </c>
      <c r="P41" s="7" t="str">
        <f t="shared" si="2"/>
        <v/>
      </c>
      <c r="Q41" s="5"/>
      <c r="R41" s="2">
        <f t="shared" si="3"/>
        <v>0</v>
      </c>
      <c r="T41">
        <v>61</v>
      </c>
      <c r="U41" s="6">
        <v>0.54</v>
      </c>
    </row>
    <row r="42" spans="2:21" x14ac:dyDescent="0.25">
      <c r="B42" s="121" t="e">
        <f t="shared" si="4"/>
        <v>#REF!</v>
      </c>
      <c r="C42" s="120" t="e">
        <f>Descriptors!#REF!/12</f>
        <v>#REF!</v>
      </c>
      <c r="D42" s="120" t="e">
        <f>Descriptors!#REF!/12</f>
        <v>#REF!</v>
      </c>
      <c r="E42" s="120" t="e">
        <f>Descriptors!#REF!/12</f>
        <v>#REF!</v>
      </c>
      <c r="F42" s="120" t="e">
        <f>Descriptors!#REF!/12</f>
        <v>#REF!</v>
      </c>
      <c r="I42" s="3" t="str">
        <f t="shared" si="1"/>
        <v>Custom D</v>
      </c>
      <c r="J42" s="3" t="str">
        <f>Descriptors!B46</f>
        <v>Custom D</v>
      </c>
      <c r="K42" s="4" t="str">
        <f>IF(Descriptors!A46="","",Descriptors!A46)</f>
        <v/>
      </c>
      <c r="L42" s="3" t="str">
        <f>Descriptors!D46</f>
        <v>Custom D</v>
      </c>
      <c r="M42" s="122" t="e">
        <f>Descriptors!#REF!</f>
        <v>#REF!</v>
      </c>
      <c r="N42" s="3" t="str">
        <f t="shared" si="0"/>
        <v>Custom D</v>
      </c>
      <c r="O42">
        <f>IF(N42="","",MAX(O$1:O41)+1)</f>
        <v>22</v>
      </c>
      <c r="P42" s="7" t="str">
        <f t="shared" si="2"/>
        <v/>
      </c>
      <c r="Q42" s="5"/>
      <c r="R42" s="2">
        <f t="shared" si="3"/>
        <v>0</v>
      </c>
      <c r="T42">
        <v>60</v>
      </c>
      <c r="U42" s="6">
        <v>0.55000000000000004</v>
      </c>
    </row>
    <row r="43" spans="2:21" x14ac:dyDescent="0.25">
      <c r="B43" s="121" t="e">
        <f t="shared" si="4"/>
        <v>#REF!</v>
      </c>
      <c r="C43" s="120" t="e">
        <f>Descriptors!#REF!/12</f>
        <v>#REF!</v>
      </c>
      <c r="D43" s="120" t="e">
        <f>Descriptors!#REF!/12</f>
        <v>#REF!</v>
      </c>
      <c r="E43" s="120" t="e">
        <f>Descriptors!#REF!/12</f>
        <v>#REF!</v>
      </c>
      <c r="F43" s="120" t="e">
        <f>Descriptors!#REF!/12</f>
        <v>#REF!</v>
      </c>
      <c r="I43" s="3" t="str">
        <f t="shared" si="1"/>
        <v>Custom E</v>
      </c>
      <c r="J43" s="3" t="str">
        <f>Descriptors!B47</f>
        <v>Custom E</v>
      </c>
      <c r="K43" s="4" t="str">
        <f>IF(Descriptors!A47="","",Descriptors!A47)</f>
        <v/>
      </c>
      <c r="L43" s="3" t="str">
        <f>Descriptors!D47</f>
        <v>Custom E</v>
      </c>
      <c r="M43" s="122" t="e">
        <f>Descriptors!#REF!</f>
        <v>#REF!</v>
      </c>
      <c r="N43" s="3" t="str">
        <f t="shared" si="0"/>
        <v>Custom E</v>
      </c>
      <c r="O43">
        <f>IF(N43="","",MAX(O$1:O42)+1)</f>
        <v>23</v>
      </c>
      <c r="P43" s="7" t="str">
        <f t="shared" si="2"/>
        <v/>
      </c>
      <c r="Q43" s="5"/>
      <c r="R43" s="2">
        <f t="shared" si="3"/>
        <v>0</v>
      </c>
      <c r="T43">
        <v>59</v>
      </c>
      <c r="U43" s="6">
        <v>0.56000000000000005</v>
      </c>
    </row>
    <row r="44" spans="2:21" x14ac:dyDescent="0.25">
      <c r="B44" s="121" t="e">
        <f t="shared" si="4"/>
        <v>#REF!</v>
      </c>
      <c r="C44" s="120" t="e">
        <f>Descriptors!#REF!/12</f>
        <v>#REF!</v>
      </c>
      <c r="D44" s="120" t="e">
        <f>Descriptors!#REF!/12</f>
        <v>#REF!</v>
      </c>
      <c r="E44" s="120" t="e">
        <f>Descriptors!#REF!/12</f>
        <v>#REF!</v>
      </c>
      <c r="F44" s="120" t="e">
        <f>Descriptors!#REF!/12</f>
        <v>#REF!</v>
      </c>
      <c r="I44" s="3" t="str">
        <f t="shared" si="1"/>
        <v>Custom F</v>
      </c>
      <c r="J44" s="3" t="str">
        <f>Descriptors!B48</f>
        <v>Custom F</v>
      </c>
      <c r="K44" s="4" t="str">
        <f>IF(Descriptors!A48="","",Descriptors!A48)</f>
        <v/>
      </c>
      <c r="L44" s="3" t="str">
        <f>Descriptors!D48</f>
        <v>Custom F</v>
      </c>
      <c r="M44" s="122" t="e">
        <f>Descriptors!#REF!</f>
        <v>#REF!</v>
      </c>
      <c r="N44" s="3" t="str">
        <f t="shared" si="0"/>
        <v>Custom F</v>
      </c>
      <c r="O44">
        <f>IF(N44="","",MAX(O$1:O43)+1)</f>
        <v>24</v>
      </c>
      <c r="P44" s="7" t="str">
        <f t="shared" si="2"/>
        <v/>
      </c>
      <c r="Q44" s="5"/>
      <c r="R44" s="2">
        <f t="shared" si="3"/>
        <v>0</v>
      </c>
      <c r="T44">
        <v>58</v>
      </c>
      <c r="U44" s="6">
        <v>0.56999999999999995</v>
      </c>
    </row>
    <row r="45" spans="2:21" x14ac:dyDescent="0.25">
      <c r="B45" s="121" t="e">
        <f t="shared" si="4"/>
        <v>#REF!</v>
      </c>
      <c r="C45" s="120" t="e">
        <f>Descriptors!#REF!/12</f>
        <v>#REF!</v>
      </c>
      <c r="D45" s="120" t="e">
        <f>Descriptors!#REF!/12</f>
        <v>#REF!</v>
      </c>
      <c r="E45" s="120" t="e">
        <f>Descriptors!#REF!/12</f>
        <v>#REF!</v>
      </c>
      <c r="F45" s="120" t="e">
        <f>Descriptors!#REF!/12</f>
        <v>#REF!</v>
      </c>
      <c r="I45" s="3" t="str">
        <f t="shared" si="1"/>
        <v>Custom G</v>
      </c>
      <c r="J45" s="3" t="str">
        <f>Descriptors!B49</f>
        <v>Custom G</v>
      </c>
      <c r="K45" s="4" t="str">
        <f>IF(Descriptors!A49="","",Descriptors!A49)</f>
        <v/>
      </c>
      <c r="L45" s="3" t="str">
        <f>Descriptors!D49</f>
        <v>Custom G</v>
      </c>
      <c r="M45" s="122" t="e">
        <f>Descriptors!#REF!</f>
        <v>#REF!</v>
      </c>
      <c r="N45" s="3" t="str">
        <f t="shared" si="0"/>
        <v>Custom G</v>
      </c>
      <c r="O45">
        <f>IF(N45="","",MAX(O$1:O44)+1)</f>
        <v>25</v>
      </c>
      <c r="P45" s="7" t="str">
        <f>IFERROR(INDEX($N$2:$N$51,MATCH(ROW()-ROW($P$1),$O$2:$O$51,0)),"")</f>
        <v/>
      </c>
      <c r="Q45" s="5"/>
      <c r="R45" s="2">
        <f t="shared" si="3"/>
        <v>0</v>
      </c>
      <c r="T45">
        <v>57</v>
      </c>
      <c r="U45" s="6">
        <v>0.57999999999999996</v>
      </c>
    </row>
    <row r="46" spans="2:21" x14ac:dyDescent="0.25">
      <c r="B46" s="121" t="e">
        <f t="shared" si="4"/>
        <v>#REF!</v>
      </c>
      <c r="C46" s="120" t="e">
        <f>Descriptors!#REF!/12</f>
        <v>#REF!</v>
      </c>
      <c r="D46" s="120" t="e">
        <f>Descriptors!#REF!/12</f>
        <v>#REF!</v>
      </c>
      <c r="E46" s="120" t="e">
        <f>Descriptors!#REF!/12</f>
        <v>#REF!</v>
      </c>
      <c r="F46" s="120" t="e">
        <f>Descriptors!#REF!/12</f>
        <v>#REF!</v>
      </c>
      <c r="I46" s="3" t="str">
        <f t="shared" si="1"/>
        <v>Custom H</v>
      </c>
      <c r="J46" s="3" t="str">
        <f>Descriptors!B50</f>
        <v>Custom H</v>
      </c>
      <c r="K46" s="4" t="str">
        <f>IF(Descriptors!A50="","",Descriptors!A50)</f>
        <v/>
      </c>
      <c r="L46" s="3" t="str">
        <f>Descriptors!D50</f>
        <v>Custom H</v>
      </c>
      <c r="M46" s="122" t="e">
        <f>Descriptors!#REF!</f>
        <v>#REF!</v>
      </c>
      <c r="N46" s="3" t="str">
        <f t="shared" si="0"/>
        <v>Custom H</v>
      </c>
      <c r="O46">
        <f>IF(N46="","",MAX(O$1:O45)+1)</f>
        <v>26</v>
      </c>
      <c r="P46" s="7" t="str">
        <f t="shared" si="2"/>
        <v/>
      </c>
      <c r="Q46" s="5"/>
      <c r="R46" s="2">
        <f t="shared" si="3"/>
        <v>0</v>
      </c>
      <c r="T46">
        <v>56</v>
      </c>
      <c r="U46" s="6">
        <v>0.59</v>
      </c>
    </row>
    <row r="47" spans="2:21" x14ac:dyDescent="0.25">
      <c r="B47" s="121" t="e">
        <f t="shared" si="4"/>
        <v>#REF!</v>
      </c>
      <c r="C47" s="120" t="e">
        <f>Descriptors!#REF!/12</f>
        <v>#REF!</v>
      </c>
      <c r="D47" s="120" t="e">
        <f>Descriptors!#REF!/12</f>
        <v>#REF!</v>
      </c>
      <c r="E47" s="120" t="e">
        <f>Descriptors!#REF!/12</f>
        <v>#REF!</v>
      </c>
      <c r="F47" s="120" t="e">
        <f>Descriptors!#REF!/12</f>
        <v>#REF!</v>
      </c>
      <c r="I47" s="3" t="str">
        <f t="shared" si="1"/>
        <v>Custom I</v>
      </c>
      <c r="J47" s="3" t="str">
        <f>Descriptors!B51</f>
        <v>Custom I</v>
      </c>
      <c r="K47" s="4" t="str">
        <f>IF(Descriptors!A51="","",Descriptors!A51)</f>
        <v/>
      </c>
      <c r="L47" s="3" t="str">
        <f>Descriptors!D51</f>
        <v>Custom I</v>
      </c>
      <c r="M47" s="122" t="e">
        <f>Descriptors!#REF!</f>
        <v>#REF!</v>
      </c>
      <c r="N47" s="3" t="str">
        <f t="shared" si="0"/>
        <v>Custom I</v>
      </c>
      <c r="O47">
        <f>IF(N47="","",MAX(O$1:O46)+1)</f>
        <v>27</v>
      </c>
      <c r="P47" s="7" t="str">
        <f t="shared" si="2"/>
        <v/>
      </c>
      <c r="Q47" s="5"/>
      <c r="R47" s="2">
        <f t="shared" si="3"/>
        <v>0</v>
      </c>
      <c r="T47">
        <v>55</v>
      </c>
      <c r="U47" s="6">
        <v>0.6</v>
      </c>
    </row>
    <row r="48" spans="2:21" x14ac:dyDescent="0.25">
      <c r="B48" s="121" t="e">
        <f t="shared" si="4"/>
        <v>#REF!</v>
      </c>
      <c r="C48" s="120" t="e">
        <f>Descriptors!#REF!/12</f>
        <v>#REF!</v>
      </c>
      <c r="D48" s="120" t="e">
        <f>Descriptors!#REF!/12</f>
        <v>#REF!</v>
      </c>
      <c r="E48" s="120" t="e">
        <f>Descriptors!#REF!/12</f>
        <v>#REF!</v>
      </c>
      <c r="F48" s="120" t="e">
        <f>Descriptors!#REF!/12</f>
        <v>#REF!</v>
      </c>
      <c r="I48" s="3" t="str">
        <f t="shared" si="1"/>
        <v>Custom J</v>
      </c>
      <c r="J48" s="3" t="str">
        <f>Descriptors!B52</f>
        <v>Custom J</v>
      </c>
      <c r="K48" s="4" t="str">
        <f>IF(Descriptors!A52="","",Descriptors!A52)</f>
        <v/>
      </c>
      <c r="L48" s="3" t="str">
        <f>Descriptors!D52</f>
        <v>Custom J</v>
      </c>
      <c r="M48" s="122" t="e">
        <f>Descriptors!#REF!</f>
        <v>#REF!</v>
      </c>
      <c r="N48" s="3" t="str">
        <f t="shared" si="0"/>
        <v>Custom J</v>
      </c>
      <c r="O48">
        <f>IF(N48="","",MAX(O$1:O47)+1)</f>
        <v>28</v>
      </c>
      <c r="P48" s="7" t="str">
        <f t="shared" si="2"/>
        <v/>
      </c>
      <c r="Q48" s="5"/>
      <c r="R48" s="2">
        <f t="shared" si="3"/>
        <v>0</v>
      </c>
      <c r="T48">
        <v>54</v>
      </c>
      <c r="U48" s="6">
        <v>0.61</v>
      </c>
    </row>
    <row r="49" spans="2:21" x14ac:dyDescent="0.25">
      <c r="B49" s="121" t="e">
        <f t="shared" si="4"/>
        <v>#REF!</v>
      </c>
      <c r="C49" s="120" t="e">
        <f>Descriptors!#REF!/12</f>
        <v>#REF!</v>
      </c>
      <c r="D49" s="120" t="e">
        <f>Descriptors!#REF!/12</f>
        <v>#REF!</v>
      </c>
      <c r="E49" s="120" t="e">
        <f>Descriptors!#REF!/12</f>
        <v>#REF!</v>
      </c>
      <c r="F49" s="120" t="e">
        <f>Descriptors!#REF!/12</f>
        <v>#REF!</v>
      </c>
      <c r="I49" s="3" t="str">
        <f t="shared" si="1"/>
        <v>Custom K</v>
      </c>
      <c r="J49" s="3" t="str">
        <f>Descriptors!B53</f>
        <v>Custom K</v>
      </c>
      <c r="K49" s="4" t="str">
        <f>IF(Descriptors!A53="","",Descriptors!A53)</f>
        <v/>
      </c>
      <c r="L49" s="3" t="str">
        <f>Descriptors!D53</f>
        <v>Custom K</v>
      </c>
      <c r="M49" s="122" t="e">
        <f>Descriptors!#REF!</f>
        <v>#REF!</v>
      </c>
      <c r="N49" s="3" t="str">
        <f t="shared" si="0"/>
        <v>Custom K</v>
      </c>
      <c r="O49">
        <f>IF(N49="","",MAX(O$1:O48)+1)</f>
        <v>29</v>
      </c>
      <c r="P49" s="7" t="str">
        <f t="shared" si="2"/>
        <v/>
      </c>
      <c r="Q49" s="5"/>
      <c r="R49" s="2">
        <f t="shared" si="3"/>
        <v>0</v>
      </c>
      <c r="T49">
        <v>53</v>
      </c>
      <c r="U49" s="6">
        <v>0.62</v>
      </c>
    </row>
    <row r="50" spans="2:21" x14ac:dyDescent="0.25">
      <c r="B50" s="121" t="e">
        <f t="shared" ref="B50:B81" si="5">EDATE(B49,1)</f>
        <v>#REF!</v>
      </c>
      <c r="C50" s="120" t="e">
        <f>Descriptors!#REF!/12</f>
        <v>#REF!</v>
      </c>
      <c r="D50" s="120" t="e">
        <f>Descriptors!#REF!/12</f>
        <v>#REF!</v>
      </c>
      <c r="E50" s="120" t="e">
        <f>Descriptors!#REF!/12</f>
        <v>#REF!</v>
      </c>
      <c r="F50" s="120" t="e">
        <f>Descriptors!#REF!/12</f>
        <v>#REF!</v>
      </c>
      <c r="I50" s="3" t="str">
        <f t="shared" si="1"/>
        <v>Custom L</v>
      </c>
      <c r="J50" s="3" t="str">
        <f>Descriptors!B54</f>
        <v>Custom L</v>
      </c>
      <c r="K50" s="4" t="str">
        <f>IF(Descriptors!A54="","",Descriptors!A54)</f>
        <v/>
      </c>
      <c r="L50" s="3" t="str">
        <f>Descriptors!D54</f>
        <v>Custom L</v>
      </c>
      <c r="M50" s="122" t="e">
        <f>Descriptors!#REF!</f>
        <v>#REF!</v>
      </c>
      <c r="N50" s="3" t="str">
        <f t="shared" si="0"/>
        <v>Custom L</v>
      </c>
      <c r="O50">
        <f>IF(N50="","",MAX(O$1:O49)+1)</f>
        <v>30</v>
      </c>
      <c r="P50" s="7" t="str">
        <f t="shared" si="2"/>
        <v/>
      </c>
      <c r="Q50" s="5"/>
      <c r="R50" s="2">
        <f t="shared" si="3"/>
        <v>0</v>
      </c>
      <c r="T50">
        <v>52</v>
      </c>
      <c r="U50" s="6">
        <v>0.63</v>
      </c>
    </row>
    <row r="51" spans="2:21" x14ac:dyDescent="0.25">
      <c r="B51" s="121" t="e">
        <f t="shared" si="5"/>
        <v>#REF!</v>
      </c>
      <c r="C51" s="120" t="e">
        <f>Descriptors!#REF!/12</f>
        <v>#REF!</v>
      </c>
      <c r="D51" s="120" t="e">
        <f>Descriptors!#REF!/12</f>
        <v>#REF!</v>
      </c>
      <c r="E51" s="120" t="e">
        <f>Descriptors!#REF!/12</f>
        <v>#REF!</v>
      </c>
      <c r="F51" s="120" t="e">
        <f>Descriptors!#REF!/12</f>
        <v>#REF!</v>
      </c>
      <c r="I51" s="3" t="str">
        <f t="shared" si="1"/>
        <v>Custom M</v>
      </c>
      <c r="J51" s="3" t="str">
        <f>Descriptors!B55</f>
        <v>Custom M</v>
      </c>
      <c r="K51" s="4" t="str">
        <f>IF(Descriptors!A55="","",Descriptors!A55)</f>
        <v/>
      </c>
      <c r="L51" s="3" t="str">
        <f>Descriptors!D55</f>
        <v>Custom M</v>
      </c>
      <c r="M51" s="122" t="e">
        <f>Descriptors!#REF!</f>
        <v>#REF!</v>
      </c>
      <c r="N51" s="3" t="str">
        <f t="shared" si="0"/>
        <v>Custom M</v>
      </c>
      <c r="O51">
        <f>IF(N51="","",MAX(O$1:O50)+1)</f>
        <v>31</v>
      </c>
      <c r="P51" s="7" t="str">
        <f t="shared" si="2"/>
        <v/>
      </c>
      <c r="Q51" s="5"/>
      <c r="R51" s="2">
        <f t="shared" si="3"/>
        <v>0</v>
      </c>
      <c r="T51">
        <v>51</v>
      </c>
      <c r="U51" s="6">
        <v>0.64</v>
      </c>
    </row>
    <row r="52" spans="2:21" x14ac:dyDescent="0.25">
      <c r="B52" s="121" t="e">
        <f t="shared" si="5"/>
        <v>#REF!</v>
      </c>
      <c r="C52" s="120" t="e">
        <f>Descriptors!#REF!/12</f>
        <v>#REF!</v>
      </c>
      <c r="D52" s="120" t="e">
        <f>Descriptors!#REF!/12</f>
        <v>#REF!</v>
      </c>
      <c r="E52" s="120" t="e">
        <f>Descriptors!#REF!/12</f>
        <v>#REF!</v>
      </c>
      <c r="F52" s="120" t="e">
        <f>Descriptors!#REF!/12</f>
        <v>#REF!</v>
      </c>
      <c r="I52" s="3"/>
      <c r="J52" s="3"/>
      <c r="K52" s="4"/>
      <c r="L52" s="3"/>
      <c r="M52" s="5"/>
      <c r="N52" s="3"/>
      <c r="O52" s="5"/>
      <c r="P52" s="5"/>
      <c r="Q52" s="5"/>
      <c r="T52">
        <v>50</v>
      </c>
      <c r="U52" s="6">
        <v>0.65</v>
      </c>
    </row>
    <row r="53" spans="2:21" x14ac:dyDescent="0.25">
      <c r="B53" s="121" t="e">
        <f t="shared" si="5"/>
        <v>#REF!</v>
      </c>
      <c r="C53" s="120" t="e">
        <f>Descriptors!#REF!/12</f>
        <v>#REF!</v>
      </c>
      <c r="D53" s="120" t="e">
        <f>Descriptors!#REF!/12</f>
        <v>#REF!</v>
      </c>
      <c r="E53" s="120" t="e">
        <f>Descriptors!#REF!/12</f>
        <v>#REF!</v>
      </c>
      <c r="F53" s="120" t="e">
        <f>Descriptors!#REF!/12</f>
        <v>#REF!</v>
      </c>
      <c r="I53" s="3"/>
      <c r="J53" s="3"/>
      <c r="K53" s="4"/>
      <c r="L53" s="3"/>
      <c r="M53" s="5"/>
      <c r="N53" s="3"/>
      <c r="O53" s="5"/>
      <c r="P53" s="5"/>
      <c r="Q53" s="5"/>
      <c r="T53">
        <v>49</v>
      </c>
      <c r="U53" s="6">
        <v>0.66</v>
      </c>
    </row>
    <row r="54" spans="2:21" x14ac:dyDescent="0.25">
      <c r="B54" s="121" t="e">
        <f t="shared" si="5"/>
        <v>#REF!</v>
      </c>
      <c r="C54" s="120" t="e">
        <f>Descriptors!#REF!/12</f>
        <v>#REF!</v>
      </c>
      <c r="D54" s="120" t="e">
        <f>Descriptors!#REF!/12</f>
        <v>#REF!</v>
      </c>
      <c r="E54" s="120" t="e">
        <f>Descriptors!#REF!/12</f>
        <v>#REF!</v>
      </c>
      <c r="F54" s="120" t="e">
        <f>Descriptors!#REF!/12</f>
        <v>#REF!</v>
      </c>
      <c r="T54">
        <v>48</v>
      </c>
      <c r="U54" s="6">
        <v>0.67</v>
      </c>
    </row>
    <row r="55" spans="2:21" x14ac:dyDescent="0.25">
      <c r="B55" s="121" t="e">
        <f t="shared" si="5"/>
        <v>#REF!</v>
      </c>
      <c r="C55" s="120" t="e">
        <f>Descriptors!#REF!/12</f>
        <v>#REF!</v>
      </c>
      <c r="D55" s="120" t="e">
        <f>Descriptors!#REF!/12</f>
        <v>#REF!</v>
      </c>
      <c r="E55" s="120" t="e">
        <f>Descriptors!#REF!/12</f>
        <v>#REF!</v>
      </c>
      <c r="F55" s="120" t="e">
        <f>Descriptors!#REF!/12</f>
        <v>#REF!</v>
      </c>
      <c r="T55">
        <v>47</v>
      </c>
      <c r="U55" s="6">
        <v>0.68</v>
      </c>
    </row>
    <row r="56" spans="2:21" x14ac:dyDescent="0.25">
      <c r="B56" s="121" t="e">
        <f t="shared" si="5"/>
        <v>#REF!</v>
      </c>
      <c r="C56" s="120" t="e">
        <f>Descriptors!#REF!/12</f>
        <v>#REF!</v>
      </c>
      <c r="D56" s="120" t="e">
        <f>Descriptors!#REF!/12</f>
        <v>#REF!</v>
      </c>
      <c r="E56" s="120" t="e">
        <f>Descriptors!#REF!/12</f>
        <v>#REF!</v>
      </c>
      <c r="F56" s="120" t="e">
        <f>Descriptors!#REF!/12</f>
        <v>#REF!</v>
      </c>
      <c r="T56">
        <v>46</v>
      </c>
      <c r="U56" s="6">
        <v>0.69</v>
      </c>
    </row>
    <row r="57" spans="2:21" x14ac:dyDescent="0.25">
      <c r="B57" s="121" t="e">
        <f t="shared" si="5"/>
        <v>#REF!</v>
      </c>
      <c r="C57" s="120" t="e">
        <f>Descriptors!#REF!/12</f>
        <v>#REF!</v>
      </c>
      <c r="D57" s="120" t="e">
        <f>Descriptors!#REF!/12</f>
        <v>#REF!</v>
      </c>
      <c r="E57" s="120" t="e">
        <f>Descriptors!#REF!/12</f>
        <v>#REF!</v>
      </c>
      <c r="F57" s="120" t="e">
        <f>Descriptors!#REF!/12</f>
        <v>#REF!</v>
      </c>
      <c r="T57">
        <v>45</v>
      </c>
      <c r="U57" s="6">
        <v>0.7</v>
      </c>
    </row>
    <row r="58" spans="2:21" x14ac:dyDescent="0.25">
      <c r="B58" s="121" t="e">
        <f t="shared" si="5"/>
        <v>#REF!</v>
      </c>
      <c r="C58" s="120" t="e">
        <f>Descriptors!#REF!/12</f>
        <v>#REF!</v>
      </c>
      <c r="D58" s="120" t="e">
        <f>Descriptors!#REF!/12</f>
        <v>#REF!</v>
      </c>
      <c r="E58" s="120" t="e">
        <f>Descriptors!#REF!/12</f>
        <v>#REF!</v>
      </c>
      <c r="F58" s="120" t="e">
        <f>Descriptors!#REF!/12</f>
        <v>#REF!</v>
      </c>
      <c r="T58">
        <v>44</v>
      </c>
      <c r="U58" s="6">
        <v>0.71</v>
      </c>
    </row>
    <row r="59" spans="2:21" x14ac:dyDescent="0.25">
      <c r="B59" s="121" t="e">
        <f t="shared" si="5"/>
        <v>#REF!</v>
      </c>
      <c r="C59" s="120" t="e">
        <f>Descriptors!#REF!/12</f>
        <v>#REF!</v>
      </c>
      <c r="D59" s="120" t="e">
        <f>Descriptors!#REF!/12</f>
        <v>#REF!</v>
      </c>
      <c r="E59" s="120" t="e">
        <f>Descriptors!#REF!/12</f>
        <v>#REF!</v>
      </c>
      <c r="F59" s="120" t="e">
        <f>Descriptors!#REF!/12</f>
        <v>#REF!</v>
      </c>
      <c r="T59">
        <v>43</v>
      </c>
      <c r="U59" s="6">
        <v>0.72000000000000097</v>
      </c>
    </row>
    <row r="60" spans="2:21" x14ac:dyDescent="0.25">
      <c r="B60" s="121" t="e">
        <f t="shared" si="5"/>
        <v>#REF!</v>
      </c>
      <c r="C60" s="120" t="e">
        <f>Descriptors!#REF!/12</f>
        <v>#REF!</v>
      </c>
      <c r="D60" s="120" t="e">
        <f>Descriptors!#REF!/12</f>
        <v>#REF!</v>
      </c>
      <c r="E60" s="120" t="e">
        <f>Descriptors!#REF!/12</f>
        <v>#REF!</v>
      </c>
      <c r="F60" s="120" t="e">
        <f>Descriptors!#REF!/12</f>
        <v>#REF!</v>
      </c>
      <c r="T60">
        <v>42</v>
      </c>
      <c r="U60" s="6">
        <v>0.73000000000000098</v>
      </c>
    </row>
    <row r="61" spans="2:21" x14ac:dyDescent="0.25">
      <c r="B61" s="121" t="e">
        <f t="shared" si="5"/>
        <v>#REF!</v>
      </c>
      <c r="C61" s="120" t="e">
        <f>Descriptors!#REF!/12</f>
        <v>#REF!</v>
      </c>
      <c r="D61" s="120" t="e">
        <f>Descriptors!#REF!/12</f>
        <v>#REF!</v>
      </c>
      <c r="E61" s="120" t="e">
        <f>Descriptors!#REF!/12</f>
        <v>#REF!</v>
      </c>
      <c r="F61" s="120" t="e">
        <f>Descriptors!#REF!/12</f>
        <v>#REF!</v>
      </c>
      <c r="T61">
        <v>41</v>
      </c>
      <c r="U61" s="6">
        <v>0.74000000000000099</v>
      </c>
    </row>
    <row r="62" spans="2:21" x14ac:dyDescent="0.25">
      <c r="B62" s="121" t="e">
        <f t="shared" si="5"/>
        <v>#REF!</v>
      </c>
      <c r="C62" s="120" t="e">
        <f>Descriptors!#REF!/12</f>
        <v>#REF!</v>
      </c>
      <c r="D62" s="120" t="e">
        <f>Descriptors!#REF!/12</f>
        <v>#REF!</v>
      </c>
      <c r="E62" s="120" t="e">
        <f>Descriptors!#REF!/12</f>
        <v>#REF!</v>
      </c>
      <c r="F62" s="120" t="e">
        <f>Descriptors!#REF!/12</f>
        <v>#REF!</v>
      </c>
      <c r="T62">
        <v>40</v>
      </c>
      <c r="U62" s="6">
        <v>0.750000000000001</v>
      </c>
    </row>
    <row r="63" spans="2:21" x14ac:dyDescent="0.25">
      <c r="B63" s="121" t="e">
        <f t="shared" si="5"/>
        <v>#REF!</v>
      </c>
      <c r="C63" s="120" t="e">
        <f>Descriptors!#REF!/12</f>
        <v>#REF!</v>
      </c>
      <c r="D63" s="120" t="e">
        <f>Descriptors!#REF!/12</f>
        <v>#REF!</v>
      </c>
      <c r="E63" s="120" t="e">
        <f>Descriptors!#REF!/12</f>
        <v>#REF!</v>
      </c>
      <c r="F63" s="120" t="e">
        <f>Descriptors!#REF!/12</f>
        <v>#REF!</v>
      </c>
      <c r="T63">
        <v>39</v>
      </c>
      <c r="U63" s="6">
        <v>0.76000000000000101</v>
      </c>
    </row>
    <row r="64" spans="2:21" x14ac:dyDescent="0.25">
      <c r="B64" s="121" t="e">
        <f t="shared" si="5"/>
        <v>#REF!</v>
      </c>
      <c r="C64" s="120" t="e">
        <f>Descriptors!#REF!/12</f>
        <v>#REF!</v>
      </c>
      <c r="D64" s="120" t="e">
        <f>Descriptors!#REF!/12</f>
        <v>#REF!</v>
      </c>
      <c r="E64" s="120" t="e">
        <f>Descriptors!#REF!/12</f>
        <v>#REF!</v>
      </c>
      <c r="F64" s="120" t="e">
        <f>Descriptors!#REF!/12</f>
        <v>#REF!</v>
      </c>
      <c r="T64">
        <v>38</v>
      </c>
      <c r="U64" s="6">
        <v>0.77000000000000102</v>
      </c>
    </row>
    <row r="65" spans="2:21" x14ac:dyDescent="0.25">
      <c r="B65" s="121" t="e">
        <f t="shared" si="5"/>
        <v>#REF!</v>
      </c>
      <c r="C65" s="120" t="e">
        <f>Descriptors!#REF!/12</f>
        <v>#REF!</v>
      </c>
      <c r="D65" s="120" t="e">
        <f>Descriptors!#REF!/12</f>
        <v>#REF!</v>
      </c>
      <c r="E65" s="120" t="e">
        <f>Descriptors!#REF!/12</f>
        <v>#REF!</v>
      </c>
      <c r="F65" s="120" t="e">
        <f>Descriptors!#REF!/12</f>
        <v>#REF!</v>
      </c>
      <c r="T65">
        <v>37</v>
      </c>
      <c r="U65" s="6">
        <v>0.78000000000000103</v>
      </c>
    </row>
    <row r="66" spans="2:21" x14ac:dyDescent="0.25">
      <c r="B66" s="121" t="e">
        <f t="shared" si="5"/>
        <v>#REF!</v>
      </c>
      <c r="C66" s="120" t="e">
        <f>Descriptors!#REF!/12</f>
        <v>#REF!</v>
      </c>
      <c r="D66" s="120" t="e">
        <f>Descriptors!#REF!/12</f>
        <v>#REF!</v>
      </c>
      <c r="E66" s="120" t="e">
        <f>Descriptors!#REF!/12</f>
        <v>#REF!</v>
      </c>
      <c r="F66" s="120" t="e">
        <f>Descriptors!#REF!/12</f>
        <v>#REF!</v>
      </c>
      <c r="T66">
        <v>36</v>
      </c>
      <c r="U66" s="6">
        <v>0.79000000000000103</v>
      </c>
    </row>
    <row r="67" spans="2:21" x14ac:dyDescent="0.25">
      <c r="B67" s="121" t="e">
        <f t="shared" si="5"/>
        <v>#REF!</v>
      </c>
      <c r="C67" s="120" t="e">
        <f>Descriptors!#REF!/12</f>
        <v>#REF!</v>
      </c>
      <c r="D67" s="120" t="e">
        <f>Descriptors!#REF!/12</f>
        <v>#REF!</v>
      </c>
      <c r="E67" s="120" t="e">
        <f>Descriptors!#REF!/12</f>
        <v>#REF!</v>
      </c>
      <c r="F67" s="120" t="e">
        <f>Descriptors!#REF!/12</f>
        <v>#REF!</v>
      </c>
      <c r="T67">
        <v>35</v>
      </c>
      <c r="U67" s="6">
        <v>0.80000000000000104</v>
      </c>
    </row>
    <row r="68" spans="2:21" x14ac:dyDescent="0.25">
      <c r="B68" s="121" t="e">
        <f t="shared" si="5"/>
        <v>#REF!</v>
      </c>
      <c r="C68" s="120" t="e">
        <f>Descriptors!#REF!/12</f>
        <v>#REF!</v>
      </c>
      <c r="D68" s="120" t="e">
        <f>Descriptors!#REF!/12</f>
        <v>#REF!</v>
      </c>
      <c r="E68" s="120" t="e">
        <f>Descriptors!#REF!/12</f>
        <v>#REF!</v>
      </c>
      <c r="F68" s="120" t="e">
        <f>Descriptors!#REF!/12</f>
        <v>#REF!</v>
      </c>
      <c r="T68">
        <v>34</v>
      </c>
      <c r="U68" s="6">
        <v>0.81000000000000105</v>
      </c>
    </row>
    <row r="69" spans="2:21" x14ac:dyDescent="0.25">
      <c r="B69" s="121" t="e">
        <f t="shared" si="5"/>
        <v>#REF!</v>
      </c>
      <c r="C69" s="120" t="e">
        <f>Descriptors!#REF!/12</f>
        <v>#REF!</v>
      </c>
      <c r="D69" s="120" t="e">
        <f>Descriptors!#REF!/12</f>
        <v>#REF!</v>
      </c>
      <c r="E69" s="120" t="e">
        <f>Descriptors!#REF!/12</f>
        <v>#REF!</v>
      </c>
      <c r="F69" s="120" t="e">
        <f>Descriptors!#REF!/12</f>
        <v>#REF!</v>
      </c>
      <c r="T69">
        <v>33</v>
      </c>
      <c r="U69" s="6">
        <v>0.82000000000000095</v>
      </c>
    </row>
    <row r="70" spans="2:21" x14ac:dyDescent="0.25">
      <c r="B70" s="121" t="e">
        <f t="shared" si="5"/>
        <v>#REF!</v>
      </c>
      <c r="C70" s="120" t="e">
        <f>Descriptors!#REF!/12</f>
        <v>#REF!</v>
      </c>
      <c r="D70" s="120" t="e">
        <f>Descriptors!#REF!/12</f>
        <v>#REF!</v>
      </c>
      <c r="E70" s="120" t="e">
        <f>Descriptors!#REF!/12</f>
        <v>#REF!</v>
      </c>
      <c r="F70" s="120" t="e">
        <f>Descriptors!#REF!/12</f>
        <v>#REF!</v>
      </c>
      <c r="T70">
        <v>32</v>
      </c>
      <c r="U70" s="6">
        <v>0.83000000000000096</v>
      </c>
    </row>
    <row r="71" spans="2:21" x14ac:dyDescent="0.25">
      <c r="B71" s="121" t="e">
        <f t="shared" si="5"/>
        <v>#REF!</v>
      </c>
      <c r="C71" s="120" t="e">
        <f>Descriptors!#REF!/12</f>
        <v>#REF!</v>
      </c>
      <c r="D71" s="120" t="e">
        <f>Descriptors!#REF!/12</f>
        <v>#REF!</v>
      </c>
      <c r="E71" s="120" t="e">
        <f>Descriptors!#REF!/12</f>
        <v>#REF!</v>
      </c>
      <c r="F71" s="120" t="e">
        <f>Descriptors!#REF!/12</f>
        <v>#REF!</v>
      </c>
      <c r="T71">
        <v>31</v>
      </c>
      <c r="U71" s="6">
        <v>0.84000000000000097</v>
      </c>
    </row>
    <row r="72" spans="2:21" x14ac:dyDescent="0.25">
      <c r="B72" s="121" t="e">
        <f t="shared" si="5"/>
        <v>#REF!</v>
      </c>
      <c r="C72" s="120" t="e">
        <f>Descriptors!#REF!/12</f>
        <v>#REF!</v>
      </c>
      <c r="D72" s="120" t="e">
        <f>Descriptors!#REF!/12</f>
        <v>#REF!</v>
      </c>
      <c r="E72" s="120" t="e">
        <f>Descriptors!#REF!/12</f>
        <v>#REF!</v>
      </c>
      <c r="F72" s="120" t="e">
        <f>Descriptors!#REF!/12</f>
        <v>#REF!</v>
      </c>
      <c r="T72">
        <v>30</v>
      </c>
      <c r="U72" s="6">
        <v>0.85000000000000098</v>
      </c>
    </row>
    <row r="73" spans="2:21" x14ac:dyDescent="0.25">
      <c r="B73" s="121" t="e">
        <f t="shared" si="5"/>
        <v>#REF!</v>
      </c>
      <c r="C73" s="120" t="e">
        <f>Descriptors!#REF!/12</f>
        <v>#REF!</v>
      </c>
      <c r="D73" s="120" t="e">
        <f>Descriptors!#REF!/12</f>
        <v>#REF!</v>
      </c>
      <c r="E73" s="120" t="e">
        <f>Descriptors!#REF!/12</f>
        <v>#REF!</v>
      </c>
      <c r="F73" s="120" t="e">
        <f>Descriptors!#REF!/12</f>
        <v>#REF!</v>
      </c>
      <c r="T73">
        <v>29</v>
      </c>
      <c r="U73" s="6">
        <v>0.86000000000000099</v>
      </c>
    </row>
    <row r="74" spans="2:21" x14ac:dyDescent="0.25">
      <c r="B74" s="121" t="e">
        <f t="shared" si="5"/>
        <v>#REF!</v>
      </c>
      <c r="C74" s="120" t="e">
        <f>Descriptors!#REF!/12</f>
        <v>#REF!</v>
      </c>
      <c r="D74" s="120" t="e">
        <f>Descriptors!#REF!/12</f>
        <v>#REF!</v>
      </c>
      <c r="E74" s="120" t="e">
        <f>Descriptors!#REF!/12</f>
        <v>#REF!</v>
      </c>
      <c r="F74" s="120" t="e">
        <f>Descriptors!#REF!/12</f>
        <v>#REF!</v>
      </c>
      <c r="T74">
        <v>28</v>
      </c>
      <c r="U74" s="6">
        <v>0.87000000000000099</v>
      </c>
    </row>
    <row r="75" spans="2:21" x14ac:dyDescent="0.25">
      <c r="B75" s="121" t="e">
        <f t="shared" si="5"/>
        <v>#REF!</v>
      </c>
      <c r="C75" s="120" t="e">
        <f>Descriptors!#REF!/12</f>
        <v>#REF!</v>
      </c>
      <c r="D75" s="120" t="e">
        <f>Descriptors!#REF!/12</f>
        <v>#REF!</v>
      </c>
      <c r="E75" s="120" t="e">
        <f>Descriptors!#REF!/12</f>
        <v>#REF!</v>
      </c>
      <c r="F75" s="120" t="e">
        <f>Descriptors!#REF!/12</f>
        <v>#REF!</v>
      </c>
      <c r="T75">
        <v>27</v>
      </c>
      <c r="U75" s="6">
        <v>0.880000000000001</v>
      </c>
    </row>
    <row r="76" spans="2:21" x14ac:dyDescent="0.25">
      <c r="B76" s="121" t="e">
        <f t="shared" si="5"/>
        <v>#REF!</v>
      </c>
      <c r="C76" s="120" t="e">
        <f>Descriptors!#REF!/12</f>
        <v>#REF!</v>
      </c>
      <c r="D76" s="120" t="e">
        <f>Descriptors!#REF!/12</f>
        <v>#REF!</v>
      </c>
      <c r="E76" s="120" t="e">
        <f>Descriptors!#REF!/12</f>
        <v>#REF!</v>
      </c>
      <c r="F76" s="120" t="e">
        <f>Descriptors!#REF!/12</f>
        <v>#REF!</v>
      </c>
      <c r="T76">
        <v>26</v>
      </c>
      <c r="U76" s="6">
        <v>0.89000000000000101</v>
      </c>
    </row>
    <row r="77" spans="2:21" x14ac:dyDescent="0.25">
      <c r="B77" s="121" t="e">
        <f t="shared" si="5"/>
        <v>#REF!</v>
      </c>
      <c r="C77" s="120" t="e">
        <f>Descriptors!#REF!/12</f>
        <v>#REF!</v>
      </c>
      <c r="D77" s="120" t="e">
        <f>Descriptors!#REF!/12</f>
        <v>#REF!</v>
      </c>
      <c r="E77" s="120" t="e">
        <f>Descriptors!#REF!/12</f>
        <v>#REF!</v>
      </c>
      <c r="F77" s="120" t="e">
        <f>Descriptors!#REF!/12</f>
        <v>#REF!</v>
      </c>
      <c r="T77">
        <v>25</v>
      </c>
      <c r="U77" s="6">
        <v>0.90000000000000102</v>
      </c>
    </row>
    <row r="78" spans="2:21" x14ac:dyDescent="0.25">
      <c r="B78" s="121" t="e">
        <f t="shared" si="5"/>
        <v>#REF!</v>
      </c>
      <c r="C78" s="120" t="e">
        <f>Descriptors!#REF!/12</f>
        <v>#REF!</v>
      </c>
      <c r="D78" s="120" t="e">
        <f>Descriptors!#REF!/12</f>
        <v>#REF!</v>
      </c>
      <c r="E78" s="120" t="e">
        <f>Descriptors!#REF!/12</f>
        <v>#REF!</v>
      </c>
      <c r="F78" s="120" t="e">
        <f>Descriptors!#REF!/12</f>
        <v>#REF!</v>
      </c>
      <c r="T78">
        <v>24</v>
      </c>
      <c r="U78" s="6">
        <v>0.91000000000000103</v>
      </c>
    </row>
    <row r="79" spans="2:21" x14ac:dyDescent="0.25">
      <c r="B79" s="121" t="e">
        <f t="shared" si="5"/>
        <v>#REF!</v>
      </c>
      <c r="C79" s="120" t="e">
        <f>Descriptors!#REF!/12</f>
        <v>#REF!</v>
      </c>
      <c r="D79" s="120" t="e">
        <f>Descriptors!#REF!/12</f>
        <v>#REF!</v>
      </c>
      <c r="E79" s="120" t="e">
        <f>Descriptors!#REF!/12</f>
        <v>#REF!</v>
      </c>
      <c r="F79" s="120" t="e">
        <f>Descriptors!#REF!/12</f>
        <v>#REF!</v>
      </c>
      <c r="T79">
        <v>23</v>
      </c>
      <c r="U79" s="6">
        <v>0.92000000000000104</v>
      </c>
    </row>
    <row r="80" spans="2:21" x14ac:dyDescent="0.25">
      <c r="B80" s="121" t="e">
        <f t="shared" si="5"/>
        <v>#REF!</v>
      </c>
      <c r="C80" s="120" t="e">
        <f>Descriptors!#REF!/12</f>
        <v>#REF!</v>
      </c>
      <c r="D80" s="120" t="e">
        <f>Descriptors!#REF!/12</f>
        <v>#REF!</v>
      </c>
      <c r="E80" s="120" t="e">
        <f>Descriptors!#REF!/12</f>
        <v>#REF!</v>
      </c>
      <c r="F80" s="120" t="e">
        <f>Descriptors!#REF!/12</f>
        <v>#REF!</v>
      </c>
      <c r="T80">
        <v>22</v>
      </c>
      <c r="U80" s="6">
        <v>0.93000000000000105</v>
      </c>
    </row>
    <row r="81" spans="2:21" x14ac:dyDescent="0.25">
      <c r="B81" s="121" t="e">
        <f t="shared" si="5"/>
        <v>#REF!</v>
      </c>
      <c r="C81" s="120" t="e">
        <f>Descriptors!#REF!/12</f>
        <v>#REF!</v>
      </c>
      <c r="D81" s="120" t="e">
        <f>Descriptors!#REF!/12</f>
        <v>#REF!</v>
      </c>
      <c r="E81" s="120" t="e">
        <f>Descriptors!#REF!/12</f>
        <v>#REF!</v>
      </c>
      <c r="F81" s="120" t="e">
        <f>Descriptors!#REF!/12</f>
        <v>#REF!</v>
      </c>
      <c r="T81">
        <v>21</v>
      </c>
      <c r="U81" s="6">
        <v>0.94000000000000095</v>
      </c>
    </row>
    <row r="82" spans="2:21" x14ac:dyDescent="0.25">
      <c r="B82" s="121" t="e">
        <f t="shared" ref="B82:B112" si="6">EDATE(B81,1)</f>
        <v>#REF!</v>
      </c>
      <c r="C82" s="120" t="e">
        <f>Descriptors!#REF!/12</f>
        <v>#REF!</v>
      </c>
      <c r="D82" s="120" t="e">
        <f>Descriptors!#REF!/12</f>
        <v>#REF!</v>
      </c>
      <c r="E82" s="120" t="e">
        <f>Descriptors!#REF!/12</f>
        <v>#REF!</v>
      </c>
      <c r="F82" s="120" t="e">
        <f>Descriptors!#REF!/12</f>
        <v>#REF!</v>
      </c>
      <c r="T82">
        <v>20</v>
      </c>
      <c r="U82" s="6">
        <v>0.95000000000000095</v>
      </c>
    </row>
    <row r="83" spans="2:21" x14ac:dyDescent="0.25">
      <c r="B83" s="121" t="e">
        <f t="shared" si="6"/>
        <v>#REF!</v>
      </c>
      <c r="C83" s="120" t="e">
        <f>Descriptors!#REF!/12</f>
        <v>#REF!</v>
      </c>
      <c r="D83" s="120" t="e">
        <f>Descriptors!#REF!/12</f>
        <v>#REF!</v>
      </c>
      <c r="E83" s="120" t="e">
        <f>Descriptors!#REF!/12</f>
        <v>#REF!</v>
      </c>
      <c r="F83" s="120" t="e">
        <f>Descriptors!#REF!/12</f>
        <v>#REF!</v>
      </c>
      <c r="T83">
        <v>19</v>
      </c>
      <c r="U83" s="6">
        <v>0.96000000000000096</v>
      </c>
    </row>
    <row r="84" spans="2:21" x14ac:dyDescent="0.25">
      <c r="B84" s="121" t="e">
        <f t="shared" si="6"/>
        <v>#REF!</v>
      </c>
      <c r="C84" s="120" t="e">
        <f>Descriptors!#REF!/12</f>
        <v>#REF!</v>
      </c>
      <c r="D84" s="120" t="e">
        <f>Descriptors!#REF!/12</f>
        <v>#REF!</v>
      </c>
      <c r="E84" s="120" t="e">
        <f>Descriptors!#REF!/12</f>
        <v>#REF!</v>
      </c>
      <c r="F84" s="120" t="e">
        <f>Descriptors!#REF!/12</f>
        <v>#REF!</v>
      </c>
      <c r="T84">
        <v>18</v>
      </c>
      <c r="U84" s="6">
        <v>0.97000000000000097</v>
      </c>
    </row>
    <row r="85" spans="2:21" x14ac:dyDescent="0.25">
      <c r="B85" s="121" t="e">
        <f t="shared" si="6"/>
        <v>#REF!</v>
      </c>
      <c r="C85" s="120" t="e">
        <f>Descriptors!#REF!/12</f>
        <v>#REF!</v>
      </c>
      <c r="D85" s="120" t="e">
        <f>Descriptors!#REF!/12</f>
        <v>#REF!</v>
      </c>
      <c r="E85" s="120" t="e">
        <f>Descriptors!#REF!/12</f>
        <v>#REF!</v>
      </c>
      <c r="F85" s="120" t="e">
        <f>Descriptors!#REF!/12</f>
        <v>#REF!</v>
      </c>
      <c r="T85">
        <v>17</v>
      </c>
      <c r="U85" s="6">
        <v>0.98000000000000098</v>
      </c>
    </row>
    <row r="86" spans="2:21" x14ac:dyDescent="0.25">
      <c r="B86" s="121" t="e">
        <f t="shared" si="6"/>
        <v>#REF!</v>
      </c>
      <c r="C86" s="120" t="e">
        <f>Descriptors!#REF!/12</f>
        <v>#REF!</v>
      </c>
      <c r="D86" s="120" t="e">
        <f>Descriptors!#REF!/12</f>
        <v>#REF!</v>
      </c>
      <c r="E86" s="120" t="e">
        <f>Descriptors!#REF!/12</f>
        <v>#REF!</v>
      </c>
      <c r="F86" s="120" t="e">
        <f>Descriptors!#REF!/12</f>
        <v>#REF!</v>
      </c>
      <c r="T86">
        <v>16</v>
      </c>
      <c r="U86" s="6">
        <v>0.99000000000000099</v>
      </c>
    </row>
    <row r="87" spans="2:21" x14ac:dyDescent="0.25">
      <c r="B87" s="121" t="e">
        <f t="shared" si="6"/>
        <v>#REF!</v>
      </c>
      <c r="C87" s="120" t="e">
        <f>Descriptors!#REF!/12</f>
        <v>#REF!</v>
      </c>
      <c r="D87" s="120" t="e">
        <f>Descriptors!#REF!/12</f>
        <v>#REF!</v>
      </c>
      <c r="E87" s="120" t="e">
        <f>Descriptors!#REF!/12</f>
        <v>#REF!</v>
      </c>
      <c r="F87" s="120" t="e">
        <f>Descriptors!#REF!/12</f>
        <v>#REF!</v>
      </c>
      <c r="T87">
        <v>15</v>
      </c>
      <c r="U87" s="6">
        <v>1</v>
      </c>
    </row>
    <row r="88" spans="2:21" x14ac:dyDescent="0.25">
      <c r="B88" s="121" t="e">
        <f t="shared" si="6"/>
        <v>#REF!</v>
      </c>
      <c r="C88" s="120" t="e">
        <f>Descriptors!#REF!/12</f>
        <v>#REF!</v>
      </c>
      <c r="D88" s="120" t="e">
        <f>Descriptors!#REF!/12</f>
        <v>#REF!</v>
      </c>
      <c r="E88" s="120" t="e">
        <f>Descriptors!#REF!/12</f>
        <v>#REF!</v>
      </c>
      <c r="F88" s="120" t="e">
        <f>Descriptors!#REF!/12</f>
        <v>#REF!</v>
      </c>
      <c r="T88">
        <v>14</v>
      </c>
      <c r="U88" s="6">
        <v>1.01</v>
      </c>
    </row>
    <row r="89" spans="2:21" x14ac:dyDescent="0.25">
      <c r="B89" s="121" t="e">
        <f t="shared" si="6"/>
        <v>#REF!</v>
      </c>
      <c r="C89" s="120" t="e">
        <f>Descriptors!#REF!/12</f>
        <v>#REF!</v>
      </c>
      <c r="D89" s="120" t="e">
        <f>Descriptors!#REF!/12</f>
        <v>#REF!</v>
      </c>
      <c r="E89" s="120" t="e">
        <f>Descriptors!#REF!/12</f>
        <v>#REF!</v>
      </c>
      <c r="F89" s="120" t="e">
        <f>Descriptors!#REF!/12</f>
        <v>#REF!</v>
      </c>
      <c r="T89">
        <v>13</v>
      </c>
      <c r="U89" s="6">
        <v>1.02</v>
      </c>
    </row>
    <row r="90" spans="2:21" x14ac:dyDescent="0.25">
      <c r="B90" s="121" t="e">
        <f t="shared" si="6"/>
        <v>#REF!</v>
      </c>
      <c r="C90" s="120" t="e">
        <f>Descriptors!#REF!/12</f>
        <v>#REF!</v>
      </c>
      <c r="D90" s="120" t="e">
        <f>Descriptors!#REF!/12</f>
        <v>#REF!</v>
      </c>
      <c r="E90" s="120" t="e">
        <f>Descriptors!#REF!/12</f>
        <v>#REF!</v>
      </c>
      <c r="F90" s="120" t="e">
        <f>Descriptors!#REF!/12</f>
        <v>#REF!</v>
      </c>
      <c r="T90">
        <v>12</v>
      </c>
      <c r="U90" s="6">
        <v>1.03</v>
      </c>
    </row>
    <row r="91" spans="2:21" x14ac:dyDescent="0.25">
      <c r="B91" s="121" t="e">
        <f t="shared" si="6"/>
        <v>#REF!</v>
      </c>
      <c r="C91" s="120" t="e">
        <f>Descriptors!#REF!/12</f>
        <v>#REF!</v>
      </c>
      <c r="D91" s="120" t="e">
        <f>Descriptors!#REF!/12</f>
        <v>#REF!</v>
      </c>
      <c r="E91" s="120" t="e">
        <f>Descriptors!#REF!/12</f>
        <v>#REF!</v>
      </c>
      <c r="F91" s="120" t="e">
        <f>Descriptors!#REF!/12</f>
        <v>#REF!</v>
      </c>
      <c r="T91">
        <v>11</v>
      </c>
      <c r="U91" s="6">
        <v>1.04</v>
      </c>
    </row>
    <row r="92" spans="2:21" x14ac:dyDescent="0.25">
      <c r="B92" s="121" t="e">
        <f t="shared" si="6"/>
        <v>#REF!</v>
      </c>
      <c r="C92" s="120" t="e">
        <f>Descriptors!#REF!/12</f>
        <v>#REF!</v>
      </c>
      <c r="D92" s="120" t="e">
        <f>Descriptors!#REF!/12</f>
        <v>#REF!</v>
      </c>
      <c r="E92" s="120" t="e">
        <f>Descriptors!#REF!/12</f>
        <v>#REF!</v>
      </c>
      <c r="F92" s="120" t="e">
        <f>Descriptors!#REF!/12</f>
        <v>#REF!</v>
      </c>
      <c r="T92">
        <v>10</v>
      </c>
      <c r="U92" s="6">
        <v>1.05</v>
      </c>
    </row>
    <row r="93" spans="2:21" x14ac:dyDescent="0.25">
      <c r="B93" s="121" t="e">
        <f t="shared" si="6"/>
        <v>#REF!</v>
      </c>
      <c r="C93" s="120" t="e">
        <f>Descriptors!#REF!/12</f>
        <v>#REF!</v>
      </c>
      <c r="D93" s="120" t="e">
        <f>Descriptors!#REF!/12</f>
        <v>#REF!</v>
      </c>
      <c r="E93" s="120" t="e">
        <f>Descriptors!#REF!/12</f>
        <v>#REF!</v>
      </c>
      <c r="F93" s="120" t="e">
        <f>Descriptors!#REF!/12</f>
        <v>#REF!</v>
      </c>
    </row>
    <row r="94" spans="2:21" x14ac:dyDescent="0.25">
      <c r="B94" s="121" t="e">
        <f t="shared" si="6"/>
        <v>#REF!</v>
      </c>
      <c r="C94" s="120" t="e">
        <f>Descriptors!#REF!/12</f>
        <v>#REF!</v>
      </c>
      <c r="D94" s="120" t="e">
        <f>Descriptors!#REF!/12</f>
        <v>#REF!</v>
      </c>
      <c r="E94" s="120" t="e">
        <f>Descriptors!#REF!/12</f>
        <v>#REF!</v>
      </c>
      <c r="F94" s="120" t="e">
        <f>Descriptors!#REF!/12</f>
        <v>#REF!</v>
      </c>
    </row>
    <row r="95" spans="2:21" x14ac:dyDescent="0.25">
      <c r="B95" s="121" t="e">
        <f t="shared" si="6"/>
        <v>#REF!</v>
      </c>
      <c r="C95" s="120" t="e">
        <f>Descriptors!#REF!/12</f>
        <v>#REF!</v>
      </c>
      <c r="D95" s="120" t="e">
        <f>Descriptors!#REF!/12</f>
        <v>#REF!</v>
      </c>
      <c r="E95" s="120" t="e">
        <f>Descriptors!#REF!/12</f>
        <v>#REF!</v>
      </c>
      <c r="F95" s="120" t="e">
        <f>Descriptors!#REF!/12</f>
        <v>#REF!</v>
      </c>
    </row>
    <row r="96" spans="2:21" x14ac:dyDescent="0.25">
      <c r="B96" s="121" t="e">
        <f t="shared" si="6"/>
        <v>#REF!</v>
      </c>
      <c r="C96" s="120" t="e">
        <f>Descriptors!#REF!/12</f>
        <v>#REF!</v>
      </c>
      <c r="D96" s="120" t="e">
        <f>Descriptors!#REF!/12</f>
        <v>#REF!</v>
      </c>
      <c r="E96" s="120" t="e">
        <f>Descriptors!#REF!/12</f>
        <v>#REF!</v>
      </c>
      <c r="F96" s="120" t="e">
        <f>Descriptors!#REF!/12</f>
        <v>#REF!</v>
      </c>
    </row>
    <row r="97" spans="2:6" x14ac:dyDescent="0.25">
      <c r="B97" s="121" t="e">
        <f t="shared" si="6"/>
        <v>#REF!</v>
      </c>
      <c r="C97" s="120" t="e">
        <f>Descriptors!#REF!/12</f>
        <v>#REF!</v>
      </c>
      <c r="D97" s="120" t="e">
        <f>Descriptors!#REF!/12</f>
        <v>#REF!</v>
      </c>
      <c r="E97" s="120" t="e">
        <f>Descriptors!#REF!/12</f>
        <v>#REF!</v>
      </c>
      <c r="F97" s="120" t="e">
        <f>Descriptors!#REF!/12</f>
        <v>#REF!</v>
      </c>
    </row>
    <row r="98" spans="2:6" x14ac:dyDescent="0.25">
      <c r="B98" s="121" t="e">
        <f t="shared" si="6"/>
        <v>#REF!</v>
      </c>
      <c r="C98" s="120" t="e">
        <f>Descriptors!#REF!/12</f>
        <v>#REF!</v>
      </c>
      <c r="D98" s="120" t="e">
        <f>Descriptors!#REF!/12</f>
        <v>#REF!</v>
      </c>
      <c r="E98" s="120" t="e">
        <f>Descriptors!#REF!/12</f>
        <v>#REF!</v>
      </c>
      <c r="F98" s="120" t="e">
        <f>Descriptors!#REF!/12</f>
        <v>#REF!</v>
      </c>
    </row>
    <row r="99" spans="2:6" x14ac:dyDescent="0.25">
      <c r="B99" s="121" t="e">
        <f t="shared" si="6"/>
        <v>#REF!</v>
      </c>
      <c r="C99" s="120" t="e">
        <f>Descriptors!#REF!/12</f>
        <v>#REF!</v>
      </c>
      <c r="D99" s="120" t="e">
        <f>Descriptors!#REF!/12</f>
        <v>#REF!</v>
      </c>
      <c r="E99" s="120" t="e">
        <f>Descriptors!#REF!/12</f>
        <v>#REF!</v>
      </c>
      <c r="F99" s="120" t="e">
        <f>Descriptors!#REF!/12</f>
        <v>#REF!</v>
      </c>
    </row>
    <row r="100" spans="2:6" x14ac:dyDescent="0.25">
      <c r="B100" s="121" t="e">
        <f t="shared" si="6"/>
        <v>#REF!</v>
      </c>
      <c r="C100" s="120" t="e">
        <f>Descriptors!#REF!/12</f>
        <v>#REF!</v>
      </c>
      <c r="D100" s="120" t="e">
        <f>Descriptors!#REF!/12</f>
        <v>#REF!</v>
      </c>
      <c r="E100" s="120" t="e">
        <f>Descriptors!#REF!/12</f>
        <v>#REF!</v>
      </c>
      <c r="F100" s="120" t="e">
        <f>Descriptors!#REF!/12</f>
        <v>#REF!</v>
      </c>
    </row>
    <row r="101" spans="2:6" x14ac:dyDescent="0.25">
      <c r="B101" s="121" t="e">
        <f t="shared" si="6"/>
        <v>#REF!</v>
      </c>
      <c r="C101" s="120" t="e">
        <f>Descriptors!#REF!/12</f>
        <v>#REF!</v>
      </c>
      <c r="D101" s="120" t="e">
        <f>Descriptors!#REF!/12</f>
        <v>#REF!</v>
      </c>
      <c r="E101" s="120" t="e">
        <f>Descriptors!#REF!/12</f>
        <v>#REF!</v>
      </c>
      <c r="F101" s="120" t="e">
        <f>Descriptors!#REF!/12</f>
        <v>#REF!</v>
      </c>
    </row>
    <row r="102" spans="2:6" x14ac:dyDescent="0.25">
      <c r="B102" s="121" t="e">
        <f t="shared" si="6"/>
        <v>#REF!</v>
      </c>
      <c r="C102" s="120" t="e">
        <f>Descriptors!#REF!/12</f>
        <v>#REF!</v>
      </c>
      <c r="D102" s="120" t="e">
        <f>Descriptors!#REF!/12</f>
        <v>#REF!</v>
      </c>
      <c r="E102" s="120" t="e">
        <f>Descriptors!#REF!/12</f>
        <v>#REF!</v>
      </c>
      <c r="F102" s="120" t="e">
        <f>Descriptors!#REF!/12</f>
        <v>#REF!</v>
      </c>
    </row>
    <row r="103" spans="2:6" x14ac:dyDescent="0.25">
      <c r="B103" s="121" t="e">
        <f t="shared" si="6"/>
        <v>#REF!</v>
      </c>
      <c r="C103" s="120" t="e">
        <f>Descriptors!#REF!/12</f>
        <v>#REF!</v>
      </c>
      <c r="D103" s="120" t="e">
        <f>Descriptors!#REF!/12</f>
        <v>#REF!</v>
      </c>
      <c r="E103" s="120" t="e">
        <f>Descriptors!#REF!/12</f>
        <v>#REF!</v>
      </c>
      <c r="F103" s="120" t="e">
        <f>Descriptors!#REF!/12</f>
        <v>#REF!</v>
      </c>
    </row>
    <row r="104" spans="2:6" x14ac:dyDescent="0.25">
      <c r="B104" s="121" t="e">
        <f t="shared" si="6"/>
        <v>#REF!</v>
      </c>
      <c r="C104" s="120" t="e">
        <f>Descriptors!#REF!/12</f>
        <v>#REF!</v>
      </c>
      <c r="D104" s="120" t="e">
        <f>Descriptors!#REF!/12</f>
        <v>#REF!</v>
      </c>
      <c r="E104" s="120" t="e">
        <f>Descriptors!#REF!/12</f>
        <v>#REF!</v>
      </c>
      <c r="F104" s="120" t="e">
        <f>Descriptors!#REF!/12</f>
        <v>#REF!</v>
      </c>
    </row>
    <row r="105" spans="2:6" x14ac:dyDescent="0.25">
      <c r="B105" s="121" t="e">
        <f t="shared" si="6"/>
        <v>#REF!</v>
      </c>
      <c r="C105" s="120" t="e">
        <f>Descriptors!#REF!/12</f>
        <v>#REF!</v>
      </c>
      <c r="D105" s="120" t="e">
        <f>Descriptors!#REF!/12</f>
        <v>#REF!</v>
      </c>
      <c r="E105" s="120" t="e">
        <f>Descriptors!#REF!/12</f>
        <v>#REF!</v>
      </c>
      <c r="F105" s="120" t="e">
        <f>Descriptors!#REF!/12</f>
        <v>#REF!</v>
      </c>
    </row>
    <row r="106" spans="2:6" x14ac:dyDescent="0.25">
      <c r="B106" s="121" t="e">
        <f t="shared" si="6"/>
        <v>#REF!</v>
      </c>
      <c r="C106" s="120" t="e">
        <f>Descriptors!#REF!/12</f>
        <v>#REF!</v>
      </c>
      <c r="D106" s="120" t="e">
        <f>Descriptors!#REF!/12</f>
        <v>#REF!</v>
      </c>
      <c r="E106" s="120" t="e">
        <f>Descriptors!#REF!/12</f>
        <v>#REF!</v>
      </c>
      <c r="F106" s="120" t="e">
        <f>Descriptors!#REF!/12</f>
        <v>#REF!</v>
      </c>
    </row>
    <row r="107" spans="2:6" x14ac:dyDescent="0.25">
      <c r="B107" s="121" t="e">
        <f t="shared" si="6"/>
        <v>#REF!</v>
      </c>
      <c r="C107" s="120" t="e">
        <f>Descriptors!#REF!/12</f>
        <v>#REF!</v>
      </c>
      <c r="D107" s="120" t="e">
        <f>Descriptors!#REF!/12</f>
        <v>#REF!</v>
      </c>
      <c r="E107" s="120" t="e">
        <f>Descriptors!#REF!/12</f>
        <v>#REF!</v>
      </c>
      <c r="F107" s="120" t="e">
        <f>Descriptors!#REF!/12</f>
        <v>#REF!</v>
      </c>
    </row>
    <row r="108" spans="2:6" x14ac:dyDescent="0.25">
      <c r="B108" s="121" t="e">
        <f t="shared" si="6"/>
        <v>#REF!</v>
      </c>
      <c r="C108" s="120" t="e">
        <f>Descriptors!#REF!/12</f>
        <v>#REF!</v>
      </c>
      <c r="D108" s="120" t="e">
        <f>Descriptors!#REF!/12</f>
        <v>#REF!</v>
      </c>
      <c r="E108" s="120" t="e">
        <f>Descriptors!#REF!/12</f>
        <v>#REF!</v>
      </c>
      <c r="F108" s="120" t="e">
        <f>Descriptors!#REF!/12</f>
        <v>#REF!</v>
      </c>
    </row>
    <row r="109" spans="2:6" x14ac:dyDescent="0.25">
      <c r="B109" s="121" t="e">
        <f t="shared" si="6"/>
        <v>#REF!</v>
      </c>
      <c r="C109" s="120" t="e">
        <f>Descriptors!#REF!/12</f>
        <v>#REF!</v>
      </c>
      <c r="D109" s="120" t="e">
        <f>Descriptors!#REF!/12</f>
        <v>#REF!</v>
      </c>
      <c r="E109" s="120" t="e">
        <f>Descriptors!#REF!/12</f>
        <v>#REF!</v>
      </c>
      <c r="F109" s="120" t="e">
        <f>Descriptors!#REF!/12</f>
        <v>#REF!</v>
      </c>
    </row>
    <row r="110" spans="2:6" x14ac:dyDescent="0.25">
      <c r="B110" s="121" t="e">
        <f t="shared" si="6"/>
        <v>#REF!</v>
      </c>
      <c r="C110" s="120" t="e">
        <f>Descriptors!#REF!/12</f>
        <v>#REF!</v>
      </c>
      <c r="D110" s="120" t="e">
        <f>Descriptors!#REF!/12</f>
        <v>#REF!</v>
      </c>
      <c r="E110" s="120" t="e">
        <f>Descriptors!#REF!/12</f>
        <v>#REF!</v>
      </c>
      <c r="F110" s="120" t="e">
        <f>Descriptors!#REF!/12</f>
        <v>#REF!</v>
      </c>
    </row>
    <row r="111" spans="2:6" x14ac:dyDescent="0.25">
      <c r="B111" s="121" t="e">
        <f t="shared" si="6"/>
        <v>#REF!</v>
      </c>
      <c r="C111" s="120" t="e">
        <f>Descriptors!#REF!/12</f>
        <v>#REF!</v>
      </c>
      <c r="D111" s="120" t="e">
        <f>Descriptors!#REF!/12</f>
        <v>#REF!</v>
      </c>
      <c r="E111" s="120" t="e">
        <f>Descriptors!#REF!/12</f>
        <v>#REF!</v>
      </c>
      <c r="F111" s="120" t="e">
        <f>Descriptors!#REF!/12</f>
        <v>#REF!</v>
      </c>
    </row>
    <row r="112" spans="2:6" x14ac:dyDescent="0.25">
      <c r="B112" s="121" t="e">
        <f t="shared" si="6"/>
        <v>#REF!</v>
      </c>
      <c r="C112" s="120" t="e">
        <f>Descriptors!#REF!/12</f>
        <v>#REF!</v>
      </c>
      <c r="D112" s="120" t="e">
        <f>Descriptors!#REF!/12</f>
        <v>#REF!</v>
      </c>
      <c r="E112" s="120" t="e">
        <f>Descriptors!#REF!/12</f>
        <v>#REF!</v>
      </c>
      <c r="F112" s="120" t="e">
        <f>Descriptors!#REF!/12</f>
        <v>#REF!</v>
      </c>
    </row>
    <row r="113" spans="2:6" x14ac:dyDescent="0.25">
      <c r="B113" s="120" t="e">
        <v>#N/A</v>
      </c>
      <c r="C113" s="120" t="e">
        <v>#N/A</v>
      </c>
      <c r="D113" s="120" t="e">
        <v>#N/A</v>
      </c>
      <c r="E113" s="120" t="e">
        <v>#N/A</v>
      </c>
      <c r="F113" s="120" t="e">
        <v>#N/A</v>
      </c>
    </row>
  </sheetData>
  <pageMargins left="0.7" right="0.7" top="0.75" bottom="0.75" header="0.3" footer="0.3"/>
  <pageSetup paperSize="1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E15" sqref="E15"/>
    </sheetView>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rder_x0020__x0023_ xmlns="8efd7e94-4b9e-4ef6-bf6b-643f6e0a9307" xsi:nil="true"/>
    <Library xmlns="8efd7e94-4b9e-4ef6-bf6b-643f6e0a9307">DRFAWA Templates</Libra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36189F766007468E635D2D11B171C0" ma:contentTypeVersion="2" ma:contentTypeDescription="Create a new document." ma:contentTypeScope="" ma:versionID="9354867233a9954d3c966324f30819c6">
  <xsd:schema xmlns:xsd="http://www.w3.org/2001/XMLSchema" xmlns:xs="http://www.w3.org/2001/XMLSchema" xmlns:p="http://schemas.microsoft.com/office/2006/metadata/properties" xmlns:ns2="8efd7e94-4b9e-4ef6-bf6b-643f6e0a9307" targetNamespace="http://schemas.microsoft.com/office/2006/metadata/properties" ma:root="true" ma:fieldsID="b173578c97fa3ed562add351ff2031e8" ns2:_="">
    <xsd:import namespace="8efd7e94-4b9e-4ef6-bf6b-643f6e0a9307"/>
    <xsd:element name="properties">
      <xsd:complexType>
        <xsd:sequence>
          <xsd:element name="documentManagement">
            <xsd:complexType>
              <xsd:all>
                <xsd:element ref="ns2:Library" minOccurs="0"/>
                <xsd:element ref="ns2:Order_x0020__x002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fd7e94-4b9e-4ef6-bf6b-643f6e0a9307" elementFormDefault="qualified">
    <xsd:import namespace="http://schemas.microsoft.com/office/2006/documentManagement/types"/>
    <xsd:import namespace="http://schemas.microsoft.com/office/infopath/2007/PartnerControls"/>
    <xsd:element name="Library" ma:index="8" nillable="true" ma:displayName="Library" ma:default="Start Here" ma:format="Dropdown" ma:internalName="Library">
      <xsd:simpleType>
        <xsd:restriction base="dms:Choice">
          <xsd:enumeration value="Start Here"/>
          <xsd:enumeration value="DRFAWA Guidelines"/>
          <xsd:enumeration value="DRFAWA Fact Sheets"/>
          <xsd:enumeration value="DRFAWA Templates"/>
          <xsd:enumeration value="COVID-19"/>
          <xsd:enumeration value="Other Guidance"/>
          <xsd:enumeration value="TC Seroja"/>
        </xsd:restriction>
      </xsd:simpleType>
    </xsd:element>
    <xsd:element name="Order_x0020__x0023_" ma:index="9" nillable="true" ma:displayName="Order #" ma:internalName="Order_x0020__x0023_">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149929-D913-44AE-8189-497F4D1498BD}">
  <ds:schemaRefs>
    <ds:schemaRef ds:uri="http://schemas.microsoft.com/sharepoint/v3/contenttype/forms"/>
  </ds:schemaRefs>
</ds:datastoreItem>
</file>

<file path=customXml/itemProps2.xml><?xml version="1.0" encoding="utf-8"?>
<ds:datastoreItem xmlns:ds="http://schemas.openxmlformats.org/officeDocument/2006/customXml" ds:itemID="{8F0F96EB-316E-4747-A065-2D054F80703A}">
  <ds:schemaRefs>
    <ds:schemaRef ds:uri="http://schemas.microsoft.com/office/2006/metadata/properties"/>
    <ds:schemaRef ds:uri="http://schemas.microsoft.com/office/infopath/2007/PartnerControls"/>
    <ds:schemaRef ds:uri="8efd7e94-4b9e-4ef6-bf6b-643f6e0a9307"/>
  </ds:schemaRefs>
</ds:datastoreItem>
</file>

<file path=customXml/itemProps3.xml><?xml version="1.0" encoding="utf-8"?>
<ds:datastoreItem xmlns:ds="http://schemas.openxmlformats.org/officeDocument/2006/customXml" ds:itemID="{50D7F3E3-FB40-42D6-8F37-51585489B3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fd7e94-4b9e-4ef6-bf6b-643f6e0a93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Instructions</vt:lpstr>
      <vt:lpstr>Event Overview</vt:lpstr>
      <vt:lpstr>Road Summary</vt:lpstr>
      <vt:lpstr>Damage Pickup</vt:lpstr>
      <vt:lpstr>Descriptors</vt:lpstr>
      <vt:lpstr>Document Control</vt:lpstr>
      <vt:lpstr>Code</vt:lpstr>
      <vt:lpstr>Features To Add</vt:lpstr>
      <vt:lpstr>'Damage Pickup'!Print_Area</vt:lpstr>
      <vt:lpstr>'Damage Pickup'!Print_Titles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Template-Emergency_and_Immediate_Works_(Roads)</dc:title>
  <dc:creator>Alex Pope</dc:creator>
  <cp:lastModifiedBy>Jeff Tan</cp:lastModifiedBy>
  <cp:lastPrinted>2023-10-24T07:08:49Z</cp:lastPrinted>
  <dcterms:created xsi:type="dcterms:W3CDTF">2018-09-13T01:16:46Z</dcterms:created>
  <dcterms:modified xsi:type="dcterms:W3CDTF">2026-04-28T05:49:43Z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0x0101004436189F766007468E635D2D11B171C0</vt:lpwstr>
  </property>
</Properties>
</file>