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16"/>
  <workbookPr codeName="ThisWorkbook" hidePivotFieldList="1" autoCompressPictures="0"/>
  <mc:AlternateContent xmlns:mc="http://schemas.openxmlformats.org/markup-compatibility/2006">
    <mc:Choice Requires="x15">
      <x15ac:absPath xmlns:x15ac="http://schemas.microsoft.com/office/spreadsheetml/2010/11/ac" url="C:\CCS\The Vault\The Company Vault\OLD Vault\Profitmaker Trackers\"/>
    </mc:Choice>
  </mc:AlternateContent>
  <xr:revisionPtr revIDLastSave="0" documentId="13_ncr:1_{994C5D0C-9323-4A8A-A669-3C05809BBEC6}" xr6:coauthVersionLast="47" xr6:coauthVersionMax="47" xr10:uidLastSave="{00000000-0000-0000-0000-000000000000}"/>
  <bookViews>
    <workbookView xWindow="-110" yWindow="-110" windowWidth="19420" windowHeight="10420" xr2:uid="{00000000-000D-0000-FFFF-FFFF00000000}"/>
  </bookViews>
  <sheets>
    <sheet name="Employee Data" sheetId="1" r:id="rId1"/>
    <sheet name="Schedule Input" sheetId="2" r:id="rId2"/>
    <sheet name="Schedule Output" sheetId="3" r:id="rId3"/>
    <sheet name="VERSION DATA" sheetId="4" state="hidden" r:id="rId4"/>
  </sheets>
  <definedNames>
    <definedName name="_xlnm.Print_Area" localSheetId="2">'Schedule Output'!$B$2:$P$402</definedName>
    <definedName name="_xlnm.Print_Titles" localSheetId="2">'Schedule Output'!$2:$6</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 i="2" l="1"/>
  <c r="L4" i="2"/>
  <c r="M4" i="2"/>
  <c r="N4" i="2"/>
  <c r="O4" i="2"/>
  <c r="J4" i="2"/>
  <c r="I4" i="2"/>
  <c r="U20" i="2"/>
  <c r="V20" i="2"/>
  <c r="W20" i="2"/>
  <c r="X20" i="2"/>
  <c r="Y20" i="2"/>
  <c r="Z20" i="2"/>
  <c r="AA20" i="2"/>
  <c r="AB20" i="2"/>
  <c r="Q22" i="2"/>
  <c r="AD20" i="2"/>
  <c r="AD21" i="2"/>
  <c r="J5" i="1"/>
  <c r="K5" i="1"/>
  <c r="F21" i="2"/>
  <c r="AE21" i="2"/>
  <c r="C31" i="3"/>
  <c r="B399" i="3"/>
  <c r="B402" i="3"/>
  <c r="B391" i="3"/>
  <c r="B393" i="3"/>
  <c r="B383" i="3"/>
  <c r="B386" i="3"/>
  <c r="B385" i="3"/>
  <c r="B375" i="3"/>
  <c r="B378" i="3"/>
  <c r="B367" i="3"/>
  <c r="B370" i="3"/>
  <c r="B359" i="3"/>
  <c r="B362" i="3"/>
  <c r="B361" i="3"/>
  <c r="B351" i="3"/>
  <c r="B353" i="3"/>
  <c r="B354" i="3"/>
  <c r="B343" i="3"/>
  <c r="B346" i="3"/>
  <c r="B335" i="3"/>
  <c r="B338" i="3"/>
  <c r="B327" i="3"/>
  <c r="B330" i="3"/>
  <c r="B329" i="3"/>
  <c r="B319" i="3"/>
  <c r="B322" i="3"/>
  <c r="B311" i="3"/>
  <c r="B314" i="3"/>
  <c r="B303" i="3"/>
  <c r="B306" i="3"/>
  <c r="B295" i="3"/>
  <c r="B297" i="3"/>
  <c r="B287" i="3"/>
  <c r="B290" i="3"/>
  <c r="B279" i="3"/>
  <c r="B281" i="3"/>
  <c r="B271" i="3"/>
  <c r="B274" i="3"/>
  <c r="B263" i="3"/>
  <c r="B265" i="3"/>
  <c r="B255" i="3"/>
  <c r="B258" i="3"/>
  <c r="B257" i="3"/>
  <c r="B247" i="3"/>
  <c r="B250" i="3"/>
  <c r="B239" i="3"/>
  <c r="B242" i="3"/>
  <c r="B231" i="3"/>
  <c r="B234" i="3"/>
  <c r="B233" i="3"/>
  <c r="B223" i="3"/>
  <c r="B225" i="3"/>
  <c r="B215" i="3"/>
  <c r="B217" i="3"/>
  <c r="B207" i="3"/>
  <c r="B210" i="3"/>
  <c r="B199" i="3"/>
  <c r="B201" i="3"/>
  <c r="B191" i="3"/>
  <c r="B193" i="3"/>
  <c r="B194" i="3"/>
  <c r="B183" i="3"/>
  <c r="B185" i="3"/>
  <c r="B175" i="3"/>
  <c r="B178" i="3"/>
  <c r="B167" i="3"/>
  <c r="B169" i="3"/>
  <c r="B159" i="3"/>
  <c r="B162" i="3"/>
  <c r="B151" i="3"/>
  <c r="B154" i="3"/>
  <c r="B143" i="3"/>
  <c r="B146" i="3"/>
  <c r="B135" i="3"/>
  <c r="B137" i="3"/>
  <c r="B127" i="3"/>
  <c r="B129" i="3"/>
  <c r="B130" i="3"/>
  <c r="B119" i="3"/>
  <c r="B122" i="3"/>
  <c r="B111" i="3"/>
  <c r="B114" i="3"/>
  <c r="B103" i="3"/>
  <c r="B105" i="3"/>
  <c r="B95" i="3"/>
  <c r="B97" i="3"/>
  <c r="B87" i="3"/>
  <c r="B89" i="3"/>
  <c r="B79" i="3"/>
  <c r="B82" i="3"/>
  <c r="B71" i="3"/>
  <c r="B73" i="3"/>
  <c r="B63" i="3"/>
  <c r="B66" i="3"/>
  <c r="B55" i="3"/>
  <c r="B57" i="3"/>
  <c r="B47" i="3"/>
  <c r="B50" i="3"/>
  <c r="B39" i="3"/>
  <c r="B41" i="3"/>
  <c r="B31" i="3"/>
  <c r="B33" i="3"/>
  <c r="B15" i="3"/>
  <c r="B18" i="3"/>
  <c r="O33" i="3"/>
  <c r="O401" i="3"/>
  <c r="O393" i="3"/>
  <c r="O385" i="3"/>
  <c r="O377" i="3"/>
  <c r="O369" i="3"/>
  <c r="O361" i="3"/>
  <c r="O353" i="3"/>
  <c r="O345" i="3"/>
  <c r="O337" i="3"/>
  <c r="O329" i="3"/>
  <c r="O321" i="3"/>
  <c r="O313" i="3"/>
  <c r="O305" i="3"/>
  <c r="O297" i="3"/>
  <c r="O289" i="3"/>
  <c r="O281" i="3"/>
  <c r="O273" i="3"/>
  <c r="O265" i="3"/>
  <c r="O257" i="3"/>
  <c r="O249" i="3"/>
  <c r="O241" i="3"/>
  <c r="O233" i="3"/>
  <c r="O225" i="3"/>
  <c r="O217" i="3"/>
  <c r="O209" i="3"/>
  <c r="O201" i="3"/>
  <c r="O193" i="3"/>
  <c r="O185" i="3"/>
  <c r="O177" i="3"/>
  <c r="O169" i="3"/>
  <c r="O161" i="3"/>
  <c r="O153" i="3"/>
  <c r="O145" i="3"/>
  <c r="O137" i="3"/>
  <c r="O129" i="3"/>
  <c r="O121" i="3"/>
  <c r="O113" i="3"/>
  <c r="O105" i="3"/>
  <c r="O97" i="3"/>
  <c r="O89" i="3"/>
  <c r="O81" i="3"/>
  <c r="O73" i="3"/>
  <c r="O65" i="3"/>
  <c r="O57" i="3"/>
  <c r="O49" i="3"/>
  <c r="O41" i="3"/>
  <c r="P26" i="3"/>
  <c r="N26" i="3"/>
  <c r="L26" i="3"/>
  <c r="J26" i="3"/>
  <c r="H26" i="3"/>
  <c r="F26" i="3"/>
  <c r="D26" i="3"/>
  <c r="O25" i="3"/>
  <c r="M25" i="3"/>
  <c r="K25" i="3"/>
  <c r="I25" i="3"/>
  <c r="G25" i="3"/>
  <c r="E25" i="3"/>
  <c r="C25" i="3"/>
  <c r="O24" i="3"/>
  <c r="M24" i="3"/>
  <c r="K24" i="3"/>
  <c r="I24" i="3"/>
  <c r="G24" i="3"/>
  <c r="E24" i="3"/>
  <c r="C24" i="3"/>
  <c r="O23" i="3"/>
  <c r="M23" i="3"/>
  <c r="K23" i="3"/>
  <c r="I23" i="3"/>
  <c r="G23" i="3"/>
  <c r="E23" i="3"/>
  <c r="C23" i="3"/>
  <c r="B23" i="3"/>
  <c r="B25" i="3"/>
  <c r="P18" i="3"/>
  <c r="N18" i="3"/>
  <c r="L18" i="3"/>
  <c r="J18" i="3"/>
  <c r="H18" i="3"/>
  <c r="F18" i="3"/>
  <c r="D18" i="3"/>
  <c r="O17" i="3"/>
  <c r="M17" i="3"/>
  <c r="K17" i="3"/>
  <c r="I17" i="3"/>
  <c r="G17" i="3"/>
  <c r="E17" i="3"/>
  <c r="C17" i="3"/>
  <c r="O16" i="3"/>
  <c r="M16" i="3"/>
  <c r="K16" i="3"/>
  <c r="I16" i="3"/>
  <c r="G16" i="3"/>
  <c r="E16" i="3"/>
  <c r="C16" i="3"/>
  <c r="O15" i="3"/>
  <c r="M15" i="3"/>
  <c r="K15" i="3"/>
  <c r="I15" i="3"/>
  <c r="G15" i="3"/>
  <c r="E15" i="3"/>
  <c r="C15" i="3"/>
  <c r="O9" i="3"/>
  <c r="P402" i="3"/>
  <c r="N402" i="3"/>
  <c r="L402" i="3"/>
  <c r="J402" i="3"/>
  <c r="H402" i="3"/>
  <c r="F402" i="3"/>
  <c r="D402" i="3"/>
  <c r="M401" i="3"/>
  <c r="K401" i="3"/>
  <c r="I401" i="3"/>
  <c r="G401" i="3"/>
  <c r="E401" i="3"/>
  <c r="C401" i="3"/>
  <c r="O400" i="3"/>
  <c r="M400" i="3"/>
  <c r="K400" i="3"/>
  <c r="I400" i="3"/>
  <c r="G400" i="3"/>
  <c r="E400" i="3"/>
  <c r="C400" i="3"/>
  <c r="O399" i="3"/>
  <c r="M399" i="3"/>
  <c r="K399" i="3"/>
  <c r="I399" i="3"/>
  <c r="G399" i="3"/>
  <c r="E399" i="3"/>
  <c r="C399" i="3"/>
  <c r="P394" i="3"/>
  <c r="N394" i="3"/>
  <c r="L394" i="3"/>
  <c r="J394" i="3"/>
  <c r="H394" i="3"/>
  <c r="F394" i="3"/>
  <c r="D394" i="3"/>
  <c r="M393" i="3"/>
  <c r="K393" i="3"/>
  <c r="I393" i="3"/>
  <c r="G393" i="3"/>
  <c r="E393" i="3"/>
  <c r="C393" i="3"/>
  <c r="O392" i="3"/>
  <c r="M392" i="3"/>
  <c r="K392" i="3"/>
  <c r="I392" i="3"/>
  <c r="G392" i="3"/>
  <c r="E392" i="3"/>
  <c r="C392" i="3"/>
  <c r="O391" i="3"/>
  <c r="M391" i="3"/>
  <c r="K391" i="3"/>
  <c r="I391" i="3"/>
  <c r="G391" i="3"/>
  <c r="E391" i="3"/>
  <c r="C391" i="3"/>
  <c r="P386" i="3"/>
  <c r="N386" i="3"/>
  <c r="L386" i="3"/>
  <c r="J386" i="3"/>
  <c r="H386" i="3"/>
  <c r="F386" i="3"/>
  <c r="D386" i="3"/>
  <c r="M385" i="3"/>
  <c r="K385" i="3"/>
  <c r="I385" i="3"/>
  <c r="G385" i="3"/>
  <c r="E385" i="3"/>
  <c r="C385" i="3"/>
  <c r="O384" i="3"/>
  <c r="M384" i="3"/>
  <c r="K384" i="3"/>
  <c r="I384" i="3"/>
  <c r="G384" i="3"/>
  <c r="E384" i="3"/>
  <c r="C384" i="3"/>
  <c r="O383" i="3"/>
  <c r="M383" i="3"/>
  <c r="K383" i="3"/>
  <c r="I383" i="3"/>
  <c r="G383" i="3"/>
  <c r="E383" i="3"/>
  <c r="C383" i="3"/>
  <c r="P378" i="3"/>
  <c r="N378" i="3"/>
  <c r="L378" i="3"/>
  <c r="J378" i="3"/>
  <c r="H378" i="3"/>
  <c r="F378" i="3"/>
  <c r="D378" i="3"/>
  <c r="M377" i="3"/>
  <c r="K377" i="3"/>
  <c r="I377" i="3"/>
  <c r="G377" i="3"/>
  <c r="E377" i="3"/>
  <c r="C377" i="3"/>
  <c r="O376" i="3"/>
  <c r="M376" i="3"/>
  <c r="K376" i="3"/>
  <c r="I376" i="3"/>
  <c r="G376" i="3"/>
  <c r="E376" i="3"/>
  <c r="C376" i="3"/>
  <c r="O375" i="3"/>
  <c r="M375" i="3"/>
  <c r="K375" i="3"/>
  <c r="I375" i="3"/>
  <c r="G375" i="3"/>
  <c r="E375" i="3"/>
  <c r="C375" i="3"/>
  <c r="P370" i="3"/>
  <c r="N370" i="3"/>
  <c r="L370" i="3"/>
  <c r="J370" i="3"/>
  <c r="H370" i="3"/>
  <c r="F370" i="3"/>
  <c r="D370" i="3"/>
  <c r="M369" i="3"/>
  <c r="K369" i="3"/>
  <c r="I369" i="3"/>
  <c r="G369" i="3"/>
  <c r="E369" i="3"/>
  <c r="C369" i="3"/>
  <c r="O368" i="3"/>
  <c r="M368" i="3"/>
  <c r="K368" i="3"/>
  <c r="I368" i="3"/>
  <c r="G368" i="3"/>
  <c r="E368" i="3"/>
  <c r="C368" i="3"/>
  <c r="O367" i="3"/>
  <c r="M367" i="3"/>
  <c r="K367" i="3"/>
  <c r="I367" i="3"/>
  <c r="G367" i="3"/>
  <c r="E367" i="3"/>
  <c r="C367" i="3"/>
  <c r="P362" i="3"/>
  <c r="N362" i="3"/>
  <c r="L362" i="3"/>
  <c r="J362" i="3"/>
  <c r="H362" i="3"/>
  <c r="F362" i="3"/>
  <c r="D362" i="3"/>
  <c r="M361" i="3"/>
  <c r="K361" i="3"/>
  <c r="I361" i="3"/>
  <c r="G361" i="3"/>
  <c r="E361" i="3"/>
  <c r="C361" i="3"/>
  <c r="O360" i="3"/>
  <c r="M360" i="3"/>
  <c r="K360" i="3"/>
  <c r="I360" i="3"/>
  <c r="G360" i="3"/>
  <c r="E360" i="3"/>
  <c r="C360" i="3"/>
  <c r="O359" i="3"/>
  <c r="M359" i="3"/>
  <c r="K359" i="3"/>
  <c r="I359" i="3"/>
  <c r="G359" i="3"/>
  <c r="E359" i="3"/>
  <c r="C359" i="3"/>
  <c r="P354" i="3"/>
  <c r="N354" i="3"/>
  <c r="L354" i="3"/>
  <c r="J354" i="3"/>
  <c r="H354" i="3"/>
  <c r="F354" i="3"/>
  <c r="D354" i="3"/>
  <c r="M353" i="3"/>
  <c r="K353" i="3"/>
  <c r="I353" i="3"/>
  <c r="G353" i="3"/>
  <c r="E353" i="3"/>
  <c r="C353" i="3"/>
  <c r="O352" i="3"/>
  <c r="M352" i="3"/>
  <c r="K352" i="3"/>
  <c r="I352" i="3"/>
  <c r="G352" i="3"/>
  <c r="E352" i="3"/>
  <c r="C352" i="3"/>
  <c r="O351" i="3"/>
  <c r="M351" i="3"/>
  <c r="K351" i="3"/>
  <c r="I351" i="3"/>
  <c r="G351" i="3"/>
  <c r="E351" i="3"/>
  <c r="C351" i="3"/>
  <c r="P346" i="3"/>
  <c r="N346" i="3"/>
  <c r="L346" i="3"/>
  <c r="J346" i="3"/>
  <c r="H346" i="3"/>
  <c r="F346" i="3"/>
  <c r="D346" i="3"/>
  <c r="M345" i="3"/>
  <c r="K345" i="3"/>
  <c r="I345" i="3"/>
  <c r="G345" i="3"/>
  <c r="E345" i="3"/>
  <c r="C345" i="3"/>
  <c r="O344" i="3"/>
  <c r="M344" i="3"/>
  <c r="K344" i="3"/>
  <c r="I344" i="3"/>
  <c r="G344" i="3"/>
  <c r="E344" i="3"/>
  <c r="C344" i="3"/>
  <c r="O343" i="3"/>
  <c r="M343" i="3"/>
  <c r="K343" i="3"/>
  <c r="I343" i="3"/>
  <c r="G343" i="3"/>
  <c r="E343" i="3"/>
  <c r="C343" i="3"/>
  <c r="P338" i="3"/>
  <c r="N338" i="3"/>
  <c r="L338" i="3"/>
  <c r="J338" i="3"/>
  <c r="H338" i="3"/>
  <c r="F338" i="3"/>
  <c r="D338" i="3"/>
  <c r="M337" i="3"/>
  <c r="K337" i="3"/>
  <c r="I337" i="3"/>
  <c r="G337" i="3"/>
  <c r="E337" i="3"/>
  <c r="C337" i="3"/>
  <c r="O336" i="3"/>
  <c r="M336" i="3"/>
  <c r="K336" i="3"/>
  <c r="I336" i="3"/>
  <c r="G336" i="3"/>
  <c r="E336" i="3"/>
  <c r="C336" i="3"/>
  <c r="O335" i="3"/>
  <c r="M335" i="3"/>
  <c r="K335" i="3"/>
  <c r="I335" i="3"/>
  <c r="G335" i="3"/>
  <c r="E335" i="3"/>
  <c r="C335" i="3"/>
  <c r="P330" i="3"/>
  <c r="N330" i="3"/>
  <c r="L330" i="3"/>
  <c r="J330" i="3"/>
  <c r="H330" i="3"/>
  <c r="F330" i="3"/>
  <c r="D330" i="3"/>
  <c r="M329" i="3"/>
  <c r="K329" i="3"/>
  <c r="I329" i="3"/>
  <c r="G329" i="3"/>
  <c r="E329" i="3"/>
  <c r="C329" i="3"/>
  <c r="O328" i="3"/>
  <c r="M328" i="3"/>
  <c r="K328" i="3"/>
  <c r="I328" i="3"/>
  <c r="G328" i="3"/>
  <c r="E328" i="3"/>
  <c r="C328" i="3"/>
  <c r="O327" i="3"/>
  <c r="M327" i="3"/>
  <c r="K327" i="3"/>
  <c r="I327" i="3"/>
  <c r="G327" i="3"/>
  <c r="E327" i="3"/>
  <c r="C327" i="3"/>
  <c r="P322" i="3"/>
  <c r="N322" i="3"/>
  <c r="L322" i="3"/>
  <c r="J322" i="3"/>
  <c r="H322" i="3"/>
  <c r="F322" i="3"/>
  <c r="D322" i="3"/>
  <c r="M321" i="3"/>
  <c r="K321" i="3"/>
  <c r="I321" i="3"/>
  <c r="G321" i="3"/>
  <c r="E321" i="3"/>
  <c r="C321" i="3"/>
  <c r="O320" i="3"/>
  <c r="M320" i="3"/>
  <c r="K320" i="3"/>
  <c r="I320" i="3"/>
  <c r="G320" i="3"/>
  <c r="E320" i="3"/>
  <c r="C320" i="3"/>
  <c r="O319" i="3"/>
  <c r="M319" i="3"/>
  <c r="K319" i="3"/>
  <c r="I319" i="3"/>
  <c r="G319" i="3"/>
  <c r="E319" i="3"/>
  <c r="C319" i="3"/>
  <c r="P314" i="3"/>
  <c r="N314" i="3"/>
  <c r="L314" i="3"/>
  <c r="J314" i="3"/>
  <c r="H314" i="3"/>
  <c r="F314" i="3"/>
  <c r="D314" i="3"/>
  <c r="M313" i="3"/>
  <c r="K313" i="3"/>
  <c r="I313" i="3"/>
  <c r="G313" i="3"/>
  <c r="E313" i="3"/>
  <c r="C313" i="3"/>
  <c r="O312" i="3"/>
  <c r="M312" i="3"/>
  <c r="K312" i="3"/>
  <c r="I312" i="3"/>
  <c r="G312" i="3"/>
  <c r="E312" i="3"/>
  <c r="C312" i="3"/>
  <c r="O311" i="3"/>
  <c r="M311" i="3"/>
  <c r="K311" i="3"/>
  <c r="I311" i="3"/>
  <c r="G311" i="3"/>
  <c r="E311" i="3"/>
  <c r="C311" i="3"/>
  <c r="P306" i="3"/>
  <c r="N306" i="3"/>
  <c r="L306" i="3"/>
  <c r="J306" i="3"/>
  <c r="H306" i="3"/>
  <c r="F306" i="3"/>
  <c r="D306" i="3"/>
  <c r="M305" i="3"/>
  <c r="K305" i="3"/>
  <c r="I305" i="3"/>
  <c r="G305" i="3"/>
  <c r="E305" i="3"/>
  <c r="C305" i="3"/>
  <c r="O304" i="3"/>
  <c r="M304" i="3"/>
  <c r="K304" i="3"/>
  <c r="I304" i="3"/>
  <c r="G304" i="3"/>
  <c r="E304" i="3"/>
  <c r="C304" i="3"/>
  <c r="O303" i="3"/>
  <c r="M303" i="3"/>
  <c r="K303" i="3"/>
  <c r="I303" i="3"/>
  <c r="G303" i="3"/>
  <c r="E303" i="3"/>
  <c r="C303" i="3"/>
  <c r="P298" i="3"/>
  <c r="N298" i="3"/>
  <c r="L298" i="3"/>
  <c r="J298" i="3"/>
  <c r="H298" i="3"/>
  <c r="F298" i="3"/>
  <c r="D298" i="3"/>
  <c r="M297" i="3"/>
  <c r="K297" i="3"/>
  <c r="I297" i="3"/>
  <c r="G297" i="3"/>
  <c r="E297" i="3"/>
  <c r="C297" i="3"/>
  <c r="O296" i="3"/>
  <c r="M296" i="3"/>
  <c r="K296" i="3"/>
  <c r="I296" i="3"/>
  <c r="G296" i="3"/>
  <c r="E296" i="3"/>
  <c r="C296" i="3"/>
  <c r="O295" i="3"/>
  <c r="M295" i="3"/>
  <c r="K295" i="3"/>
  <c r="I295" i="3"/>
  <c r="G295" i="3"/>
  <c r="E295" i="3"/>
  <c r="C295" i="3"/>
  <c r="P290" i="3"/>
  <c r="N290" i="3"/>
  <c r="L290" i="3"/>
  <c r="J290" i="3"/>
  <c r="H290" i="3"/>
  <c r="F290" i="3"/>
  <c r="D290" i="3"/>
  <c r="M289" i="3"/>
  <c r="K289" i="3"/>
  <c r="I289" i="3"/>
  <c r="G289" i="3"/>
  <c r="E289" i="3"/>
  <c r="C289" i="3"/>
  <c r="O288" i="3"/>
  <c r="M288" i="3"/>
  <c r="K288" i="3"/>
  <c r="I288" i="3"/>
  <c r="G288" i="3"/>
  <c r="E288" i="3"/>
  <c r="C288" i="3"/>
  <c r="O287" i="3"/>
  <c r="M287" i="3"/>
  <c r="K287" i="3"/>
  <c r="I287" i="3"/>
  <c r="G287" i="3"/>
  <c r="E287" i="3"/>
  <c r="C287" i="3"/>
  <c r="P282" i="3"/>
  <c r="N282" i="3"/>
  <c r="L282" i="3"/>
  <c r="J282" i="3"/>
  <c r="H282" i="3"/>
  <c r="F282" i="3"/>
  <c r="D282" i="3"/>
  <c r="M281" i="3"/>
  <c r="K281" i="3"/>
  <c r="I281" i="3"/>
  <c r="G281" i="3"/>
  <c r="E281" i="3"/>
  <c r="C281" i="3"/>
  <c r="O280" i="3"/>
  <c r="M280" i="3"/>
  <c r="K280" i="3"/>
  <c r="I280" i="3"/>
  <c r="G280" i="3"/>
  <c r="E280" i="3"/>
  <c r="C280" i="3"/>
  <c r="O279" i="3"/>
  <c r="M279" i="3"/>
  <c r="K279" i="3"/>
  <c r="I279" i="3"/>
  <c r="G279" i="3"/>
  <c r="E279" i="3"/>
  <c r="C279" i="3"/>
  <c r="P274" i="3"/>
  <c r="N274" i="3"/>
  <c r="L274" i="3"/>
  <c r="J274" i="3"/>
  <c r="H274" i="3"/>
  <c r="F274" i="3"/>
  <c r="D274" i="3"/>
  <c r="M273" i="3"/>
  <c r="K273" i="3"/>
  <c r="I273" i="3"/>
  <c r="G273" i="3"/>
  <c r="E273" i="3"/>
  <c r="C273" i="3"/>
  <c r="O272" i="3"/>
  <c r="M272" i="3"/>
  <c r="K272" i="3"/>
  <c r="I272" i="3"/>
  <c r="G272" i="3"/>
  <c r="E272" i="3"/>
  <c r="C272" i="3"/>
  <c r="O271" i="3"/>
  <c r="M271" i="3"/>
  <c r="K271" i="3"/>
  <c r="I271" i="3"/>
  <c r="G271" i="3"/>
  <c r="E271" i="3"/>
  <c r="C271" i="3"/>
  <c r="P266" i="3"/>
  <c r="N266" i="3"/>
  <c r="L266" i="3"/>
  <c r="J266" i="3"/>
  <c r="H266" i="3"/>
  <c r="F266" i="3"/>
  <c r="D266" i="3"/>
  <c r="M265" i="3"/>
  <c r="K265" i="3"/>
  <c r="I265" i="3"/>
  <c r="G265" i="3"/>
  <c r="E265" i="3"/>
  <c r="C265" i="3"/>
  <c r="O264" i="3"/>
  <c r="M264" i="3"/>
  <c r="K264" i="3"/>
  <c r="I264" i="3"/>
  <c r="G264" i="3"/>
  <c r="E264" i="3"/>
  <c r="C264" i="3"/>
  <c r="O263" i="3"/>
  <c r="M263" i="3"/>
  <c r="K263" i="3"/>
  <c r="I263" i="3"/>
  <c r="G263" i="3"/>
  <c r="E263" i="3"/>
  <c r="C263" i="3"/>
  <c r="P258" i="3"/>
  <c r="N258" i="3"/>
  <c r="L258" i="3"/>
  <c r="J258" i="3"/>
  <c r="H258" i="3"/>
  <c r="F258" i="3"/>
  <c r="D258" i="3"/>
  <c r="M257" i="3"/>
  <c r="K257" i="3"/>
  <c r="I257" i="3"/>
  <c r="G257" i="3"/>
  <c r="E257" i="3"/>
  <c r="C257" i="3"/>
  <c r="O256" i="3"/>
  <c r="M256" i="3"/>
  <c r="K256" i="3"/>
  <c r="I256" i="3"/>
  <c r="G256" i="3"/>
  <c r="E256" i="3"/>
  <c r="C256" i="3"/>
  <c r="O255" i="3"/>
  <c r="M255" i="3"/>
  <c r="K255" i="3"/>
  <c r="I255" i="3"/>
  <c r="G255" i="3"/>
  <c r="E255" i="3"/>
  <c r="C255" i="3"/>
  <c r="P250" i="3"/>
  <c r="N250" i="3"/>
  <c r="L250" i="3"/>
  <c r="J250" i="3"/>
  <c r="H250" i="3"/>
  <c r="F250" i="3"/>
  <c r="D250" i="3"/>
  <c r="M249" i="3"/>
  <c r="K249" i="3"/>
  <c r="I249" i="3"/>
  <c r="G249" i="3"/>
  <c r="E249" i="3"/>
  <c r="C249" i="3"/>
  <c r="O248" i="3"/>
  <c r="M248" i="3"/>
  <c r="K248" i="3"/>
  <c r="I248" i="3"/>
  <c r="G248" i="3"/>
  <c r="E248" i="3"/>
  <c r="C248" i="3"/>
  <c r="O247" i="3"/>
  <c r="M247" i="3"/>
  <c r="K247" i="3"/>
  <c r="I247" i="3"/>
  <c r="G247" i="3"/>
  <c r="E247" i="3"/>
  <c r="C247" i="3"/>
  <c r="P242" i="3"/>
  <c r="N242" i="3"/>
  <c r="L242" i="3"/>
  <c r="J242" i="3"/>
  <c r="H242" i="3"/>
  <c r="F242" i="3"/>
  <c r="D242" i="3"/>
  <c r="M241" i="3"/>
  <c r="K241" i="3"/>
  <c r="I241" i="3"/>
  <c r="G241" i="3"/>
  <c r="E241" i="3"/>
  <c r="C241" i="3"/>
  <c r="O240" i="3"/>
  <c r="M240" i="3"/>
  <c r="K240" i="3"/>
  <c r="I240" i="3"/>
  <c r="G240" i="3"/>
  <c r="E240" i="3"/>
  <c r="C240" i="3"/>
  <c r="O239" i="3"/>
  <c r="M239" i="3"/>
  <c r="K239" i="3"/>
  <c r="I239" i="3"/>
  <c r="G239" i="3"/>
  <c r="E239" i="3"/>
  <c r="C239" i="3"/>
  <c r="P234" i="3"/>
  <c r="N234" i="3"/>
  <c r="L234" i="3"/>
  <c r="J234" i="3"/>
  <c r="H234" i="3"/>
  <c r="F234" i="3"/>
  <c r="D234" i="3"/>
  <c r="M233" i="3"/>
  <c r="K233" i="3"/>
  <c r="I233" i="3"/>
  <c r="G233" i="3"/>
  <c r="E233" i="3"/>
  <c r="C233" i="3"/>
  <c r="O232" i="3"/>
  <c r="M232" i="3"/>
  <c r="K232" i="3"/>
  <c r="I232" i="3"/>
  <c r="G232" i="3"/>
  <c r="E232" i="3"/>
  <c r="C232" i="3"/>
  <c r="O231" i="3"/>
  <c r="M231" i="3"/>
  <c r="K231" i="3"/>
  <c r="I231" i="3"/>
  <c r="G231" i="3"/>
  <c r="E231" i="3"/>
  <c r="C231" i="3"/>
  <c r="P226" i="3"/>
  <c r="N226" i="3"/>
  <c r="L226" i="3"/>
  <c r="J226" i="3"/>
  <c r="H226" i="3"/>
  <c r="F226" i="3"/>
  <c r="D226" i="3"/>
  <c r="M225" i="3"/>
  <c r="K225" i="3"/>
  <c r="I225" i="3"/>
  <c r="G225" i="3"/>
  <c r="E225" i="3"/>
  <c r="C225" i="3"/>
  <c r="O224" i="3"/>
  <c r="M224" i="3"/>
  <c r="K224" i="3"/>
  <c r="I224" i="3"/>
  <c r="G224" i="3"/>
  <c r="E224" i="3"/>
  <c r="C224" i="3"/>
  <c r="O223" i="3"/>
  <c r="M223" i="3"/>
  <c r="K223" i="3"/>
  <c r="I223" i="3"/>
  <c r="G223" i="3"/>
  <c r="E223" i="3"/>
  <c r="C223" i="3"/>
  <c r="P218" i="3"/>
  <c r="N218" i="3"/>
  <c r="L218" i="3"/>
  <c r="J218" i="3"/>
  <c r="H218" i="3"/>
  <c r="F218" i="3"/>
  <c r="D218" i="3"/>
  <c r="M217" i="3"/>
  <c r="K217" i="3"/>
  <c r="I217" i="3"/>
  <c r="G217" i="3"/>
  <c r="E217" i="3"/>
  <c r="C217" i="3"/>
  <c r="O216" i="3"/>
  <c r="M216" i="3"/>
  <c r="K216" i="3"/>
  <c r="I216" i="3"/>
  <c r="G216" i="3"/>
  <c r="E216" i="3"/>
  <c r="C216" i="3"/>
  <c r="O215" i="3"/>
  <c r="M215" i="3"/>
  <c r="K215" i="3"/>
  <c r="I215" i="3"/>
  <c r="G215" i="3"/>
  <c r="E215" i="3"/>
  <c r="C215" i="3"/>
  <c r="P210" i="3"/>
  <c r="N210" i="3"/>
  <c r="L210" i="3"/>
  <c r="J210" i="3"/>
  <c r="H210" i="3"/>
  <c r="F210" i="3"/>
  <c r="D210" i="3"/>
  <c r="M209" i="3"/>
  <c r="K209" i="3"/>
  <c r="I209" i="3"/>
  <c r="G209" i="3"/>
  <c r="E209" i="3"/>
  <c r="C209" i="3"/>
  <c r="O208" i="3"/>
  <c r="M208" i="3"/>
  <c r="K208" i="3"/>
  <c r="I208" i="3"/>
  <c r="G208" i="3"/>
  <c r="E208" i="3"/>
  <c r="C208" i="3"/>
  <c r="O207" i="3"/>
  <c r="M207" i="3"/>
  <c r="K207" i="3"/>
  <c r="I207" i="3"/>
  <c r="G207" i="3"/>
  <c r="E207" i="3"/>
  <c r="C207" i="3"/>
  <c r="P202" i="3"/>
  <c r="N202" i="3"/>
  <c r="L202" i="3"/>
  <c r="J202" i="3"/>
  <c r="H202" i="3"/>
  <c r="F202" i="3"/>
  <c r="D202" i="3"/>
  <c r="M201" i="3"/>
  <c r="K201" i="3"/>
  <c r="I201" i="3"/>
  <c r="G201" i="3"/>
  <c r="E201" i="3"/>
  <c r="C201" i="3"/>
  <c r="O200" i="3"/>
  <c r="M200" i="3"/>
  <c r="K200" i="3"/>
  <c r="I200" i="3"/>
  <c r="G200" i="3"/>
  <c r="E200" i="3"/>
  <c r="C200" i="3"/>
  <c r="O199" i="3"/>
  <c r="M199" i="3"/>
  <c r="K199" i="3"/>
  <c r="I199" i="3"/>
  <c r="G199" i="3"/>
  <c r="E199" i="3"/>
  <c r="C199" i="3"/>
  <c r="P194" i="3"/>
  <c r="N194" i="3"/>
  <c r="L194" i="3"/>
  <c r="J194" i="3"/>
  <c r="H194" i="3"/>
  <c r="F194" i="3"/>
  <c r="D194" i="3"/>
  <c r="M193" i="3"/>
  <c r="K193" i="3"/>
  <c r="I193" i="3"/>
  <c r="G193" i="3"/>
  <c r="E193" i="3"/>
  <c r="C193" i="3"/>
  <c r="O192" i="3"/>
  <c r="M192" i="3"/>
  <c r="K192" i="3"/>
  <c r="I192" i="3"/>
  <c r="G192" i="3"/>
  <c r="E192" i="3"/>
  <c r="C192" i="3"/>
  <c r="O191" i="3"/>
  <c r="M191" i="3"/>
  <c r="K191" i="3"/>
  <c r="I191" i="3"/>
  <c r="G191" i="3"/>
  <c r="E191" i="3"/>
  <c r="C191" i="3"/>
  <c r="P186" i="3"/>
  <c r="N186" i="3"/>
  <c r="L186" i="3"/>
  <c r="J186" i="3"/>
  <c r="H186" i="3"/>
  <c r="F186" i="3"/>
  <c r="D186" i="3"/>
  <c r="M185" i="3"/>
  <c r="K185" i="3"/>
  <c r="I185" i="3"/>
  <c r="G185" i="3"/>
  <c r="E185" i="3"/>
  <c r="C185" i="3"/>
  <c r="O184" i="3"/>
  <c r="M184" i="3"/>
  <c r="K184" i="3"/>
  <c r="I184" i="3"/>
  <c r="G184" i="3"/>
  <c r="E184" i="3"/>
  <c r="C184" i="3"/>
  <c r="O183" i="3"/>
  <c r="M183" i="3"/>
  <c r="K183" i="3"/>
  <c r="I183" i="3"/>
  <c r="G183" i="3"/>
  <c r="E183" i="3"/>
  <c r="C183" i="3"/>
  <c r="P178" i="3"/>
  <c r="N178" i="3"/>
  <c r="L178" i="3"/>
  <c r="J178" i="3"/>
  <c r="H178" i="3"/>
  <c r="F178" i="3"/>
  <c r="D178" i="3"/>
  <c r="M177" i="3"/>
  <c r="K177" i="3"/>
  <c r="I177" i="3"/>
  <c r="G177" i="3"/>
  <c r="E177" i="3"/>
  <c r="C177" i="3"/>
  <c r="O176" i="3"/>
  <c r="M176" i="3"/>
  <c r="K176" i="3"/>
  <c r="I176" i="3"/>
  <c r="G176" i="3"/>
  <c r="E176" i="3"/>
  <c r="C176" i="3"/>
  <c r="O175" i="3"/>
  <c r="M175" i="3"/>
  <c r="K175" i="3"/>
  <c r="I175" i="3"/>
  <c r="G175" i="3"/>
  <c r="E175" i="3"/>
  <c r="C175" i="3"/>
  <c r="P170" i="3"/>
  <c r="N170" i="3"/>
  <c r="L170" i="3"/>
  <c r="J170" i="3"/>
  <c r="H170" i="3"/>
  <c r="F170" i="3"/>
  <c r="D170" i="3"/>
  <c r="M169" i="3"/>
  <c r="K169" i="3"/>
  <c r="I169" i="3"/>
  <c r="G169" i="3"/>
  <c r="E169" i="3"/>
  <c r="C169" i="3"/>
  <c r="O168" i="3"/>
  <c r="M168" i="3"/>
  <c r="K168" i="3"/>
  <c r="I168" i="3"/>
  <c r="G168" i="3"/>
  <c r="E168" i="3"/>
  <c r="C168" i="3"/>
  <c r="O167" i="3"/>
  <c r="M167" i="3"/>
  <c r="K167" i="3"/>
  <c r="I167" i="3"/>
  <c r="G167" i="3"/>
  <c r="E167" i="3"/>
  <c r="C167" i="3"/>
  <c r="AF4" i="2"/>
  <c r="AF21" i="2"/>
  <c r="AF5" i="2"/>
  <c r="AF22" i="2"/>
  <c r="AF6" i="2"/>
  <c r="AF23" i="2"/>
  <c r="AF7" i="2"/>
  <c r="AF24" i="2"/>
  <c r="AF8" i="2"/>
  <c r="AF25" i="2"/>
  <c r="AF9" i="2"/>
  <c r="AF26" i="2"/>
  <c r="AA412" i="2"/>
  <c r="Z412" i="2"/>
  <c r="Y412" i="2"/>
  <c r="X412" i="2"/>
  <c r="W412" i="2"/>
  <c r="V412" i="2"/>
  <c r="U412" i="2"/>
  <c r="AA404" i="2"/>
  <c r="Z404" i="2"/>
  <c r="Y404" i="2"/>
  <c r="X404" i="2"/>
  <c r="W404" i="2"/>
  <c r="V404" i="2"/>
  <c r="U404" i="2"/>
  <c r="AA396" i="2"/>
  <c r="Z396" i="2"/>
  <c r="Y396" i="2"/>
  <c r="X396" i="2"/>
  <c r="W396" i="2"/>
  <c r="V396" i="2"/>
  <c r="U396" i="2"/>
  <c r="AA388" i="2"/>
  <c r="Z388" i="2"/>
  <c r="Y388" i="2"/>
  <c r="X388" i="2"/>
  <c r="W388" i="2"/>
  <c r="V388" i="2"/>
  <c r="U388" i="2"/>
  <c r="AA380" i="2"/>
  <c r="Z380" i="2"/>
  <c r="Y380" i="2"/>
  <c r="X380" i="2"/>
  <c r="W380" i="2"/>
  <c r="V380" i="2"/>
  <c r="U380" i="2"/>
  <c r="AA372" i="2"/>
  <c r="Z372" i="2"/>
  <c r="Y372" i="2"/>
  <c r="X372" i="2"/>
  <c r="W372" i="2"/>
  <c r="V372" i="2"/>
  <c r="U372" i="2"/>
  <c r="AA364" i="2"/>
  <c r="Z364" i="2"/>
  <c r="Y364" i="2"/>
  <c r="X364" i="2"/>
  <c r="W364" i="2"/>
  <c r="V364" i="2"/>
  <c r="U364" i="2"/>
  <c r="AA356" i="2"/>
  <c r="Z356" i="2"/>
  <c r="Y356" i="2"/>
  <c r="X356" i="2"/>
  <c r="W356" i="2"/>
  <c r="V356" i="2"/>
  <c r="U356" i="2"/>
  <c r="AA348" i="2"/>
  <c r="Z348" i="2"/>
  <c r="Y348" i="2"/>
  <c r="X348" i="2"/>
  <c r="W348" i="2"/>
  <c r="V348" i="2"/>
  <c r="U348" i="2"/>
  <c r="AA340" i="2"/>
  <c r="Z340" i="2"/>
  <c r="Y340" i="2"/>
  <c r="X340" i="2"/>
  <c r="W340" i="2"/>
  <c r="V340" i="2"/>
  <c r="U340" i="2"/>
  <c r="AA332" i="2"/>
  <c r="Z332" i="2"/>
  <c r="Y332" i="2"/>
  <c r="X332" i="2"/>
  <c r="W332" i="2"/>
  <c r="V332" i="2"/>
  <c r="U332" i="2"/>
  <c r="AA324" i="2"/>
  <c r="Z324" i="2"/>
  <c r="Y324" i="2"/>
  <c r="X324" i="2"/>
  <c r="W324" i="2"/>
  <c r="V324" i="2"/>
  <c r="U324" i="2"/>
  <c r="AA316" i="2"/>
  <c r="Z316" i="2"/>
  <c r="Y316" i="2"/>
  <c r="X316" i="2"/>
  <c r="W316" i="2"/>
  <c r="V316" i="2"/>
  <c r="U316" i="2"/>
  <c r="AA308" i="2"/>
  <c r="Z308" i="2"/>
  <c r="Y308" i="2"/>
  <c r="X308" i="2"/>
  <c r="W308" i="2"/>
  <c r="V308" i="2"/>
  <c r="U308" i="2"/>
  <c r="AA300" i="2"/>
  <c r="Z300" i="2"/>
  <c r="Y300" i="2"/>
  <c r="X300" i="2"/>
  <c r="W300" i="2"/>
  <c r="V300" i="2"/>
  <c r="U300" i="2"/>
  <c r="AA292" i="2"/>
  <c r="Z292" i="2"/>
  <c r="Y292" i="2"/>
  <c r="X292" i="2"/>
  <c r="W292" i="2"/>
  <c r="V292" i="2"/>
  <c r="U292" i="2"/>
  <c r="AA284" i="2"/>
  <c r="Z284" i="2"/>
  <c r="Y284" i="2"/>
  <c r="X284" i="2"/>
  <c r="W284" i="2"/>
  <c r="V284" i="2"/>
  <c r="U284" i="2"/>
  <c r="AA276" i="2"/>
  <c r="Z276" i="2"/>
  <c r="Y276" i="2"/>
  <c r="X276" i="2"/>
  <c r="W276" i="2"/>
  <c r="V276" i="2"/>
  <c r="U276" i="2"/>
  <c r="AA268" i="2"/>
  <c r="Z268" i="2"/>
  <c r="Y268" i="2"/>
  <c r="X268" i="2"/>
  <c r="W268" i="2"/>
  <c r="V268" i="2"/>
  <c r="U268" i="2"/>
  <c r="AA260" i="2"/>
  <c r="Z260" i="2"/>
  <c r="Y260" i="2"/>
  <c r="X260" i="2"/>
  <c r="W260" i="2"/>
  <c r="V260" i="2"/>
  <c r="U260" i="2"/>
  <c r="AA252" i="2"/>
  <c r="Z252" i="2"/>
  <c r="Y252" i="2"/>
  <c r="X252" i="2"/>
  <c r="W252" i="2"/>
  <c r="V252" i="2"/>
  <c r="U252" i="2"/>
  <c r="AA244" i="2"/>
  <c r="Z244" i="2"/>
  <c r="Y244" i="2"/>
  <c r="X244" i="2"/>
  <c r="W244" i="2"/>
  <c r="V244" i="2"/>
  <c r="U244" i="2"/>
  <c r="AA236" i="2"/>
  <c r="Z236" i="2"/>
  <c r="Y236" i="2"/>
  <c r="X236" i="2"/>
  <c r="W236" i="2"/>
  <c r="V236" i="2"/>
  <c r="U236" i="2"/>
  <c r="AA228" i="2"/>
  <c r="Z228" i="2"/>
  <c r="Y228" i="2"/>
  <c r="X228" i="2"/>
  <c r="W228" i="2"/>
  <c r="V228" i="2"/>
  <c r="U228" i="2"/>
  <c r="AA220" i="2"/>
  <c r="Z220" i="2"/>
  <c r="Y220" i="2"/>
  <c r="X220" i="2"/>
  <c r="W220" i="2"/>
  <c r="V220" i="2"/>
  <c r="U220" i="2"/>
  <c r="AA212" i="2"/>
  <c r="Z212" i="2"/>
  <c r="Y212" i="2"/>
  <c r="X212" i="2"/>
  <c r="W212" i="2"/>
  <c r="V212" i="2"/>
  <c r="U212" i="2"/>
  <c r="AA204" i="2"/>
  <c r="Z204" i="2"/>
  <c r="Y204" i="2"/>
  <c r="X204" i="2"/>
  <c r="W204" i="2"/>
  <c r="V204" i="2"/>
  <c r="U204" i="2"/>
  <c r="AA196" i="2"/>
  <c r="Z196" i="2"/>
  <c r="Y196" i="2"/>
  <c r="X196" i="2"/>
  <c r="W196" i="2"/>
  <c r="V196" i="2"/>
  <c r="U196" i="2"/>
  <c r="AA188" i="2"/>
  <c r="Z188" i="2"/>
  <c r="Y188" i="2"/>
  <c r="X188" i="2"/>
  <c r="W188" i="2"/>
  <c r="V188" i="2"/>
  <c r="U188" i="2"/>
  <c r="AA180" i="2"/>
  <c r="Z180" i="2"/>
  <c r="Y180" i="2"/>
  <c r="X180" i="2"/>
  <c r="W180" i="2"/>
  <c r="V180" i="2"/>
  <c r="U180" i="2"/>
  <c r="B69" i="2"/>
  <c r="C69" i="2"/>
  <c r="B66" i="2"/>
  <c r="C66" i="2"/>
  <c r="B67" i="2"/>
  <c r="C67" i="2"/>
  <c r="B68" i="2"/>
  <c r="C68" i="2"/>
  <c r="B62" i="2"/>
  <c r="C62" i="2"/>
  <c r="B63" i="2"/>
  <c r="C63" i="2"/>
  <c r="B64" i="2"/>
  <c r="C64" i="2"/>
  <c r="B65" i="2"/>
  <c r="C65"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L54" i="1"/>
  <c r="K54" i="1"/>
  <c r="J54" i="1"/>
  <c r="L53" i="1"/>
  <c r="K53" i="1"/>
  <c r="J53" i="1"/>
  <c r="L52" i="1"/>
  <c r="K52" i="1"/>
  <c r="J52" i="1"/>
  <c r="L51" i="1"/>
  <c r="K51" i="1"/>
  <c r="J51" i="1"/>
  <c r="L50" i="1"/>
  <c r="K50" i="1"/>
  <c r="J50" i="1"/>
  <c r="L49" i="1"/>
  <c r="K49" i="1"/>
  <c r="J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L28" i="1"/>
  <c r="K28" i="1"/>
  <c r="J28" i="1"/>
  <c r="L27" i="1"/>
  <c r="K27" i="1"/>
  <c r="J27" i="1"/>
  <c r="L26" i="1"/>
  <c r="K26" i="1"/>
  <c r="J26" i="1"/>
  <c r="L25" i="1"/>
  <c r="K25" i="1"/>
  <c r="J25" i="1"/>
  <c r="B202" i="3"/>
  <c r="B226" i="3"/>
  <c r="B298" i="3"/>
  <c r="B321" i="3"/>
  <c r="B170" i="3"/>
  <c r="B17" i="3"/>
  <c r="B42" i="3"/>
  <c r="B138" i="3"/>
  <c r="B161" i="3"/>
  <c r="B266" i="3"/>
  <c r="B289" i="3"/>
  <c r="B394" i="3"/>
  <c r="B106" i="3"/>
  <c r="B34" i="3"/>
  <c r="B98" i="3"/>
  <c r="B74" i="3"/>
  <c r="B65" i="3"/>
  <c r="B26" i="3"/>
  <c r="B121" i="3"/>
  <c r="B153" i="3"/>
  <c r="B249" i="3"/>
  <c r="B313" i="3"/>
  <c r="B345" i="3"/>
  <c r="B377" i="3"/>
  <c r="B49" i="3"/>
  <c r="B58" i="3"/>
  <c r="B81" i="3"/>
  <c r="B90" i="3"/>
  <c r="B113" i="3"/>
  <c r="B145" i="3"/>
  <c r="B177" i="3"/>
  <c r="B186" i="3"/>
  <c r="B209" i="3"/>
  <c r="B218" i="3"/>
  <c r="B241" i="3"/>
  <c r="B273" i="3"/>
  <c r="B282" i="3"/>
  <c r="B305" i="3"/>
  <c r="B337" i="3"/>
  <c r="B369" i="3"/>
  <c r="B401" i="3"/>
  <c r="AB196" i="2"/>
  <c r="Q198" i="2"/>
  <c r="AB260" i="2"/>
  <c r="Q262" i="2"/>
  <c r="AB292" i="2"/>
  <c r="Q294" i="2"/>
  <c r="AB324" i="2"/>
  <c r="Q326" i="2"/>
  <c r="AD324" i="2"/>
  <c r="AD325" i="2"/>
  <c r="AB356" i="2"/>
  <c r="Q358" i="2"/>
  <c r="AB388" i="2"/>
  <c r="Q390" i="2"/>
  <c r="AB212" i="2"/>
  <c r="Q214" i="2"/>
  <c r="AB276" i="2"/>
  <c r="Q278" i="2"/>
  <c r="AD276" i="2"/>
  <c r="AD277" i="2"/>
  <c r="AB340" i="2"/>
  <c r="Q342" i="2"/>
  <c r="AB372" i="2"/>
  <c r="Q374" i="2"/>
  <c r="AB404" i="2"/>
  <c r="Q406" i="2"/>
  <c r="AB180" i="2"/>
  <c r="Q182" i="2"/>
  <c r="AD180" i="2"/>
  <c r="AD181" i="2"/>
  <c r="AB228" i="2"/>
  <c r="Q230" i="2"/>
  <c r="AB188" i="2"/>
  <c r="Q190" i="2"/>
  <c r="AD188" i="2"/>
  <c r="AD189" i="2"/>
  <c r="AB204" i="2"/>
  <c r="Q206" i="2"/>
  <c r="AB220" i="2"/>
  <c r="Q222" i="2"/>
  <c r="AD220" i="2"/>
  <c r="AD221" i="2"/>
  <c r="AB236" i="2"/>
  <c r="Q238" i="2"/>
  <c r="AB252" i="2"/>
  <c r="Q254" i="2"/>
  <c r="AB268" i="2"/>
  <c r="Q270" i="2"/>
  <c r="AB284" i="2"/>
  <c r="Q286" i="2"/>
  <c r="AD284" i="2"/>
  <c r="AD285" i="2"/>
  <c r="AB300" i="2"/>
  <c r="Q302" i="2"/>
  <c r="AB316" i="2"/>
  <c r="Q318" i="2"/>
  <c r="AD316" i="2"/>
  <c r="AB332" i="2"/>
  <c r="Q334" i="2"/>
  <c r="AB348" i="2"/>
  <c r="Q350" i="2"/>
  <c r="AD348" i="2"/>
  <c r="AD349" i="2"/>
  <c r="AB364" i="2"/>
  <c r="Q366" i="2"/>
  <c r="AB380" i="2"/>
  <c r="Q382" i="2"/>
  <c r="AD380" i="2"/>
  <c r="AD381" i="2"/>
  <c r="AB396" i="2"/>
  <c r="Q398" i="2"/>
  <c r="AB412" i="2"/>
  <c r="Q414" i="2"/>
  <c r="AD412" i="2"/>
  <c r="AD413" i="2"/>
  <c r="AD404" i="2"/>
  <c r="AD405" i="2"/>
  <c r="AD396" i="2"/>
  <c r="AD397" i="2"/>
  <c r="AD388" i="2"/>
  <c r="AD389" i="2"/>
  <c r="AD372" i="2"/>
  <c r="AD373" i="2"/>
  <c r="AD364" i="2"/>
  <c r="AD365" i="2"/>
  <c r="AD356" i="2"/>
  <c r="AD357" i="2"/>
  <c r="AD340" i="2"/>
  <c r="AD341" i="2"/>
  <c r="AD332" i="2"/>
  <c r="AD333" i="2"/>
  <c r="AB308" i="2"/>
  <c r="Q310" i="2"/>
  <c r="AD300" i="2"/>
  <c r="AD301" i="2"/>
  <c r="AD292" i="2"/>
  <c r="AD293" i="2"/>
  <c r="AD268" i="2"/>
  <c r="AD269" i="2"/>
  <c r="AD260" i="2"/>
  <c r="AD261" i="2"/>
  <c r="AD252" i="2"/>
  <c r="AB244" i="2"/>
  <c r="Q246" i="2"/>
  <c r="AD236" i="2"/>
  <c r="AD237" i="2"/>
  <c r="AD228" i="2"/>
  <c r="AD229" i="2"/>
  <c r="AD212" i="2"/>
  <c r="AD213" i="2"/>
  <c r="AD204" i="2"/>
  <c r="AD205" i="2"/>
  <c r="AD196" i="2"/>
  <c r="AD197" i="2"/>
  <c r="K6" i="1"/>
  <c r="K7" i="1"/>
  <c r="K8" i="1"/>
  <c r="K9" i="1"/>
  <c r="K10" i="1"/>
  <c r="K11" i="1"/>
  <c r="K12" i="1"/>
  <c r="K13" i="1"/>
  <c r="K14" i="1"/>
  <c r="K15" i="1"/>
  <c r="K16" i="1"/>
  <c r="K17" i="1"/>
  <c r="K18" i="1"/>
  <c r="K19" i="1"/>
  <c r="K20" i="1"/>
  <c r="K21" i="1"/>
  <c r="K22" i="1"/>
  <c r="K23" i="1"/>
  <c r="K24" i="1"/>
  <c r="E2" i="2"/>
  <c r="K7" i="2"/>
  <c r="L7" i="2"/>
  <c r="M7" i="2"/>
  <c r="N7" i="2"/>
  <c r="O7" i="2"/>
  <c r="K11" i="2"/>
  <c r="K13" i="2"/>
  <c r="L11" i="2"/>
  <c r="L13" i="2"/>
  <c r="M11" i="2"/>
  <c r="M13" i="2"/>
  <c r="N11" i="2"/>
  <c r="N13" i="2"/>
  <c r="O11" i="2"/>
  <c r="O13" i="2"/>
  <c r="J11" i="2"/>
  <c r="J13" i="2"/>
  <c r="J7" i="2"/>
  <c r="H11" i="2"/>
  <c r="H13" i="2"/>
  <c r="H7" i="2"/>
  <c r="O10" i="2"/>
  <c r="N10" i="2"/>
  <c r="M10" i="2"/>
  <c r="L10" i="2"/>
  <c r="K10" i="2"/>
  <c r="J10" i="2"/>
  <c r="H10" i="2"/>
  <c r="P9" i="2"/>
  <c r="P8" i="2"/>
  <c r="P11" i="2"/>
  <c r="AD317" i="2"/>
  <c r="AD253" i="2"/>
  <c r="AD308" i="2"/>
  <c r="AD309" i="2"/>
  <c r="AD244" i="2"/>
  <c r="AD245" i="2"/>
  <c r="L12" i="2"/>
  <c r="N12" i="2"/>
  <c r="N14" i="2"/>
  <c r="O12" i="2"/>
  <c r="O14" i="2"/>
  <c r="M12" i="2"/>
  <c r="M14" i="2"/>
  <c r="K12" i="2"/>
  <c r="P10" i="2"/>
  <c r="V44" i="2"/>
  <c r="V52" i="2"/>
  <c r="AS24" i="2"/>
  <c r="V60" i="2"/>
  <c r="AS25" i="2"/>
  <c r="V28" i="2"/>
  <c r="AS21" i="2"/>
  <c r="L7" i="1"/>
  <c r="V36" i="2"/>
  <c r="V68" i="2"/>
  <c r="AS26" i="2"/>
  <c r="V76" i="2"/>
  <c r="V84" i="2"/>
  <c r="V92" i="2"/>
  <c r="V100" i="2"/>
  <c r="AS30" i="2"/>
  <c r="V108" i="2"/>
  <c r="AS31" i="2"/>
  <c r="V116" i="2"/>
  <c r="V124" i="2"/>
  <c r="AS33" i="2"/>
  <c r="V132" i="2"/>
  <c r="AS34" i="2"/>
  <c r="V140" i="2"/>
  <c r="V148" i="2"/>
  <c r="V156" i="2"/>
  <c r="V164" i="2"/>
  <c r="AS38" i="2"/>
  <c r="V172" i="2"/>
  <c r="U28" i="2"/>
  <c r="AR21" i="2"/>
  <c r="U36" i="2"/>
  <c r="U44" i="2"/>
  <c r="AR23" i="2"/>
  <c r="U52" i="2"/>
  <c r="AR24" i="2"/>
  <c r="U60" i="2"/>
  <c r="AR25" i="2"/>
  <c r="U68" i="2"/>
  <c r="U76" i="2"/>
  <c r="AR27" i="2"/>
  <c r="U84" i="2"/>
  <c r="AR28" i="2"/>
  <c r="U92" i="2"/>
  <c r="AR29" i="2"/>
  <c r="U100" i="2"/>
  <c r="U108" i="2"/>
  <c r="AR31" i="2"/>
  <c r="U116" i="2"/>
  <c r="AR32" i="2"/>
  <c r="U124" i="2"/>
  <c r="AR33" i="2"/>
  <c r="U132" i="2"/>
  <c r="U140" i="2"/>
  <c r="AR35" i="2"/>
  <c r="U148" i="2"/>
  <c r="U156" i="2"/>
  <c r="AR37" i="2"/>
  <c r="U164" i="2"/>
  <c r="U172" i="2"/>
  <c r="AR39" i="2"/>
  <c r="W28" i="2"/>
  <c r="W36" i="2"/>
  <c r="AT22" i="2"/>
  <c r="W44" i="2"/>
  <c r="AT23" i="2"/>
  <c r="W52" i="2"/>
  <c r="AT24" i="2"/>
  <c r="W60" i="2"/>
  <c r="AT25" i="2"/>
  <c r="W68" i="2"/>
  <c r="AT26" i="2"/>
  <c r="W76" i="2"/>
  <c r="W84" i="2"/>
  <c r="AT28" i="2"/>
  <c r="W92" i="2"/>
  <c r="AT29" i="2"/>
  <c r="W100" i="2"/>
  <c r="AT30" i="2"/>
  <c r="W108" i="2"/>
  <c r="AT31" i="2"/>
  <c r="W116" i="2"/>
  <c r="AT32" i="2"/>
  <c r="W124" i="2"/>
  <c r="AT33" i="2"/>
  <c r="W132" i="2"/>
  <c r="AT34" i="2"/>
  <c r="W140" i="2"/>
  <c r="W148" i="2"/>
  <c r="AT36" i="2"/>
  <c r="W156" i="2"/>
  <c r="W164" i="2"/>
  <c r="AT38" i="2"/>
  <c r="W172" i="2"/>
  <c r="X28" i="2"/>
  <c r="AU21" i="2"/>
  <c r="X36" i="2"/>
  <c r="X44" i="2"/>
  <c r="AU23" i="2"/>
  <c r="X52" i="2"/>
  <c r="AU24" i="2"/>
  <c r="X60" i="2"/>
  <c r="AU25" i="2"/>
  <c r="X68" i="2"/>
  <c r="AU26" i="2"/>
  <c r="X76" i="2"/>
  <c r="X84" i="2"/>
  <c r="X92" i="2"/>
  <c r="AU29" i="2"/>
  <c r="X100" i="2"/>
  <c r="AU30" i="2"/>
  <c r="X108" i="2"/>
  <c r="X116" i="2"/>
  <c r="AU32" i="2"/>
  <c r="X124" i="2"/>
  <c r="AU33" i="2"/>
  <c r="X132" i="2"/>
  <c r="AU34" i="2"/>
  <c r="X140" i="2"/>
  <c r="X148" i="2"/>
  <c r="X156" i="2"/>
  <c r="AU37" i="2"/>
  <c r="X164" i="2"/>
  <c r="X172" i="2"/>
  <c r="L6" i="1"/>
  <c r="Y28" i="2"/>
  <c r="AV21" i="2"/>
  <c r="Y36" i="2"/>
  <c r="Y44" i="2"/>
  <c r="AV23" i="2"/>
  <c r="Y52" i="2"/>
  <c r="AV24" i="2"/>
  <c r="Y60" i="2"/>
  <c r="AV25" i="2"/>
  <c r="Y68" i="2"/>
  <c r="AV26" i="2"/>
  <c r="Y76" i="2"/>
  <c r="AV27" i="2"/>
  <c r="Y84" i="2"/>
  <c r="AV28" i="2"/>
  <c r="Y92" i="2"/>
  <c r="AV29" i="2"/>
  <c r="Y100" i="2"/>
  <c r="Y108" i="2"/>
  <c r="AV31" i="2"/>
  <c r="Y116" i="2"/>
  <c r="AV32" i="2"/>
  <c r="Y124" i="2"/>
  <c r="AV33" i="2"/>
  <c r="Y132" i="2"/>
  <c r="AV34" i="2"/>
  <c r="Y140" i="2"/>
  <c r="AV35" i="2"/>
  <c r="Y148" i="2"/>
  <c r="Y156" i="2"/>
  <c r="AV37" i="2"/>
  <c r="Y164" i="2"/>
  <c r="Y172" i="2"/>
  <c r="AV39" i="2"/>
  <c r="Z28" i="2"/>
  <c r="Z36" i="2"/>
  <c r="AW22" i="2"/>
  <c r="Z44" i="2"/>
  <c r="AW23" i="2"/>
  <c r="Z52" i="2"/>
  <c r="AW24" i="2"/>
  <c r="Z60" i="2"/>
  <c r="Z68" i="2"/>
  <c r="AW26" i="2"/>
  <c r="Z76" i="2"/>
  <c r="AW27" i="2"/>
  <c r="Z84" i="2"/>
  <c r="AW28" i="2"/>
  <c r="Z92" i="2"/>
  <c r="Z100" i="2"/>
  <c r="AW30" i="2"/>
  <c r="Z108" i="2"/>
  <c r="AW31" i="2"/>
  <c r="Z116" i="2"/>
  <c r="AW32" i="2"/>
  <c r="Z124" i="2"/>
  <c r="Z132" i="2"/>
  <c r="AW34" i="2"/>
  <c r="Z140" i="2"/>
  <c r="Z148" i="2"/>
  <c r="AW36" i="2"/>
  <c r="Z156" i="2"/>
  <c r="Z164" i="2"/>
  <c r="AW38" i="2"/>
  <c r="Z172" i="2"/>
  <c r="AA28" i="2"/>
  <c r="AX21" i="2"/>
  <c r="AA36" i="2"/>
  <c r="AA44" i="2"/>
  <c r="AX23" i="2"/>
  <c r="AA52" i="2"/>
  <c r="AX24" i="2"/>
  <c r="AA60" i="2"/>
  <c r="AX25" i="2"/>
  <c r="AA68" i="2"/>
  <c r="AX26" i="2"/>
  <c r="AA76" i="2"/>
  <c r="AX27" i="2"/>
  <c r="AA84" i="2"/>
  <c r="AA92" i="2"/>
  <c r="AX29" i="2"/>
  <c r="AA100" i="2"/>
  <c r="AA108" i="2"/>
  <c r="AX31" i="2"/>
  <c r="AA116" i="2"/>
  <c r="AX32" i="2"/>
  <c r="AA124" i="2"/>
  <c r="AX33" i="2"/>
  <c r="AA132" i="2"/>
  <c r="AA140" i="2"/>
  <c r="AX35" i="2"/>
  <c r="AA148" i="2"/>
  <c r="AA156" i="2"/>
  <c r="AX37" i="2"/>
  <c r="AA164" i="2"/>
  <c r="AA172" i="2"/>
  <c r="AX39" i="2"/>
  <c r="C2" i="3"/>
  <c r="E2" i="3"/>
  <c r="G2" i="3"/>
  <c r="I2" i="3"/>
  <c r="K2" i="3"/>
  <c r="M2" i="3"/>
  <c r="O2" i="3"/>
  <c r="B7" i="3"/>
  <c r="P162" i="3"/>
  <c r="N162" i="3"/>
  <c r="L162" i="3"/>
  <c r="J162" i="3"/>
  <c r="H162" i="3"/>
  <c r="F162" i="3"/>
  <c r="D162" i="3"/>
  <c r="M161" i="3"/>
  <c r="K161" i="3"/>
  <c r="I161" i="3"/>
  <c r="G161" i="3"/>
  <c r="E161" i="3"/>
  <c r="C161" i="3"/>
  <c r="O160" i="3"/>
  <c r="M160" i="3"/>
  <c r="K160" i="3"/>
  <c r="I160" i="3"/>
  <c r="G160" i="3"/>
  <c r="E160" i="3"/>
  <c r="C160" i="3"/>
  <c r="O159" i="3"/>
  <c r="M159" i="3"/>
  <c r="K159" i="3"/>
  <c r="I159" i="3"/>
  <c r="G159" i="3"/>
  <c r="E159" i="3"/>
  <c r="C159" i="3"/>
  <c r="P154" i="3"/>
  <c r="N154" i="3"/>
  <c r="L154" i="3"/>
  <c r="J154" i="3"/>
  <c r="H154" i="3"/>
  <c r="F154" i="3"/>
  <c r="D154" i="3"/>
  <c r="M153" i="3"/>
  <c r="K153" i="3"/>
  <c r="I153" i="3"/>
  <c r="G153" i="3"/>
  <c r="E153" i="3"/>
  <c r="C153" i="3"/>
  <c r="O152" i="3"/>
  <c r="M152" i="3"/>
  <c r="K152" i="3"/>
  <c r="I152" i="3"/>
  <c r="G152" i="3"/>
  <c r="E152" i="3"/>
  <c r="C152" i="3"/>
  <c r="O151" i="3"/>
  <c r="M151" i="3"/>
  <c r="K151" i="3"/>
  <c r="I151" i="3"/>
  <c r="G151" i="3"/>
  <c r="E151" i="3"/>
  <c r="C151" i="3"/>
  <c r="P146" i="3"/>
  <c r="N146" i="3"/>
  <c r="L146" i="3"/>
  <c r="J146" i="3"/>
  <c r="H146" i="3"/>
  <c r="F146" i="3"/>
  <c r="D146" i="3"/>
  <c r="M145" i="3"/>
  <c r="K145" i="3"/>
  <c r="I145" i="3"/>
  <c r="G145" i="3"/>
  <c r="E145" i="3"/>
  <c r="C145" i="3"/>
  <c r="O144" i="3"/>
  <c r="M144" i="3"/>
  <c r="K144" i="3"/>
  <c r="I144" i="3"/>
  <c r="G144" i="3"/>
  <c r="E144" i="3"/>
  <c r="C144" i="3"/>
  <c r="O143" i="3"/>
  <c r="M143" i="3"/>
  <c r="K143" i="3"/>
  <c r="I143" i="3"/>
  <c r="G143" i="3"/>
  <c r="E143" i="3"/>
  <c r="C143" i="3"/>
  <c r="P138" i="3"/>
  <c r="N138" i="3"/>
  <c r="L138" i="3"/>
  <c r="J138" i="3"/>
  <c r="H138" i="3"/>
  <c r="F138" i="3"/>
  <c r="D138" i="3"/>
  <c r="M137" i="3"/>
  <c r="K137" i="3"/>
  <c r="I137" i="3"/>
  <c r="G137" i="3"/>
  <c r="E137" i="3"/>
  <c r="C137" i="3"/>
  <c r="O136" i="3"/>
  <c r="M136" i="3"/>
  <c r="K136" i="3"/>
  <c r="I136" i="3"/>
  <c r="G136" i="3"/>
  <c r="E136" i="3"/>
  <c r="C136" i="3"/>
  <c r="O135" i="3"/>
  <c r="M135" i="3"/>
  <c r="K135" i="3"/>
  <c r="I135" i="3"/>
  <c r="G135" i="3"/>
  <c r="E135" i="3"/>
  <c r="C135" i="3"/>
  <c r="O133" i="3"/>
  <c r="M133" i="3"/>
  <c r="K133" i="3"/>
  <c r="I133" i="3"/>
  <c r="G133" i="3"/>
  <c r="E133" i="3"/>
  <c r="C133" i="3"/>
  <c r="O132" i="3"/>
  <c r="M132" i="3"/>
  <c r="K132" i="3"/>
  <c r="I132" i="3"/>
  <c r="G132" i="3"/>
  <c r="E132" i="3"/>
  <c r="C131" i="3"/>
  <c r="P130" i="3"/>
  <c r="N130" i="3"/>
  <c r="L130" i="3"/>
  <c r="J130" i="3"/>
  <c r="H130" i="3"/>
  <c r="F130" i="3"/>
  <c r="D130" i="3"/>
  <c r="M129" i="3"/>
  <c r="K129" i="3"/>
  <c r="I129" i="3"/>
  <c r="G129" i="3"/>
  <c r="E129" i="3"/>
  <c r="C129" i="3"/>
  <c r="O128" i="3"/>
  <c r="M128" i="3"/>
  <c r="K128" i="3"/>
  <c r="I128" i="3"/>
  <c r="G128" i="3"/>
  <c r="E128" i="3"/>
  <c r="C128" i="3"/>
  <c r="O127" i="3"/>
  <c r="M127" i="3"/>
  <c r="K127" i="3"/>
  <c r="I127" i="3"/>
  <c r="G127" i="3"/>
  <c r="E127" i="3"/>
  <c r="C127" i="3"/>
  <c r="P122" i="3"/>
  <c r="N122" i="3"/>
  <c r="L122" i="3"/>
  <c r="J122" i="3"/>
  <c r="H122" i="3"/>
  <c r="F122" i="3"/>
  <c r="D122" i="3"/>
  <c r="M121" i="3"/>
  <c r="K121" i="3"/>
  <c r="I121" i="3"/>
  <c r="G121" i="3"/>
  <c r="E121" i="3"/>
  <c r="C121" i="3"/>
  <c r="O120" i="3"/>
  <c r="M120" i="3"/>
  <c r="K120" i="3"/>
  <c r="I120" i="3"/>
  <c r="G120" i="3"/>
  <c r="E120" i="3"/>
  <c r="C120" i="3"/>
  <c r="O119" i="3"/>
  <c r="M119" i="3"/>
  <c r="K119" i="3"/>
  <c r="I119" i="3"/>
  <c r="G119" i="3"/>
  <c r="E119" i="3"/>
  <c r="C119" i="3"/>
  <c r="P114" i="3"/>
  <c r="N114" i="3"/>
  <c r="L114" i="3"/>
  <c r="J114" i="3"/>
  <c r="H114" i="3"/>
  <c r="F114" i="3"/>
  <c r="D114" i="3"/>
  <c r="M113" i="3"/>
  <c r="K113" i="3"/>
  <c r="I113" i="3"/>
  <c r="G113" i="3"/>
  <c r="E113" i="3"/>
  <c r="C113" i="3"/>
  <c r="O112" i="3"/>
  <c r="M112" i="3"/>
  <c r="K112" i="3"/>
  <c r="I112" i="3"/>
  <c r="G112" i="3"/>
  <c r="E112" i="3"/>
  <c r="C112" i="3"/>
  <c r="O111" i="3"/>
  <c r="M111" i="3"/>
  <c r="K111" i="3"/>
  <c r="I111" i="3"/>
  <c r="G111" i="3"/>
  <c r="E111" i="3"/>
  <c r="C111" i="3"/>
  <c r="P106" i="3"/>
  <c r="N106" i="3"/>
  <c r="L106" i="3"/>
  <c r="J106" i="3"/>
  <c r="H106" i="3"/>
  <c r="F106" i="3"/>
  <c r="D106" i="3"/>
  <c r="M105" i="3"/>
  <c r="K105" i="3"/>
  <c r="I105" i="3"/>
  <c r="G105" i="3"/>
  <c r="E105" i="3"/>
  <c r="C105" i="3"/>
  <c r="O104" i="3"/>
  <c r="M104" i="3"/>
  <c r="K104" i="3"/>
  <c r="I104" i="3"/>
  <c r="G104" i="3"/>
  <c r="E104" i="3"/>
  <c r="C104" i="3"/>
  <c r="O103" i="3"/>
  <c r="M103" i="3"/>
  <c r="K103" i="3"/>
  <c r="I103" i="3"/>
  <c r="G103" i="3"/>
  <c r="E103" i="3"/>
  <c r="C103" i="3"/>
  <c r="P98" i="3"/>
  <c r="N98" i="3"/>
  <c r="L98" i="3"/>
  <c r="J98" i="3"/>
  <c r="H98" i="3"/>
  <c r="F98" i="3"/>
  <c r="D98" i="3"/>
  <c r="M97" i="3"/>
  <c r="K97" i="3"/>
  <c r="I97" i="3"/>
  <c r="G97" i="3"/>
  <c r="E97" i="3"/>
  <c r="C97" i="3"/>
  <c r="O96" i="3"/>
  <c r="M96" i="3"/>
  <c r="K96" i="3"/>
  <c r="I96" i="3"/>
  <c r="G96" i="3"/>
  <c r="E96" i="3"/>
  <c r="C96" i="3"/>
  <c r="O95" i="3"/>
  <c r="M95" i="3"/>
  <c r="K95" i="3"/>
  <c r="I95" i="3"/>
  <c r="G95" i="3"/>
  <c r="E95" i="3"/>
  <c r="C95" i="3"/>
  <c r="O93" i="3"/>
  <c r="M93" i="3"/>
  <c r="K93" i="3"/>
  <c r="I93" i="3"/>
  <c r="G93" i="3"/>
  <c r="E93" i="3"/>
  <c r="C93" i="3"/>
  <c r="O92" i="3"/>
  <c r="M92" i="3"/>
  <c r="K92" i="3"/>
  <c r="I92" i="3"/>
  <c r="G92" i="3"/>
  <c r="E92" i="3"/>
  <c r="C91" i="3"/>
  <c r="P90" i="3"/>
  <c r="N90" i="3"/>
  <c r="L90" i="3"/>
  <c r="J90" i="3"/>
  <c r="H90" i="3"/>
  <c r="F90" i="3"/>
  <c r="D90" i="3"/>
  <c r="M89" i="3"/>
  <c r="K89" i="3"/>
  <c r="I89" i="3"/>
  <c r="G89" i="3"/>
  <c r="E89" i="3"/>
  <c r="C89" i="3"/>
  <c r="O88" i="3"/>
  <c r="M88" i="3"/>
  <c r="K88" i="3"/>
  <c r="I88" i="3"/>
  <c r="G88" i="3"/>
  <c r="E88" i="3"/>
  <c r="C88" i="3"/>
  <c r="O87" i="3"/>
  <c r="M87" i="3"/>
  <c r="K87" i="3"/>
  <c r="I87" i="3"/>
  <c r="G87" i="3"/>
  <c r="E87" i="3"/>
  <c r="C87" i="3"/>
  <c r="P82" i="3"/>
  <c r="N82" i="3"/>
  <c r="L82" i="3"/>
  <c r="J82" i="3"/>
  <c r="H82" i="3"/>
  <c r="F82" i="3"/>
  <c r="D82" i="3"/>
  <c r="M81" i="3"/>
  <c r="K81" i="3"/>
  <c r="I81" i="3"/>
  <c r="G81" i="3"/>
  <c r="E81" i="3"/>
  <c r="C81" i="3"/>
  <c r="O80" i="3"/>
  <c r="M80" i="3"/>
  <c r="K80" i="3"/>
  <c r="I80" i="3"/>
  <c r="G80" i="3"/>
  <c r="E80" i="3"/>
  <c r="C80" i="3"/>
  <c r="O79" i="3"/>
  <c r="M79" i="3"/>
  <c r="K79" i="3"/>
  <c r="I79" i="3"/>
  <c r="G79" i="3"/>
  <c r="E79" i="3"/>
  <c r="C79" i="3"/>
  <c r="P74" i="3"/>
  <c r="N74" i="3"/>
  <c r="L74" i="3"/>
  <c r="J74" i="3"/>
  <c r="H74" i="3"/>
  <c r="F74" i="3"/>
  <c r="D74" i="3"/>
  <c r="M73" i="3"/>
  <c r="K73" i="3"/>
  <c r="I73" i="3"/>
  <c r="G73" i="3"/>
  <c r="E73" i="3"/>
  <c r="C73" i="3"/>
  <c r="O72" i="3"/>
  <c r="M72" i="3"/>
  <c r="K72" i="3"/>
  <c r="I72" i="3"/>
  <c r="G72" i="3"/>
  <c r="E72" i="3"/>
  <c r="C72" i="3"/>
  <c r="O71" i="3"/>
  <c r="M71" i="3"/>
  <c r="K71" i="3"/>
  <c r="I71" i="3"/>
  <c r="G71" i="3"/>
  <c r="E71" i="3"/>
  <c r="C71" i="3"/>
  <c r="P66" i="3"/>
  <c r="N66" i="3"/>
  <c r="L66" i="3"/>
  <c r="J66" i="3"/>
  <c r="H66" i="3"/>
  <c r="F66" i="3"/>
  <c r="D66" i="3"/>
  <c r="M65" i="3"/>
  <c r="K65" i="3"/>
  <c r="I65" i="3"/>
  <c r="G65" i="3"/>
  <c r="E65" i="3"/>
  <c r="C65" i="3"/>
  <c r="O64" i="3"/>
  <c r="M64" i="3"/>
  <c r="K64" i="3"/>
  <c r="I64" i="3"/>
  <c r="G64" i="3"/>
  <c r="E64" i="3"/>
  <c r="C64" i="3"/>
  <c r="O63" i="3"/>
  <c r="M63" i="3"/>
  <c r="K63" i="3"/>
  <c r="I63" i="3"/>
  <c r="G63" i="3"/>
  <c r="E63" i="3"/>
  <c r="C63" i="3"/>
  <c r="P58" i="3"/>
  <c r="N58" i="3"/>
  <c r="L58" i="3"/>
  <c r="J58" i="3"/>
  <c r="H58" i="3"/>
  <c r="F58" i="3"/>
  <c r="D58" i="3"/>
  <c r="M57" i="3"/>
  <c r="K57" i="3"/>
  <c r="I57" i="3"/>
  <c r="G57" i="3"/>
  <c r="E57" i="3"/>
  <c r="C57" i="3"/>
  <c r="O56" i="3"/>
  <c r="M56" i="3"/>
  <c r="K56" i="3"/>
  <c r="I56" i="3"/>
  <c r="G56" i="3"/>
  <c r="E56" i="3"/>
  <c r="C56" i="3"/>
  <c r="O55" i="3"/>
  <c r="M55" i="3"/>
  <c r="K55" i="3"/>
  <c r="I55" i="3"/>
  <c r="G55" i="3"/>
  <c r="E55" i="3"/>
  <c r="C55" i="3"/>
  <c r="O53" i="3"/>
  <c r="M53" i="3"/>
  <c r="K53" i="3"/>
  <c r="I53" i="3"/>
  <c r="G53" i="3"/>
  <c r="E53" i="3"/>
  <c r="C53" i="3"/>
  <c r="O52" i="3"/>
  <c r="M52" i="3"/>
  <c r="K52" i="3"/>
  <c r="I52" i="3"/>
  <c r="G52" i="3"/>
  <c r="E52" i="3"/>
  <c r="C51" i="3"/>
  <c r="P50" i="3"/>
  <c r="N50" i="3"/>
  <c r="L50" i="3"/>
  <c r="J50" i="3"/>
  <c r="H50" i="3"/>
  <c r="F50" i="3"/>
  <c r="D50" i="3"/>
  <c r="M49" i="3"/>
  <c r="K49" i="3"/>
  <c r="I49" i="3"/>
  <c r="G49" i="3"/>
  <c r="E49" i="3"/>
  <c r="C49" i="3"/>
  <c r="O48" i="3"/>
  <c r="M48" i="3"/>
  <c r="K48" i="3"/>
  <c r="I48" i="3"/>
  <c r="G48" i="3"/>
  <c r="E48" i="3"/>
  <c r="C48" i="3"/>
  <c r="O47" i="3"/>
  <c r="M47" i="3"/>
  <c r="K47" i="3"/>
  <c r="I47" i="3"/>
  <c r="G47" i="3"/>
  <c r="E47" i="3"/>
  <c r="C47" i="3"/>
  <c r="P42" i="3"/>
  <c r="N42" i="3"/>
  <c r="L42" i="3"/>
  <c r="J42" i="3"/>
  <c r="H42" i="3"/>
  <c r="F42" i="3"/>
  <c r="D42" i="3"/>
  <c r="M41" i="3"/>
  <c r="K41" i="3"/>
  <c r="I41" i="3"/>
  <c r="G41" i="3"/>
  <c r="E41" i="3"/>
  <c r="C41" i="3"/>
  <c r="O40" i="3"/>
  <c r="M40" i="3"/>
  <c r="K40" i="3"/>
  <c r="I40" i="3"/>
  <c r="G40" i="3"/>
  <c r="E40" i="3"/>
  <c r="C40" i="3"/>
  <c r="O39" i="3"/>
  <c r="M39" i="3"/>
  <c r="K39" i="3"/>
  <c r="I39" i="3"/>
  <c r="G39" i="3"/>
  <c r="E39" i="3"/>
  <c r="C39" i="3"/>
  <c r="P34" i="3"/>
  <c r="N34" i="3"/>
  <c r="L34" i="3"/>
  <c r="J34" i="3"/>
  <c r="H34" i="3"/>
  <c r="F34" i="3"/>
  <c r="D34" i="3"/>
  <c r="M33" i="3"/>
  <c r="K33" i="3"/>
  <c r="I33" i="3"/>
  <c r="G33" i="3"/>
  <c r="E33" i="3"/>
  <c r="C33" i="3"/>
  <c r="O32" i="3"/>
  <c r="M32" i="3"/>
  <c r="K32" i="3"/>
  <c r="I32" i="3"/>
  <c r="G32" i="3"/>
  <c r="E32" i="3"/>
  <c r="C32" i="3"/>
  <c r="O31" i="3"/>
  <c r="M31" i="3"/>
  <c r="K31" i="3"/>
  <c r="I31" i="3"/>
  <c r="G31" i="3"/>
  <c r="E31" i="3"/>
  <c r="P10" i="3"/>
  <c r="O8" i="3"/>
  <c r="O7" i="3"/>
  <c r="D10" i="3"/>
  <c r="F10" i="3"/>
  <c r="H10" i="3"/>
  <c r="J10" i="3"/>
  <c r="L10" i="3"/>
  <c r="C8" i="3"/>
  <c r="E8" i="3"/>
  <c r="G8" i="3"/>
  <c r="I8" i="3"/>
  <c r="K8" i="3"/>
  <c r="M8" i="3"/>
  <c r="N10" i="3"/>
  <c r="C9" i="3"/>
  <c r="E9" i="3"/>
  <c r="G9" i="3"/>
  <c r="I9" i="3"/>
  <c r="K9" i="3"/>
  <c r="M9" i="3"/>
  <c r="E7" i="3"/>
  <c r="G7" i="3"/>
  <c r="I7" i="3"/>
  <c r="K7" i="3"/>
  <c r="M7" i="3"/>
  <c r="C7" i="3"/>
  <c r="B6" i="3"/>
  <c r="AF3" i="2"/>
  <c r="AF20" i="2"/>
  <c r="B20" i="2"/>
  <c r="C20" i="2"/>
  <c r="AR20" i="2"/>
  <c r="L5" i="1"/>
  <c r="B21" i="2"/>
  <c r="AQ21" i="2"/>
  <c r="C21" i="2"/>
  <c r="B22" i="2"/>
  <c r="AQ22" i="2"/>
  <c r="B23" i="2"/>
  <c r="B24" i="2"/>
  <c r="AQ24" i="2"/>
  <c r="B25" i="2"/>
  <c r="AQ25" i="2"/>
  <c r="B26" i="2"/>
  <c r="AQ26" i="2"/>
  <c r="B27" i="2"/>
  <c r="AQ27" i="2"/>
  <c r="B28" i="2"/>
  <c r="AQ28" i="2"/>
  <c r="B29" i="2"/>
  <c r="AQ29" i="2"/>
  <c r="B30" i="2"/>
  <c r="AQ30" i="2"/>
  <c r="B31" i="2"/>
  <c r="AQ31" i="2"/>
  <c r="B32" i="2"/>
  <c r="AQ32" i="2"/>
  <c r="B33" i="2"/>
  <c r="AQ33" i="2"/>
  <c r="B34" i="2"/>
  <c r="AQ34" i="2"/>
  <c r="B35" i="2"/>
  <c r="AQ35" i="2"/>
  <c r="B36" i="2"/>
  <c r="AQ36" i="2"/>
  <c r="B37" i="2"/>
  <c r="AQ37" i="2"/>
  <c r="B38" i="2"/>
  <c r="AQ38" i="2"/>
  <c r="B39" i="2"/>
  <c r="AQ39" i="2"/>
  <c r="C22" i="2"/>
  <c r="C23" i="2"/>
  <c r="C24" i="2"/>
  <c r="C25" i="2"/>
  <c r="C26" i="2"/>
  <c r="C27" i="2"/>
  <c r="C28" i="2"/>
  <c r="C29" i="2"/>
  <c r="C30" i="2"/>
  <c r="C31" i="2"/>
  <c r="C32" i="2"/>
  <c r="C33" i="2"/>
  <c r="C34" i="2"/>
  <c r="C35" i="2"/>
  <c r="C36" i="2"/>
  <c r="C37" i="2"/>
  <c r="C38" i="2"/>
  <c r="C39" i="2"/>
  <c r="J6" i="1"/>
  <c r="J7" i="1"/>
  <c r="J8" i="1"/>
  <c r="J9" i="1"/>
  <c r="J10" i="1"/>
  <c r="J11" i="1"/>
  <c r="J12" i="1"/>
  <c r="J13" i="1"/>
  <c r="J14" i="1"/>
  <c r="J15" i="1"/>
  <c r="J16" i="1"/>
  <c r="J17" i="1"/>
  <c r="J18" i="1"/>
  <c r="J19" i="1"/>
  <c r="J20" i="1"/>
  <c r="J21" i="1"/>
  <c r="J22" i="1"/>
  <c r="J23" i="1"/>
  <c r="J24" i="1"/>
  <c r="AS20" i="2"/>
  <c r="AT20" i="2"/>
  <c r="AV20" i="2"/>
  <c r="AW20" i="2"/>
  <c r="AX20" i="2"/>
  <c r="AR22" i="2"/>
  <c r="AR26" i="2"/>
  <c r="AR30" i="2"/>
  <c r="AR34" i="2"/>
  <c r="AR36" i="2"/>
  <c r="AR38" i="2"/>
  <c r="AS22" i="2"/>
  <c r="AS23" i="2"/>
  <c r="AS27" i="2"/>
  <c r="AS28" i="2"/>
  <c r="AS29" i="2"/>
  <c r="AS32" i="2"/>
  <c r="AS35" i="2"/>
  <c r="AS36" i="2"/>
  <c r="AS37" i="2"/>
  <c r="AS39" i="2"/>
  <c r="AT21" i="2"/>
  <c r="AT27" i="2"/>
  <c r="AT35" i="2"/>
  <c r="AT37" i="2"/>
  <c r="AT39" i="2"/>
  <c r="AU20" i="2"/>
  <c r="AU22" i="2"/>
  <c r="AU27" i="2"/>
  <c r="AU28" i="2"/>
  <c r="AU31" i="2"/>
  <c r="AU35" i="2"/>
  <c r="AU36" i="2"/>
  <c r="AU38" i="2"/>
  <c r="AU39" i="2"/>
  <c r="AV22" i="2"/>
  <c r="AV30" i="2"/>
  <c r="AV36" i="2"/>
  <c r="AV38" i="2"/>
  <c r="AW21" i="2"/>
  <c r="AW25" i="2"/>
  <c r="AW29" i="2"/>
  <c r="AW33" i="2"/>
  <c r="AW35" i="2"/>
  <c r="AW37" i="2"/>
  <c r="AW39" i="2"/>
  <c r="AX22" i="2"/>
  <c r="AX28" i="2"/>
  <c r="AX30" i="2"/>
  <c r="AX34" i="2"/>
  <c r="AX36" i="2"/>
  <c r="AX38" i="2"/>
  <c r="P17" i="2"/>
  <c r="P16" i="2"/>
  <c r="P5" i="2"/>
  <c r="P13" i="2"/>
  <c r="L22" i="1"/>
  <c r="L21" i="1"/>
  <c r="L8" i="1"/>
  <c r="L9" i="1"/>
  <c r="L10" i="1"/>
  <c r="L12" i="1"/>
  <c r="L13" i="1"/>
  <c r="L14" i="1"/>
  <c r="L15" i="1"/>
  <c r="L16" i="1"/>
  <c r="L17" i="1"/>
  <c r="L18" i="1"/>
  <c r="L19" i="1"/>
  <c r="L20" i="1"/>
  <c r="L23" i="1"/>
  <c r="L24" i="1"/>
  <c r="AB76" i="2"/>
  <c r="Q78" i="2"/>
  <c r="AD76" i="2"/>
  <c r="AD77" i="2"/>
  <c r="B9" i="3"/>
  <c r="B10" i="3"/>
  <c r="AB108" i="2"/>
  <c r="Q110" i="2"/>
  <c r="AD108" i="2"/>
  <c r="AD109" i="2"/>
  <c r="F109" i="2"/>
  <c r="AE109" i="2"/>
  <c r="AB140" i="2"/>
  <c r="Q142" i="2"/>
  <c r="AD140" i="2"/>
  <c r="AD141" i="2"/>
  <c r="AB172" i="2"/>
  <c r="Q174" i="2"/>
  <c r="AD172" i="2"/>
  <c r="AD173" i="2"/>
  <c r="I36" i="2"/>
  <c r="AA39" i="2"/>
  <c r="O5" i="3"/>
  <c r="P404" i="2"/>
  <c r="P388" i="2"/>
  <c r="P372" i="2"/>
  <c r="P356" i="2"/>
  <c r="P340" i="2"/>
  <c r="P324" i="2"/>
  <c r="P308" i="2"/>
  <c r="P292" i="2"/>
  <c r="P276" i="2"/>
  <c r="P260" i="2"/>
  <c r="P244" i="2"/>
  <c r="P228" i="2"/>
  <c r="P212" i="2"/>
  <c r="P196" i="2"/>
  <c r="P180" i="2"/>
  <c r="P164" i="2"/>
  <c r="P148" i="2"/>
  <c r="P132" i="2"/>
  <c r="P116" i="2"/>
  <c r="P100" i="2"/>
  <c r="P84" i="2"/>
  <c r="P68" i="2"/>
  <c r="P52" i="2"/>
  <c r="P36" i="2"/>
  <c r="P20" i="2"/>
  <c r="P412" i="2"/>
  <c r="P396" i="2"/>
  <c r="P380" i="2"/>
  <c r="P364" i="2"/>
  <c r="P348" i="2"/>
  <c r="P332" i="2"/>
  <c r="P316" i="2"/>
  <c r="P300" i="2"/>
  <c r="P284" i="2"/>
  <c r="P268" i="2"/>
  <c r="P252" i="2"/>
  <c r="P236" i="2"/>
  <c r="P220" i="2"/>
  <c r="P204" i="2"/>
  <c r="P188" i="2"/>
  <c r="P172" i="2"/>
  <c r="P156" i="2"/>
  <c r="P140" i="2"/>
  <c r="P124" i="2"/>
  <c r="P108" i="2"/>
  <c r="P92" i="2"/>
  <c r="P76" i="2"/>
  <c r="P60" i="2"/>
  <c r="P44" i="2"/>
  <c r="P28" i="2"/>
  <c r="F54" i="2"/>
  <c r="AB44" i="2"/>
  <c r="Q46" i="2"/>
  <c r="AD44" i="2"/>
  <c r="AD45" i="2"/>
  <c r="F38" i="2"/>
  <c r="F30" i="2"/>
  <c r="F37" i="2"/>
  <c r="AB36" i="2"/>
  <c r="Q38" i="2"/>
  <c r="AD36" i="2"/>
  <c r="AD37" i="2"/>
  <c r="AE37" i="2"/>
  <c r="F29" i="2"/>
  <c r="F62" i="2"/>
  <c r="F46" i="2"/>
  <c r="F22" i="2"/>
  <c r="I172" i="2"/>
  <c r="U175" i="2"/>
  <c r="I156" i="2"/>
  <c r="U159" i="2"/>
  <c r="I140" i="2"/>
  <c r="U143" i="2"/>
  <c r="I124" i="2"/>
  <c r="U127" i="2"/>
  <c r="I108" i="2"/>
  <c r="U111" i="2"/>
  <c r="I92" i="2"/>
  <c r="U95" i="2"/>
  <c r="I76" i="2"/>
  <c r="U79" i="2"/>
  <c r="I60" i="2"/>
  <c r="Y63" i="2"/>
  <c r="I44" i="2"/>
  <c r="Y47" i="2"/>
  <c r="I28" i="2"/>
  <c r="W31" i="2"/>
  <c r="AQ20" i="2"/>
  <c r="I20" i="2"/>
  <c r="U23" i="2"/>
  <c r="I164" i="2"/>
  <c r="I148" i="2"/>
  <c r="I132" i="2"/>
  <c r="I116" i="2"/>
  <c r="W119" i="2"/>
  <c r="I100" i="2"/>
  <c r="U103" i="2"/>
  <c r="I84" i="2"/>
  <c r="U87" i="2"/>
  <c r="I68" i="2"/>
  <c r="U71" i="2"/>
  <c r="I52" i="2"/>
  <c r="U55" i="2"/>
  <c r="F414" i="2"/>
  <c r="F406" i="2"/>
  <c r="F398" i="2"/>
  <c r="F390" i="2"/>
  <c r="F382" i="2"/>
  <c r="F374" i="2"/>
  <c r="F366" i="2"/>
  <c r="F358" i="2"/>
  <c r="F350" i="2"/>
  <c r="F342" i="2"/>
  <c r="F334" i="2"/>
  <c r="F326" i="2"/>
  <c r="F318" i="2"/>
  <c r="F310" i="2"/>
  <c r="F302" i="2"/>
  <c r="F294" i="2"/>
  <c r="F286" i="2"/>
  <c r="F278" i="2"/>
  <c r="F270" i="2"/>
  <c r="F262" i="2"/>
  <c r="F254" i="2"/>
  <c r="F246" i="2"/>
  <c r="F238" i="2"/>
  <c r="F230" i="2"/>
  <c r="F222" i="2"/>
  <c r="F214" i="2"/>
  <c r="F206" i="2"/>
  <c r="F198" i="2"/>
  <c r="F190" i="2"/>
  <c r="F182" i="2"/>
  <c r="F174" i="2"/>
  <c r="F166" i="2"/>
  <c r="F158" i="2"/>
  <c r="F150" i="2"/>
  <c r="F142" i="2"/>
  <c r="F134" i="2"/>
  <c r="F126" i="2"/>
  <c r="F118" i="2"/>
  <c r="F110" i="2"/>
  <c r="F102" i="2"/>
  <c r="F94" i="2"/>
  <c r="F86" i="2"/>
  <c r="F78" i="2"/>
  <c r="F70" i="2"/>
  <c r="F413" i="2"/>
  <c r="AE413" i="2"/>
  <c r="F405" i="2"/>
  <c r="AE405" i="2"/>
  <c r="F397" i="2"/>
  <c r="AE397" i="2"/>
  <c r="F389" i="2"/>
  <c r="AE389" i="2"/>
  <c r="F381" i="2"/>
  <c r="AE381" i="2"/>
  <c r="F373" i="2"/>
  <c r="AE373" i="2"/>
  <c r="F365" i="2"/>
  <c r="AE365" i="2"/>
  <c r="F357" i="2"/>
  <c r="AE357" i="2"/>
  <c r="F349" i="2"/>
  <c r="AE349" i="2"/>
  <c r="F341" i="2"/>
  <c r="AE341" i="2"/>
  <c r="F333" i="2"/>
  <c r="AE333" i="2"/>
  <c r="F325" i="2"/>
  <c r="AE325" i="2"/>
  <c r="F317" i="2"/>
  <c r="AE317" i="2"/>
  <c r="F309" i="2"/>
  <c r="AE309" i="2"/>
  <c r="F301" i="2"/>
  <c r="AE301" i="2"/>
  <c r="F293" i="2"/>
  <c r="AE293" i="2"/>
  <c r="F285" i="2"/>
  <c r="AE285" i="2"/>
  <c r="F277" i="2"/>
  <c r="AE277" i="2"/>
  <c r="F269" i="2"/>
  <c r="AE269" i="2"/>
  <c r="F261" i="2"/>
  <c r="AE261" i="2"/>
  <c r="F253" i="2"/>
  <c r="AE253" i="2"/>
  <c r="F245" i="2"/>
  <c r="AE245" i="2"/>
  <c r="F237" i="2"/>
  <c r="AE237" i="2"/>
  <c r="F229" i="2"/>
  <c r="AE229" i="2"/>
  <c r="F221" i="2"/>
  <c r="AE221" i="2"/>
  <c r="F213" i="2"/>
  <c r="AE213" i="2"/>
  <c r="F205" i="2"/>
  <c r="AE205" i="2"/>
  <c r="F197" i="2"/>
  <c r="AE197" i="2"/>
  <c r="F189" i="2"/>
  <c r="AE189" i="2"/>
  <c r="F181" i="2"/>
  <c r="AE181" i="2"/>
  <c r="F173" i="2"/>
  <c r="AE173" i="2"/>
  <c r="F165" i="2"/>
  <c r="AB164" i="2"/>
  <c r="Q166" i="2"/>
  <c r="AD164" i="2"/>
  <c r="AD165" i="2"/>
  <c r="AE165" i="2"/>
  <c r="F157" i="2"/>
  <c r="AB156" i="2"/>
  <c r="Q158" i="2"/>
  <c r="AD156" i="2"/>
  <c r="AD157" i="2"/>
  <c r="AE157" i="2"/>
  <c r="F149" i="2"/>
  <c r="AB148" i="2"/>
  <c r="Q150" i="2"/>
  <c r="AD148" i="2"/>
  <c r="AD149" i="2"/>
  <c r="AE149" i="2"/>
  <c r="F141" i="2"/>
  <c r="AE141" i="2"/>
  <c r="F133" i="2"/>
  <c r="AB132" i="2"/>
  <c r="Q134" i="2"/>
  <c r="AD132" i="2"/>
  <c r="AD133" i="2"/>
  <c r="AE133" i="2"/>
  <c r="F125" i="2"/>
  <c r="F117" i="2"/>
  <c r="F101" i="2"/>
  <c r="F93" i="2"/>
  <c r="F85" i="2"/>
  <c r="F77" i="2"/>
  <c r="AE77" i="2"/>
  <c r="F45" i="2"/>
  <c r="F53" i="2"/>
  <c r="F61" i="2"/>
  <c r="F69" i="2"/>
  <c r="AQ23" i="2"/>
  <c r="I340" i="2"/>
  <c r="I324" i="2"/>
  <c r="I308" i="2"/>
  <c r="I292" i="2"/>
  <c r="I276" i="2"/>
  <c r="I260" i="2"/>
  <c r="I244" i="2"/>
  <c r="I228" i="2"/>
  <c r="I212" i="2"/>
  <c r="I196" i="2"/>
  <c r="I180" i="2"/>
  <c r="I372" i="2"/>
  <c r="I356" i="2"/>
  <c r="I412" i="2"/>
  <c r="I396" i="2"/>
  <c r="I348" i="2"/>
  <c r="I332" i="2"/>
  <c r="I316" i="2"/>
  <c r="I300" i="2"/>
  <c r="I284" i="2"/>
  <c r="I268" i="2"/>
  <c r="I252" i="2"/>
  <c r="I236" i="2"/>
  <c r="I220" i="2"/>
  <c r="I204" i="2"/>
  <c r="I188" i="2"/>
  <c r="I380" i="2"/>
  <c r="I364" i="2"/>
  <c r="I404" i="2"/>
  <c r="I388" i="2"/>
  <c r="AB60" i="2"/>
  <c r="Q62" i="2"/>
  <c r="AD60" i="2"/>
  <c r="AD61" i="2"/>
  <c r="AE61" i="2"/>
  <c r="AB92" i="2"/>
  <c r="Q94" i="2"/>
  <c r="AD92" i="2"/>
  <c r="AD93" i="2"/>
  <c r="AE93" i="2"/>
  <c r="AB124" i="2"/>
  <c r="Q126" i="2"/>
  <c r="AD124" i="2"/>
  <c r="AD125" i="2"/>
  <c r="P7" i="2"/>
  <c r="AF29" i="2"/>
  <c r="AF37" i="2"/>
  <c r="AF45" i="2"/>
  <c r="AF53" i="2"/>
  <c r="AB52" i="2"/>
  <c r="Q54" i="2"/>
  <c r="AD52" i="2"/>
  <c r="AD53" i="2"/>
  <c r="AB68" i="2"/>
  <c r="Q70" i="2"/>
  <c r="AD68" i="2"/>
  <c r="AD69" i="2"/>
  <c r="AB84" i="2"/>
  <c r="Q86" i="2"/>
  <c r="AD84" i="2"/>
  <c r="AD85" i="2"/>
  <c r="AB100" i="2"/>
  <c r="Q102" i="2"/>
  <c r="AD100" i="2"/>
  <c r="AD101" i="2"/>
  <c r="AB116" i="2"/>
  <c r="Q118" i="2"/>
  <c r="AD116" i="2"/>
  <c r="AD117" i="2"/>
  <c r="AB28" i="2"/>
  <c r="Q30" i="2"/>
  <c r="AD28" i="2"/>
  <c r="AD29" i="2"/>
  <c r="AF33" i="2"/>
  <c r="AF41" i="2"/>
  <c r="AF49" i="2"/>
  <c r="V31" i="2"/>
  <c r="AF28" i="2"/>
  <c r="AF36" i="2"/>
  <c r="AF44" i="2"/>
  <c r="O6" i="3"/>
  <c r="O17" i="2"/>
  <c r="O16" i="2"/>
  <c r="AF32" i="2"/>
  <c r="AF30" i="2"/>
  <c r="AF31" i="2"/>
  <c r="AE85" i="2"/>
  <c r="AE101" i="2"/>
  <c r="AE117" i="2"/>
  <c r="AE125" i="2"/>
  <c r="AE69" i="2"/>
  <c r="AE53" i="2"/>
  <c r="AE45" i="2"/>
  <c r="AE29" i="2"/>
  <c r="AE5" i="2"/>
  <c r="AN5" i="2"/>
  <c r="V39" i="2"/>
  <c r="Z39" i="2"/>
  <c r="AL37" i="2"/>
  <c r="AA159" i="2"/>
  <c r="V71" i="2"/>
  <c r="X47" i="2"/>
  <c r="AJ44" i="2"/>
  <c r="V103" i="2"/>
  <c r="U47" i="2"/>
  <c r="AG45" i="2"/>
  <c r="W71" i="2"/>
  <c r="AA111" i="2"/>
  <c r="W47" i="2"/>
  <c r="AI45" i="2"/>
  <c r="V119" i="2"/>
  <c r="W63" i="2"/>
  <c r="V87" i="2"/>
  <c r="U119" i="2"/>
  <c r="AA31" i="2"/>
  <c r="AM33" i="2"/>
  <c r="X127" i="2"/>
  <c r="V159" i="2"/>
  <c r="M5" i="3"/>
  <c r="O412" i="2"/>
  <c r="O396" i="2"/>
  <c r="O380" i="2"/>
  <c r="O364" i="2"/>
  <c r="O348" i="2"/>
  <c r="O332" i="2"/>
  <c r="O316" i="2"/>
  <c r="O300" i="2"/>
  <c r="O284" i="2"/>
  <c r="O268" i="2"/>
  <c r="O252" i="2"/>
  <c r="O236" i="2"/>
  <c r="O220" i="2"/>
  <c r="O204" i="2"/>
  <c r="O188" i="2"/>
  <c r="O172" i="2"/>
  <c r="O156" i="2"/>
  <c r="O140" i="2"/>
  <c r="O124" i="2"/>
  <c r="O108" i="2"/>
  <c r="O92" i="2"/>
  <c r="O76" i="2"/>
  <c r="O60" i="2"/>
  <c r="O44" i="2"/>
  <c r="O28" i="2"/>
  <c r="O404" i="2"/>
  <c r="O388" i="2"/>
  <c r="O372" i="2"/>
  <c r="O356" i="2"/>
  <c r="O340" i="2"/>
  <c r="O324" i="2"/>
  <c r="O308" i="2"/>
  <c r="O292" i="2"/>
  <c r="O276" i="2"/>
  <c r="O260" i="2"/>
  <c r="O244" i="2"/>
  <c r="O228" i="2"/>
  <c r="O212" i="2"/>
  <c r="O196" i="2"/>
  <c r="O180" i="2"/>
  <c r="O164" i="2"/>
  <c r="O148" i="2"/>
  <c r="O132" i="2"/>
  <c r="O116" i="2"/>
  <c r="O100" i="2"/>
  <c r="O84" i="2"/>
  <c r="O68" i="2"/>
  <c r="O52" i="2"/>
  <c r="O36" i="2"/>
  <c r="O20" i="2"/>
  <c r="V55" i="2"/>
  <c r="AH53" i="2"/>
  <c r="X119" i="2"/>
  <c r="AA63" i="2"/>
  <c r="AA127" i="2"/>
  <c r="V127" i="2"/>
  <c r="X159" i="2"/>
  <c r="W55" i="2"/>
  <c r="AI53" i="2"/>
  <c r="W23" i="2"/>
  <c r="AI23" i="2"/>
  <c r="X55" i="2"/>
  <c r="AJ53" i="2"/>
  <c r="Y55" i="2"/>
  <c r="AK53" i="2"/>
  <c r="AK49" i="2"/>
  <c r="AK45" i="2"/>
  <c r="AK44" i="2"/>
  <c r="AA407" i="2"/>
  <c r="V407" i="2"/>
  <c r="W407" i="2"/>
  <c r="X407" i="2"/>
  <c r="Z407" i="2"/>
  <c r="U407" i="2"/>
  <c r="Y407" i="2"/>
  <c r="AA383" i="2"/>
  <c r="X383" i="2"/>
  <c r="Z383" i="2"/>
  <c r="W383" i="2"/>
  <c r="V383" i="2"/>
  <c r="U383" i="2"/>
  <c r="Y383" i="2"/>
  <c r="Z207" i="2"/>
  <c r="U207" i="2"/>
  <c r="Y207" i="2"/>
  <c r="X207" i="2"/>
  <c r="W207" i="2"/>
  <c r="AA207" i="2"/>
  <c r="V207" i="2"/>
  <c r="Z239" i="2"/>
  <c r="U239" i="2"/>
  <c r="Y239" i="2"/>
  <c r="X239" i="2"/>
  <c r="W239" i="2"/>
  <c r="AA239" i="2"/>
  <c r="V239" i="2"/>
  <c r="AA271" i="2"/>
  <c r="Z271" i="2"/>
  <c r="W271" i="2"/>
  <c r="V271" i="2"/>
  <c r="X271" i="2"/>
  <c r="U271" i="2"/>
  <c r="Y271" i="2"/>
  <c r="Z303" i="2"/>
  <c r="W303" i="2"/>
  <c r="AA303" i="2"/>
  <c r="V303" i="2"/>
  <c r="U303" i="2"/>
  <c r="Y303" i="2"/>
  <c r="X303" i="2"/>
  <c r="AA335" i="2"/>
  <c r="X335" i="2"/>
  <c r="Z335" i="2"/>
  <c r="W335" i="2"/>
  <c r="V335" i="2"/>
  <c r="U335" i="2"/>
  <c r="Y335" i="2"/>
  <c r="AA399" i="2"/>
  <c r="V399" i="2"/>
  <c r="U399" i="2"/>
  <c r="Y399" i="2"/>
  <c r="X399" i="2"/>
  <c r="W399" i="2"/>
  <c r="Z399" i="2"/>
  <c r="Z359" i="2"/>
  <c r="U359" i="2"/>
  <c r="Y359" i="2"/>
  <c r="X359" i="2"/>
  <c r="W359" i="2"/>
  <c r="AA359" i="2"/>
  <c r="V359" i="2"/>
  <c r="Z183" i="2"/>
  <c r="V183" i="2"/>
  <c r="Y183" i="2"/>
  <c r="U183" i="2"/>
  <c r="X183" i="2"/>
  <c r="AA183" i="2"/>
  <c r="W183" i="2"/>
  <c r="Z215" i="2"/>
  <c r="U215" i="2"/>
  <c r="Y215" i="2"/>
  <c r="X215" i="2"/>
  <c r="W215" i="2"/>
  <c r="AA215" i="2"/>
  <c r="V215" i="2"/>
  <c r="Z247" i="2"/>
  <c r="U247" i="2"/>
  <c r="Y247" i="2"/>
  <c r="X247" i="2"/>
  <c r="W247" i="2"/>
  <c r="AA247" i="2"/>
  <c r="V247" i="2"/>
  <c r="Z279" i="2"/>
  <c r="U279" i="2"/>
  <c r="Y279" i="2"/>
  <c r="X279" i="2"/>
  <c r="W279" i="2"/>
  <c r="AA279" i="2"/>
  <c r="V279" i="2"/>
  <c r="Z311" i="2"/>
  <c r="W311" i="2"/>
  <c r="AA311" i="2"/>
  <c r="V311" i="2"/>
  <c r="U311" i="2"/>
  <c r="Y311" i="2"/>
  <c r="X311" i="2"/>
  <c r="Z343" i="2"/>
  <c r="W343" i="2"/>
  <c r="AA343" i="2"/>
  <c r="V343" i="2"/>
  <c r="U343" i="2"/>
  <c r="Y343" i="2"/>
  <c r="X343" i="2"/>
  <c r="AA190" i="2"/>
  <c r="X190" i="2"/>
  <c r="U190" i="2"/>
  <c r="Y190" i="2"/>
  <c r="V190" i="2"/>
  <c r="Z190" i="2"/>
  <c r="W190" i="2"/>
  <c r="AA206" i="2"/>
  <c r="X206" i="2"/>
  <c r="U206" i="2"/>
  <c r="Y206" i="2"/>
  <c r="V206" i="2"/>
  <c r="Z206" i="2"/>
  <c r="W206" i="2"/>
  <c r="AA222" i="2"/>
  <c r="X222" i="2"/>
  <c r="U222" i="2"/>
  <c r="Y222" i="2"/>
  <c r="V222" i="2"/>
  <c r="Z222" i="2"/>
  <c r="W222" i="2"/>
  <c r="AA238" i="2"/>
  <c r="X238" i="2"/>
  <c r="U238" i="2"/>
  <c r="Y238" i="2"/>
  <c r="V238" i="2"/>
  <c r="Z238" i="2"/>
  <c r="W238" i="2"/>
  <c r="AA254" i="2"/>
  <c r="X254" i="2"/>
  <c r="U254" i="2"/>
  <c r="Y254" i="2"/>
  <c r="V254" i="2"/>
  <c r="Z254" i="2"/>
  <c r="W254" i="2"/>
  <c r="Z270" i="2"/>
  <c r="W270" i="2"/>
  <c r="AA270" i="2"/>
  <c r="X270" i="2"/>
  <c r="U270" i="2"/>
  <c r="Y270" i="2"/>
  <c r="V270" i="2"/>
  <c r="Z286" i="2"/>
  <c r="W286" i="2"/>
  <c r="AA286" i="2"/>
  <c r="V286" i="2"/>
  <c r="U286" i="2"/>
  <c r="Y286" i="2"/>
  <c r="X286" i="2"/>
  <c r="AA302" i="2"/>
  <c r="V302" i="2"/>
  <c r="Z302" i="2"/>
  <c r="W302" i="2"/>
  <c r="X302" i="2"/>
  <c r="U302" i="2"/>
  <c r="Y302" i="2"/>
  <c r="Z318" i="2"/>
  <c r="W318" i="2"/>
  <c r="AA318" i="2"/>
  <c r="V318" i="2"/>
  <c r="U318" i="2"/>
  <c r="Y318" i="2"/>
  <c r="X318" i="2"/>
  <c r="Z334" i="2"/>
  <c r="U334" i="2"/>
  <c r="Y334" i="2"/>
  <c r="X334" i="2"/>
  <c r="W334" i="2"/>
  <c r="AA334" i="2"/>
  <c r="V334" i="2"/>
  <c r="Z350" i="2"/>
  <c r="U350" i="2"/>
  <c r="Y350" i="2"/>
  <c r="X350" i="2"/>
  <c r="W350" i="2"/>
  <c r="AA350" i="2"/>
  <c r="V350" i="2"/>
  <c r="AA366" i="2"/>
  <c r="X366" i="2"/>
  <c r="U366" i="2"/>
  <c r="Y366" i="2"/>
  <c r="V366" i="2"/>
  <c r="Z366" i="2"/>
  <c r="W366" i="2"/>
  <c r="Z382" i="2"/>
  <c r="U382" i="2"/>
  <c r="Y382" i="2"/>
  <c r="X382" i="2"/>
  <c r="W382" i="2"/>
  <c r="AA382" i="2"/>
  <c r="V382" i="2"/>
  <c r="Z398" i="2"/>
  <c r="W398" i="2"/>
  <c r="AA398" i="2"/>
  <c r="X398" i="2"/>
  <c r="U398" i="2"/>
  <c r="Y398" i="2"/>
  <c r="V398" i="2"/>
  <c r="AA414" i="2"/>
  <c r="X414" i="2"/>
  <c r="U414" i="2"/>
  <c r="Y414" i="2"/>
  <c r="V414" i="2"/>
  <c r="Z414" i="2"/>
  <c r="W414" i="2"/>
  <c r="Z391" i="2"/>
  <c r="U391" i="2"/>
  <c r="Y391" i="2"/>
  <c r="X391" i="2"/>
  <c r="W391" i="2"/>
  <c r="AA391" i="2"/>
  <c r="V391" i="2"/>
  <c r="Z367" i="2"/>
  <c r="U367" i="2"/>
  <c r="Y367" i="2"/>
  <c r="X367" i="2"/>
  <c r="W367" i="2"/>
  <c r="AA367" i="2"/>
  <c r="V367" i="2"/>
  <c r="Z191" i="2"/>
  <c r="U191" i="2"/>
  <c r="Y191" i="2"/>
  <c r="X191" i="2"/>
  <c r="W191" i="2"/>
  <c r="AA191" i="2"/>
  <c r="V191" i="2"/>
  <c r="Z223" i="2"/>
  <c r="U223" i="2"/>
  <c r="Y223" i="2"/>
  <c r="X223" i="2"/>
  <c r="W223" i="2"/>
  <c r="AA223" i="2"/>
  <c r="V223" i="2"/>
  <c r="Z255" i="2"/>
  <c r="U255" i="2"/>
  <c r="Y255" i="2"/>
  <c r="X255" i="2"/>
  <c r="W255" i="2"/>
  <c r="AA255" i="2"/>
  <c r="V255" i="2"/>
  <c r="AA287" i="2"/>
  <c r="V287" i="2"/>
  <c r="X287" i="2"/>
  <c r="U287" i="2"/>
  <c r="Y287" i="2"/>
  <c r="Z287" i="2"/>
  <c r="W287" i="2"/>
  <c r="AA319" i="2"/>
  <c r="V319" i="2"/>
  <c r="X319" i="2"/>
  <c r="U319" i="2"/>
  <c r="Y319" i="2"/>
  <c r="Z319" i="2"/>
  <c r="W319" i="2"/>
  <c r="AA351" i="2"/>
  <c r="Z351" i="2"/>
  <c r="W351" i="2"/>
  <c r="V351" i="2"/>
  <c r="X351" i="2"/>
  <c r="U351" i="2"/>
  <c r="Y351" i="2"/>
  <c r="Z415" i="2"/>
  <c r="U415" i="2"/>
  <c r="Y415" i="2"/>
  <c r="X415" i="2"/>
  <c r="W415" i="2"/>
  <c r="AA415" i="2"/>
  <c r="V415" i="2"/>
  <c r="AA375" i="2"/>
  <c r="V375" i="2"/>
  <c r="X375" i="2"/>
  <c r="U375" i="2"/>
  <c r="Y375" i="2"/>
  <c r="Z375" i="2"/>
  <c r="W375" i="2"/>
  <c r="Z199" i="2"/>
  <c r="U199" i="2"/>
  <c r="Y199" i="2"/>
  <c r="X199" i="2"/>
  <c r="W199" i="2"/>
  <c r="AA199" i="2"/>
  <c r="V199" i="2"/>
  <c r="Z231" i="2"/>
  <c r="U231" i="2"/>
  <c r="Y231" i="2"/>
  <c r="X231" i="2"/>
  <c r="W231" i="2"/>
  <c r="AA231" i="2"/>
  <c r="V231" i="2"/>
  <c r="AA263" i="2"/>
  <c r="V263" i="2"/>
  <c r="X263" i="2"/>
  <c r="U263" i="2"/>
  <c r="Y263" i="2"/>
  <c r="Z263" i="2"/>
  <c r="W263" i="2"/>
  <c r="Z295" i="2"/>
  <c r="W295" i="2"/>
  <c r="AA295" i="2"/>
  <c r="V295" i="2"/>
  <c r="U295" i="2"/>
  <c r="Y295" i="2"/>
  <c r="X295" i="2"/>
  <c r="Z327" i="2"/>
  <c r="W327" i="2"/>
  <c r="AA327" i="2"/>
  <c r="V327" i="2"/>
  <c r="U327" i="2"/>
  <c r="Y327" i="2"/>
  <c r="X327" i="2"/>
  <c r="Y182" i="2"/>
  <c r="U182" i="2"/>
  <c r="X182" i="2"/>
  <c r="AA182" i="2"/>
  <c r="W182" i="2"/>
  <c r="Z182" i="2"/>
  <c r="V182" i="2"/>
  <c r="AA198" i="2"/>
  <c r="X198" i="2"/>
  <c r="U198" i="2"/>
  <c r="Y198" i="2"/>
  <c r="V198" i="2"/>
  <c r="Z198" i="2"/>
  <c r="W198" i="2"/>
  <c r="AA214" i="2"/>
  <c r="X214" i="2"/>
  <c r="U214" i="2"/>
  <c r="Y214" i="2"/>
  <c r="V214" i="2"/>
  <c r="Z214" i="2"/>
  <c r="W214" i="2"/>
  <c r="AA230" i="2"/>
  <c r="X230" i="2"/>
  <c r="U230" i="2"/>
  <c r="Y230" i="2"/>
  <c r="V230" i="2"/>
  <c r="Z230" i="2"/>
  <c r="W230" i="2"/>
  <c r="AA246" i="2"/>
  <c r="X246" i="2"/>
  <c r="U246" i="2"/>
  <c r="Y246" i="2"/>
  <c r="V246" i="2"/>
  <c r="Z246" i="2"/>
  <c r="W246" i="2"/>
  <c r="Z262" i="2"/>
  <c r="U262" i="2"/>
  <c r="Y262" i="2"/>
  <c r="V262" i="2"/>
  <c r="W262" i="2"/>
  <c r="AA262" i="2"/>
  <c r="X262" i="2"/>
  <c r="AA278" i="2"/>
  <c r="X278" i="2"/>
  <c r="U278" i="2"/>
  <c r="Y278" i="2"/>
  <c r="V278" i="2"/>
  <c r="Z278" i="2"/>
  <c r="W278" i="2"/>
  <c r="AA294" i="2"/>
  <c r="V294" i="2"/>
  <c r="Z294" i="2"/>
  <c r="W294" i="2"/>
  <c r="X294" i="2"/>
  <c r="U294" i="2"/>
  <c r="Y294" i="2"/>
  <c r="AA310" i="2"/>
  <c r="X310" i="2"/>
  <c r="W310" i="2"/>
  <c r="V310" i="2"/>
  <c r="Z310" i="2"/>
  <c r="U310" i="2"/>
  <c r="Y310" i="2"/>
  <c r="AA326" i="2"/>
  <c r="V326" i="2"/>
  <c r="Z326" i="2"/>
  <c r="W326" i="2"/>
  <c r="X326" i="2"/>
  <c r="U326" i="2"/>
  <c r="Y326" i="2"/>
  <c r="AA342" i="2"/>
  <c r="V342" i="2"/>
  <c r="Z342" i="2"/>
  <c r="W342" i="2"/>
  <c r="X342" i="2"/>
  <c r="U342" i="2"/>
  <c r="Y342" i="2"/>
  <c r="AA358" i="2"/>
  <c r="X358" i="2"/>
  <c r="U358" i="2"/>
  <c r="Y358" i="2"/>
  <c r="V358" i="2"/>
  <c r="Z358" i="2"/>
  <c r="W358" i="2"/>
  <c r="Z374" i="2"/>
  <c r="W374" i="2"/>
  <c r="AA374" i="2"/>
  <c r="V374" i="2"/>
  <c r="U374" i="2"/>
  <c r="Y374" i="2"/>
  <c r="X374" i="2"/>
  <c r="AA390" i="2"/>
  <c r="X390" i="2"/>
  <c r="U390" i="2"/>
  <c r="Y390" i="2"/>
  <c r="V390" i="2"/>
  <c r="Z390" i="2"/>
  <c r="W390" i="2"/>
  <c r="Z406" i="2"/>
  <c r="U406" i="2"/>
  <c r="Y406" i="2"/>
  <c r="X406" i="2"/>
  <c r="W406" i="2"/>
  <c r="AA406" i="2"/>
  <c r="V406" i="2"/>
  <c r="W39" i="2"/>
  <c r="Z111" i="2"/>
  <c r="AA47" i="2"/>
  <c r="X95" i="2"/>
  <c r="X143" i="2"/>
  <c r="X175" i="2"/>
  <c r="V111" i="2"/>
  <c r="W111" i="2"/>
  <c r="X111" i="2"/>
  <c r="Y111" i="2"/>
  <c r="U63" i="2"/>
  <c r="V63" i="2"/>
  <c r="Z95" i="2"/>
  <c r="V95" i="2"/>
  <c r="AA143" i="2"/>
  <c r="V143" i="2"/>
  <c r="AA175" i="2"/>
  <c r="V175" i="2"/>
  <c r="V79" i="2"/>
  <c r="X71" i="2"/>
  <c r="Y71" i="2"/>
  <c r="W103" i="2"/>
  <c r="V23" i="2"/>
  <c r="W87" i="2"/>
  <c r="Z79" i="2"/>
  <c r="AA79" i="2"/>
  <c r="Z63" i="2"/>
  <c r="X63" i="2"/>
  <c r="Y127" i="2"/>
  <c r="Z127" i="2"/>
  <c r="W127" i="2"/>
  <c r="Y159" i="2"/>
  <c r="Z159" i="2"/>
  <c r="W159" i="2"/>
  <c r="W79" i="2"/>
  <c r="X31" i="2"/>
  <c r="AJ32" i="2"/>
  <c r="X39" i="2"/>
  <c r="Y39" i="2"/>
  <c r="U39" i="2"/>
  <c r="X103" i="2"/>
  <c r="Y103" i="2"/>
  <c r="X23" i="2"/>
  <c r="AJ24" i="2"/>
  <c r="Y23" i="2"/>
  <c r="X87" i="2"/>
  <c r="Y87" i="2"/>
  <c r="AA95" i="2"/>
  <c r="Y95" i="2"/>
  <c r="W95" i="2"/>
  <c r="Y143" i="2"/>
  <c r="Z143" i="2"/>
  <c r="W143" i="2"/>
  <c r="Y175" i="2"/>
  <c r="Z175" i="2"/>
  <c r="W175" i="2"/>
  <c r="AA103" i="2"/>
  <c r="Z103" i="2"/>
  <c r="U31" i="2"/>
  <c r="Y31" i="2"/>
  <c r="AK33" i="2"/>
  <c r="V47" i="2"/>
  <c r="AI29" i="2"/>
  <c r="AI33" i="2"/>
  <c r="Z31" i="2"/>
  <c r="AL29" i="2"/>
  <c r="Z47" i="2"/>
  <c r="X79" i="2"/>
  <c r="Y79" i="2"/>
  <c r="Z71" i="2"/>
  <c r="AA71" i="2"/>
  <c r="AH29" i="2"/>
  <c r="Z23" i="2"/>
  <c r="AA23" i="2"/>
  <c r="Z87" i="2"/>
  <c r="AA87" i="2"/>
  <c r="U135" i="2"/>
  <c r="Y135" i="2"/>
  <c r="V135" i="2"/>
  <c r="W135" i="2"/>
  <c r="X135" i="2"/>
  <c r="Z135" i="2"/>
  <c r="AA135" i="2"/>
  <c r="U167" i="2"/>
  <c r="Y167" i="2"/>
  <c r="V167" i="2"/>
  <c r="W167" i="2"/>
  <c r="X167" i="2"/>
  <c r="Z167" i="2"/>
  <c r="AA167" i="2"/>
  <c r="Z55" i="2"/>
  <c r="AL53" i="2"/>
  <c r="AA55" i="2"/>
  <c r="AM53" i="2"/>
  <c r="Y119" i="2"/>
  <c r="Z119" i="2"/>
  <c r="AA119" i="2"/>
  <c r="U151" i="2"/>
  <c r="Y151" i="2"/>
  <c r="V151" i="2"/>
  <c r="W151" i="2"/>
  <c r="X151" i="2"/>
  <c r="Z151" i="2"/>
  <c r="AA151" i="2"/>
  <c r="AF57" i="2"/>
  <c r="V54" i="2"/>
  <c r="AZ24" i="2"/>
  <c r="U54" i="2"/>
  <c r="AY24" i="2"/>
  <c r="W54" i="2"/>
  <c r="BA24" i="2"/>
  <c r="X54" i="2"/>
  <c r="BB24" i="2"/>
  <c r="Y54" i="2"/>
  <c r="BC24" i="2"/>
  <c r="Z54" i="2"/>
  <c r="BD24" i="2"/>
  <c r="AA54" i="2"/>
  <c r="BE24" i="2"/>
  <c r="U62" i="2"/>
  <c r="AY25" i="2"/>
  <c r="W62" i="2"/>
  <c r="BA25" i="2"/>
  <c r="X62" i="2"/>
  <c r="BB25" i="2"/>
  <c r="Y62" i="2"/>
  <c r="BC25" i="2"/>
  <c r="Z62" i="2"/>
  <c r="BD25" i="2"/>
  <c r="AA62" i="2"/>
  <c r="BE25" i="2"/>
  <c r="V62" i="2"/>
  <c r="AZ25" i="2"/>
  <c r="V86" i="2"/>
  <c r="AZ28" i="2"/>
  <c r="U86" i="2"/>
  <c r="AY28" i="2"/>
  <c r="W86" i="2"/>
  <c r="BA28" i="2"/>
  <c r="X86" i="2"/>
  <c r="BB28" i="2"/>
  <c r="Y86" i="2"/>
  <c r="BC28" i="2"/>
  <c r="Z86" i="2"/>
  <c r="BD28" i="2"/>
  <c r="AA86" i="2"/>
  <c r="BE28" i="2"/>
  <c r="V118" i="2"/>
  <c r="AZ32" i="2"/>
  <c r="U118" i="2"/>
  <c r="AY32" i="2"/>
  <c r="W118" i="2"/>
  <c r="BA32" i="2"/>
  <c r="X118" i="2"/>
  <c r="BB32" i="2"/>
  <c r="Y118" i="2"/>
  <c r="BC32" i="2"/>
  <c r="Z118" i="2"/>
  <c r="BD32" i="2"/>
  <c r="AA118" i="2"/>
  <c r="BE32" i="2"/>
  <c r="V150" i="2"/>
  <c r="AZ36" i="2"/>
  <c r="U150" i="2"/>
  <c r="AY36" i="2"/>
  <c r="W150" i="2"/>
  <c r="BA36" i="2"/>
  <c r="X150" i="2"/>
  <c r="BB36" i="2"/>
  <c r="Y150" i="2"/>
  <c r="BC36" i="2"/>
  <c r="Z150" i="2"/>
  <c r="BD36" i="2"/>
  <c r="AA150" i="2"/>
  <c r="BE36" i="2"/>
  <c r="AI32" i="2"/>
  <c r="AF40" i="2"/>
  <c r="AH32" i="2"/>
  <c r="AF61" i="2"/>
  <c r="U174" i="2"/>
  <c r="AY39" i="2"/>
  <c r="W174" i="2"/>
  <c r="BA39" i="2"/>
  <c r="X174" i="2"/>
  <c r="BB39" i="2"/>
  <c r="Y174" i="2"/>
  <c r="BC39" i="2"/>
  <c r="Z174" i="2"/>
  <c r="BD39" i="2"/>
  <c r="AA174" i="2"/>
  <c r="BE39" i="2"/>
  <c r="V174" i="2"/>
  <c r="AZ39" i="2"/>
  <c r="U142" i="2"/>
  <c r="AY35" i="2"/>
  <c r="W142" i="2"/>
  <c r="BA35" i="2"/>
  <c r="X142" i="2"/>
  <c r="BB35" i="2"/>
  <c r="Y142" i="2"/>
  <c r="BC35" i="2"/>
  <c r="Z142" i="2"/>
  <c r="BD35" i="2"/>
  <c r="AA142" i="2"/>
  <c r="BE35" i="2"/>
  <c r="V142" i="2"/>
  <c r="AZ35" i="2"/>
  <c r="U110" i="2"/>
  <c r="AY31" i="2"/>
  <c r="W110" i="2"/>
  <c r="BA31" i="2"/>
  <c r="X110" i="2"/>
  <c r="BB31" i="2"/>
  <c r="Y110" i="2"/>
  <c r="BC31" i="2"/>
  <c r="Z110" i="2"/>
  <c r="BD31" i="2"/>
  <c r="AA110" i="2"/>
  <c r="BE31" i="2"/>
  <c r="V110" i="2"/>
  <c r="AZ31" i="2"/>
  <c r="U78" i="2"/>
  <c r="AY27" i="2"/>
  <c r="W78" i="2"/>
  <c r="BA27" i="2"/>
  <c r="X78" i="2"/>
  <c r="BB27" i="2"/>
  <c r="Y78" i="2"/>
  <c r="BC27" i="2"/>
  <c r="Z78" i="2"/>
  <c r="BD27" i="2"/>
  <c r="AA78" i="2"/>
  <c r="BE27" i="2"/>
  <c r="V78" i="2"/>
  <c r="AZ27" i="2"/>
  <c r="W30" i="2"/>
  <c r="AI30" i="2"/>
  <c r="X30" i="2"/>
  <c r="Z30" i="2"/>
  <c r="V30" i="2"/>
  <c r="AH33" i="2"/>
  <c r="U30" i="2"/>
  <c r="AF39" i="2"/>
  <c r="AH31" i="2"/>
  <c r="AI31" i="2"/>
  <c r="U46" i="2"/>
  <c r="AY23" i="2"/>
  <c r="W46" i="2"/>
  <c r="BA23" i="2"/>
  <c r="X46" i="2"/>
  <c r="BB23" i="2"/>
  <c r="Y46" i="2"/>
  <c r="BC23" i="2"/>
  <c r="Z46" i="2"/>
  <c r="BD23" i="2"/>
  <c r="AA46" i="2"/>
  <c r="BE23" i="2"/>
  <c r="V46" i="2"/>
  <c r="AZ23" i="2"/>
  <c r="V70" i="2"/>
  <c r="AZ26" i="2"/>
  <c r="U70" i="2"/>
  <c r="AY26" i="2"/>
  <c r="W70" i="2"/>
  <c r="BA26" i="2"/>
  <c r="X70" i="2"/>
  <c r="BB26" i="2"/>
  <c r="Y70" i="2"/>
  <c r="BC26" i="2"/>
  <c r="Z70" i="2"/>
  <c r="BD26" i="2"/>
  <c r="AA70" i="2"/>
  <c r="BE26" i="2"/>
  <c r="V102" i="2"/>
  <c r="AZ30" i="2"/>
  <c r="U102" i="2"/>
  <c r="AY30" i="2"/>
  <c r="W102" i="2"/>
  <c r="BA30" i="2"/>
  <c r="X102" i="2"/>
  <c r="BB30" i="2"/>
  <c r="Y102" i="2"/>
  <c r="BC30" i="2"/>
  <c r="Z102" i="2"/>
  <c r="BD30" i="2"/>
  <c r="AA102" i="2"/>
  <c r="BE30" i="2"/>
  <c r="V134" i="2"/>
  <c r="AZ34" i="2"/>
  <c r="U134" i="2"/>
  <c r="AY34" i="2"/>
  <c r="W134" i="2"/>
  <c r="BA34" i="2"/>
  <c r="X134" i="2"/>
  <c r="BB34" i="2"/>
  <c r="Y134" i="2"/>
  <c r="BC34" i="2"/>
  <c r="Z134" i="2"/>
  <c r="BD34" i="2"/>
  <c r="AA134" i="2"/>
  <c r="BE34" i="2"/>
  <c r="V166" i="2"/>
  <c r="AZ38" i="2"/>
  <c r="U166" i="2"/>
  <c r="AY38" i="2"/>
  <c r="W166" i="2"/>
  <c r="BA38" i="2"/>
  <c r="X166" i="2"/>
  <c r="BB38" i="2"/>
  <c r="Y166" i="2"/>
  <c r="BC38" i="2"/>
  <c r="Z166" i="2"/>
  <c r="BD38" i="2"/>
  <c r="AA166" i="2"/>
  <c r="BE38" i="2"/>
  <c r="AH30" i="2"/>
  <c r="AF38" i="2"/>
  <c r="AG24" i="2"/>
  <c r="AG23" i="2"/>
  <c r="AG25" i="2"/>
  <c r="AG26" i="2"/>
  <c r="AG53" i="2"/>
  <c r="AF52" i="2"/>
  <c r="M6" i="3"/>
  <c r="N17" i="2"/>
  <c r="N16" i="2"/>
  <c r="U38" i="2"/>
  <c r="AY22" i="2"/>
  <c r="Y38" i="2"/>
  <c r="BC22" i="2"/>
  <c r="Z38" i="2"/>
  <c r="AA38" i="2"/>
  <c r="AM41" i="2"/>
  <c r="U158" i="2"/>
  <c r="AY37" i="2"/>
  <c r="W158" i="2"/>
  <c r="BA37" i="2"/>
  <c r="X158" i="2"/>
  <c r="BB37" i="2"/>
  <c r="Y158" i="2"/>
  <c r="BC37" i="2"/>
  <c r="Z158" i="2"/>
  <c r="BD37" i="2"/>
  <c r="AA158" i="2"/>
  <c r="BE37" i="2"/>
  <c r="V158" i="2"/>
  <c r="AZ37" i="2"/>
  <c r="U126" i="2"/>
  <c r="AY33" i="2"/>
  <c r="W126" i="2"/>
  <c r="BA33" i="2"/>
  <c r="X126" i="2"/>
  <c r="BB33" i="2"/>
  <c r="Y126" i="2"/>
  <c r="BC33" i="2"/>
  <c r="Z126" i="2"/>
  <c r="BD33" i="2"/>
  <c r="AA126" i="2"/>
  <c r="BE33" i="2"/>
  <c r="V126" i="2"/>
  <c r="AZ33" i="2"/>
  <c r="U94" i="2"/>
  <c r="AY29" i="2"/>
  <c r="W94" i="2"/>
  <c r="BA29" i="2"/>
  <c r="X94" i="2"/>
  <c r="BB29" i="2"/>
  <c r="Y94" i="2"/>
  <c r="BC29" i="2"/>
  <c r="Z94" i="2"/>
  <c r="BD29" i="2"/>
  <c r="AA94" i="2"/>
  <c r="BE29" i="2"/>
  <c r="V94" i="2"/>
  <c r="AZ29" i="2"/>
  <c r="V38" i="2"/>
  <c r="AZ22" i="2"/>
  <c r="W38" i="2"/>
  <c r="BA22" i="2"/>
  <c r="X38" i="2"/>
  <c r="BB22" i="2"/>
  <c r="V22" i="2"/>
  <c r="AZ20" i="2"/>
  <c r="U22" i="2"/>
  <c r="AY20" i="2"/>
  <c r="W22" i="2"/>
  <c r="BA20" i="2"/>
  <c r="X22" i="2"/>
  <c r="BB20" i="2"/>
  <c r="Y22" i="2"/>
  <c r="BC20" i="2"/>
  <c r="Z22" i="2"/>
  <c r="AA22" i="2"/>
  <c r="Y30" i="2"/>
  <c r="AA30" i="2"/>
  <c r="AH40" i="2"/>
  <c r="AL41" i="2"/>
  <c r="AG21" i="2"/>
  <c r="AK21" i="2"/>
  <c r="AG37" i="2"/>
  <c r="AH21" i="2"/>
  <c r="AM37" i="2"/>
  <c r="AH37" i="2"/>
  <c r="AG29" i="2"/>
  <c r="AJ37" i="2"/>
  <c r="AI37" i="2"/>
  <c r="AK37" i="2"/>
  <c r="AI25" i="2"/>
  <c r="AH24" i="2"/>
  <c r="AM29" i="2"/>
  <c r="AG44" i="2"/>
  <c r="AI44" i="2"/>
  <c r="AM32" i="2"/>
  <c r="AJ45" i="2"/>
  <c r="AK29" i="2"/>
  <c r="AI24" i="2"/>
  <c r="AI21" i="2"/>
  <c r="AM30" i="2"/>
  <c r="AM31" i="2"/>
  <c r="AH52" i="2"/>
  <c r="AJ57" i="2"/>
  <c r="AJ49" i="2"/>
  <c r="AG49" i="2"/>
  <c r="AI49" i="2"/>
  <c r="K5" i="3"/>
  <c r="N404" i="2"/>
  <c r="N388" i="2"/>
  <c r="N372" i="2"/>
  <c r="N356" i="2"/>
  <c r="N340" i="2"/>
  <c r="N324" i="2"/>
  <c r="N308" i="2"/>
  <c r="N292" i="2"/>
  <c r="N276" i="2"/>
  <c r="N260" i="2"/>
  <c r="N244" i="2"/>
  <c r="N228" i="2"/>
  <c r="N212" i="2"/>
  <c r="N196" i="2"/>
  <c r="N180" i="2"/>
  <c r="N164" i="2"/>
  <c r="N148" i="2"/>
  <c r="N132" i="2"/>
  <c r="N116" i="2"/>
  <c r="N100" i="2"/>
  <c r="N84" i="2"/>
  <c r="N68" i="2"/>
  <c r="N52" i="2"/>
  <c r="N36" i="2"/>
  <c r="N20" i="2"/>
  <c r="N412" i="2"/>
  <c r="N396" i="2"/>
  <c r="N380" i="2"/>
  <c r="N364" i="2"/>
  <c r="N348" i="2"/>
  <c r="N332" i="2"/>
  <c r="N316" i="2"/>
  <c r="N300" i="2"/>
  <c r="N284" i="2"/>
  <c r="N268" i="2"/>
  <c r="N252" i="2"/>
  <c r="N236" i="2"/>
  <c r="N220" i="2"/>
  <c r="N204" i="2"/>
  <c r="N188" i="2"/>
  <c r="N172" i="2"/>
  <c r="N156" i="2"/>
  <c r="N140" i="2"/>
  <c r="N124" i="2"/>
  <c r="N108" i="2"/>
  <c r="N92" i="2"/>
  <c r="N76" i="2"/>
  <c r="N60" i="2"/>
  <c r="N44" i="2"/>
  <c r="N28" i="2"/>
  <c r="AJ21" i="2"/>
  <c r="AI26" i="2"/>
  <c r="AI40" i="2"/>
  <c r="AG20" i="2"/>
  <c r="AM49" i="2"/>
  <c r="AM45" i="2"/>
  <c r="AM44" i="2"/>
  <c r="AL49" i="2"/>
  <c r="AL45" i="2"/>
  <c r="AL44" i="2"/>
  <c r="AH49" i="2"/>
  <c r="AH45" i="2"/>
  <c r="AH44" i="2"/>
  <c r="AJ25" i="2"/>
  <c r="AI57" i="2"/>
  <c r="AH57" i="2"/>
  <c r="AH26" i="2"/>
  <c r="AH41" i="2"/>
  <c r="AK41" i="2"/>
  <c r="AG30" i="2"/>
  <c r="AH23" i="2"/>
  <c r="AG32" i="2"/>
  <c r="AG22" i="2"/>
  <c r="AK23" i="2"/>
  <c r="AI22" i="2"/>
  <c r="AJ22" i="2"/>
  <c r="AK30" i="2"/>
  <c r="AJ31" i="2"/>
  <c r="AK26" i="2"/>
  <c r="AI41" i="2"/>
  <c r="AJ41" i="2"/>
  <c r="AJ26" i="2"/>
  <c r="AJ23" i="2"/>
  <c r="AG31" i="2"/>
  <c r="AH25" i="2"/>
  <c r="AH22" i="2"/>
  <c r="AK22" i="2"/>
  <c r="AJ30" i="2"/>
  <c r="AK31" i="2"/>
  <c r="AG41" i="2"/>
  <c r="AJ29" i="2"/>
  <c r="AJ33" i="2"/>
  <c r="AH39" i="2"/>
  <c r="AJ39" i="2"/>
  <c r="AG57" i="2"/>
  <c r="AK57" i="2"/>
  <c r="AK25" i="2"/>
  <c r="AK24" i="2"/>
  <c r="AI39" i="2"/>
  <c r="AL31" i="2"/>
  <c r="AL32" i="2"/>
  <c r="AK32" i="2"/>
  <c r="AG33" i="2"/>
  <c r="AL33" i="2"/>
  <c r="AL30" i="2"/>
  <c r="AL21" i="2"/>
  <c r="AL24" i="2"/>
  <c r="AL26" i="2"/>
  <c r="AL23" i="2"/>
  <c r="AL25" i="2"/>
  <c r="AL22" i="2"/>
  <c r="AM21" i="2"/>
  <c r="AM25" i="2"/>
  <c r="AM24" i="2"/>
  <c r="AM26" i="2"/>
  <c r="AM22" i="2"/>
  <c r="AM23" i="2"/>
  <c r="AL57" i="2"/>
  <c r="AF65" i="2"/>
  <c r="AM57" i="2"/>
  <c r="BC21" i="2"/>
  <c r="AK28" i="2"/>
  <c r="BD20" i="2"/>
  <c r="AL20" i="2"/>
  <c r="BE22" i="2"/>
  <c r="AM36" i="2"/>
  <c r="K6" i="3"/>
  <c r="M17" i="2"/>
  <c r="M16" i="2"/>
  <c r="AL38" i="2"/>
  <c r="AF46" i="2"/>
  <c r="AM38" i="2"/>
  <c r="AY21" i="2"/>
  <c r="AG28" i="2"/>
  <c r="BD21" i="2"/>
  <c r="AL28" i="2"/>
  <c r="BA21" i="2"/>
  <c r="AI28" i="2"/>
  <c r="AF48" i="2"/>
  <c r="AM40" i="2"/>
  <c r="AL40" i="2"/>
  <c r="AK52" i="2"/>
  <c r="AJ20" i="2"/>
  <c r="AI36" i="2"/>
  <c r="AI38" i="2"/>
  <c r="AH36" i="2"/>
  <c r="AI52" i="2"/>
  <c r="AI20" i="2"/>
  <c r="AH20" i="2"/>
  <c r="AG36" i="2"/>
  <c r="AG39" i="2"/>
  <c r="AG38" i="2"/>
  <c r="AK38" i="2"/>
  <c r="AJ36" i="2"/>
  <c r="AJ38" i="2"/>
  <c r="BE21" i="2"/>
  <c r="AM28" i="2"/>
  <c r="BE20" i="2"/>
  <c r="AM20" i="2"/>
  <c r="BD22" i="2"/>
  <c r="AL36" i="2"/>
  <c r="AL52" i="2"/>
  <c r="AM52" i="2"/>
  <c r="AF60" i="2"/>
  <c r="AF50" i="2"/>
  <c r="AF47" i="2"/>
  <c r="AM39" i="2"/>
  <c r="AL39" i="2"/>
  <c r="AZ21" i="2"/>
  <c r="AH28" i="2"/>
  <c r="BB21" i="2"/>
  <c r="AJ28" i="2"/>
  <c r="AH61" i="2"/>
  <c r="AJ61" i="2"/>
  <c r="AF69" i="2"/>
  <c r="AI61" i="2"/>
  <c r="AK61" i="2"/>
  <c r="AL61" i="2"/>
  <c r="AM61" i="2"/>
  <c r="AG61" i="2"/>
  <c r="AG52" i="2"/>
  <c r="AJ52" i="2"/>
  <c r="AK20" i="2"/>
  <c r="AH38" i="2"/>
  <c r="AG40" i="2"/>
  <c r="AK36" i="2"/>
  <c r="AK40" i="2"/>
  <c r="AK39" i="2"/>
  <c r="AJ40" i="2"/>
  <c r="I5" i="3"/>
  <c r="M412" i="2"/>
  <c r="M396" i="2"/>
  <c r="M380" i="2"/>
  <c r="M364" i="2"/>
  <c r="M348" i="2"/>
  <c r="M332" i="2"/>
  <c r="M316" i="2"/>
  <c r="M300" i="2"/>
  <c r="M284" i="2"/>
  <c r="M268" i="2"/>
  <c r="M252" i="2"/>
  <c r="M236" i="2"/>
  <c r="M220" i="2"/>
  <c r="M204" i="2"/>
  <c r="M188" i="2"/>
  <c r="M172" i="2"/>
  <c r="M156" i="2"/>
  <c r="M140" i="2"/>
  <c r="M124" i="2"/>
  <c r="M108" i="2"/>
  <c r="M92" i="2"/>
  <c r="M76" i="2"/>
  <c r="M60" i="2"/>
  <c r="M44" i="2"/>
  <c r="M28" i="2"/>
  <c r="M404" i="2"/>
  <c r="M388" i="2"/>
  <c r="M372" i="2"/>
  <c r="M356" i="2"/>
  <c r="M340" i="2"/>
  <c r="M324" i="2"/>
  <c r="M308" i="2"/>
  <c r="M292" i="2"/>
  <c r="M276" i="2"/>
  <c r="M260" i="2"/>
  <c r="M244" i="2"/>
  <c r="M228" i="2"/>
  <c r="M212" i="2"/>
  <c r="M196" i="2"/>
  <c r="M180" i="2"/>
  <c r="M164" i="2"/>
  <c r="M148" i="2"/>
  <c r="M132" i="2"/>
  <c r="M116" i="2"/>
  <c r="M100" i="2"/>
  <c r="M84" i="2"/>
  <c r="M68" i="2"/>
  <c r="M52" i="2"/>
  <c r="M36" i="2"/>
  <c r="M20" i="2"/>
  <c r="AI47" i="2"/>
  <c r="AK47" i="2"/>
  <c r="AG47" i="2"/>
  <c r="AJ47" i="2"/>
  <c r="AI48" i="2"/>
  <c r="AK48" i="2"/>
  <c r="AG48" i="2"/>
  <c r="AJ48" i="2"/>
  <c r="AI46" i="2"/>
  <c r="AK46" i="2"/>
  <c r="AG46" i="2"/>
  <c r="AJ46" i="2"/>
  <c r="AH48" i="2"/>
  <c r="AL48" i="2"/>
  <c r="AM48" i="2"/>
  <c r="AH46" i="2"/>
  <c r="AH47" i="2"/>
  <c r="AL46" i="2"/>
  <c r="AL47" i="2"/>
  <c r="AM47" i="2"/>
  <c r="AM46" i="2"/>
  <c r="AG65" i="2"/>
  <c r="AJ65" i="2"/>
  <c r="AL65" i="2"/>
  <c r="AF73" i="2"/>
  <c r="AH65" i="2"/>
  <c r="AK65" i="2"/>
  <c r="AM65" i="2"/>
  <c r="AI65" i="2"/>
  <c r="AF55" i="2"/>
  <c r="AG60" i="2"/>
  <c r="AI60" i="2"/>
  <c r="AH60" i="2"/>
  <c r="AK60" i="2"/>
  <c r="AM60" i="2"/>
  <c r="AF68" i="2"/>
  <c r="AJ60" i="2"/>
  <c r="AL60" i="2"/>
  <c r="AO20" i="2"/>
  <c r="AO36" i="2"/>
  <c r="AO28" i="2"/>
  <c r="AF77" i="2"/>
  <c r="AL69" i="2"/>
  <c r="AM69" i="2"/>
  <c r="AI69" i="2"/>
  <c r="AJ69" i="2"/>
  <c r="AG69" i="2"/>
  <c r="AH69" i="2"/>
  <c r="AK69" i="2"/>
  <c r="AF58" i="2"/>
  <c r="AH50" i="2"/>
  <c r="AJ50" i="2"/>
  <c r="AL50" i="2"/>
  <c r="AG50" i="2"/>
  <c r="AI50" i="2"/>
  <c r="AK50" i="2"/>
  <c r="AM50" i="2"/>
  <c r="AF56" i="2"/>
  <c r="AF54" i="2"/>
  <c r="I6" i="3"/>
  <c r="L17" i="2"/>
  <c r="L16" i="2"/>
  <c r="G5" i="3"/>
  <c r="L404" i="2"/>
  <c r="L388" i="2"/>
  <c r="L372" i="2"/>
  <c r="L356" i="2"/>
  <c r="L340" i="2"/>
  <c r="L324" i="2"/>
  <c r="L308" i="2"/>
  <c r="L292" i="2"/>
  <c r="L276" i="2"/>
  <c r="L260" i="2"/>
  <c r="L244" i="2"/>
  <c r="L228" i="2"/>
  <c r="L212" i="2"/>
  <c r="L196" i="2"/>
  <c r="L180" i="2"/>
  <c r="L164" i="2"/>
  <c r="L148" i="2"/>
  <c r="L132" i="2"/>
  <c r="L116" i="2"/>
  <c r="L100" i="2"/>
  <c r="L84" i="2"/>
  <c r="L68" i="2"/>
  <c r="L52" i="2"/>
  <c r="L36" i="2"/>
  <c r="L20" i="2"/>
  <c r="L412" i="2"/>
  <c r="L396" i="2"/>
  <c r="L380" i="2"/>
  <c r="L364" i="2"/>
  <c r="L348" i="2"/>
  <c r="L332" i="2"/>
  <c r="L316" i="2"/>
  <c r="L300" i="2"/>
  <c r="L284" i="2"/>
  <c r="L268" i="2"/>
  <c r="L252" i="2"/>
  <c r="L236" i="2"/>
  <c r="L220" i="2"/>
  <c r="L204" i="2"/>
  <c r="L188" i="2"/>
  <c r="L172" i="2"/>
  <c r="L156" i="2"/>
  <c r="L140" i="2"/>
  <c r="L124" i="2"/>
  <c r="L108" i="2"/>
  <c r="L92" i="2"/>
  <c r="L76" i="2"/>
  <c r="L60" i="2"/>
  <c r="L44" i="2"/>
  <c r="L28" i="2"/>
  <c r="AO44" i="2"/>
  <c r="AL73" i="2"/>
  <c r="AF81" i="2"/>
  <c r="AM73" i="2"/>
  <c r="AI73" i="2"/>
  <c r="AJ73" i="2"/>
  <c r="AG73" i="2"/>
  <c r="AH73" i="2"/>
  <c r="AK73" i="2"/>
  <c r="G6" i="3"/>
  <c r="K17" i="2"/>
  <c r="K16" i="2"/>
  <c r="AL54" i="2"/>
  <c r="AF62" i="2"/>
  <c r="AM54" i="2"/>
  <c r="AH54" i="2"/>
  <c r="AJ54" i="2"/>
  <c r="AK54" i="2"/>
  <c r="AG54" i="2"/>
  <c r="AI54" i="2"/>
  <c r="AF64" i="2"/>
  <c r="AM56" i="2"/>
  <c r="AL56" i="2"/>
  <c r="AI56" i="2"/>
  <c r="AH56" i="2"/>
  <c r="AJ56" i="2"/>
  <c r="AK56" i="2"/>
  <c r="AG56" i="2"/>
  <c r="AF63" i="2"/>
  <c r="AM55" i="2"/>
  <c r="AL55" i="2"/>
  <c r="AI55" i="2"/>
  <c r="AJ55" i="2"/>
  <c r="AG55" i="2"/>
  <c r="AH55" i="2"/>
  <c r="AK55" i="2"/>
  <c r="AF66" i="2"/>
  <c r="AM58" i="2"/>
  <c r="AL58" i="2"/>
  <c r="AH58" i="2"/>
  <c r="AK58" i="2"/>
  <c r="AI58" i="2"/>
  <c r="AJ58" i="2"/>
  <c r="AG58" i="2"/>
  <c r="AH77" i="2"/>
  <c r="AJ77" i="2"/>
  <c r="AF85" i="2"/>
  <c r="AI77" i="2"/>
  <c r="AK77" i="2"/>
  <c r="AL77" i="2"/>
  <c r="AM77" i="2"/>
  <c r="AG77" i="2"/>
  <c r="AF76" i="2"/>
  <c r="AL68" i="2"/>
  <c r="AM68" i="2"/>
  <c r="AH68" i="2"/>
  <c r="AI68" i="2"/>
  <c r="AK68" i="2"/>
  <c r="AG68" i="2"/>
  <c r="AJ68" i="2"/>
  <c r="E5" i="3"/>
  <c r="K412" i="2"/>
  <c r="K396" i="2"/>
  <c r="K380" i="2"/>
  <c r="K364" i="2"/>
  <c r="K348" i="2"/>
  <c r="K332" i="2"/>
  <c r="K316" i="2"/>
  <c r="K300" i="2"/>
  <c r="K284" i="2"/>
  <c r="K268" i="2"/>
  <c r="K252" i="2"/>
  <c r="K236" i="2"/>
  <c r="K220" i="2"/>
  <c r="K204" i="2"/>
  <c r="K188" i="2"/>
  <c r="K172" i="2"/>
  <c r="K156" i="2"/>
  <c r="K140" i="2"/>
  <c r="K124" i="2"/>
  <c r="K108" i="2"/>
  <c r="K92" i="2"/>
  <c r="K76" i="2"/>
  <c r="K60" i="2"/>
  <c r="K44" i="2"/>
  <c r="K28" i="2"/>
  <c r="K404" i="2"/>
  <c r="K388" i="2"/>
  <c r="K372" i="2"/>
  <c r="K356" i="2"/>
  <c r="K340" i="2"/>
  <c r="K324" i="2"/>
  <c r="K308" i="2"/>
  <c r="K292" i="2"/>
  <c r="K276" i="2"/>
  <c r="K260" i="2"/>
  <c r="K244" i="2"/>
  <c r="K228" i="2"/>
  <c r="K212" i="2"/>
  <c r="K196" i="2"/>
  <c r="K180" i="2"/>
  <c r="K164" i="2"/>
  <c r="K148" i="2"/>
  <c r="K132" i="2"/>
  <c r="K116" i="2"/>
  <c r="K100" i="2"/>
  <c r="K84" i="2"/>
  <c r="K68" i="2"/>
  <c r="K52" i="2"/>
  <c r="K36" i="2"/>
  <c r="K20" i="2"/>
  <c r="AG81" i="2"/>
  <c r="AH81" i="2"/>
  <c r="AF89" i="2"/>
  <c r="AJ81" i="2"/>
  <c r="AL81" i="2"/>
  <c r="AM81" i="2"/>
  <c r="AI81" i="2"/>
  <c r="AK81" i="2"/>
  <c r="AG62" i="2"/>
  <c r="AH62" i="2"/>
  <c r="AI62" i="2"/>
  <c r="AK62" i="2"/>
  <c r="AM62" i="2"/>
  <c r="AF70" i="2"/>
  <c r="AJ62" i="2"/>
  <c r="AL62" i="2"/>
  <c r="E6" i="3"/>
  <c r="J17" i="2"/>
  <c r="AG76" i="2"/>
  <c r="AI76" i="2"/>
  <c r="AJ76" i="2"/>
  <c r="AL76" i="2"/>
  <c r="AF84" i="2"/>
  <c r="AH76" i="2"/>
  <c r="AK76" i="2"/>
  <c r="AM76" i="2"/>
  <c r="AF93" i="2"/>
  <c r="AL85" i="2"/>
  <c r="AM85" i="2"/>
  <c r="AJ85" i="2"/>
  <c r="AG85" i="2"/>
  <c r="AH85" i="2"/>
  <c r="AK85" i="2"/>
  <c r="AI85" i="2"/>
  <c r="AF74" i="2"/>
  <c r="AH66" i="2"/>
  <c r="AJ66" i="2"/>
  <c r="AL66" i="2"/>
  <c r="AG66" i="2"/>
  <c r="AI66" i="2"/>
  <c r="AK66" i="2"/>
  <c r="AM66" i="2"/>
  <c r="AF71" i="2"/>
  <c r="AH63" i="2"/>
  <c r="AJ63" i="2"/>
  <c r="AL63" i="2"/>
  <c r="AG63" i="2"/>
  <c r="AI63" i="2"/>
  <c r="AK63" i="2"/>
  <c r="AM63" i="2"/>
  <c r="AG64" i="2"/>
  <c r="AI64" i="2"/>
  <c r="AF72" i="2"/>
  <c r="AH64" i="2"/>
  <c r="AJ64" i="2"/>
  <c r="AK64" i="2"/>
  <c r="AL64" i="2"/>
  <c r="AM64" i="2"/>
  <c r="AO52" i="2"/>
  <c r="C6" i="3"/>
  <c r="J16" i="2"/>
  <c r="AL89" i="2"/>
  <c r="AF97" i="2"/>
  <c r="AM89" i="2"/>
  <c r="AJ89" i="2"/>
  <c r="AG89" i="2"/>
  <c r="AH89" i="2"/>
  <c r="AK89" i="2"/>
  <c r="AI89" i="2"/>
  <c r="AL70" i="2"/>
  <c r="AF78" i="2"/>
  <c r="AM70" i="2"/>
  <c r="AI70" i="2"/>
  <c r="AH70" i="2"/>
  <c r="AJ70" i="2"/>
  <c r="AK70" i="2"/>
  <c r="AG70" i="2"/>
  <c r="AF80" i="2"/>
  <c r="AM72" i="2"/>
  <c r="AL72" i="2"/>
  <c r="AH72" i="2"/>
  <c r="AJ72" i="2"/>
  <c r="AK72" i="2"/>
  <c r="AG72" i="2"/>
  <c r="AI72" i="2"/>
  <c r="AF79" i="2"/>
  <c r="AM71" i="2"/>
  <c r="AL71" i="2"/>
  <c r="AH71" i="2"/>
  <c r="AK71" i="2"/>
  <c r="AI71" i="2"/>
  <c r="AJ71" i="2"/>
  <c r="AG71" i="2"/>
  <c r="AF82" i="2"/>
  <c r="AM74" i="2"/>
  <c r="AL74" i="2"/>
  <c r="AI74" i="2"/>
  <c r="AJ74" i="2"/>
  <c r="AH74" i="2"/>
  <c r="AK74" i="2"/>
  <c r="AG74" i="2"/>
  <c r="AH93" i="2"/>
  <c r="AJ93" i="2"/>
  <c r="AF101" i="2"/>
  <c r="AI93" i="2"/>
  <c r="AK93" i="2"/>
  <c r="AL93" i="2"/>
  <c r="AG93" i="2"/>
  <c r="AM93" i="2"/>
  <c r="AF92" i="2"/>
  <c r="AL84" i="2"/>
  <c r="AM84" i="2"/>
  <c r="AK84" i="2"/>
  <c r="AG84" i="2"/>
  <c r="AJ84" i="2"/>
  <c r="AH84" i="2"/>
  <c r="AI84" i="2"/>
  <c r="AO60" i="2"/>
  <c r="C5" i="3"/>
  <c r="J404" i="2"/>
  <c r="J388" i="2"/>
  <c r="J372" i="2"/>
  <c r="J356" i="2"/>
  <c r="J340" i="2"/>
  <c r="J324" i="2"/>
  <c r="J308" i="2"/>
  <c r="J292" i="2"/>
  <c r="J276" i="2"/>
  <c r="J260" i="2"/>
  <c r="J244" i="2"/>
  <c r="J228" i="2"/>
  <c r="J212" i="2"/>
  <c r="J196" i="2"/>
  <c r="J180" i="2"/>
  <c r="J164" i="2"/>
  <c r="J148" i="2"/>
  <c r="C132" i="3"/>
  <c r="J132" i="2"/>
  <c r="J116" i="2"/>
  <c r="J100" i="2"/>
  <c r="J84" i="2"/>
  <c r="J68" i="2"/>
  <c r="C52" i="3"/>
  <c r="J52" i="2"/>
  <c r="J36" i="2"/>
  <c r="J20" i="2"/>
  <c r="J412" i="2"/>
  <c r="J396" i="2"/>
  <c r="J380" i="2"/>
  <c r="J364" i="2"/>
  <c r="J348" i="2"/>
  <c r="J332" i="2"/>
  <c r="J316" i="2"/>
  <c r="J300" i="2"/>
  <c r="J284" i="2"/>
  <c r="J268" i="2"/>
  <c r="J252" i="2"/>
  <c r="J236" i="2"/>
  <c r="J220" i="2"/>
  <c r="J204" i="2"/>
  <c r="J188" i="2"/>
  <c r="J172" i="2"/>
  <c r="J156" i="2"/>
  <c r="J140" i="2"/>
  <c r="J124" i="2"/>
  <c r="J108" i="2"/>
  <c r="C92" i="3"/>
  <c r="J92" i="2"/>
  <c r="J76" i="2"/>
  <c r="J60" i="2"/>
  <c r="J44" i="2"/>
  <c r="J28" i="2"/>
  <c r="AG97" i="2"/>
  <c r="AJ97" i="2"/>
  <c r="AL97" i="2"/>
  <c r="AF105" i="2"/>
  <c r="AH97" i="2"/>
  <c r="AK97" i="2"/>
  <c r="AM97" i="2"/>
  <c r="AI97" i="2"/>
  <c r="AG92" i="2"/>
  <c r="AI92" i="2"/>
  <c r="AH92" i="2"/>
  <c r="AK92" i="2"/>
  <c r="AM92" i="2"/>
  <c r="AF100" i="2"/>
  <c r="AJ92" i="2"/>
  <c r="AL92" i="2"/>
  <c r="AF90" i="2"/>
  <c r="AH82" i="2"/>
  <c r="AJ82" i="2"/>
  <c r="AL82" i="2"/>
  <c r="AG82" i="2"/>
  <c r="AI82" i="2"/>
  <c r="AK82" i="2"/>
  <c r="AM82" i="2"/>
  <c r="AF87" i="2"/>
  <c r="AH79" i="2"/>
  <c r="AJ79" i="2"/>
  <c r="AL79" i="2"/>
  <c r="AG79" i="2"/>
  <c r="AI79" i="2"/>
  <c r="AK79" i="2"/>
  <c r="AM79" i="2"/>
  <c r="AG80" i="2"/>
  <c r="AI80" i="2"/>
  <c r="AF88" i="2"/>
  <c r="AH80" i="2"/>
  <c r="AJ80" i="2"/>
  <c r="AL80" i="2"/>
  <c r="AK80" i="2"/>
  <c r="AM80" i="2"/>
  <c r="AG78" i="2"/>
  <c r="AH78" i="2"/>
  <c r="AI78" i="2"/>
  <c r="AK78" i="2"/>
  <c r="AM78" i="2"/>
  <c r="AF86" i="2"/>
  <c r="AJ78" i="2"/>
  <c r="AL78" i="2"/>
  <c r="AO68" i="2"/>
  <c r="AF109" i="2"/>
  <c r="AL101" i="2"/>
  <c r="AM101" i="2"/>
  <c r="AI101" i="2"/>
  <c r="AJ101" i="2"/>
  <c r="AK101" i="2"/>
  <c r="AG101" i="2"/>
  <c r="AH101" i="2"/>
  <c r="AL105" i="2"/>
  <c r="AF113" i="2"/>
  <c r="AM105" i="2"/>
  <c r="AK105" i="2"/>
  <c r="AI105" i="2"/>
  <c r="AJ105" i="2"/>
  <c r="AG105" i="2"/>
  <c r="AH105" i="2"/>
  <c r="AH109" i="2"/>
  <c r="AJ109" i="2"/>
  <c r="AF117" i="2"/>
  <c r="AI109" i="2"/>
  <c r="AL109" i="2"/>
  <c r="AM109" i="2"/>
  <c r="AK109" i="2"/>
  <c r="AG109" i="2"/>
  <c r="AO76" i="2"/>
  <c r="AF96" i="2"/>
  <c r="AM88" i="2"/>
  <c r="AL88" i="2"/>
  <c r="AJ88" i="2"/>
  <c r="AK88" i="2"/>
  <c r="AG88" i="2"/>
  <c r="AI88" i="2"/>
  <c r="AH88" i="2"/>
  <c r="AF95" i="2"/>
  <c r="AM87" i="2"/>
  <c r="AL87" i="2"/>
  <c r="AK87" i="2"/>
  <c r="AI87" i="2"/>
  <c r="AJ87" i="2"/>
  <c r="AG87" i="2"/>
  <c r="AH87" i="2"/>
  <c r="AF98" i="2"/>
  <c r="AM90" i="2"/>
  <c r="AL90" i="2"/>
  <c r="AJ90" i="2"/>
  <c r="AH90" i="2"/>
  <c r="AK90" i="2"/>
  <c r="AG90" i="2"/>
  <c r="AI90" i="2"/>
  <c r="AL86" i="2"/>
  <c r="AF94" i="2"/>
  <c r="AM86" i="2"/>
  <c r="AH86" i="2"/>
  <c r="AJ86" i="2"/>
  <c r="AK86" i="2"/>
  <c r="AG86" i="2"/>
  <c r="AI86" i="2"/>
  <c r="AF108" i="2"/>
  <c r="AL100" i="2"/>
  <c r="AM100" i="2"/>
  <c r="AJ100" i="2"/>
  <c r="AH100" i="2"/>
  <c r="AI100" i="2"/>
  <c r="AK100" i="2"/>
  <c r="AG100" i="2"/>
  <c r="AO84" i="2"/>
  <c r="AG113" i="2"/>
  <c r="AH113" i="2"/>
  <c r="AF121" i="2"/>
  <c r="AJ113" i="2"/>
  <c r="AL113" i="2"/>
  <c r="AM113" i="2"/>
  <c r="AI113" i="2"/>
  <c r="AK113" i="2"/>
  <c r="AG94" i="2"/>
  <c r="AH94" i="2"/>
  <c r="AI94" i="2"/>
  <c r="AK94" i="2"/>
  <c r="AM94" i="2"/>
  <c r="AF102" i="2"/>
  <c r="AJ94" i="2"/>
  <c r="AL94" i="2"/>
  <c r="AF106" i="2"/>
  <c r="AH98" i="2"/>
  <c r="AJ98" i="2"/>
  <c r="AL98" i="2"/>
  <c r="AG98" i="2"/>
  <c r="AI98" i="2"/>
  <c r="AK98" i="2"/>
  <c r="AM98" i="2"/>
  <c r="AF103" i="2"/>
  <c r="AH95" i="2"/>
  <c r="AJ95" i="2"/>
  <c r="AL95" i="2"/>
  <c r="AG95" i="2"/>
  <c r="AI95" i="2"/>
  <c r="AK95" i="2"/>
  <c r="AM95" i="2"/>
  <c r="AG96" i="2"/>
  <c r="AI96" i="2"/>
  <c r="AF104" i="2"/>
  <c r="AH96" i="2"/>
  <c r="AJ96" i="2"/>
  <c r="AL96" i="2"/>
  <c r="AK96" i="2"/>
  <c r="AM96" i="2"/>
  <c r="AF125" i="2"/>
  <c r="AL117" i="2"/>
  <c r="AK117" i="2"/>
  <c r="AM117" i="2"/>
  <c r="AG117" i="2"/>
  <c r="AJ117" i="2"/>
  <c r="AH117" i="2"/>
  <c r="AI117" i="2"/>
  <c r="AG108" i="2"/>
  <c r="AI108" i="2"/>
  <c r="AJ108" i="2"/>
  <c r="AL108" i="2"/>
  <c r="AF116" i="2"/>
  <c r="AH108" i="2"/>
  <c r="AK108" i="2"/>
  <c r="AM108" i="2"/>
  <c r="AL121" i="2"/>
  <c r="AF129" i="2"/>
  <c r="AK121" i="2"/>
  <c r="AM121" i="2"/>
  <c r="AG121" i="2"/>
  <c r="AJ121" i="2"/>
  <c r="AH121" i="2"/>
  <c r="AI121" i="2"/>
  <c r="AL102" i="2"/>
  <c r="AF110" i="2"/>
  <c r="AM102" i="2"/>
  <c r="AJ102" i="2"/>
  <c r="AK102" i="2"/>
  <c r="AG102" i="2"/>
  <c r="AI102" i="2"/>
  <c r="AH102" i="2"/>
  <c r="AF124" i="2"/>
  <c r="AK116" i="2"/>
  <c r="AL116" i="2"/>
  <c r="AM116" i="2"/>
  <c r="AH116" i="2"/>
  <c r="AG116" i="2"/>
  <c r="AJ116" i="2"/>
  <c r="AI116" i="2"/>
  <c r="AH125" i="2"/>
  <c r="AF133" i="2"/>
  <c r="AL125" i="2"/>
  <c r="AJ125" i="2"/>
  <c r="AI125" i="2"/>
  <c r="AM125" i="2"/>
  <c r="AK125" i="2"/>
  <c r="AG125" i="2"/>
  <c r="AF112" i="2"/>
  <c r="AM104" i="2"/>
  <c r="AL104" i="2"/>
  <c r="AH104" i="2"/>
  <c r="AJ104" i="2"/>
  <c r="AK104" i="2"/>
  <c r="AG104" i="2"/>
  <c r="AI104" i="2"/>
  <c r="AF111" i="2"/>
  <c r="AM103" i="2"/>
  <c r="AL103" i="2"/>
  <c r="AJ103" i="2"/>
  <c r="AK103" i="2"/>
  <c r="AG103" i="2"/>
  <c r="AH103" i="2"/>
  <c r="AI103" i="2"/>
  <c r="AF114" i="2"/>
  <c r="AM106" i="2"/>
  <c r="AL106" i="2"/>
  <c r="AK106" i="2"/>
  <c r="AG106" i="2"/>
  <c r="AI106" i="2"/>
  <c r="AJ106" i="2"/>
  <c r="AH106" i="2"/>
  <c r="AO92" i="2"/>
  <c r="AG129" i="2"/>
  <c r="AJ129" i="2"/>
  <c r="AL129" i="2"/>
  <c r="AF137" i="2"/>
  <c r="AH129" i="2"/>
  <c r="AK129" i="2"/>
  <c r="AM129" i="2"/>
  <c r="AI129" i="2"/>
  <c r="AG133" i="2"/>
  <c r="AF141" i="2"/>
  <c r="AL133" i="2"/>
  <c r="AM133" i="2"/>
  <c r="AI133" i="2"/>
  <c r="AK133" i="2"/>
  <c r="AJ133" i="2"/>
  <c r="AH133" i="2"/>
  <c r="AO100" i="2"/>
  <c r="AG110" i="2"/>
  <c r="AH110" i="2"/>
  <c r="AI110" i="2"/>
  <c r="AK110" i="2"/>
  <c r="AM110" i="2"/>
  <c r="AF118" i="2"/>
  <c r="AJ110" i="2"/>
  <c r="AL110" i="2"/>
  <c r="AF122" i="2"/>
  <c r="AH114" i="2"/>
  <c r="AJ114" i="2"/>
  <c r="AL114" i="2"/>
  <c r="AG114" i="2"/>
  <c r="AI114" i="2"/>
  <c r="AK114" i="2"/>
  <c r="AM114" i="2"/>
  <c r="AF119" i="2"/>
  <c r="AH111" i="2"/>
  <c r="AJ111" i="2"/>
  <c r="AL111" i="2"/>
  <c r="AG111" i="2"/>
  <c r="AI111" i="2"/>
  <c r="AK111" i="2"/>
  <c r="AM111" i="2"/>
  <c r="AG112" i="2"/>
  <c r="AI112" i="2"/>
  <c r="AF120" i="2"/>
  <c r="AH112" i="2"/>
  <c r="AJ112" i="2"/>
  <c r="AL112" i="2"/>
  <c r="AK112" i="2"/>
  <c r="AM112" i="2"/>
  <c r="AG124" i="2"/>
  <c r="AI124" i="2"/>
  <c r="AH124" i="2"/>
  <c r="AK124" i="2"/>
  <c r="AM124" i="2"/>
  <c r="AF132" i="2"/>
  <c r="AJ124" i="2"/>
  <c r="AL124" i="2"/>
  <c r="AG137" i="2"/>
  <c r="AF145" i="2"/>
  <c r="AI137" i="2"/>
  <c r="AK137" i="2"/>
  <c r="AM137" i="2"/>
  <c r="AL137" i="2"/>
  <c r="AH137" i="2"/>
  <c r="AJ137" i="2"/>
  <c r="AF128" i="2"/>
  <c r="AK120" i="2"/>
  <c r="AM120" i="2"/>
  <c r="AL120" i="2"/>
  <c r="AH120" i="2"/>
  <c r="AG120" i="2"/>
  <c r="AJ120" i="2"/>
  <c r="AI120" i="2"/>
  <c r="AF140" i="2"/>
  <c r="AH132" i="2"/>
  <c r="AJ132" i="2"/>
  <c r="AK132" i="2"/>
  <c r="AL132" i="2"/>
  <c r="AM132" i="2"/>
  <c r="AG132" i="2"/>
  <c r="AI132" i="2"/>
  <c r="AL118" i="2"/>
  <c r="AF126" i="2"/>
  <c r="AK118" i="2"/>
  <c r="AM118" i="2"/>
  <c r="AH118" i="2"/>
  <c r="AG118" i="2"/>
  <c r="AJ118" i="2"/>
  <c r="AI118" i="2"/>
  <c r="AF149" i="2"/>
  <c r="AL141" i="2"/>
  <c r="AM141" i="2"/>
  <c r="AK141" i="2"/>
  <c r="AG141" i="2"/>
  <c r="AJ141" i="2"/>
  <c r="AI141" i="2"/>
  <c r="AH141" i="2"/>
  <c r="AF127" i="2"/>
  <c r="AK119" i="2"/>
  <c r="AM119" i="2"/>
  <c r="AL119" i="2"/>
  <c r="AH119" i="2"/>
  <c r="AI119" i="2"/>
  <c r="AG119" i="2"/>
  <c r="AJ119" i="2"/>
  <c r="AF130" i="2"/>
  <c r="AK122" i="2"/>
  <c r="AM122" i="2"/>
  <c r="AL122" i="2"/>
  <c r="AJ122" i="2"/>
  <c r="AH122" i="2"/>
  <c r="AG122" i="2"/>
  <c r="AI122" i="2"/>
  <c r="AO108" i="2"/>
  <c r="AG145" i="2"/>
  <c r="AH145" i="2"/>
  <c r="AF153" i="2"/>
  <c r="AJ145" i="2"/>
  <c r="AL145" i="2"/>
  <c r="AM145" i="2"/>
  <c r="AI145" i="2"/>
  <c r="AK145" i="2"/>
  <c r="AG149" i="2"/>
  <c r="AF157" i="2"/>
  <c r="AL149" i="2"/>
  <c r="AK149" i="2"/>
  <c r="AJ149" i="2"/>
  <c r="AH149" i="2"/>
  <c r="AM149" i="2"/>
  <c r="AI149" i="2"/>
  <c r="AG140" i="2"/>
  <c r="AI140" i="2"/>
  <c r="AJ140" i="2"/>
  <c r="AL140" i="2"/>
  <c r="AF148" i="2"/>
  <c r="AH140" i="2"/>
  <c r="AK140" i="2"/>
  <c r="AM140" i="2"/>
  <c r="AG128" i="2"/>
  <c r="AI128" i="2"/>
  <c r="AF136" i="2"/>
  <c r="AH128" i="2"/>
  <c r="AJ128" i="2"/>
  <c r="AL128" i="2"/>
  <c r="AK128" i="2"/>
  <c r="AM128" i="2"/>
  <c r="AF138" i="2"/>
  <c r="AH130" i="2"/>
  <c r="AJ130" i="2"/>
  <c r="AL130" i="2"/>
  <c r="AG130" i="2"/>
  <c r="AI130" i="2"/>
  <c r="AM130" i="2"/>
  <c r="AK130" i="2"/>
  <c r="AF135" i="2"/>
  <c r="AH127" i="2"/>
  <c r="AJ127" i="2"/>
  <c r="AL127" i="2"/>
  <c r="AG127" i="2"/>
  <c r="AI127" i="2"/>
  <c r="AK127" i="2"/>
  <c r="AM127" i="2"/>
  <c r="AG126" i="2"/>
  <c r="AH126" i="2"/>
  <c r="AI126" i="2"/>
  <c r="AK126" i="2"/>
  <c r="AM126" i="2"/>
  <c r="AF134" i="2"/>
  <c r="AJ126" i="2"/>
  <c r="AL126" i="2"/>
  <c r="AO116" i="2"/>
  <c r="AG153" i="2"/>
  <c r="AF161" i="2"/>
  <c r="AI153" i="2"/>
  <c r="AK153" i="2"/>
  <c r="AM153" i="2"/>
  <c r="AJ153" i="2"/>
  <c r="AL153" i="2"/>
  <c r="AH153" i="2"/>
  <c r="AF146" i="2"/>
  <c r="AI138" i="2"/>
  <c r="AK138" i="2"/>
  <c r="AM138" i="2"/>
  <c r="AG138" i="2"/>
  <c r="AH138" i="2"/>
  <c r="AJ138" i="2"/>
  <c r="AL138" i="2"/>
  <c r="AG134" i="2"/>
  <c r="AJ134" i="2"/>
  <c r="AL134" i="2"/>
  <c r="AF142" i="2"/>
  <c r="AH134" i="2"/>
  <c r="AI134" i="2"/>
  <c r="AK134" i="2"/>
  <c r="AM134" i="2"/>
  <c r="AG136" i="2"/>
  <c r="AH136" i="2"/>
  <c r="AJ136" i="2"/>
  <c r="AF144" i="2"/>
  <c r="AI136" i="2"/>
  <c r="AK136" i="2"/>
  <c r="AM136" i="2"/>
  <c r="AL136" i="2"/>
  <c r="AF156" i="2"/>
  <c r="AH148" i="2"/>
  <c r="AJ148" i="2"/>
  <c r="AK148" i="2"/>
  <c r="AL148" i="2"/>
  <c r="AM148" i="2"/>
  <c r="AI148" i="2"/>
  <c r="AG148" i="2"/>
  <c r="AO124" i="2"/>
  <c r="AF143" i="2"/>
  <c r="AI135" i="2"/>
  <c r="AK135" i="2"/>
  <c r="AM135" i="2"/>
  <c r="AG135" i="2"/>
  <c r="AH135" i="2"/>
  <c r="AJ135" i="2"/>
  <c r="AL135" i="2"/>
  <c r="AF165" i="2"/>
  <c r="AL157" i="2"/>
  <c r="AJ157" i="2"/>
  <c r="AI157" i="2"/>
  <c r="AH157" i="2"/>
  <c r="AG157" i="2"/>
  <c r="AM157" i="2"/>
  <c r="AK157" i="2"/>
  <c r="AG161" i="2"/>
  <c r="AJ161" i="2"/>
  <c r="AL161" i="2"/>
  <c r="AF169" i="2"/>
  <c r="AH161" i="2"/>
  <c r="AK161" i="2"/>
  <c r="AM161" i="2"/>
  <c r="AI161" i="2"/>
  <c r="AG156" i="2"/>
  <c r="AI156" i="2"/>
  <c r="AH156" i="2"/>
  <c r="AK156" i="2"/>
  <c r="AM156" i="2"/>
  <c r="AF164" i="2"/>
  <c r="AJ156" i="2"/>
  <c r="AL156" i="2"/>
  <c r="AF154" i="2"/>
  <c r="AH146" i="2"/>
  <c r="AJ146" i="2"/>
  <c r="AL146" i="2"/>
  <c r="AG146" i="2"/>
  <c r="AI146" i="2"/>
  <c r="AK146" i="2"/>
  <c r="AM146" i="2"/>
  <c r="AO132" i="2"/>
  <c r="AF173" i="2"/>
  <c r="AF181" i="2"/>
  <c r="AL165" i="2"/>
  <c r="AM165" i="2"/>
  <c r="AI165" i="2"/>
  <c r="AK165" i="2"/>
  <c r="AG165" i="2"/>
  <c r="AJ165" i="2"/>
  <c r="AH165" i="2"/>
  <c r="AF151" i="2"/>
  <c r="AH143" i="2"/>
  <c r="AJ143" i="2"/>
  <c r="AL143" i="2"/>
  <c r="AG143" i="2"/>
  <c r="AI143" i="2"/>
  <c r="AK143" i="2"/>
  <c r="AM143" i="2"/>
  <c r="AG144" i="2"/>
  <c r="AI144" i="2"/>
  <c r="AF152" i="2"/>
  <c r="AH144" i="2"/>
  <c r="AJ144" i="2"/>
  <c r="AL144" i="2"/>
  <c r="AK144" i="2"/>
  <c r="AM144" i="2"/>
  <c r="AG142" i="2"/>
  <c r="AH142" i="2"/>
  <c r="AI142" i="2"/>
  <c r="AK142" i="2"/>
  <c r="AM142" i="2"/>
  <c r="AF150" i="2"/>
  <c r="AJ142" i="2"/>
  <c r="AL142" i="2"/>
  <c r="AF189" i="2"/>
  <c r="AI181" i="2"/>
  <c r="AM181" i="2"/>
  <c r="AJ181" i="2"/>
  <c r="AG181" i="2"/>
  <c r="AK181" i="2"/>
  <c r="AH181" i="2"/>
  <c r="AL181" i="2"/>
  <c r="AG169" i="2"/>
  <c r="AF177" i="2"/>
  <c r="AF185" i="2"/>
  <c r="AI169" i="2"/>
  <c r="AK169" i="2"/>
  <c r="AM169" i="2"/>
  <c r="AL169" i="2"/>
  <c r="AH169" i="2"/>
  <c r="AJ169" i="2"/>
  <c r="AG150" i="2"/>
  <c r="AJ150" i="2"/>
  <c r="AL150" i="2"/>
  <c r="AF158" i="2"/>
  <c r="AH150" i="2"/>
  <c r="AI150" i="2"/>
  <c r="AK150" i="2"/>
  <c r="AM150" i="2"/>
  <c r="AF162" i="2"/>
  <c r="AI154" i="2"/>
  <c r="AK154" i="2"/>
  <c r="AM154" i="2"/>
  <c r="AG154" i="2"/>
  <c r="AH154" i="2"/>
  <c r="AJ154" i="2"/>
  <c r="AL154" i="2"/>
  <c r="AO140" i="2"/>
  <c r="AG152" i="2"/>
  <c r="AH152" i="2"/>
  <c r="AJ152" i="2"/>
  <c r="AF160" i="2"/>
  <c r="AI152" i="2"/>
  <c r="AK152" i="2"/>
  <c r="AM152" i="2"/>
  <c r="AL152" i="2"/>
  <c r="AF159" i="2"/>
  <c r="AI151" i="2"/>
  <c r="AK151" i="2"/>
  <c r="AM151" i="2"/>
  <c r="AG151" i="2"/>
  <c r="AH151" i="2"/>
  <c r="AJ151" i="2"/>
  <c r="AL151" i="2"/>
  <c r="AL173" i="2"/>
  <c r="AM173" i="2"/>
  <c r="AK173" i="2"/>
  <c r="AG173" i="2"/>
  <c r="AJ173" i="2"/>
  <c r="AI173" i="2"/>
  <c r="AH173" i="2"/>
  <c r="AF172" i="2"/>
  <c r="AF180" i="2"/>
  <c r="AH164" i="2"/>
  <c r="AJ164" i="2"/>
  <c r="AK164" i="2"/>
  <c r="AL164" i="2"/>
  <c r="AM164" i="2"/>
  <c r="AG164" i="2"/>
  <c r="AI164" i="2"/>
  <c r="AF188" i="2"/>
  <c r="AG180" i="2"/>
  <c r="AI180" i="2"/>
  <c r="AK180" i="2"/>
  <c r="AM180" i="2"/>
  <c r="AH180" i="2"/>
  <c r="AJ180" i="2"/>
  <c r="AL180" i="2"/>
  <c r="AF197" i="2"/>
  <c r="AL189" i="2"/>
  <c r="AJ189" i="2"/>
  <c r="AK189" i="2"/>
  <c r="AG189" i="2"/>
  <c r="AH189" i="2"/>
  <c r="AM189" i="2"/>
  <c r="AI189" i="2"/>
  <c r="AF193" i="2"/>
  <c r="AI185" i="2"/>
  <c r="AM185" i="2"/>
  <c r="AJ185" i="2"/>
  <c r="AG185" i="2"/>
  <c r="AK185" i="2"/>
  <c r="AH185" i="2"/>
  <c r="AL185" i="2"/>
  <c r="AG177" i="2"/>
  <c r="AH177" i="2"/>
  <c r="AJ177" i="2"/>
  <c r="AL177" i="2"/>
  <c r="AM177" i="2"/>
  <c r="AI177" i="2"/>
  <c r="AK177" i="2"/>
  <c r="AG172" i="2"/>
  <c r="AI172" i="2"/>
  <c r="AJ172" i="2"/>
  <c r="AL172" i="2"/>
  <c r="AH172" i="2"/>
  <c r="AK172" i="2"/>
  <c r="AM172" i="2"/>
  <c r="AG160" i="2"/>
  <c r="AI160" i="2"/>
  <c r="AF168" i="2"/>
  <c r="AH160" i="2"/>
  <c r="AJ160" i="2"/>
  <c r="AL160" i="2"/>
  <c r="AK160" i="2"/>
  <c r="AM160" i="2"/>
  <c r="AF170" i="2"/>
  <c r="AH162" i="2"/>
  <c r="AJ162" i="2"/>
  <c r="AL162" i="2"/>
  <c r="AG162" i="2"/>
  <c r="AI162" i="2"/>
  <c r="AM162" i="2"/>
  <c r="AK162" i="2"/>
  <c r="AO148" i="2"/>
  <c r="AF167" i="2"/>
  <c r="AH159" i="2"/>
  <c r="AJ159" i="2"/>
  <c r="AL159" i="2"/>
  <c r="AG159" i="2"/>
  <c r="AI159" i="2"/>
  <c r="AK159" i="2"/>
  <c r="AM159" i="2"/>
  <c r="AG158" i="2"/>
  <c r="AH158" i="2"/>
  <c r="AI158" i="2"/>
  <c r="AK158" i="2"/>
  <c r="AM158" i="2"/>
  <c r="AF166" i="2"/>
  <c r="AJ158" i="2"/>
  <c r="AL158" i="2"/>
  <c r="AF196" i="2"/>
  <c r="AI188" i="2"/>
  <c r="AJ188" i="2"/>
  <c r="AH188" i="2"/>
  <c r="AK188" i="2"/>
  <c r="AM188" i="2"/>
  <c r="AG188" i="2"/>
  <c r="AL188" i="2"/>
  <c r="AF201" i="2"/>
  <c r="AL193" i="2"/>
  <c r="AJ193" i="2"/>
  <c r="AK193" i="2"/>
  <c r="AG193" i="2"/>
  <c r="AH193" i="2"/>
  <c r="AM193" i="2"/>
  <c r="AI193" i="2"/>
  <c r="AF205" i="2"/>
  <c r="AL197" i="2"/>
  <c r="AJ197" i="2"/>
  <c r="AK197" i="2"/>
  <c r="AG197" i="2"/>
  <c r="AH197" i="2"/>
  <c r="AM197" i="2"/>
  <c r="AI197" i="2"/>
  <c r="AG166" i="2"/>
  <c r="AJ166" i="2"/>
  <c r="AL166" i="2"/>
  <c r="AF174" i="2"/>
  <c r="AF182" i="2"/>
  <c r="AH166" i="2"/>
  <c r="AI166" i="2"/>
  <c r="AK166" i="2"/>
  <c r="AM166" i="2"/>
  <c r="AO156" i="2"/>
  <c r="AF175" i="2"/>
  <c r="AF183" i="2"/>
  <c r="AI167" i="2"/>
  <c r="AK167" i="2"/>
  <c r="AM167" i="2"/>
  <c r="AG167" i="2"/>
  <c r="AH167" i="2"/>
  <c r="AJ167" i="2"/>
  <c r="AL167" i="2"/>
  <c r="AF178" i="2"/>
  <c r="AF186" i="2"/>
  <c r="AI170" i="2"/>
  <c r="AK170" i="2"/>
  <c r="AM170" i="2"/>
  <c r="AG170" i="2"/>
  <c r="AH170" i="2"/>
  <c r="AJ170" i="2"/>
  <c r="AL170" i="2"/>
  <c r="AG168" i="2"/>
  <c r="AH168" i="2"/>
  <c r="AJ168" i="2"/>
  <c r="AF176" i="2"/>
  <c r="AF184" i="2"/>
  <c r="AI168" i="2"/>
  <c r="AK168" i="2"/>
  <c r="AM168" i="2"/>
  <c r="AL168" i="2"/>
  <c r="AF204" i="2"/>
  <c r="AH196" i="2"/>
  <c r="AK196" i="2"/>
  <c r="AL196" i="2"/>
  <c r="AM196" i="2"/>
  <c r="AG196" i="2"/>
  <c r="AI196" i="2"/>
  <c r="AJ196" i="2"/>
  <c r="AF192" i="2"/>
  <c r="AI184" i="2"/>
  <c r="AM184" i="2"/>
  <c r="AJ184" i="2"/>
  <c r="AG184" i="2"/>
  <c r="AK184" i="2"/>
  <c r="AH184" i="2"/>
  <c r="AL184" i="2"/>
  <c r="AF213" i="2"/>
  <c r="AL205" i="2"/>
  <c r="AJ205" i="2"/>
  <c r="AK205" i="2"/>
  <c r="AG205" i="2"/>
  <c r="AH205" i="2"/>
  <c r="AM205" i="2"/>
  <c r="AI205" i="2"/>
  <c r="AF209" i="2"/>
  <c r="AL201" i="2"/>
  <c r="AJ201" i="2"/>
  <c r="AK201" i="2"/>
  <c r="AG201" i="2"/>
  <c r="AH201" i="2"/>
  <c r="AM201" i="2"/>
  <c r="AI201" i="2"/>
  <c r="AF194" i="2"/>
  <c r="AI186" i="2"/>
  <c r="AM186" i="2"/>
  <c r="AJ186" i="2"/>
  <c r="AG186" i="2"/>
  <c r="AK186" i="2"/>
  <c r="AH186" i="2"/>
  <c r="AL186" i="2"/>
  <c r="AF190" i="2"/>
  <c r="AI182" i="2"/>
  <c r="AM182" i="2"/>
  <c r="AJ182" i="2"/>
  <c r="AG182" i="2"/>
  <c r="AK182" i="2"/>
  <c r="AH182" i="2"/>
  <c r="AL182" i="2"/>
  <c r="AF191" i="2"/>
  <c r="AI183" i="2"/>
  <c r="AJ183" i="2"/>
  <c r="AK183" i="2"/>
  <c r="AL183" i="2"/>
  <c r="AM183" i="2"/>
  <c r="AG183" i="2"/>
  <c r="AH183" i="2"/>
  <c r="AG176" i="2"/>
  <c r="AI176" i="2"/>
  <c r="AH176" i="2"/>
  <c r="AJ176" i="2"/>
  <c r="AL176" i="2"/>
  <c r="AK176" i="2"/>
  <c r="AM176" i="2"/>
  <c r="AH178" i="2"/>
  <c r="AJ178" i="2"/>
  <c r="AL178" i="2"/>
  <c r="AG178" i="2"/>
  <c r="AI178" i="2"/>
  <c r="AK178" i="2"/>
  <c r="AM178" i="2"/>
  <c r="AH175" i="2"/>
  <c r="AJ175" i="2"/>
  <c r="AL175" i="2"/>
  <c r="AG175" i="2"/>
  <c r="AI175" i="2"/>
  <c r="AK175" i="2"/>
  <c r="AM175" i="2"/>
  <c r="AG174" i="2"/>
  <c r="AH174" i="2"/>
  <c r="AI174" i="2"/>
  <c r="AK174" i="2"/>
  <c r="AM174" i="2"/>
  <c r="AJ174" i="2"/>
  <c r="AL174" i="2"/>
  <c r="AO164" i="2"/>
  <c r="AF212" i="2"/>
  <c r="AH204" i="2"/>
  <c r="AK204" i="2"/>
  <c r="AJ204" i="2"/>
  <c r="AI204" i="2"/>
  <c r="AL204" i="2"/>
  <c r="AM204" i="2"/>
  <c r="AG204" i="2"/>
  <c r="AF198" i="2"/>
  <c r="AL190" i="2"/>
  <c r="AJ190" i="2"/>
  <c r="AK190" i="2"/>
  <c r="AG190" i="2"/>
  <c r="AH190" i="2"/>
  <c r="AM190" i="2"/>
  <c r="AI190" i="2"/>
  <c r="AF202" i="2"/>
  <c r="AL194" i="2"/>
  <c r="AJ194" i="2"/>
  <c r="AK194" i="2"/>
  <c r="AG194" i="2"/>
  <c r="AH194" i="2"/>
  <c r="AM194" i="2"/>
  <c r="AI194" i="2"/>
  <c r="AF217" i="2"/>
  <c r="AL209" i="2"/>
  <c r="AJ209" i="2"/>
  <c r="AK209" i="2"/>
  <c r="AG209" i="2"/>
  <c r="AH209" i="2"/>
  <c r="AM209" i="2"/>
  <c r="AI209" i="2"/>
  <c r="AF221" i="2"/>
  <c r="AL213" i="2"/>
  <c r="AJ213" i="2"/>
  <c r="AK213" i="2"/>
  <c r="AG213" i="2"/>
  <c r="AH213" i="2"/>
  <c r="AM213" i="2"/>
  <c r="AI213" i="2"/>
  <c r="AF200" i="2"/>
  <c r="AL192" i="2"/>
  <c r="AJ192" i="2"/>
  <c r="AK192" i="2"/>
  <c r="AG192" i="2"/>
  <c r="AH192" i="2"/>
  <c r="AM192" i="2"/>
  <c r="AI192" i="2"/>
  <c r="AO180" i="2"/>
  <c r="AF199" i="2"/>
  <c r="AL191" i="2"/>
  <c r="AJ191" i="2"/>
  <c r="AG191" i="2"/>
  <c r="AM191" i="2"/>
  <c r="AK191" i="2"/>
  <c r="AH191" i="2"/>
  <c r="AI191" i="2"/>
  <c r="AO172" i="2"/>
  <c r="AF220" i="2"/>
  <c r="AL212" i="2"/>
  <c r="AH212" i="2"/>
  <c r="AK212" i="2"/>
  <c r="AJ212" i="2"/>
  <c r="AI212" i="2"/>
  <c r="AM212" i="2"/>
  <c r="AG212" i="2"/>
  <c r="AF208" i="2"/>
  <c r="AL200" i="2"/>
  <c r="AJ200" i="2"/>
  <c r="AK200" i="2"/>
  <c r="AG200" i="2"/>
  <c r="AH200" i="2"/>
  <c r="AM200" i="2"/>
  <c r="AI200" i="2"/>
  <c r="AF229" i="2"/>
  <c r="AL221" i="2"/>
  <c r="AH221" i="2"/>
  <c r="AM221" i="2"/>
  <c r="AI221" i="2"/>
  <c r="AJ221" i="2"/>
  <c r="AK221" i="2"/>
  <c r="AG221" i="2"/>
  <c r="AF225" i="2"/>
  <c r="AL217" i="2"/>
  <c r="AJ217" i="2"/>
  <c r="AK217" i="2"/>
  <c r="AG217" i="2"/>
  <c r="AH217" i="2"/>
  <c r="AM217" i="2"/>
  <c r="AI217" i="2"/>
  <c r="AF210" i="2"/>
  <c r="AL202" i="2"/>
  <c r="AJ202" i="2"/>
  <c r="AK202" i="2"/>
  <c r="AG202" i="2"/>
  <c r="AH202" i="2"/>
  <c r="AM202" i="2"/>
  <c r="AI202" i="2"/>
  <c r="AF206" i="2"/>
  <c r="AL198" i="2"/>
  <c r="AJ198" i="2"/>
  <c r="AK198" i="2"/>
  <c r="AG198" i="2"/>
  <c r="AH198" i="2"/>
  <c r="AM198" i="2"/>
  <c r="AI198" i="2"/>
  <c r="AF207" i="2"/>
  <c r="AL199" i="2"/>
  <c r="AJ199" i="2"/>
  <c r="AG199" i="2"/>
  <c r="AM199" i="2"/>
  <c r="AK199" i="2"/>
  <c r="AH199" i="2"/>
  <c r="AI199" i="2"/>
  <c r="AO188" i="2"/>
  <c r="M6" i="2"/>
  <c r="N6" i="2"/>
  <c r="K14" i="2"/>
  <c r="L14" i="2"/>
  <c r="O6" i="2"/>
  <c r="AF228" i="2"/>
  <c r="AM220" i="2"/>
  <c r="AG220" i="2"/>
  <c r="AH220" i="2"/>
  <c r="AK220" i="2"/>
  <c r="AL220" i="2"/>
  <c r="AJ220" i="2"/>
  <c r="AI220" i="2"/>
  <c r="AF214" i="2"/>
  <c r="AL206" i="2"/>
  <c r="AJ206" i="2"/>
  <c r="AK206" i="2"/>
  <c r="AG206" i="2"/>
  <c r="AH206" i="2"/>
  <c r="AM206" i="2"/>
  <c r="AI206" i="2"/>
  <c r="AF218" i="2"/>
  <c r="AL210" i="2"/>
  <c r="AJ210" i="2"/>
  <c r="AK210" i="2"/>
  <c r="AG210" i="2"/>
  <c r="AH210" i="2"/>
  <c r="AM210" i="2"/>
  <c r="AI210" i="2"/>
  <c r="AF233" i="2"/>
  <c r="AL225" i="2"/>
  <c r="AH225" i="2"/>
  <c r="AM225" i="2"/>
  <c r="AI225" i="2"/>
  <c r="AJ225" i="2"/>
  <c r="AK225" i="2"/>
  <c r="AG225" i="2"/>
  <c r="AF237" i="2"/>
  <c r="AL229" i="2"/>
  <c r="AJ229" i="2"/>
  <c r="AK229" i="2"/>
  <c r="AG229" i="2"/>
  <c r="AH229" i="2"/>
  <c r="AM229" i="2"/>
  <c r="AI229" i="2"/>
  <c r="AF216" i="2"/>
  <c r="AL208" i="2"/>
  <c r="AJ208" i="2"/>
  <c r="AK208" i="2"/>
  <c r="AG208" i="2"/>
  <c r="AH208" i="2"/>
  <c r="AM208" i="2"/>
  <c r="AI208" i="2"/>
  <c r="AF215" i="2"/>
  <c r="AL207" i="2"/>
  <c r="AJ207" i="2"/>
  <c r="AG207" i="2"/>
  <c r="AM207" i="2"/>
  <c r="AK207" i="2"/>
  <c r="AH207" i="2"/>
  <c r="AI207" i="2"/>
  <c r="AO196" i="2"/>
  <c r="L6" i="2"/>
  <c r="AF236" i="2"/>
  <c r="AJ228" i="2"/>
  <c r="AI228" i="2"/>
  <c r="AM228" i="2"/>
  <c r="AG228" i="2"/>
  <c r="AL228" i="2"/>
  <c r="AH228" i="2"/>
  <c r="AK228" i="2"/>
  <c r="AF222" i="2"/>
  <c r="AL214" i="2"/>
  <c r="AJ214" i="2"/>
  <c r="AK214" i="2"/>
  <c r="AG214" i="2"/>
  <c r="AH214" i="2"/>
  <c r="AM214" i="2"/>
  <c r="AI214" i="2"/>
  <c r="AF224" i="2"/>
  <c r="AL216" i="2"/>
  <c r="AJ216" i="2"/>
  <c r="AK216" i="2"/>
  <c r="AG216" i="2"/>
  <c r="AH216" i="2"/>
  <c r="AM216" i="2"/>
  <c r="AI216" i="2"/>
  <c r="AF245" i="2"/>
  <c r="AL237" i="2"/>
  <c r="AJ237" i="2"/>
  <c r="AK237" i="2"/>
  <c r="AG237" i="2"/>
  <c r="AH237" i="2"/>
  <c r="AM237" i="2"/>
  <c r="AI237" i="2"/>
  <c r="AF241" i="2"/>
  <c r="AL233" i="2"/>
  <c r="AJ233" i="2"/>
  <c r="AK233" i="2"/>
  <c r="AG233" i="2"/>
  <c r="AH233" i="2"/>
  <c r="AM233" i="2"/>
  <c r="AI233" i="2"/>
  <c r="AF226" i="2"/>
  <c r="AL218" i="2"/>
  <c r="AJ218" i="2"/>
  <c r="AK218" i="2"/>
  <c r="AG218" i="2"/>
  <c r="AH218" i="2"/>
  <c r="AM218" i="2"/>
  <c r="AI218" i="2"/>
  <c r="AF223" i="2"/>
  <c r="AL215" i="2"/>
  <c r="AJ215" i="2"/>
  <c r="AG215" i="2"/>
  <c r="AM215" i="2"/>
  <c r="AK215" i="2"/>
  <c r="AH215" i="2"/>
  <c r="AI215" i="2"/>
  <c r="AO204" i="2"/>
  <c r="AF244" i="2"/>
  <c r="AJ236" i="2"/>
  <c r="AL236" i="2"/>
  <c r="AH236" i="2"/>
  <c r="AK236" i="2"/>
  <c r="AM236" i="2"/>
  <c r="AG236" i="2"/>
  <c r="AI236" i="2"/>
  <c r="AF234" i="2"/>
  <c r="AL226" i="2"/>
  <c r="AH226" i="2"/>
  <c r="AM226" i="2"/>
  <c r="AI226" i="2"/>
  <c r="AJ226" i="2"/>
  <c r="AK226" i="2"/>
  <c r="AG226" i="2"/>
  <c r="AF249" i="2"/>
  <c r="AL241" i="2"/>
  <c r="AJ241" i="2"/>
  <c r="AK241" i="2"/>
  <c r="AG241" i="2"/>
  <c r="AH241" i="2"/>
  <c r="AM241" i="2"/>
  <c r="AI241" i="2"/>
  <c r="AF253" i="2"/>
  <c r="AL245" i="2"/>
  <c r="AJ245" i="2"/>
  <c r="AK245" i="2"/>
  <c r="AG245" i="2"/>
  <c r="AH245" i="2"/>
  <c r="AM245" i="2"/>
  <c r="AI245" i="2"/>
  <c r="AF232" i="2"/>
  <c r="AL224" i="2"/>
  <c r="AH224" i="2"/>
  <c r="AM224" i="2"/>
  <c r="AI224" i="2"/>
  <c r="AJ224" i="2"/>
  <c r="AK224" i="2"/>
  <c r="AG224" i="2"/>
  <c r="AF230" i="2"/>
  <c r="AL222" i="2"/>
  <c r="AH222" i="2"/>
  <c r="AM222" i="2"/>
  <c r="AI222" i="2"/>
  <c r="AJ222" i="2"/>
  <c r="AK222" i="2"/>
  <c r="AG222" i="2"/>
  <c r="AF231" i="2"/>
  <c r="AL223" i="2"/>
  <c r="AH223" i="2"/>
  <c r="AI223" i="2"/>
  <c r="AK223" i="2"/>
  <c r="AM223" i="2"/>
  <c r="AJ223" i="2"/>
  <c r="AG223" i="2"/>
  <c r="AO212" i="2"/>
  <c r="AO220" i="2"/>
  <c r="AF252" i="2"/>
  <c r="AJ244" i="2"/>
  <c r="AI244" i="2"/>
  <c r="AL244" i="2"/>
  <c r="AM244" i="2"/>
  <c r="AG244" i="2"/>
  <c r="AH244" i="2"/>
  <c r="AK244" i="2"/>
  <c r="AF238" i="2"/>
  <c r="AL230" i="2"/>
  <c r="AJ230" i="2"/>
  <c r="AK230" i="2"/>
  <c r="AG230" i="2"/>
  <c r="AH230" i="2"/>
  <c r="AM230" i="2"/>
  <c r="AI230" i="2"/>
  <c r="AF240" i="2"/>
  <c r="AL232" i="2"/>
  <c r="AJ232" i="2"/>
  <c r="AK232" i="2"/>
  <c r="AG232" i="2"/>
  <c r="AH232" i="2"/>
  <c r="AM232" i="2"/>
  <c r="AI232" i="2"/>
  <c r="AF261" i="2"/>
  <c r="AL253" i="2"/>
  <c r="AJ253" i="2"/>
  <c r="AK253" i="2"/>
  <c r="AG253" i="2"/>
  <c r="AH253" i="2"/>
  <c r="AM253" i="2"/>
  <c r="AI253" i="2"/>
  <c r="AF257" i="2"/>
  <c r="AL249" i="2"/>
  <c r="AJ249" i="2"/>
  <c r="AK249" i="2"/>
  <c r="AG249" i="2"/>
  <c r="AH249" i="2"/>
  <c r="AM249" i="2"/>
  <c r="AI249" i="2"/>
  <c r="AF242" i="2"/>
  <c r="AL234" i="2"/>
  <c r="AJ234" i="2"/>
  <c r="AK234" i="2"/>
  <c r="AG234" i="2"/>
  <c r="AH234" i="2"/>
  <c r="AM234" i="2"/>
  <c r="AI234" i="2"/>
  <c r="AF239" i="2"/>
  <c r="AL231" i="2"/>
  <c r="AJ231" i="2"/>
  <c r="AG231" i="2"/>
  <c r="AM231" i="2"/>
  <c r="AK231" i="2"/>
  <c r="AH231" i="2"/>
  <c r="AI231" i="2"/>
  <c r="AF260" i="2"/>
  <c r="AI252" i="2"/>
  <c r="AJ252" i="2"/>
  <c r="AH252" i="2"/>
  <c r="AK252" i="2"/>
  <c r="AM252" i="2"/>
  <c r="AG252" i="2"/>
  <c r="AL252" i="2"/>
  <c r="AF250" i="2"/>
  <c r="AL242" i="2"/>
  <c r="AJ242" i="2"/>
  <c r="AK242" i="2"/>
  <c r="AG242" i="2"/>
  <c r="AH242" i="2"/>
  <c r="AM242" i="2"/>
  <c r="AI242" i="2"/>
  <c r="AF265" i="2"/>
  <c r="AL257" i="2"/>
  <c r="AJ257" i="2"/>
  <c r="AK257" i="2"/>
  <c r="AG257" i="2"/>
  <c r="AH257" i="2"/>
  <c r="AM257" i="2"/>
  <c r="AI257" i="2"/>
  <c r="AF269" i="2"/>
  <c r="AL261" i="2"/>
  <c r="AM261" i="2"/>
  <c r="AJ261" i="2"/>
  <c r="AH261" i="2"/>
  <c r="AK261" i="2"/>
  <c r="AG261" i="2"/>
  <c r="AI261" i="2"/>
  <c r="AF248" i="2"/>
  <c r="AL240" i="2"/>
  <c r="AJ240" i="2"/>
  <c r="AK240" i="2"/>
  <c r="AG240" i="2"/>
  <c r="AH240" i="2"/>
  <c r="AM240" i="2"/>
  <c r="AI240" i="2"/>
  <c r="AF246" i="2"/>
  <c r="AL238" i="2"/>
  <c r="AJ238" i="2"/>
  <c r="AK238" i="2"/>
  <c r="AG238" i="2"/>
  <c r="AH238" i="2"/>
  <c r="AM238" i="2"/>
  <c r="AI238" i="2"/>
  <c r="AF247" i="2"/>
  <c r="AL239" i="2"/>
  <c r="AJ239" i="2"/>
  <c r="AG239" i="2"/>
  <c r="AM239" i="2"/>
  <c r="AK239" i="2"/>
  <c r="AH239" i="2"/>
  <c r="AI239" i="2"/>
  <c r="AO228" i="2"/>
  <c r="AF268" i="2"/>
  <c r="AK260" i="2"/>
  <c r="AH260" i="2"/>
  <c r="AG260" i="2"/>
  <c r="AJ260" i="2"/>
  <c r="AI260" i="2"/>
  <c r="AM260" i="2"/>
  <c r="AL260" i="2"/>
  <c r="AF254" i="2"/>
  <c r="AL246" i="2"/>
  <c r="AJ246" i="2"/>
  <c r="AK246" i="2"/>
  <c r="AG246" i="2"/>
  <c r="AH246" i="2"/>
  <c r="AM246" i="2"/>
  <c r="AI246" i="2"/>
  <c r="AF256" i="2"/>
  <c r="AL248" i="2"/>
  <c r="AJ248" i="2"/>
  <c r="AK248" i="2"/>
  <c r="AG248" i="2"/>
  <c r="AH248" i="2"/>
  <c r="AM248" i="2"/>
  <c r="AI248" i="2"/>
  <c r="AF277" i="2"/>
  <c r="AJ269" i="2"/>
  <c r="AL269" i="2"/>
  <c r="AM269" i="2"/>
  <c r="AH269" i="2"/>
  <c r="AK269" i="2"/>
  <c r="AG269" i="2"/>
  <c r="AI269" i="2"/>
  <c r="AF273" i="2"/>
  <c r="AM265" i="2"/>
  <c r="AJ265" i="2"/>
  <c r="AL265" i="2"/>
  <c r="AH265" i="2"/>
  <c r="AK265" i="2"/>
  <c r="AG265" i="2"/>
  <c r="AI265" i="2"/>
  <c r="AF258" i="2"/>
  <c r="AL250" i="2"/>
  <c r="AJ250" i="2"/>
  <c r="AK250" i="2"/>
  <c r="AG250" i="2"/>
  <c r="AH250" i="2"/>
  <c r="AM250" i="2"/>
  <c r="AI250" i="2"/>
  <c r="AF255" i="2"/>
  <c r="AL247" i="2"/>
  <c r="AJ247" i="2"/>
  <c r="AG247" i="2"/>
  <c r="AM247" i="2"/>
  <c r="AK247" i="2"/>
  <c r="AH247" i="2"/>
  <c r="AI247" i="2"/>
  <c r="AO236" i="2"/>
  <c r="AF276" i="2"/>
  <c r="AH268" i="2"/>
  <c r="AI268" i="2"/>
  <c r="AG268" i="2"/>
  <c r="AM268" i="2"/>
  <c r="AK268" i="2"/>
  <c r="AJ268" i="2"/>
  <c r="AL268" i="2"/>
  <c r="AF266" i="2"/>
  <c r="AL258" i="2"/>
  <c r="AJ258" i="2"/>
  <c r="AK258" i="2"/>
  <c r="AG258" i="2"/>
  <c r="AH258" i="2"/>
  <c r="AM258" i="2"/>
  <c r="AI258" i="2"/>
  <c r="AF281" i="2"/>
  <c r="AH273" i="2"/>
  <c r="AL273" i="2"/>
  <c r="AJ273" i="2"/>
  <c r="AM273" i="2"/>
  <c r="AK273" i="2"/>
  <c r="AG273" i="2"/>
  <c r="AI273" i="2"/>
  <c r="AF285" i="2"/>
  <c r="AL277" i="2"/>
  <c r="AJ277" i="2"/>
  <c r="AK277" i="2"/>
  <c r="AG277" i="2"/>
  <c r="AH277" i="2"/>
  <c r="AM277" i="2"/>
  <c r="AI277" i="2"/>
  <c r="AF264" i="2"/>
  <c r="AL256" i="2"/>
  <c r="AJ256" i="2"/>
  <c r="AK256" i="2"/>
  <c r="AG256" i="2"/>
  <c r="AH256" i="2"/>
  <c r="AM256" i="2"/>
  <c r="AI256" i="2"/>
  <c r="AF262" i="2"/>
  <c r="AL254" i="2"/>
  <c r="AJ254" i="2"/>
  <c r="AK254" i="2"/>
  <c r="AG254" i="2"/>
  <c r="AH254" i="2"/>
  <c r="AM254" i="2"/>
  <c r="AI254" i="2"/>
  <c r="AF263" i="2"/>
  <c r="AL255" i="2"/>
  <c r="AJ255" i="2"/>
  <c r="AG255" i="2"/>
  <c r="AM255" i="2"/>
  <c r="AK255" i="2"/>
  <c r="AH255" i="2"/>
  <c r="AI255" i="2"/>
  <c r="AO244" i="2"/>
  <c r="AF284" i="2"/>
  <c r="AL276" i="2"/>
  <c r="AH276" i="2"/>
  <c r="AK276" i="2"/>
  <c r="AM276" i="2"/>
  <c r="AG276" i="2"/>
  <c r="AI276" i="2"/>
  <c r="AJ276" i="2"/>
  <c r="AF270" i="2"/>
  <c r="AM262" i="2"/>
  <c r="AH262" i="2"/>
  <c r="AJ262" i="2"/>
  <c r="AL262" i="2"/>
  <c r="AK262" i="2"/>
  <c r="AG262" i="2"/>
  <c r="AI262" i="2"/>
  <c r="AF272" i="2"/>
  <c r="AH264" i="2"/>
  <c r="AL264" i="2"/>
  <c r="AM264" i="2"/>
  <c r="AJ264" i="2"/>
  <c r="AK264" i="2"/>
  <c r="AG264" i="2"/>
  <c r="AI264" i="2"/>
  <c r="AF293" i="2"/>
  <c r="AL285" i="2"/>
  <c r="AJ285" i="2"/>
  <c r="AH285" i="2"/>
  <c r="AM285" i="2"/>
  <c r="AI285" i="2"/>
  <c r="AK285" i="2"/>
  <c r="AG285" i="2"/>
  <c r="AF289" i="2"/>
  <c r="AL281" i="2"/>
  <c r="AJ281" i="2"/>
  <c r="AK281" i="2"/>
  <c r="AG281" i="2"/>
  <c r="AH281" i="2"/>
  <c r="AM281" i="2"/>
  <c r="AI281" i="2"/>
  <c r="AF274" i="2"/>
  <c r="AH266" i="2"/>
  <c r="AL266" i="2"/>
  <c r="AM266" i="2"/>
  <c r="AJ266" i="2"/>
  <c r="AK266" i="2"/>
  <c r="AG266" i="2"/>
  <c r="AI266" i="2"/>
  <c r="AF271" i="2"/>
  <c r="AH263" i="2"/>
  <c r="AL263" i="2"/>
  <c r="AM263" i="2"/>
  <c r="AJ263" i="2"/>
  <c r="AG263" i="2"/>
  <c r="AK263" i="2"/>
  <c r="AI263" i="2"/>
  <c r="AO252" i="2"/>
  <c r="AF292" i="2"/>
  <c r="AG284" i="2"/>
  <c r="AI284" i="2"/>
  <c r="AJ284" i="2"/>
  <c r="AH284" i="2"/>
  <c r="AM284" i="2"/>
  <c r="AL284" i="2"/>
  <c r="AK284" i="2"/>
  <c r="AF282" i="2"/>
  <c r="AM274" i="2"/>
  <c r="AJ274" i="2"/>
  <c r="AL274" i="2"/>
  <c r="AH274" i="2"/>
  <c r="AK274" i="2"/>
  <c r="AG274" i="2"/>
  <c r="AI274" i="2"/>
  <c r="AF297" i="2"/>
  <c r="AH289" i="2"/>
  <c r="AL289" i="2"/>
  <c r="AM289" i="2"/>
  <c r="AJ289" i="2"/>
  <c r="AI289" i="2"/>
  <c r="AK289" i="2"/>
  <c r="AG289" i="2"/>
  <c r="AF301" i="2"/>
  <c r="AL293" i="2"/>
  <c r="AH293" i="2"/>
  <c r="AM293" i="2"/>
  <c r="AI293" i="2"/>
  <c r="AJ293" i="2"/>
  <c r="AK293" i="2"/>
  <c r="AG293" i="2"/>
  <c r="AF280" i="2"/>
  <c r="AM272" i="2"/>
  <c r="AJ272" i="2"/>
  <c r="AH272" i="2"/>
  <c r="AL272" i="2"/>
  <c r="AK272" i="2"/>
  <c r="AG272" i="2"/>
  <c r="AI272" i="2"/>
  <c r="AF278" i="2"/>
  <c r="AM270" i="2"/>
  <c r="AH270" i="2"/>
  <c r="AL270" i="2"/>
  <c r="AJ270" i="2"/>
  <c r="AK270" i="2"/>
  <c r="AG270" i="2"/>
  <c r="AI270" i="2"/>
  <c r="AF279" i="2"/>
  <c r="AM271" i="2"/>
  <c r="AJ271" i="2"/>
  <c r="AH271" i="2"/>
  <c r="AL271" i="2"/>
  <c r="AK271" i="2"/>
  <c r="AI271" i="2"/>
  <c r="AG271" i="2"/>
  <c r="AO260" i="2"/>
  <c r="AO268" i="2"/>
  <c r="AF300" i="2"/>
  <c r="AK292" i="2"/>
  <c r="AI292" i="2"/>
  <c r="AJ292" i="2"/>
  <c r="AM292" i="2"/>
  <c r="AL292" i="2"/>
  <c r="AH292" i="2"/>
  <c r="AG292" i="2"/>
  <c r="AF286" i="2"/>
  <c r="AL278" i="2"/>
  <c r="AJ278" i="2"/>
  <c r="AK278" i="2"/>
  <c r="AG278" i="2"/>
  <c r="AH278" i="2"/>
  <c r="AM278" i="2"/>
  <c r="AI278" i="2"/>
  <c r="AF288" i="2"/>
  <c r="AL280" i="2"/>
  <c r="AJ280" i="2"/>
  <c r="AK280" i="2"/>
  <c r="AG280" i="2"/>
  <c r="AH280" i="2"/>
  <c r="AM280" i="2"/>
  <c r="AI280" i="2"/>
  <c r="AF309" i="2"/>
  <c r="AL301" i="2"/>
  <c r="AJ301" i="2"/>
  <c r="AK301" i="2"/>
  <c r="AG301" i="2"/>
  <c r="AH301" i="2"/>
  <c r="AM301" i="2"/>
  <c r="AI301" i="2"/>
  <c r="AF305" i="2"/>
  <c r="AL297" i="2"/>
  <c r="AH297" i="2"/>
  <c r="AM297" i="2"/>
  <c r="AI297" i="2"/>
  <c r="AJ297" i="2"/>
  <c r="AK297" i="2"/>
  <c r="AG297" i="2"/>
  <c r="AF290" i="2"/>
  <c r="AL282" i="2"/>
  <c r="AJ282" i="2"/>
  <c r="AK282" i="2"/>
  <c r="AG282" i="2"/>
  <c r="AH282" i="2"/>
  <c r="AM282" i="2"/>
  <c r="AI282" i="2"/>
  <c r="AF287" i="2"/>
  <c r="AL279" i="2"/>
  <c r="AJ279" i="2"/>
  <c r="AG279" i="2"/>
  <c r="AM279" i="2"/>
  <c r="AK279" i="2"/>
  <c r="AH279" i="2"/>
  <c r="AI279" i="2"/>
  <c r="AF308" i="2"/>
  <c r="AK300" i="2"/>
  <c r="AI300" i="2"/>
  <c r="AG300" i="2"/>
  <c r="AL300" i="2"/>
  <c r="AH300" i="2"/>
  <c r="AJ300" i="2"/>
  <c r="AM300" i="2"/>
  <c r="AF298" i="2"/>
  <c r="AM290" i="2"/>
  <c r="AJ290" i="2"/>
  <c r="AH290" i="2"/>
  <c r="AL290" i="2"/>
  <c r="AI290" i="2"/>
  <c r="AK290" i="2"/>
  <c r="AG290" i="2"/>
  <c r="AF313" i="2"/>
  <c r="AL305" i="2"/>
  <c r="AJ305" i="2"/>
  <c r="AK305" i="2"/>
  <c r="AG305" i="2"/>
  <c r="AH305" i="2"/>
  <c r="AM305" i="2"/>
  <c r="AI305" i="2"/>
  <c r="AF317" i="2"/>
  <c r="AL309" i="2"/>
  <c r="AJ309" i="2"/>
  <c r="AK309" i="2"/>
  <c r="AG309" i="2"/>
  <c r="AH309" i="2"/>
  <c r="AM309" i="2"/>
  <c r="AI309" i="2"/>
  <c r="AF296" i="2"/>
  <c r="AM288" i="2"/>
  <c r="AJ288" i="2"/>
  <c r="AL288" i="2"/>
  <c r="AH288" i="2"/>
  <c r="AI288" i="2"/>
  <c r="AK288" i="2"/>
  <c r="AG288" i="2"/>
  <c r="AF294" i="2"/>
  <c r="AM286" i="2"/>
  <c r="AJ286" i="2"/>
  <c r="AL286" i="2"/>
  <c r="AH286" i="2"/>
  <c r="AI286" i="2"/>
  <c r="AK286" i="2"/>
  <c r="AG286" i="2"/>
  <c r="AF295" i="2"/>
  <c r="AH287" i="2"/>
  <c r="AL287" i="2"/>
  <c r="AM287" i="2"/>
  <c r="AJ287" i="2"/>
  <c r="AK287" i="2"/>
  <c r="AI287" i="2"/>
  <c r="AG287" i="2"/>
  <c r="AO276" i="2"/>
  <c r="AO284" i="2"/>
  <c r="AF316" i="2"/>
  <c r="AH308" i="2"/>
  <c r="AL308" i="2"/>
  <c r="AG308" i="2"/>
  <c r="AK308" i="2"/>
  <c r="AI308" i="2"/>
  <c r="AJ308" i="2"/>
  <c r="AM308" i="2"/>
  <c r="AF302" i="2"/>
  <c r="AL294" i="2"/>
  <c r="AH294" i="2"/>
  <c r="AM294" i="2"/>
  <c r="AI294" i="2"/>
  <c r="AJ294" i="2"/>
  <c r="AK294" i="2"/>
  <c r="AG294" i="2"/>
  <c r="AF304" i="2"/>
  <c r="AL296" i="2"/>
  <c r="AH296" i="2"/>
  <c r="AM296" i="2"/>
  <c r="AI296" i="2"/>
  <c r="AJ296" i="2"/>
  <c r="AK296" i="2"/>
  <c r="AG296" i="2"/>
  <c r="AF325" i="2"/>
  <c r="AL317" i="2"/>
  <c r="AM317" i="2"/>
  <c r="AH317" i="2"/>
  <c r="AJ317" i="2"/>
  <c r="AG317" i="2"/>
  <c r="AK317" i="2"/>
  <c r="AI317" i="2"/>
  <c r="AF321" i="2"/>
  <c r="AL313" i="2"/>
  <c r="AJ313" i="2"/>
  <c r="AK313" i="2"/>
  <c r="AG313" i="2"/>
  <c r="AI313" i="2"/>
  <c r="AH313" i="2"/>
  <c r="AM313" i="2"/>
  <c r="AF306" i="2"/>
  <c r="AL298" i="2"/>
  <c r="AH298" i="2"/>
  <c r="AM298" i="2"/>
  <c r="AI298" i="2"/>
  <c r="AJ298" i="2"/>
  <c r="AK298" i="2"/>
  <c r="AG298" i="2"/>
  <c r="AF303" i="2"/>
  <c r="AL295" i="2"/>
  <c r="AM295" i="2"/>
  <c r="AJ295" i="2"/>
  <c r="AG295" i="2"/>
  <c r="AH295" i="2"/>
  <c r="AI295" i="2"/>
  <c r="AK295" i="2"/>
  <c r="AF324" i="2"/>
  <c r="AI316" i="2"/>
  <c r="AJ316" i="2"/>
  <c r="AL316" i="2"/>
  <c r="AK316" i="2"/>
  <c r="AG316" i="2"/>
  <c r="AH316" i="2"/>
  <c r="AM316" i="2"/>
  <c r="AF314" i="2"/>
  <c r="AL306" i="2"/>
  <c r="AJ306" i="2"/>
  <c r="AK306" i="2"/>
  <c r="AG306" i="2"/>
  <c r="AH306" i="2"/>
  <c r="AM306" i="2"/>
  <c r="AI306" i="2"/>
  <c r="AF329" i="2"/>
  <c r="AH321" i="2"/>
  <c r="AL321" i="2"/>
  <c r="AM321" i="2"/>
  <c r="AJ321" i="2"/>
  <c r="AK321" i="2"/>
  <c r="AI321" i="2"/>
  <c r="AG321" i="2"/>
  <c r="AF333" i="2"/>
  <c r="AL325" i="2"/>
  <c r="AM325" i="2"/>
  <c r="AJ325" i="2"/>
  <c r="AG325" i="2"/>
  <c r="AI325" i="2"/>
  <c r="AH325" i="2"/>
  <c r="AK325" i="2"/>
  <c r="AF312" i="2"/>
  <c r="AL304" i="2"/>
  <c r="AJ304" i="2"/>
  <c r="AK304" i="2"/>
  <c r="AG304" i="2"/>
  <c r="AH304" i="2"/>
  <c r="AM304" i="2"/>
  <c r="AI304" i="2"/>
  <c r="AF310" i="2"/>
  <c r="AL302" i="2"/>
  <c r="AJ302" i="2"/>
  <c r="AK302" i="2"/>
  <c r="AG302" i="2"/>
  <c r="AH302" i="2"/>
  <c r="AM302" i="2"/>
  <c r="AI302" i="2"/>
  <c r="AF311" i="2"/>
  <c r="AF319" i="2"/>
  <c r="AL303" i="2"/>
  <c r="AK303" i="2"/>
  <c r="AH303" i="2"/>
  <c r="AI303" i="2"/>
  <c r="AJ303" i="2"/>
  <c r="AG303" i="2"/>
  <c r="AM303" i="2"/>
  <c r="AO292" i="2"/>
  <c r="AF332" i="2"/>
  <c r="AL324" i="2"/>
  <c r="AG324" i="2"/>
  <c r="AH324" i="2"/>
  <c r="AJ324" i="2"/>
  <c r="AM324" i="2"/>
  <c r="AK324" i="2"/>
  <c r="AI324" i="2"/>
  <c r="AF318" i="2"/>
  <c r="AL310" i="2"/>
  <c r="AH310" i="2"/>
  <c r="AM310" i="2"/>
  <c r="AI310" i="2"/>
  <c r="AJ310" i="2"/>
  <c r="AK310" i="2"/>
  <c r="AG310" i="2"/>
  <c r="AF320" i="2"/>
  <c r="AL312" i="2"/>
  <c r="AH312" i="2"/>
  <c r="AM312" i="2"/>
  <c r="AI312" i="2"/>
  <c r="AJ312" i="2"/>
  <c r="AK312" i="2"/>
  <c r="AG312" i="2"/>
  <c r="AF341" i="2"/>
  <c r="AM333" i="2"/>
  <c r="AJ333" i="2"/>
  <c r="AK333" i="2"/>
  <c r="AI333" i="2"/>
  <c r="AH333" i="2"/>
  <c r="AL333" i="2"/>
  <c r="AG333" i="2"/>
  <c r="AF337" i="2"/>
  <c r="AL329" i="2"/>
  <c r="AH329" i="2"/>
  <c r="AI329" i="2"/>
  <c r="AK329" i="2"/>
  <c r="AM329" i="2"/>
  <c r="AJ329" i="2"/>
  <c r="AG329" i="2"/>
  <c r="AF322" i="2"/>
  <c r="AL314" i="2"/>
  <c r="AH314" i="2"/>
  <c r="AM314" i="2"/>
  <c r="AI314" i="2"/>
  <c r="AJ314" i="2"/>
  <c r="AK314" i="2"/>
  <c r="AG314" i="2"/>
  <c r="AF327" i="2"/>
  <c r="AH319" i="2"/>
  <c r="AL319" i="2"/>
  <c r="AM319" i="2"/>
  <c r="AJ319" i="2"/>
  <c r="AK319" i="2"/>
  <c r="AI319" i="2"/>
  <c r="AG319" i="2"/>
  <c r="AO300" i="2"/>
  <c r="AL311" i="2"/>
  <c r="AH311" i="2"/>
  <c r="AI311" i="2"/>
  <c r="AJ311" i="2"/>
  <c r="AG311" i="2"/>
  <c r="AM311" i="2"/>
  <c r="AK311" i="2"/>
  <c r="AF340" i="2"/>
  <c r="AH332" i="2"/>
  <c r="AJ332" i="2"/>
  <c r="AI332" i="2"/>
  <c r="AK332" i="2"/>
  <c r="AL332" i="2"/>
  <c r="AM332" i="2"/>
  <c r="AG332" i="2"/>
  <c r="AF330" i="2"/>
  <c r="AM322" i="2"/>
  <c r="AJ322" i="2"/>
  <c r="AH322" i="2"/>
  <c r="AL322" i="2"/>
  <c r="AG322" i="2"/>
  <c r="AK322" i="2"/>
  <c r="AI322" i="2"/>
  <c r="AF345" i="2"/>
  <c r="AH337" i="2"/>
  <c r="AM337" i="2"/>
  <c r="AL337" i="2"/>
  <c r="AG337" i="2"/>
  <c r="AJ337" i="2"/>
  <c r="AK337" i="2"/>
  <c r="AI337" i="2"/>
  <c r="AF349" i="2"/>
  <c r="AL341" i="2"/>
  <c r="AH341" i="2"/>
  <c r="AI341" i="2"/>
  <c r="AK341" i="2"/>
  <c r="AM341" i="2"/>
  <c r="AJ341" i="2"/>
  <c r="AG341" i="2"/>
  <c r="AF328" i="2"/>
  <c r="AM320" i="2"/>
  <c r="AJ320" i="2"/>
  <c r="AH320" i="2"/>
  <c r="AL320" i="2"/>
  <c r="AG320" i="2"/>
  <c r="AK320" i="2"/>
  <c r="AI320" i="2"/>
  <c r="AF326" i="2"/>
  <c r="AM318" i="2"/>
  <c r="AJ318" i="2"/>
  <c r="AH318" i="2"/>
  <c r="AK318" i="2"/>
  <c r="AI318" i="2"/>
  <c r="AL318" i="2"/>
  <c r="AG318" i="2"/>
  <c r="AF335" i="2"/>
  <c r="AL327" i="2"/>
  <c r="AH327" i="2"/>
  <c r="AI327" i="2"/>
  <c r="AK327" i="2"/>
  <c r="AJ327" i="2"/>
  <c r="AG327" i="2"/>
  <c r="AM327" i="2"/>
  <c r="AO308" i="2"/>
  <c r="AO316" i="2"/>
  <c r="AF348" i="2"/>
  <c r="AJ340" i="2"/>
  <c r="AM340" i="2"/>
  <c r="AK340" i="2"/>
  <c r="AI340" i="2"/>
  <c r="AG340" i="2"/>
  <c r="AL340" i="2"/>
  <c r="AH340" i="2"/>
  <c r="AF343" i="2"/>
  <c r="AH335" i="2"/>
  <c r="AM335" i="2"/>
  <c r="AL335" i="2"/>
  <c r="AG335" i="2"/>
  <c r="AK335" i="2"/>
  <c r="AI335" i="2"/>
  <c r="AJ335" i="2"/>
  <c r="AF334" i="2"/>
  <c r="AL326" i="2"/>
  <c r="AH326" i="2"/>
  <c r="AM326" i="2"/>
  <c r="AG326" i="2"/>
  <c r="AI326" i="2"/>
  <c r="AJ326" i="2"/>
  <c r="AK326" i="2"/>
  <c r="AF336" i="2"/>
  <c r="AL328" i="2"/>
  <c r="AM328" i="2"/>
  <c r="AJ328" i="2"/>
  <c r="AG328" i="2"/>
  <c r="AH328" i="2"/>
  <c r="AK328" i="2"/>
  <c r="AI328" i="2"/>
  <c r="AF357" i="2"/>
  <c r="AL349" i="2"/>
  <c r="AM349" i="2"/>
  <c r="AH349" i="2"/>
  <c r="AJ349" i="2"/>
  <c r="AG349" i="2"/>
  <c r="AK349" i="2"/>
  <c r="AI349" i="2"/>
  <c r="AF353" i="2"/>
  <c r="AL345" i="2"/>
  <c r="AM345" i="2"/>
  <c r="AJ345" i="2"/>
  <c r="AG345" i="2"/>
  <c r="AH345" i="2"/>
  <c r="AI345" i="2"/>
  <c r="AK345" i="2"/>
  <c r="AF338" i="2"/>
  <c r="AL330" i="2"/>
  <c r="AM330" i="2"/>
  <c r="AJ330" i="2"/>
  <c r="AG330" i="2"/>
  <c r="AI330" i="2"/>
  <c r="AH330" i="2"/>
  <c r="AK330" i="2"/>
  <c r="AF356" i="2"/>
  <c r="AG348" i="2"/>
  <c r="AJ348" i="2"/>
  <c r="AM348" i="2"/>
  <c r="AH348" i="2"/>
  <c r="AL348" i="2"/>
  <c r="AK348" i="2"/>
  <c r="AI348" i="2"/>
  <c r="AF346" i="2"/>
  <c r="AM338" i="2"/>
  <c r="AH338" i="2"/>
  <c r="AJ338" i="2"/>
  <c r="AL338" i="2"/>
  <c r="AK338" i="2"/>
  <c r="AI338" i="2"/>
  <c r="AG338" i="2"/>
  <c r="AF361" i="2"/>
  <c r="AH353" i="2"/>
  <c r="AL353" i="2"/>
  <c r="AM353" i="2"/>
  <c r="AJ353" i="2"/>
  <c r="AK353" i="2"/>
  <c r="AI353" i="2"/>
  <c r="AG353" i="2"/>
  <c r="AF365" i="2"/>
  <c r="AL357" i="2"/>
  <c r="AM357" i="2"/>
  <c r="AJ357" i="2"/>
  <c r="AG357" i="2"/>
  <c r="AH357" i="2"/>
  <c r="AI357" i="2"/>
  <c r="AK357" i="2"/>
  <c r="AF344" i="2"/>
  <c r="AM336" i="2"/>
  <c r="AH336" i="2"/>
  <c r="AJ336" i="2"/>
  <c r="AL336" i="2"/>
  <c r="AK336" i="2"/>
  <c r="AI336" i="2"/>
  <c r="AG336" i="2"/>
  <c r="AO324" i="2"/>
  <c r="AF342" i="2"/>
  <c r="AM334" i="2"/>
  <c r="AH334" i="2"/>
  <c r="AJ334" i="2"/>
  <c r="AG334" i="2"/>
  <c r="AL334" i="2"/>
  <c r="AK334" i="2"/>
  <c r="AI334" i="2"/>
  <c r="AF351" i="2"/>
  <c r="AL343" i="2"/>
  <c r="AM343" i="2"/>
  <c r="AJ343" i="2"/>
  <c r="AG343" i="2"/>
  <c r="AH343" i="2"/>
  <c r="AI343" i="2"/>
  <c r="AK343" i="2"/>
  <c r="AF364" i="2"/>
  <c r="AH356" i="2"/>
  <c r="AK356" i="2"/>
  <c r="AL356" i="2"/>
  <c r="AM356" i="2"/>
  <c r="AG356" i="2"/>
  <c r="AI356" i="2"/>
  <c r="AJ356" i="2"/>
  <c r="AF359" i="2"/>
  <c r="AH351" i="2"/>
  <c r="AL351" i="2"/>
  <c r="AM351" i="2"/>
  <c r="AJ351" i="2"/>
  <c r="AK351" i="2"/>
  <c r="AI351" i="2"/>
  <c r="AG351" i="2"/>
  <c r="AF350" i="2"/>
  <c r="AL342" i="2"/>
  <c r="AI342" i="2"/>
  <c r="AJ342" i="2"/>
  <c r="AK342" i="2"/>
  <c r="AH342" i="2"/>
  <c r="AM342" i="2"/>
  <c r="AG342" i="2"/>
  <c r="AF352" i="2"/>
  <c r="AL344" i="2"/>
  <c r="AH344" i="2"/>
  <c r="AI344" i="2"/>
  <c r="AK344" i="2"/>
  <c r="AM344" i="2"/>
  <c r="AJ344" i="2"/>
  <c r="AG344" i="2"/>
  <c r="AF373" i="2"/>
  <c r="AL365" i="2"/>
  <c r="AK365" i="2"/>
  <c r="AH365" i="2"/>
  <c r="AI365" i="2"/>
  <c r="AJ365" i="2"/>
  <c r="AG365" i="2"/>
  <c r="AM365" i="2"/>
  <c r="AF369" i="2"/>
  <c r="AL361" i="2"/>
  <c r="AH361" i="2"/>
  <c r="AI361" i="2"/>
  <c r="AK361" i="2"/>
  <c r="AM361" i="2"/>
  <c r="AJ361" i="2"/>
  <c r="AG361" i="2"/>
  <c r="AF354" i="2"/>
  <c r="AL346" i="2"/>
  <c r="AH346" i="2"/>
  <c r="AI346" i="2"/>
  <c r="AK346" i="2"/>
  <c r="AM346" i="2"/>
  <c r="AJ346" i="2"/>
  <c r="AG346" i="2"/>
  <c r="AO332" i="2"/>
  <c r="AF372" i="2"/>
  <c r="AM364" i="2"/>
  <c r="AG364" i="2"/>
  <c r="AH364" i="2"/>
  <c r="AK364" i="2"/>
  <c r="AJ364" i="2"/>
  <c r="AI364" i="2"/>
  <c r="AL364" i="2"/>
  <c r="AO340" i="2"/>
  <c r="AF362" i="2"/>
  <c r="AM354" i="2"/>
  <c r="AJ354" i="2"/>
  <c r="AH354" i="2"/>
  <c r="AL354" i="2"/>
  <c r="AG354" i="2"/>
  <c r="AK354" i="2"/>
  <c r="AI354" i="2"/>
  <c r="AF377" i="2"/>
  <c r="AL369" i="2"/>
  <c r="AJ369" i="2"/>
  <c r="AG369" i="2"/>
  <c r="AM369" i="2"/>
  <c r="AK369" i="2"/>
  <c r="AH369" i="2"/>
  <c r="AI369" i="2"/>
  <c r="AF381" i="2"/>
  <c r="AL373" i="2"/>
  <c r="AM373" i="2"/>
  <c r="AH373" i="2"/>
  <c r="AJ373" i="2"/>
  <c r="AK373" i="2"/>
  <c r="AI373" i="2"/>
  <c r="AG373" i="2"/>
  <c r="AF360" i="2"/>
  <c r="AM352" i="2"/>
  <c r="AJ352" i="2"/>
  <c r="AH352" i="2"/>
  <c r="AL352" i="2"/>
  <c r="AG352" i="2"/>
  <c r="AK352" i="2"/>
  <c r="AI352" i="2"/>
  <c r="AF358" i="2"/>
  <c r="AM350" i="2"/>
  <c r="AL350" i="2"/>
  <c r="AK350" i="2"/>
  <c r="AI350" i="2"/>
  <c r="AJ350" i="2"/>
  <c r="AH350" i="2"/>
  <c r="AG350" i="2"/>
  <c r="AF367" i="2"/>
  <c r="AL359" i="2"/>
  <c r="AH359" i="2"/>
  <c r="AI359" i="2"/>
  <c r="AK359" i="2"/>
  <c r="AM359" i="2"/>
  <c r="AJ359" i="2"/>
  <c r="AG359" i="2"/>
  <c r="AF380" i="2"/>
  <c r="AG372" i="2"/>
  <c r="AK372" i="2"/>
  <c r="AH372" i="2"/>
  <c r="AL372" i="2"/>
  <c r="AM372" i="2"/>
  <c r="AI372" i="2"/>
  <c r="AJ372" i="2"/>
  <c r="AO348" i="2"/>
  <c r="AF366" i="2"/>
  <c r="AL358" i="2"/>
  <c r="AH358" i="2"/>
  <c r="AM358" i="2"/>
  <c r="AG358" i="2"/>
  <c r="AI358" i="2"/>
  <c r="AJ358" i="2"/>
  <c r="AK358" i="2"/>
  <c r="AF368" i="2"/>
  <c r="AL360" i="2"/>
  <c r="AM360" i="2"/>
  <c r="AJ360" i="2"/>
  <c r="AG360" i="2"/>
  <c r="AH360" i="2"/>
  <c r="AI360" i="2"/>
  <c r="AK360" i="2"/>
  <c r="AF389" i="2"/>
  <c r="AM381" i="2"/>
  <c r="AH381" i="2"/>
  <c r="AJ381" i="2"/>
  <c r="AL381" i="2"/>
  <c r="AG381" i="2"/>
  <c r="AK381" i="2"/>
  <c r="AI381" i="2"/>
  <c r="AF385" i="2"/>
  <c r="AH377" i="2"/>
  <c r="AL377" i="2"/>
  <c r="AM377" i="2"/>
  <c r="AJ377" i="2"/>
  <c r="AG377" i="2"/>
  <c r="AK377" i="2"/>
  <c r="AI377" i="2"/>
  <c r="AF370" i="2"/>
  <c r="AL362" i="2"/>
  <c r="AM362" i="2"/>
  <c r="AJ362" i="2"/>
  <c r="AG362" i="2"/>
  <c r="AH362" i="2"/>
  <c r="AI362" i="2"/>
  <c r="AK362" i="2"/>
  <c r="AF375" i="2"/>
  <c r="AL367" i="2"/>
  <c r="AJ367" i="2"/>
  <c r="AG367" i="2"/>
  <c r="AM367" i="2"/>
  <c r="AK367" i="2"/>
  <c r="AH367" i="2"/>
  <c r="AI367" i="2"/>
  <c r="AF388" i="2"/>
  <c r="AJ380" i="2"/>
  <c r="AI380" i="2"/>
  <c r="AH380" i="2"/>
  <c r="AK380" i="2"/>
  <c r="AM380" i="2"/>
  <c r="AG380" i="2"/>
  <c r="AL380" i="2"/>
  <c r="AF383" i="2"/>
  <c r="AH375" i="2"/>
  <c r="AL375" i="2"/>
  <c r="AM375" i="2"/>
  <c r="AJ375" i="2"/>
  <c r="AG375" i="2"/>
  <c r="AK375" i="2"/>
  <c r="AI375" i="2"/>
  <c r="AF378" i="2"/>
  <c r="AL370" i="2"/>
  <c r="AK370" i="2"/>
  <c r="AH370" i="2"/>
  <c r="AI370" i="2"/>
  <c r="AJ370" i="2"/>
  <c r="AG370" i="2"/>
  <c r="AM370" i="2"/>
  <c r="AF393" i="2"/>
  <c r="AH385" i="2"/>
  <c r="AL385" i="2"/>
  <c r="AM385" i="2"/>
  <c r="AJ385" i="2"/>
  <c r="AK385" i="2"/>
  <c r="AI385" i="2"/>
  <c r="AG385" i="2"/>
  <c r="AF397" i="2"/>
  <c r="AL389" i="2"/>
  <c r="AK389" i="2"/>
  <c r="AH389" i="2"/>
  <c r="AI389" i="2"/>
  <c r="AJ389" i="2"/>
  <c r="AG389" i="2"/>
  <c r="AM389" i="2"/>
  <c r="AF376" i="2"/>
  <c r="AL368" i="2"/>
  <c r="AK368" i="2"/>
  <c r="AH368" i="2"/>
  <c r="AI368" i="2"/>
  <c r="AJ368" i="2"/>
  <c r="AG368" i="2"/>
  <c r="AM368" i="2"/>
  <c r="AF374" i="2"/>
  <c r="AL366" i="2"/>
  <c r="AJ366" i="2"/>
  <c r="AK366" i="2"/>
  <c r="AI366" i="2"/>
  <c r="AG366" i="2"/>
  <c r="AH366" i="2"/>
  <c r="AM366" i="2"/>
  <c r="AO356" i="2"/>
  <c r="AF396" i="2"/>
  <c r="AI388" i="2"/>
  <c r="AL388" i="2"/>
  <c r="AJ388" i="2"/>
  <c r="AH388" i="2"/>
  <c r="AK388" i="2"/>
  <c r="AM388" i="2"/>
  <c r="AG388" i="2"/>
  <c r="AF382" i="2"/>
  <c r="AM374" i="2"/>
  <c r="AL374" i="2"/>
  <c r="AH374" i="2"/>
  <c r="AG374" i="2"/>
  <c r="AJ374" i="2"/>
  <c r="AK374" i="2"/>
  <c r="AI374" i="2"/>
  <c r="AF384" i="2"/>
  <c r="AM376" i="2"/>
  <c r="AJ376" i="2"/>
  <c r="AH376" i="2"/>
  <c r="AL376" i="2"/>
  <c r="AK376" i="2"/>
  <c r="AI376" i="2"/>
  <c r="AG376" i="2"/>
  <c r="AF405" i="2"/>
  <c r="AL397" i="2"/>
  <c r="AM397" i="2"/>
  <c r="AH397" i="2"/>
  <c r="AJ397" i="2"/>
  <c r="AG397" i="2"/>
  <c r="AK397" i="2"/>
  <c r="AI397" i="2"/>
  <c r="AF401" i="2"/>
  <c r="AL393" i="2"/>
  <c r="AJ393" i="2"/>
  <c r="AG393" i="2"/>
  <c r="AM393" i="2"/>
  <c r="AK393" i="2"/>
  <c r="AH393" i="2"/>
  <c r="AI393" i="2"/>
  <c r="AF386" i="2"/>
  <c r="AM378" i="2"/>
  <c r="AJ378" i="2"/>
  <c r="AH378" i="2"/>
  <c r="AL378" i="2"/>
  <c r="AK378" i="2"/>
  <c r="AI378" i="2"/>
  <c r="AG378" i="2"/>
  <c r="AF391" i="2"/>
  <c r="AH383" i="2"/>
  <c r="AL383" i="2"/>
  <c r="AM383" i="2"/>
  <c r="AJ383" i="2"/>
  <c r="AK383" i="2"/>
  <c r="AI383" i="2"/>
  <c r="AG383" i="2"/>
  <c r="AO364" i="2"/>
  <c r="AF404" i="2"/>
  <c r="AH396" i="2"/>
  <c r="AK396" i="2"/>
  <c r="AJ396" i="2"/>
  <c r="AM396" i="2"/>
  <c r="AI396" i="2"/>
  <c r="AL396" i="2"/>
  <c r="AG396" i="2"/>
  <c r="AF399" i="2"/>
  <c r="AL391" i="2"/>
  <c r="AJ391" i="2"/>
  <c r="AG391" i="2"/>
  <c r="AM391" i="2"/>
  <c r="AK391" i="2"/>
  <c r="AH391" i="2"/>
  <c r="AI391" i="2"/>
  <c r="AF394" i="2"/>
  <c r="AM386" i="2"/>
  <c r="AJ386" i="2"/>
  <c r="AH386" i="2"/>
  <c r="AL386" i="2"/>
  <c r="AG386" i="2"/>
  <c r="AK386" i="2"/>
  <c r="AI386" i="2"/>
  <c r="AF409" i="2"/>
  <c r="AH401" i="2"/>
  <c r="AL401" i="2"/>
  <c r="AM401" i="2"/>
  <c r="AJ401" i="2"/>
  <c r="AK401" i="2"/>
  <c r="AI401" i="2"/>
  <c r="AG401" i="2"/>
  <c r="AF413" i="2"/>
  <c r="AM405" i="2"/>
  <c r="AH405" i="2"/>
  <c r="AJ405" i="2"/>
  <c r="AK405" i="2"/>
  <c r="AI405" i="2"/>
  <c r="AL405" i="2"/>
  <c r="AG405" i="2"/>
  <c r="AF392" i="2"/>
  <c r="AM384" i="2"/>
  <c r="AJ384" i="2"/>
  <c r="AH384" i="2"/>
  <c r="AL384" i="2"/>
  <c r="AG384" i="2"/>
  <c r="AK384" i="2"/>
  <c r="AI384" i="2"/>
  <c r="AF390" i="2"/>
  <c r="AM382" i="2"/>
  <c r="AJ382" i="2"/>
  <c r="AK382" i="2"/>
  <c r="AI382" i="2"/>
  <c r="AH382" i="2"/>
  <c r="AL382" i="2"/>
  <c r="AG382" i="2"/>
  <c r="AO372" i="2"/>
  <c r="AF412" i="2"/>
  <c r="AJ404" i="2"/>
  <c r="AL404" i="2"/>
  <c r="AG404" i="2"/>
  <c r="AM404" i="2"/>
  <c r="AK404" i="2"/>
  <c r="AI404" i="2"/>
  <c r="AH404" i="2"/>
  <c r="AF398" i="2"/>
  <c r="AL390" i="2"/>
  <c r="AJ390" i="2"/>
  <c r="AK390" i="2"/>
  <c r="AI390" i="2"/>
  <c r="AG390" i="2"/>
  <c r="AH390" i="2"/>
  <c r="AM390" i="2"/>
  <c r="AF400" i="2"/>
  <c r="AL392" i="2"/>
  <c r="AK392" i="2"/>
  <c r="AH392" i="2"/>
  <c r="AI392" i="2"/>
  <c r="AJ392" i="2"/>
  <c r="AG392" i="2"/>
  <c r="AM392" i="2"/>
  <c r="AL413" i="2"/>
  <c r="AJ413" i="2"/>
  <c r="AG413" i="2"/>
  <c r="AM413" i="2"/>
  <c r="AK413" i="2"/>
  <c r="AH413" i="2"/>
  <c r="AI413" i="2"/>
  <c r="AF417" i="2"/>
  <c r="AH409" i="2"/>
  <c r="AL409" i="2"/>
  <c r="AM409" i="2"/>
  <c r="AJ409" i="2"/>
  <c r="AG409" i="2"/>
  <c r="AK409" i="2"/>
  <c r="AI409" i="2"/>
  <c r="AF402" i="2"/>
  <c r="AL394" i="2"/>
  <c r="AK394" i="2"/>
  <c r="AH394" i="2"/>
  <c r="AI394" i="2"/>
  <c r="AJ394" i="2"/>
  <c r="AG394" i="2"/>
  <c r="AM394" i="2"/>
  <c r="AF407" i="2"/>
  <c r="AH399" i="2"/>
  <c r="AL399" i="2"/>
  <c r="AM399" i="2"/>
  <c r="AJ399" i="2"/>
  <c r="AK399" i="2"/>
  <c r="AI399" i="2"/>
  <c r="AG399" i="2"/>
  <c r="AO380" i="2"/>
  <c r="AI412" i="2"/>
  <c r="AM412" i="2"/>
  <c r="AG412" i="2"/>
  <c r="AH412" i="2"/>
  <c r="AK412" i="2"/>
  <c r="AJ412" i="2"/>
  <c r="AL412" i="2"/>
  <c r="AF408" i="2"/>
  <c r="AM400" i="2"/>
  <c r="AJ400" i="2"/>
  <c r="AH400" i="2"/>
  <c r="AL400" i="2"/>
  <c r="AG400" i="2"/>
  <c r="AK400" i="2"/>
  <c r="AI400" i="2"/>
  <c r="AF406" i="2"/>
  <c r="AM398" i="2"/>
  <c r="AJ398" i="2"/>
  <c r="AK398" i="2"/>
  <c r="AI398" i="2"/>
  <c r="AL398" i="2"/>
  <c r="AH398" i="2"/>
  <c r="AG398" i="2"/>
  <c r="AF415" i="2"/>
  <c r="AH407" i="2"/>
  <c r="AL407" i="2"/>
  <c r="AM407" i="2"/>
  <c r="AJ407" i="2"/>
  <c r="AG407" i="2"/>
  <c r="AK407" i="2"/>
  <c r="AI407" i="2"/>
  <c r="AF410" i="2"/>
  <c r="AM402" i="2"/>
  <c r="AJ402" i="2"/>
  <c r="AH402" i="2"/>
  <c r="AL402" i="2"/>
  <c r="AG402" i="2"/>
  <c r="AK402" i="2"/>
  <c r="AI402" i="2"/>
  <c r="AL417" i="2"/>
  <c r="AK417" i="2"/>
  <c r="AH417" i="2"/>
  <c r="AI417" i="2"/>
  <c r="AJ417" i="2"/>
  <c r="AG417" i="2"/>
  <c r="AM417" i="2"/>
  <c r="AO388" i="2"/>
  <c r="AF414" i="2"/>
  <c r="AM406" i="2"/>
  <c r="AL406" i="2"/>
  <c r="AH406" i="2"/>
  <c r="AG406" i="2"/>
  <c r="AJ406" i="2"/>
  <c r="AK406" i="2"/>
  <c r="AI406" i="2"/>
  <c r="AF416" i="2"/>
  <c r="AM408" i="2"/>
  <c r="AJ408" i="2"/>
  <c r="AH408" i="2"/>
  <c r="AL408" i="2"/>
  <c r="AK408" i="2"/>
  <c r="AI408" i="2"/>
  <c r="AG408" i="2"/>
  <c r="AF418" i="2"/>
  <c r="AM410" i="2"/>
  <c r="AJ410" i="2"/>
  <c r="AH410" i="2"/>
  <c r="AL410" i="2"/>
  <c r="AK410" i="2"/>
  <c r="AI410" i="2"/>
  <c r="AG410" i="2"/>
  <c r="AL415" i="2"/>
  <c r="AK415" i="2"/>
  <c r="AH415" i="2"/>
  <c r="AI415" i="2"/>
  <c r="AJ415" i="2"/>
  <c r="AG415" i="2"/>
  <c r="AM415" i="2"/>
  <c r="AO396" i="2"/>
  <c r="AL418" i="2"/>
  <c r="AJ418" i="2"/>
  <c r="AG418" i="2"/>
  <c r="AM418" i="2"/>
  <c r="AK418" i="2"/>
  <c r="AH418" i="2"/>
  <c r="AI418" i="2"/>
  <c r="AG3" i="2"/>
  <c r="AI3" i="2"/>
  <c r="AH3" i="2"/>
  <c r="AK3" i="2"/>
  <c r="AJ3" i="2"/>
  <c r="AL3" i="2"/>
  <c r="AM3" i="2"/>
  <c r="AL416" i="2"/>
  <c r="AJ416" i="2"/>
  <c r="AG416" i="2"/>
  <c r="AM416" i="2"/>
  <c r="AK416" i="2"/>
  <c r="AH416" i="2"/>
  <c r="AI416" i="2"/>
  <c r="AL414" i="2"/>
  <c r="AG414" i="2"/>
  <c r="AG7" i="2"/>
  <c r="AH414" i="2"/>
  <c r="AM414" i="2"/>
  <c r="AM4" i="2"/>
  <c r="AJ414" i="2"/>
  <c r="AK414" i="2"/>
  <c r="AK7" i="2"/>
  <c r="AI414" i="2"/>
  <c r="AO404" i="2"/>
  <c r="AI7" i="2"/>
  <c r="AJ6" i="2"/>
  <c r="AH6" i="2"/>
  <c r="AL7" i="2"/>
  <c r="AH9" i="2"/>
  <c r="AI9" i="2"/>
  <c r="AJ9" i="2"/>
  <c r="AG9" i="2"/>
  <c r="AK9" i="2"/>
  <c r="AL9" i="2"/>
  <c r="AK4" i="2"/>
  <c r="AG4" i="2"/>
  <c r="AL6" i="2"/>
  <c r="AG6" i="2"/>
  <c r="AK6" i="2"/>
  <c r="AM6" i="2"/>
  <c r="AJ7" i="2"/>
  <c r="AH7" i="2"/>
  <c r="AM7" i="2"/>
  <c r="AM9" i="2"/>
  <c r="AL4" i="2"/>
  <c r="AJ4" i="2"/>
  <c r="AI4" i="2"/>
  <c r="AH4" i="2"/>
  <c r="AI6" i="2"/>
  <c r="AI8" i="2"/>
  <c r="AI5" i="2"/>
  <c r="AK5" i="2"/>
  <c r="AK8" i="2"/>
  <c r="AG8" i="2"/>
  <c r="AG5" i="2"/>
  <c r="AL8" i="2"/>
  <c r="AL5" i="2"/>
  <c r="AO412" i="2"/>
  <c r="AH5" i="2"/>
  <c r="AH8" i="2"/>
  <c r="AM8" i="2"/>
  <c r="AM5" i="2"/>
  <c r="AJ5" i="2"/>
  <c r="AJ8" i="2"/>
  <c r="AO3" i="2"/>
  <c r="AO5" i="2"/>
  <c r="H4" i="2"/>
  <c r="AO9" i="2"/>
  <c r="K6" i="2"/>
  <c r="AO4" i="2"/>
  <c r="AO6" i="2"/>
  <c r="J6" i="2"/>
  <c r="AO8" i="2"/>
  <c r="J12" i="2"/>
  <c r="J14" i="2"/>
  <c r="P4" i="2"/>
  <c r="H12" i="2"/>
  <c r="H14" i="2"/>
  <c r="P12" i="2"/>
  <c r="P14" i="2"/>
  <c r="H6" i="2"/>
  <c r="P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Dena Perez</author>
  </authors>
  <commentList>
    <comment ref="T21" authorId="0" shapeId="0" xr:uid="{00000000-0006-0000-0100-000001000000}">
      <text>
        <r>
          <rPr>
            <b/>
            <sz val="9"/>
            <color indexed="81"/>
            <rFont val="Tahoma"/>
            <family val="2"/>
          </rPr>
          <t xml:space="preserve">C Perez determine if salary
</t>
        </r>
        <r>
          <rPr>
            <sz val="9"/>
            <color indexed="81"/>
            <rFont val="Tahoma"/>
            <family val="2"/>
          </rPr>
          <t xml:space="preserve">
</t>
        </r>
      </text>
    </comment>
    <comment ref="U21" authorId="0" shapeId="0" xr:uid="{00000000-0006-0000-0100-000002000000}">
      <text>
        <r>
          <rPr>
            <b/>
            <sz val="9"/>
            <color indexed="81"/>
            <rFont val="Tahoma"/>
            <family val="2"/>
          </rPr>
          <t>C Perez - determines rate</t>
        </r>
        <r>
          <rPr>
            <sz val="9"/>
            <color indexed="81"/>
            <rFont val="Tahoma"/>
            <family val="2"/>
          </rPr>
          <t xml:space="preserve">
</t>
        </r>
      </text>
    </comment>
    <comment ref="T29" authorId="0" shapeId="0" xr:uid="{00000000-0006-0000-0100-000003000000}">
      <text>
        <r>
          <rPr>
            <b/>
            <sz val="9"/>
            <color indexed="81"/>
            <rFont val="Tahoma"/>
            <family val="2"/>
          </rPr>
          <t xml:space="preserve">C Perez determine if salary
</t>
        </r>
        <r>
          <rPr>
            <sz val="9"/>
            <color indexed="81"/>
            <rFont val="Tahoma"/>
            <family val="2"/>
          </rPr>
          <t xml:space="preserve">
</t>
        </r>
      </text>
    </comment>
    <comment ref="U29" authorId="0" shapeId="0" xr:uid="{00000000-0006-0000-0100-000004000000}">
      <text>
        <r>
          <rPr>
            <b/>
            <sz val="9"/>
            <color indexed="81"/>
            <rFont val="Tahoma"/>
            <family val="2"/>
          </rPr>
          <t>C Perez - determines rate</t>
        </r>
        <r>
          <rPr>
            <sz val="9"/>
            <color indexed="81"/>
            <rFont val="Tahoma"/>
            <family val="2"/>
          </rPr>
          <t xml:space="preserve">
</t>
        </r>
      </text>
    </comment>
    <comment ref="T37" authorId="0" shapeId="0" xr:uid="{00000000-0006-0000-0100-000005000000}">
      <text>
        <r>
          <rPr>
            <b/>
            <sz val="9"/>
            <color indexed="81"/>
            <rFont val="Tahoma"/>
            <family val="2"/>
          </rPr>
          <t xml:space="preserve">C Perez determine if salary
</t>
        </r>
        <r>
          <rPr>
            <sz val="9"/>
            <color indexed="81"/>
            <rFont val="Tahoma"/>
            <family val="2"/>
          </rPr>
          <t xml:space="preserve">
</t>
        </r>
      </text>
    </comment>
    <comment ref="T45" authorId="0" shapeId="0" xr:uid="{00000000-0006-0000-0100-000006000000}">
      <text>
        <r>
          <rPr>
            <b/>
            <sz val="9"/>
            <color indexed="81"/>
            <rFont val="Tahoma"/>
            <family val="2"/>
          </rPr>
          <t xml:space="preserve">C Perez determine if salary
</t>
        </r>
        <r>
          <rPr>
            <sz val="9"/>
            <color indexed="81"/>
            <rFont val="Tahoma"/>
            <family val="2"/>
          </rPr>
          <t xml:space="preserve">
</t>
        </r>
      </text>
    </comment>
    <comment ref="T53" authorId="0" shapeId="0" xr:uid="{00000000-0006-0000-0100-000007000000}">
      <text>
        <r>
          <rPr>
            <b/>
            <sz val="9"/>
            <color indexed="81"/>
            <rFont val="Tahoma"/>
            <family val="2"/>
          </rPr>
          <t xml:space="preserve">C Perez determine if salary
</t>
        </r>
        <r>
          <rPr>
            <sz val="9"/>
            <color indexed="81"/>
            <rFont val="Tahoma"/>
            <family val="2"/>
          </rPr>
          <t xml:space="preserve">
</t>
        </r>
      </text>
    </comment>
    <comment ref="T61" authorId="0" shapeId="0" xr:uid="{00000000-0006-0000-0100-000008000000}">
      <text>
        <r>
          <rPr>
            <b/>
            <sz val="9"/>
            <color indexed="81"/>
            <rFont val="Tahoma"/>
            <family val="2"/>
          </rPr>
          <t xml:space="preserve">C Perez determine if salary
</t>
        </r>
        <r>
          <rPr>
            <sz val="9"/>
            <color indexed="81"/>
            <rFont val="Tahoma"/>
            <family val="2"/>
          </rPr>
          <t xml:space="preserve">
</t>
        </r>
      </text>
    </comment>
    <comment ref="T69" authorId="0" shapeId="0" xr:uid="{00000000-0006-0000-0100-000009000000}">
      <text>
        <r>
          <rPr>
            <b/>
            <sz val="9"/>
            <color indexed="81"/>
            <rFont val="Tahoma"/>
            <family val="2"/>
          </rPr>
          <t xml:space="preserve">C Perez determine if salary
</t>
        </r>
        <r>
          <rPr>
            <sz val="9"/>
            <color indexed="81"/>
            <rFont val="Tahoma"/>
            <family val="2"/>
          </rPr>
          <t xml:space="preserve">
</t>
        </r>
      </text>
    </comment>
    <comment ref="T77" authorId="0" shapeId="0" xr:uid="{00000000-0006-0000-0100-00000A000000}">
      <text>
        <r>
          <rPr>
            <b/>
            <sz val="9"/>
            <color indexed="81"/>
            <rFont val="Tahoma"/>
            <family val="2"/>
          </rPr>
          <t xml:space="preserve">C Perez determine if salary
</t>
        </r>
        <r>
          <rPr>
            <sz val="9"/>
            <color indexed="81"/>
            <rFont val="Tahoma"/>
            <family val="2"/>
          </rPr>
          <t xml:space="preserve">
</t>
        </r>
      </text>
    </comment>
    <comment ref="T85" authorId="0" shapeId="0" xr:uid="{00000000-0006-0000-0100-00000B000000}">
      <text>
        <r>
          <rPr>
            <b/>
            <sz val="9"/>
            <color indexed="81"/>
            <rFont val="Tahoma"/>
            <family val="2"/>
          </rPr>
          <t xml:space="preserve">C Perez determine if salary
</t>
        </r>
        <r>
          <rPr>
            <sz val="9"/>
            <color indexed="81"/>
            <rFont val="Tahoma"/>
            <family val="2"/>
          </rPr>
          <t xml:space="preserve">
</t>
        </r>
      </text>
    </comment>
    <comment ref="T93" authorId="0" shapeId="0" xr:uid="{00000000-0006-0000-0100-00000C000000}">
      <text>
        <r>
          <rPr>
            <b/>
            <sz val="9"/>
            <color indexed="81"/>
            <rFont val="Tahoma"/>
            <family val="2"/>
          </rPr>
          <t xml:space="preserve">C Perez determine if salary
</t>
        </r>
        <r>
          <rPr>
            <sz val="9"/>
            <color indexed="81"/>
            <rFont val="Tahoma"/>
            <family val="2"/>
          </rPr>
          <t xml:space="preserve">
</t>
        </r>
      </text>
    </comment>
    <comment ref="T101" authorId="0" shapeId="0" xr:uid="{00000000-0006-0000-0100-00000D000000}">
      <text>
        <r>
          <rPr>
            <b/>
            <sz val="9"/>
            <color indexed="81"/>
            <rFont val="Tahoma"/>
            <family val="2"/>
          </rPr>
          <t xml:space="preserve">C Perez determine if salary
</t>
        </r>
        <r>
          <rPr>
            <sz val="9"/>
            <color indexed="81"/>
            <rFont val="Tahoma"/>
            <family val="2"/>
          </rPr>
          <t xml:space="preserve">
</t>
        </r>
      </text>
    </comment>
    <comment ref="T109" authorId="0" shapeId="0" xr:uid="{00000000-0006-0000-0100-00000E000000}">
      <text>
        <r>
          <rPr>
            <b/>
            <sz val="9"/>
            <color indexed="81"/>
            <rFont val="Tahoma"/>
            <family val="2"/>
          </rPr>
          <t xml:space="preserve">C Perez determine if salary
</t>
        </r>
        <r>
          <rPr>
            <sz val="9"/>
            <color indexed="81"/>
            <rFont val="Tahoma"/>
            <family val="2"/>
          </rPr>
          <t xml:space="preserve">
</t>
        </r>
      </text>
    </comment>
    <comment ref="T117" authorId="0" shapeId="0" xr:uid="{00000000-0006-0000-0100-00000F000000}">
      <text>
        <r>
          <rPr>
            <b/>
            <sz val="9"/>
            <color indexed="81"/>
            <rFont val="Tahoma"/>
            <family val="2"/>
          </rPr>
          <t xml:space="preserve">C Perez determine if salary
</t>
        </r>
        <r>
          <rPr>
            <sz val="9"/>
            <color indexed="81"/>
            <rFont val="Tahoma"/>
            <family val="2"/>
          </rPr>
          <t xml:space="preserve">
</t>
        </r>
      </text>
    </comment>
    <comment ref="T125" authorId="0" shapeId="0" xr:uid="{00000000-0006-0000-0100-000010000000}">
      <text>
        <r>
          <rPr>
            <b/>
            <sz val="9"/>
            <color indexed="81"/>
            <rFont val="Tahoma"/>
            <family val="2"/>
          </rPr>
          <t xml:space="preserve">C Perez determine if salary
</t>
        </r>
        <r>
          <rPr>
            <sz val="9"/>
            <color indexed="81"/>
            <rFont val="Tahoma"/>
            <family val="2"/>
          </rPr>
          <t xml:space="preserve">
</t>
        </r>
      </text>
    </comment>
    <comment ref="T133" authorId="0" shapeId="0" xr:uid="{00000000-0006-0000-0100-000011000000}">
      <text>
        <r>
          <rPr>
            <b/>
            <sz val="9"/>
            <color indexed="81"/>
            <rFont val="Tahoma"/>
            <family val="2"/>
          </rPr>
          <t xml:space="preserve">C Perez determine if salary
</t>
        </r>
        <r>
          <rPr>
            <sz val="9"/>
            <color indexed="81"/>
            <rFont val="Tahoma"/>
            <family val="2"/>
          </rPr>
          <t xml:space="preserve">
</t>
        </r>
      </text>
    </comment>
    <comment ref="T141" authorId="0" shapeId="0" xr:uid="{00000000-0006-0000-0100-000012000000}">
      <text>
        <r>
          <rPr>
            <b/>
            <sz val="9"/>
            <color indexed="81"/>
            <rFont val="Tahoma"/>
            <family val="2"/>
          </rPr>
          <t xml:space="preserve">C Perez determine if salary
</t>
        </r>
        <r>
          <rPr>
            <sz val="9"/>
            <color indexed="81"/>
            <rFont val="Tahoma"/>
            <family val="2"/>
          </rPr>
          <t xml:space="preserve">
</t>
        </r>
      </text>
    </comment>
    <comment ref="T149" authorId="0" shapeId="0" xr:uid="{00000000-0006-0000-0100-000013000000}">
      <text>
        <r>
          <rPr>
            <b/>
            <sz val="9"/>
            <color indexed="81"/>
            <rFont val="Tahoma"/>
            <family val="2"/>
          </rPr>
          <t xml:space="preserve">C Perez determine if salary
</t>
        </r>
        <r>
          <rPr>
            <sz val="9"/>
            <color indexed="81"/>
            <rFont val="Tahoma"/>
            <family val="2"/>
          </rPr>
          <t xml:space="preserve">
</t>
        </r>
      </text>
    </comment>
    <comment ref="T157" authorId="0" shapeId="0" xr:uid="{00000000-0006-0000-0100-000014000000}">
      <text>
        <r>
          <rPr>
            <b/>
            <sz val="9"/>
            <color indexed="81"/>
            <rFont val="Tahoma"/>
            <family val="2"/>
          </rPr>
          <t xml:space="preserve">C Perez determine if salary
</t>
        </r>
        <r>
          <rPr>
            <sz val="9"/>
            <color indexed="81"/>
            <rFont val="Tahoma"/>
            <family val="2"/>
          </rPr>
          <t xml:space="preserve">
</t>
        </r>
      </text>
    </comment>
    <comment ref="T165" authorId="0" shapeId="0" xr:uid="{00000000-0006-0000-0100-000015000000}">
      <text>
        <r>
          <rPr>
            <b/>
            <sz val="9"/>
            <color indexed="81"/>
            <rFont val="Tahoma"/>
            <family val="2"/>
          </rPr>
          <t xml:space="preserve">C Perez determine if salary
</t>
        </r>
        <r>
          <rPr>
            <sz val="9"/>
            <color indexed="81"/>
            <rFont val="Tahoma"/>
            <family val="2"/>
          </rPr>
          <t xml:space="preserve">
</t>
        </r>
      </text>
    </comment>
    <comment ref="T173" authorId="0" shapeId="0" xr:uid="{00000000-0006-0000-0100-000016000000}">
      <text>
        <r>
          <rPr>
            <b/>
            <sz val="9"/>
            <color indexed="81"/>
            <rFont val="Tahoma"/>
            <family val="2"/>
          </rPr>
          <t xml:space="preserve">C Perez determine if salary
</t>
        </r>
        <r>
          <rPr>
            <sz val="9"/>
            <color indexed="81"/>
            <rFont val="Tahoma"/>
            <family val="2"/>
          </rPr>
          <t xml:space="preserve">
</t>
        </r>
      </text>
    </comment>
    <comment ref="T181" authorId="0" shapeId="0" xr:uid="{00000000-0006-0000-0100-000017000000}">
      <text>
        <r>
          <rPr>
            <b/>
            <sz val="9"/>
            <color indexed="81"/>
            <rFont val="Tahoma"/>
            <family val="2"/>
          </rPr>
          <t xml:space="preserve">C Perez determine if salary
</t>
        </r>
        <r>
          <rPr>
            <sz val="9"/>
            <color indexed="81"/>
            <rFont val="Tahoma"/>
            <family val="2"/>
          </rPr>
          <t xml:space="preserve">
</t>
        </r>
      </text>
    </comment>
    <comment ref="T189" authorId="0" shapeId="0" xr:uid="{00000000-0006-0000-0100-000018000000}">
      <text>
        <r>
          <rPr>
            <b/>
            <sz val="9"/>
            <color indexed="81"/>
            <rFont val="Tahoma"/>
            <family val="2"/>
          </rPr>
          <t xml:space="preserve">C Perez determine if salary
</t>
        </r>
        <r>
          <rPr>
            <sz val="9"/>
            <color indexed="81"/>
            <rFont val="Tahoma"/>
            <family val="2"/>
          </rPr>
          <t xml:space="preserve">
</t>
        </r>
      </text>
    </comment>
    <comment ref="T197" authorId="0" shapeId="0" xr:uid="{00000000-0006-0000-0100-000019000000}">
      <text>
        <r>
          <rPr>
            <b/>
            <sz val="9"/>
            <color indexed="81"/>
            <rFont val="Tahoma"/>
            <family val="2"/>
          </rPr>
          <t xml:space="preserve">C Perez determine if salary
</t>
        </r>
        <r>
          <rPr>
            <sz val="9"/>
            <color indexed="81"/>
            <rFont val="Tahoma"/>
            <family val="2"/>
          </rPr>
          <t xml:space="preserve">
</t>
        </r>
      </text>
    </comment>
    <comment ref="T205" authorId="0" shapeId="0" xr:uid="{00000000-0006-0000-0100-00001A000000}">
      <text>
        <r>
          <rPr>
            <b/>
            <sz val="9"/>
            <color indexed="81"/>
            <rFont val="Tahoma"/>
            <family val="2"/>
          </rPr>
          <t xml:space="preserve">C Perez determine if salary
</t>
        </r>
        <r>
          <rPr>
            <sz val="9"/>
            <color indexed="81"/>
            <rFont val="Tahoma"/>
            <family val="2"/>
          </rPr>
          <t xml:space="preserve">
</t>
        </r>
      </text>
    </comment>
    <comment ref="T213" authorId="0" shapeId="0" xr:uid="{00000000-0006-0000-0100-00001B000000}">
      <text>
        <r>
          <rPr>
            <b/>
            <sz val="9"/>
            <color indexed="81"/>
            <rFont val="Tahoma"/>
            <family val="2"/>
          </rPr>
          <t xml:space="preserve">C Perez determine if salary
</t>
        </r>
        <r>
          <rPr>
            <sz val="9"/>
            <color indexed="81"/>
            <rFont val="Tahoma"/>
            <family val="2"/>
          </rPr>
          <t xml:space="preserve">
</t>
        </r>
      </text>
    </comment>
    <comment ref="T221" authorId="0" shapeId="0" xr:uid="{00000000-0006-0000-0100-00001C000000}">
      <text>
        <r>
          <rPr>
            <b/>
            <sz val="9"/>
            <color indexed="81"/>
            <rFont val="Tahoma"/>
            <family val="2"/>
          </rPr>
          <t xml:space="preserve">C Perez determine if salary
</t>
        </r>
        <r>
          <rPr>
            <sz val="9"/>
            <color indexed="81"/>
            <rFont val="Tahoma"/>
            <family val="2"/>
          </rPr>
          <t xml:space="preserve">
</t>
        </r>
      </text>
    </comment>
    <comment ref="T229" authorId="0" shapeId="0" xr:uid="{00000000-0006-0000-0100-00001D000000}">
      <text>
        <r>
          <rPr>
            <b/>
            <sz val="9"/>
            <color indexed="81"/>
            <rFont val="Tahoma"/>
            <family val="2"/>
          </rPr>
          <t xml:space="preserve">C Perez determine if salary
</t>
        </r>
        <r>
          <rPr>
            <sz val="9"/>
            <color indexed="81"/>
            <rFont val="Tahoma"/>
            <family val="2"/>
          </rPr>
          <t xml:space="preserve">
</t>
        </r>
      </text>
    </comment>
    <comment ref="T237" authorId="0" shapeId="0" xr:uid="{00000000-0006-0000-0100-00001E000000}">
      <text>
        <r>
          <rPr>
            <b/>
            <sz val="9"/>
            <color indexed="81"/>
            <rFont val="Tahoma"/>
            <family val="2"/>
          </rPr>
          <t xml:space="preserve">C Perez determine if salary
</t>
        </r>
        <r>
          <rPr>
            <sz val="9"/>
            <color indexed="81"/>
            <rFont val="Tahoma"/>
            <family val="2"/>
          </rPr>
          <t xml:space="preserve">
</t>
        </r>
      </text>
    </comment>
    <comment ref="T245" authorId="0" shapeId="0" xr:uid="{00000000-0006-0000-0100-00001F000000}">
      <text>
        <r>
          <rPr>
            <b/>
            <sz val="9"/>
            <color indexed="81"/>
            <rFont val="Tahoma"/>
            <family val="2"/>
          </rPr>
          <t xml:space="preserve">C Perez determine if salary
</t>
        </r>
        <r>
          <rPr>
            <sz val="9"/>
            <color indexed="81"/>
            <rFont val="Tahoma"/>
            <family val="2"/>
          </rPr>
          <t xml:space="preserve">
</t>
        </r>
      </text>
    </comment>
    <comment ref="T253" authorId="0" shapeId="0" xr:uid="{00000000-0006-0000-0100-000020000000}">
      <text>
        <r>
          <rPr>
            <b/>
            <sz val="9"/>
            <color indexed="81"/>
            <rFont val="Tahoma"/>
            <family val="2"/>
          </rPr>
          <t xml:space="preserve">C Perez determine if salary
</t>
        </r>
        <r>
          <rPr>
            <sz val="9"/>
            <color indexed="81"/>
            <rFont val="Tahoma"/>
            <family val="2"/>
          </rPr>
          <t xml:space="preserve">
</t>
        </r>
      </text>
    </comment>
    <comment ref="T261" authorId="0" shapeId="0" xr:uid="{00000000-0006-0000-0100-000021000000}">
      <text>
        <r>
          <rPr>
            <b/>
            <sz val="9"/>
            <color indexed="81"/>
            <rFont val="Tahoma"/>
            <family val="2"/>
          </rPr>
          <t xml:space="preserve">C Perez determine if salary
</t>
        </r>
        <r>
          <rPr>
            <sz val="9"/>
            <color indexed="81"/>
            <rFont val="Tahoma"/>
            <family val="2"/>
          </rPr>
          <t xml:space="preserve">
</t>
        </r>
      </text>
    </comment>
    <comment ref="T269" authorId="0" shapeId="0" xr:uid="{00000000-0006-0000-0100-000022000000}">
      <text>
        <r>
          <rPr>
            <b/>
            <sz val="9"/>
            <color indexed="81"/>
            <rFont val="Tahoma"/>
            <family val="2"/>
          </rPr>
          <t xml:space="preserve">C Perez determine if salary
</t>
        </r>
        <r>
          <rPr>
            <sz val="9"/>
            <color indexed="81"/>
            <rFont val="Tahoma"/>
            <family val="2"/>
          </rPr>
          <t xml:space="preserve">
</t>
        </r>
      </text>
    </comment>
    <comment ref="T277" authorId="0" shapeId="0" xr:uid="{00000000-0006-0000-0100-000023000000}">
      <text>
        <r>
          <rPr>
            <b/>
            <sz val="9"/>
            <color indexed="81"/>
            <rFont val="Tahoma"/>
            <family val="2"/>
          </rPr>
          <t xml:space="preserve">C Perez determine if salary
</t>
        </r>
        <r>
          <rPr>
            <sz val="9"/>
            <color indexed="81"/>
            <rFont val="Tahoma"/>
            <family val="2"/>
          </rPr>
          <t xml:space="preserve">
</t>
        </r>
      </text>
    </comment>
    <comment ref="T285" authorId="0" shapeId="0" xr:uid="{00000000-0006-0000-0100-000024000000}">
      <text>
        <r>
          <rPr>
            <b/>
            <sz val="9"/>
            <color indexed="81"/>
            <rFont val="Tahoma"/>
            <family val="2"/>
          </rPr>
          <t xml:space="preserve">C Perez determine if salary
</t>
        </r>
        <r>
          <rPr>
            <sz val="9"/>
            <color indexed="81"/>
            <rFont val="Tahoma"/>
            <family val="2"/>
          </rPr>
          <t xml:space="preserve">
</t>
        </r>
      </text>
    </comment>
    <comment ref="T293" authorId="0" shapeId="0" xr:uid="{00000000-0006-0000-0100-000025000000}">
      <text>
        <r>
          <rPr>
            <b/>
            <sz val="9"/>
            <color indexed="81"/>
            <rFont val="Tahoma"/>
            <family val="2"/>
          </rPr>
          <t xml:space="preserve">C Perez determine if salary
</t>
        </r>
        <r>
          <rPr>
            <sz val="9"/>
            <color indexed="81"/>
            <rFont val="Tahoma"/>
            <family val="2"/>
          </rPr>
          <t xml:space="preserve">
</t>
        </r>
      </text>
    </comment>
    <comment ref="T301" authorId="0" shapeId="0" xr:uid="{00000000-0006-0000-0100-000026000000}">
      <text>
        <r>
          <rPr>
            <b/>
            <sz val="9"/>
            <color indexed="81"/>
            <rFont val="Tahoma"/>
            <family val="2"/>
          </rPr>
          <t xml:space="preserve">C Perez determine if salary
</t>
        </r>
        <r>
          <rPr>
            <sz val="9"/>
            <color indexed="81"/>
            <rFont val="Tahoma"/>
            <family val="2"/>
          </rPr>
          <t xml:space="preserve">
</t>
        </r>
      </text>
    </comment>
    <comment ref="T309" authorId="0" shapeId="0" xr:uid="{00000000-0006-0000-0100-000027000000}">
      <text>
        <r>
          <rPr>
            <b/>
            <sz val="9"/>
            <color indexed="81"/>
            <rFont val="Tahoma"/>
            <family val="2"/>
          </rPr>
          <t xml:space="preserve">C Perez determine if salary
</t>
        </r>
        <r>
          <rPr>
            <sz val="9"/>
            <color indexed="81"/>
            <rFont val="Tahoma"/>
            <family val="2"/>
          </rPr>
          <t xml:space="preserve">
</t>
        </r>
      </text>
    </comment>
    <comment ref="T317" authorId="0" shapeId="0" xr:uid="{00000000-0006-0000-0100-000028000000}">
      <text>
        <r>
          <rPr>
            <b/>
            <sz val="9"/>
            <color indexed="81"/>
            <rFont val="Tahoma"/>
            <family val="2"/>
          </rPr>
          <t xml:space="preserve">C Perez determine if salary
</t>
        </r>
        <r>
          <rPr>
            <sz val="9"/>
            <color indexed="81"/>
            <rFont val="Tahoma"/>
            <family val="2"/>
          </rPr>
          <t xml:space="preserve">
</t>
        </r>
      </text>
    </comment>
    <comment ref="T325" authorId="0" shapeId="0" xr:uid="{00000000-0006-0000-0100-000029000000}">
      <text>
        <r>
          <rPr>
            <b/>
            <sz val="9"/>
            <color indexed="81"/>
            <rFont val="Tahoma"/>
            <family val="2"/>
          </rPr>
          <t xml:space="preserve">C Perez determine if salary
</t>
        </r>
        <r>
          <rPr>
            <sz val="9"/>
            <color indexed="81"/>
            <rFont val="Tahoma"/>
            <family val="2"/>
          </rPr>
          <t xml:space="preserve">
</t>
        </r>
      </text>
    </comment>
    <comment ref="T333" authorId="0" shapeId="0" xr:uid="{00000000-0006-0000-0100-00002A000000}">
      <text>
        <r>
          <rPr>
            <b/>
            <sz val="9"/>
            <color indexed="81"/>
            <rFont val="Tahoma"/>
            <family val="2"/>
          </rPr>
          <t xml:space="preserve">C Perez determine if salary
</t>
        </r>
        <r>
          <rPr>
            <sz val="9"/>
            <color indexed="81"/>
            <rFont val="Tahoma"/>
            <family val="2"/>
          </rPr>
          <t xml:space="preserve">
</t>
        </r>
      </text>
    </comment>
    <comment ref="T341" authorId="0" shapeId="0" xr:uid="{00000000-0006-0000-0100-00002B000000}">
      <text>
        <r>
          <rPr>
            <b/>
            <sz val="9"/>
            <color indexed="81"/>
            <rFont val="Tahoma"/>
            <family val="2"/>
          </rPr>
          <t xml:space="preserve">C Perez determine if salary
</t>
        </r>
        <r>
          <rPr>
            <sz val="9"/>
            <color indexed="81"/>
            <rFont val="Tahoma"/>
            <family val="2"/>
          </rPr>
          <t xml:space="preserve">
</t>
        </r>
      </text>
    </comment>
    <comment ref="T349" authorId="0" shapeId="0" xr:uid="{00000000-0006-0000-0100-00002C000000}">
      <text>
        <r>
          <rPr>
            <b/>
            <sz val="9"/>
            <color indexed="81"/>
            <rFont val="Tahoma"/>
            <family val="2"/>
          </rPr>
          <t xml:space="preserve">C Perez determine if salary
</t>
        </r>
        <r>
          <rPr>
            <sz val="9"/>
            <color indexed="81"/>
            <rFont val="Tahoma"/>
            <family val="2"/>
          </rPr>
          <t xml:space="preserve">
</t>
        </r>
      </text>
    </comment>
    <comment ref="T357" authorId="0" shapeId="0" xr:uid="{00000000-0006-0000-0100-00002D000000}">
      <text>
        <r>
          <rPr>
            <b/>
            <sz val="9"/>
            <color indexed="81"/>
            <rFont val="Tahoma"/>
            <family val="2"/>
          </rPr>
          <t xml:space="preserve">C Perez determine if salary
</t>
        </r>
        <r>
          <rPr>
            <sz val="9"/>
            <color indexed="81"/>
            <rFont val="Tahoma"/>
            <family val="2"/>
          </rPr>
          <t xml:space="preserve">
</t>
        </r>
      </text>
    </comment>
    <comment ref="T365" authorId="0" shapeId="0" xr:uid="{00000000-0006-0000-0100-00002E000000}">
      <text>
        <r>
          <rPr>
            <b/>
            <sz val="9"/>
            <color indexed="81"/>
            <rFont val="Tahoma"/>
            <family val="2"/>
          </rPr>
          <t xml:space="preserve">C Perez determine if salary
</t>
        </r>
        <r>
          <rPr>
            <sz val="9"/>
            <color indexed="81"/>
            <rFont val="Tahoma"/>
            <family val="2"/>
          </rPr>
          <t xml:space="preserve">
</t>
        </r>
      </text>
    </comment>
    <comment ref="T373" authorId="0" shapeId="0" xr:uid="{00000000-0006-0000-0100-00002F000000}">
      <text>
        <r>
          <rPr>
            <b/>
            <sz val="9"/>
            <color indexed="81"/>
            <rFont val="Tahoma"/>
            <family val="2"/>
          </rPr>
          <t xml:space="preserve">C Perez determine if salary
</t>
        </r>
        <r>
          <rPr>
            <sz val="9"/>
            <color indexed="81"/>
            <rFont val="Tahoma"/>
            <family val="2"/>
          </rPr>
          <t xml:space="preserve">
</t>
        </r>
      </text>
    </comment>
    <comment ref="T381" authorId="0" shapeId="0" xr:uid="{00000000-0006-0000-0100-000030000000}">
      <text>
        <r>
          <rPr>
            <b/>
            <sz val="9"/>
            <color indexed="81"/>
            <rFont val="Tahoma"/>
            <family val="2"/>
          </rPr>
          <t xml:space="preserve">C Perez determine if salary
</t>
        </r>
        <r>
          <rPr>
            <sz val="9"/>
            <color indexed="81"/>
            <rFont val="Tahoma"/>
            <family val="2"/>
          </rPr>
          <t xml:space="preserve">
</t>
        </r>
      </text>
    </comment>
    <comment ref="T389" authorId="0" shapeId="0" xr:uid="{00000000-0006-0000-0100-000031000000}">
      <text>
        <r>
          <rPr>
            <b/>
            <sz val="9"/>
            <color indexed="81"/>
            <rFont val="Tahoma"/>
            <family val="2"/>
          </rPr>
          <t xml:space="preserve">C Perez determine if salary
</t>
        </r>
        <r>
          <rPr>
            <sz val="9"/>
            <color indexed="81"/>
            <rFont val="Tahoma"/>
            <family val="2"/>
          </rPr>
          <t xml:space="preserve">
</t>
        </r>
      </text>
    </comment>
    <comment ref="T397" authorId="0" shapeId="0" xr:uid="{00000000-0006-0000-0100-000032000000}">
      <text>
        <r>
          <rPr>
            <b/>
            <sz val="9"/>
            <color indexed="81"/>
            <rFont val="Tahoma"/>
            <family val="2"/>
          </rPr>
          <t xml:space="preserve">C Perez determine if salary
</t>
        </r>
        <r>
          <rPr>
            <sz val="9"/>
            <color indexed="81"/>
            <rFont val="Tahoma"/>
            <family val="2"/>
          </rPr>
          <t xml:space="preserve">
</t>
        </r>
      </text>
    </comment>
    <comment ref="T405" authorId="0" shapeId="0" xr:uid="{00000000-0006-0000-0100-000033000000}">
      <text>
        <r>
          <rPr>
            <b/>
            <sz val="9"/>
            <color indexed="81"/>
            <rFont val="Tahoma"/>
            <family val="2"/>
          </rPr>
          <t xml:space="preserve">C Perez determine if salary
</t>
        </r>
        <r>
          <rPr>
            <sz val="9"/>
            <color indexed="81"/>
            <rFont val="Tahoma"/>
            <family val="2"/>
          </rPr>
          <t xml:space="preserve">
</t>
        </r>
      </text>
    </comment>
    <comment ref="T413" authorId="0" shapeId="0" xr:uid="{00000000-0006-0000-0100-000034000000}">
      <text>
        <r>
          <rPr>
            <b/>
            <sz val="9"/>
            <color indexed="81"/>
            <rFont val="Tahoma"/>
            <family val="2"/>
          </rPr>
          <t xml:space="preserve">C Perez determine if salary
</t>
        </r>
        <r>
          <rPr>
            <sz val="9"/>
            <color indexed="81"/>
            <rFont val="Tahoma"/>
            <family val="2"/>
          </rPr>
          <t xml:space="preserve">
</t>
        </r>
      </text>
    </comment>
  </commentList>
</comments>
</file>

<file path=xl/sharedStrings.xml><?xml version="1.0" encoding="utf-8"?>
<sst xmlns="http://schemas.openxmlformats.org/spreadsheetml/2006/main" count="1633" uniqueCount="71">
  <si>
    <t xml:space="preserve">Click here to hide pay rates           </t>
  </si>
  <si>
    <t>Home Dept</t>
  </si>
  <si>
    <t>Employee Name</t>
  </si>
  <si>
    <t>Salary</t>
  </si>
  <si>
    <t>Primary Pay Rate</t>
  </si>
  <si>
    <t>Secondary Pay Rate</t>
  </si>
  <si>
    <t>Phone #</t>
  </si>
  <si>
    <t>E-MAIL</t>
  </si>
  <si>
    <t>Available Departments</t>
  </si>
  <si>
    <t>Golf</t>
  </si>
  <si>
    <t>Membership</t>
  </si>
  <si>
    <t>Food and Beverage</t>
  </si>
  <si>
    <t>Tennis</t>
  </si>
  <si>
    <t>Pool</t>
  </si>
  <si>
    <t>Maintenance</t>
  </si>
  <si>
    <t>Administration</t>
  </si>
  <si>
    <t>Dept 1</t>
  </si>
  <si>
    <t>Dept 2</t>
  </si>
  <si>
    <t>Dept 3</t>
  </si>
  <si>
    <t>Dept 4</t>
  </si>
  <si>
    <t>Dept 5</t>
  </si>
  <si>
    <t>Dept 6</t>
  </si>
  <si>
    <t>Dept 7</t>
  </si>
  <si>
    <t>Total All Departments</t>
  </si>
  <si>
    <t>OT$$$</t>
  </si>
  <si>
    <t>$$$</t>
  </si>
  <si>
    <t>Mon</t>
  </si>
  <si>
    <t>Tue</t>
  </si>
  <si>
    <t>Wed</t>
  </si>
  <si>
    <t>Thu</t>
  </si>
  <si>
    <t>Fri</t>
  </si>
  <si>
    <t>Sat</t>
  </si>
  <si>
    <t>Sun</t>
  </si>
  <si>
    <t>OT</t>
  </si>
  <si>
    <t>TOTAL</t>
  </si>
  <si>
    <t xml:space="preserve">Scheduled Weekly Wages </t>
  </si>
  <si>
    <t>Budgeted Weekly Wages</t>
  </si>
  <si>
    <t>Variance</t>
  </si>
  <si>
    <t>Forecasted Revenues</t>
  </si>
  <si>
    <t>Budgeted Revenues</t>
  </si>
  <si>
    <t>Scheduled labor %</t>
  </si>
  <si>
    <t>Budgeted Labor %</t>
  </si>
  <si>
    <t>Schedule for the Week Ending…</t>
  </si>
  <si>
    <t>Enter Events for the upcoming week</t>
  </si>
  <si>
    <t>HRS.</t>
  </si>
  <si>
    <t xml:space="preserve">DEPT  </t>
  </si>
  <si>
    <t>TOTAL HOURS</t>
  </si>
  <si>
    <t>Hours</t>
  </si>
  <si>
    <t>REG  HRS</t>
  </si>
  <si>
    <t>Hourly Rate</t>
  </si>
  <si>
    <t>Hide Rates</t>
  </si>
  <si>
    <t>IN</t>
  </si>
  <si>
    <t>OT HRS</t>
  </si>
  <si>
    <t>"Second" Rate</t>
  </si>
  <si>
    <t>Salaried Employee</t>
  </si>
  <si>
    <t>OUT</t>
  </si>
  <si>
    <t>2nd Rate</t>
  </si>
  <si>
    <t>DEPT</t>
  </si>
  <si>
    <t>Break Length (min)</t>
  </si>
  <si>
    <t>Start Meal Period:</t>
  </si>
  <si>
    <t>Comments:</t>
  </si>
  <si>
    <t>Dept. Scheduled If Other Than Home Dept.</t>
  </si>
  <si>
    <t>2nd Rate:</t>
  </si>
  <si>
    <t>Events for the upcoming week</t>
  </si>
  <si>
    <t>Clock in no sooner than 5 Minutes before your shift starts and no later than 5 minutes after your shift ends</t>
  </si>
  <si>
    <r>
      <t xml:space="preserve">REMEMBER: Call your Supervisor </t>
    </r>
    <r>
      <rPr>
        <b/>
        <u/>
        <sz val="14"/>
        <color indexed="9"/>
        <rFont val="Arial"/>
        <family val="2"/>
      </rPr>
      <t>PRIOR</t>
    </r>
    <r>
      <rPr>
        <b/>
        <sz val="14"/>
        <color indexed="9"/>
        <rFont val="Arial"/>
        <family val="2"/>
      </rPr>
      <t xml:space="preserve"> to coming in during inclement weather</t>
    </r>
  </si>
  <si>
    <t>Printed:</t>
  </si>
  <si>
    <t>Meal Period</t>
  </si>
  <si>
    <t>Days of the week read from End of Week date.  Template is now adaptable to different pay weeks.</t>
  </si>
  <si>
    <t>Unlocked check boxes on Employee Tab</t>
  </si>
  <si>
    <t>Added conditional formatting to help identify bad time entries on Shedule Input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</si>
</sst>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lt;=9999999]###\-####;\(###\)\ ###\-####"/>
    <numFmt numFmtId="165" formatCode="0.0"/>
    <numFmt numFmtId="166" formatCode="_(* #,##0_);_(* \(#,##0\);_(* &quot;-&quot;??_);_(@_)"/>
    <numFmt numFmtId="167" formatCode="m/d;@"/>
    <numFmt numFmtId="168" formatCode="[$-F800]dddd\,\ mmmm\ dd\,\ yyyy"/>
    <numFmt numFmtId="169" formatCode="0.0%"/>
    <numFmt numFmtId="170" formatCode="m/d/yyyy\ h:mm\ AM/PM"/>
    <numFmt numFmtId="171" formatCode="[$-409]h:mm\ AM/PM;@"/>
    <numFmt numFmtId="172" formatCode="ddd"/>
  </numFmts>
  <fonts count="49">
    <font>
      <sz val="10"/>
      <name val="Arial"/>
    </font>
    <font>
      <sz val="11"/>
      <color theme="1"/>
      <name val="Calibri"/>
      <family val="2"/>
      <scheme val="minor"/>
    </font>
    <font>
      <sz val="10"/>
      <name val="Arial"/>
      <family val="2"/>
    </font>
    <font>
      <b/>
      <sz val="11"/>
      <color indexed="9"/>
      <name val="Arial"/>
      <family val="2"/>
    </font>
    <font>
      <sz val="11"/>
      <name val="Arial"/>
      <family val="2"/>
    </font>
    <font>
      <sz val="8"/>
      <color indexed="10"/>
      <name val="Arial"/>
      <family val="2"/>
    </font>
    <font>
      <b/>
      <sz val="8"/>
      <name val="Arial"/>
      <family val="2"/>
    </font>
    <font>
      <sz val="10"/>
      <name val="Arial"/>
      <family val="2"/>
    </font>
    <font>
      <b/>
      <sz val="10"/>
      <name val="Arial"/>
      <family val="2"/>
    </font>
    <font>
      <sz val="10"/>
      <color indexed="17"/>
      <name val="Arial"/>
      <family val="2"/>
    </font>
    <font>
      <b/>
      <sz val="12"/>
      <name val="Arial"/>
      <family val="2"/>
    </font>
    <font>
      <sz val="8"/>
      <name val="Arial"/>
      <family val="2"/>
    </font>
    <font>
      <sz val="9"/>
      <color indexed="81"/>
      <name val="Tahoma"/>
      <family val="2"/>
    </font>
    <font>
      <b/>
      <sz val="9"/>
      <color indexed="81"/>
      <name val="Tahoma"/>
      <family val="2"/>
    </font>
    <font>
      <sz val="12"/>
      <name val="Arial"/>
      <family val="2"/>
    </font>
    <font>
      <sz val="14"/>
      <name val="Arial"/>
      <family val="2"/>
    </font>
    <font>
      <sz val="10"/>
      <color indexed="60"/>
      <name val="Arial"/>
      <family val="2"/>
    </font>
    <font>
      <sz val="8"/>
      <color indexed="60"/>
      <name val="Arial"/>
      <family val="2"/>
    </font>
    <font>
      <sz val="8"/>
      <color indexed="56"/>
      <name val="Arial"/>
      <family val="2"/>
    </font>
    <font>
      <sz val="12"/>
      <color indexed="60"/>
      <name val="Arial"/>
      <family val="2"/>
    </font>
    <font>
      <sz val="12"/>
      <color indexed="17"/>
      <name val="Arial"/>
      <family val="2"/>
    </font>
    <font>
      <sz val="8"/>
      <name val="Arial Narrow"/>
      <family val="2"/>
    </font>
    <font>
      <b/>
      <sz val="14"/>
      <color indexed="9"/>
      <name val="Arial"/>
      <family val="2"/>
    </font>
    <font>
      <b/>
      <u/>
      <sz val="14"/>
      <color indexed="9"/>
      <name val="Arial"/>
      <family val="2"/>
    </font>
    <font>
      <b/>
      <sz val="14"/>
      <name val="Arial"/>
      <family val="2"/>
    </font>
    <font>
      <b/>
      <sz val="11"/>
      <color theme="3"/>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9"/>
      <name val="Arial"/>
      <family val="2"/>
    </font>
    <font>
      <b/>
      <sz val="16"/>
      <color theme="0" tint="-4.9989318521683403E-2"/>
      <name val="Arial"/>
      <family val="2"/>
    </font>
    <font>
      <b/>
      <sz val="8"/>
      <color theme="0" tint="-0.34998626667073579"/>
      <name val="Arial"/>
      <family val="2"/>
    </font>
    <font>
      <b/>
      <sz val="12"/>
      <name val="Calibri"/>
      <family val="2"/>
      <scheme val="minor"/>
    </font>
    <font>
      <b/>
      <sz val="12"/>
      <color theme="4" tint="-0.499984740745262"/>
      <name val="Arial"/>
      <family val="2"/>
    </font>
    <font>
      <b/>
      <sz val="14"/>
      <color indexed="16"/>
      <name val="Arial"/>
      <family val="2"/>
    </font>
    <font>
      <b/>
      <sz val="11"/>
      <name val="Calibri"/>
      <family val="2"/>
      <scheme val="minor"/>
    </font>
    <font>
      <b/>
      <sz val="14"/>
      <color theme="1"/>
      <name val="Calibri"/>
      <family val="2"/>
      <scheme val="minor"/>
    </font>
    <font>
      <b/>
      <sz val="11"/>
      <name val="Arial"/>
      <family val="2"/>
    </font>
    <font>
      <b/>
      <sz val="12"/>
      <color indexed="16"/>
      <name val="Arial"/>
      <family val="2"/>
    </font>
    <font>
      <b/>
      <sz val="10"/>
      <color theme="5" tint="-0.249977111117893"/>
      <name val="Arial"/>
      <family val="2"/>
    </font>
    <font>
      <b/>
      <sz val="9"/>
      <name val="Arial"/>
      <family val="2"/>
    </font>
    <font>
      <sz val="9"/>
      <color theme="1"/>
      <name val="Calibri"/>
      <family val="2"/>
      <scheme val="minor"/>
    </font>
    <font>
      <u/>
      <sz val="9"/>
      <name val="Arial"/>
      <family val="2"/>
    </font>
    <font>
      <sz val="10"/>
      <color theme="1"/>
      <name val="Calibri"/>
      <family val="2"/>
      <scheme val="minor"/>
    </font>
    <font>
      <u/>
      <sz val="10"/>
      <color theme="10"/>
      <name val="Arial"/>
      <family val="2"/>
    </font>
    <font>
      <sz val="11"/>
      <name val="Calibri"/>
      <family val="2"/>
    </font>
    <font>
      <sz val="11"/>
      <color rgb="FFFF0000"/>
      <name val="Arial"/>
      <family val="2"/>
    </font>
    <font>
      <b/>
      <sz val="12"/>
      <color indexed="9"/>
      <name val="Arial"/>
    </font>
  </fonts>
  <fills count="1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5" tint="-0.499984740745262"/>
        <bgColor indexed="64"/>
      </patternFill>
    </fill>
    <fill>
      <patternFill patternType="solid">
        <fgColor rgb="FFDAEEF3"/>
        <bgColor indexed="64"/>
      </patternFill>
    </fill>
    <fill>
      <patternFill patternType="solid">
        <fgColor rgb="FF82C6D1"/>
        <bgColor indexed="16"/>
      </patternFill>
    </fill>
  </fills>
  <borders count="79">
    <border>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55"/>
      </bottom>
      <diagonal/>
    </border>
    <border>
      <left/>
      <right style="thin">
        <color indexed="55"/>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double">
        <color auto="1"/>
      </left>
      <right/>
      <top/>
      <bottom style="medium">
        <color indexed="9"/>
      </bottom>
      <diagonal/>
    </border>
    <border>
      <left/>
      <right/>
      <top/>
      <bottom style="medium">
        <color indexed="9"/>
      </bottom>
      <diagonal/>
    </border>
    <border>
      <left style="double">
        <color auto="1"/>
      </left>
      <right/>
      <top style="medium">
        <color indexed="9"/>
      </top>
      <bottom/>
      <diagonal/>
    </border>
    <border>
      <left/>
      <right/>
      <top style="medium">
        <color indexed="9"/>
      </top>
      <bottom/>
      <diagonal/>
    </border>
    <border>
      <left style="thin">
        <color indexed="55"/>
      </left>
      <right style="thin">
        <color indexed="55"/>
      </right>
      <top/>
      <bottom/>
      <diagonal/>
    </border>
    <border>
      <left/>
      <right/>
      <top/>
      <bottom style="medium">
        <color theme="4" tint="0.39997558519241921"/>
      </bottom>
      <diagonal/>
    </border>
    <border>
      <left/>
      <right/>
      <top style="thin">
        <color theme="4"/>
      </top>
      <bottom style="double">
        <color theme="4"/>
      </bottom>
      <diagonal/>
    </border>
    <border>
      <left style="double">
        <color auto="1"/>
      </left>
      <right/>
      <top style="double">
        <color auto="1"/>
      </top>
      <bottom/>
      <diagonal/>
    </border>
    <border>
      <left/>
      <right/>
      <top style="double">
        <color auto="1"/>
      </top>
      <bottom/>
      <diagonal/>
    </border>
    <border>
      <left/>
      <right style="thin">
        <color indexed="55"/>
      </right>
      <top style="double">
        <color auto="1"/>
      </top>
      <bottom/>
      <diagonal/>
    </border>
    <border>
      <left/>
      <right/>
      <top style="double">
        <color auto="1"/>
      </top>
      <bottom style="medium">
        <color theme="4" tint="0.39997558519241921"/>
      </bottom>
      <diagonal/>
    </border>
    <border>
      <left style="thin">
        <color indexed="55"/>
      </left>
      <right style="double">
        <color auto="1"/>
      </right>
      <top style="double">
        <color auto="1"/>
      </top>
      <bottom/>
      <diagonal/>
    </border>
    <border>
      <left style="double">
        <color auto="1"/>
      </left>
      <right/>
      <top/>
      <bottom/>
      <diagonal/>
    </border>
    <border>
      <left style="thin">
        <color indexed="55"/>
      </left>
      <right style="double">
        <color auto="1"/>
      </right>
      <top/>
      <bottom style="thin">
        <color indexed="55"/>
      </bottom>
      <diagonal/>
    </border>
    <border>
      <left style="thin">
        <color indexed="55"/>
      </left>
      <right style="double">
        <color auto="1"/>
      </right>
      <top style="thin">
        <color indexed="55"/>
      </top>
      <bottom/>
      <diagonal/>
    </border>
    <border>
      <left style="thin">
        <color indexed="55"/>
      </left>
      <right style="double">
        <color auto="1"/>
      </right>
      <top/>
      <bottom/>
      <diagonal/>
    </border>
    <border>
      <left style="double">
        <color auto="1"/>
      </left>
      <right/>
      <top/>
      <bottom style="double">
        <color auto="1"/>
      </bottom>
      <diagonal/>
    </border>
    <border>
      <left/>
      <right/>
      <top/>
      <bottom style="double">
        <color auto="1"/>
      </bottom>
      <diagonal/>
    </border>
    <border>
      <left/>
      <right style="thin">
        <color indexed="55"/>
      </right>
      <top/>
      <bottom style="double">
        <color auto="1"/>
      </bottom>
      <diagonal/>
    </border>
    <border>
      <left style="thin">
        <color indexed="55"/>
      </left>
      <right style="thin">
        <color indexed="55"/>
      </right>
      <top style="thin">
        <color indexed="55"/>
      </top>
      <bottom style="double">
        <color auto="1"/>
      </bottom>
      <diagonal/>
    </border>
    <border>
      <left style="thin">
        <color indexed="55"/>
      </left>
      <right style="double">
        <color auto="1"/>
      </right>
      <top/>
      <bottom style="double">
        <color auto="1"/>
      </bottom>
      <diagonal/>
    </border>
    <border>
      <left/>
      <right style="double">
        <color auto="1"/>
      </right>
      <top style="double">
        <color auto="1"/>
      </top>
      <bottom style="medium">
        <color theme="4" tint="0.39997558519241921"/>
      </bottom>
      <diagonal/>
    </border>
    <border>
      <left style="thin">
        <color indexed="55"/>
      </left>
      <right style="double">
        <color auto="1"/>
      </right>
      <top style="thin">
        <color indexed="55"/>
      </top>
      <bottom style="thin">
        <color indexed="55"/>
      </bottom>
      <diagonal/>
    </border>
    <border>
      <left style="thin">
        <color indexed="55"/>
      </left>
      <right style="double">
        <color auto="1"/>
      </right>
      <top style="thin">
        <color indexed="55"/>
      </top>
      <bottom style="double">
        <color auto="1"/>
      </bottom>
      <diagonal/>
    </border>
    <border>
      <left style="double">
        <color auto="1"/>
      </left>
      <right style="thin">
        <color indexed="55"/>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double">
        <color auto="1"/>
      </left>
      <right style="thin">
        <color theme="0" tint="-0.24994659260841701"/>
      </right>
      <top style="double">
        <color auto="1"/>
      </top>
      <bottom style="thin">
        <color theme="0" tint="-0.24994659260841701"/>
      </bottom>
      <diagonal/>
    </border>
    <border>
      <left style="thin">
        <color theme="0" tint="-0.24994659260841701"/>
      </left>
      <right style="thin">
        <color theme="0" tint="-0.24994659260841701"/>
      </right>
      <top style="double">
        <color auto="1"/>
      </top>
      <bottom style="thin">
        <color theme="0" tint="-0.24994659260841701"/>
      </bottom>
      <diagonal/>
    </border>
    <border>
      <left style="thin">
        <color theme="0" tint="-0.24994659260841701"/>
      </left>
      <right style="double">
        <color auto="1"/>
      </right>
      <top style="double">
        <color auto="1"/>
      </top>
      <bottom style="thin">
        <color theme="0" tint="-0.24994659260841701"/>
      </bottom>
      <diagonal/>
    </border>
    <border>
      <left style="thin">
        <color theme="0" tint="-0.24994659260841701"/>
      </left>
      <right style="double">
        <color auto="1"/>
      </right>
      <top style="thin">
        <color theme="0" tint="-0.24994659260841701"/>
      </top>
      <bottom style="thin">
        <color theme="0" tint="-0.24994659260841701"/>
      </bottom>
      <diagonal/>
    </border>
    <border>
      <left style="double">
        <color auto="1"/>
      </left>
      <right/>
      <top style="thin">
        <color theme="0" tint="-0.24994659260841701"/>
      </top>
      <bottom style="thin">
        <color theme="0" tint="-0.24994659260841701"/>
      </bottom>
      <diagonal/>
    </border>
    <border>
      <left style="double">
        <color auto="1"/>
      </left>
      <right/>
      <top style="thin">
        <color theme="0" tint="-0.24994659260841701"/>
      </top>
      <bottom style="double">
        <color auto="1"/>
      </bottom>
      <diagonal/>
    </border>
    <border>
      <left/>
      <right/>
      <top style="thin">
        <color theme="0" tint="-0.24994659260841701"/>
      </top>
      <bottom style="double">
        <color auto="1"/>
      </bottom>
      <diagonal/>
    </border>
    <border>
      <left/>
      <right style="thin">
        <color theme="0" tint="-0.24994659260841701"/>
      </right>
      <top style="thin">
        <color theme="0" tint="-0.24994659260841701"/>
      </top>
      <bottom style="double">
        <color auto="1"/>
      </bottom>
      <diagonal/>
    </border>
    <border>
      <left style="thin">
        <color theme="0" tint="-0.24994659260841701"/>
      </left>
      <right style="thin">
        <color theme="0" tint="-0.24994659260841701"/>
      </right>
      <top style="thin">
        <color theme="0" tint="-0.24994659260841701"/>
      </top>
      <bottom style="double">
        <color auto="1"/>
      </bottom>
      <diagonal/>
    </border>
    <border>
      <left style="thin">
        <color theme="0" tint="-0.24994659260841701"/>
      </left>
      <right style="double">
        <color auto="1"/>
      </right>
      <top style="thin">
        <color theme="0" tint="-0.24994659260841701"/>
      </top>
      <bottom style="double">
        <color auto="1"/>
      </bottom>
      <diagonal/>
    </border>
    <border>
      <left style="thin">
        <color theme="0" tint="-0.24994659260841701"/>
      </left>
      <right style="thin">
        <color theme="0" tint="-0.24994659260841701"/>
      </right>
      <top style="double">
        <color auto="1"/>
      </top>
      <bottom/>
      <diagonal/>
    </border>
    <border>
      <left style="medium">
        <color auto="1"/>
      </left>
      <right style="medium">
        <color theme="0"/>
      </right>
      <top style="medium">
        <color auto="1"/>
      </top>
      <bottom style="medium">
        <color theme="0"/>
      </bottom>
      <diagonal/>
    </border>
    <border>
      <left style="double">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double">
        <color auto="1"/>
      </right>
      <top style="thin">
        <color theme="0" tint="-0.24994659260841701"/>
      </top>
      <bottom/>
      <diagonal/>
    </border>
    <border>
      <left style="double">
        <color auto="1"/>
      </left>
      <right/>
      <top/>
      <bottom style="thin">
        <color theme="0" tint="-0.24994659260841701"/>
      </bottom>
      <diagonal/>
    </border>
    <border>
      <left/>
      <right/>
      <top/>
      <bottom style="thin">
        <color theme="0" tint="-0.24994659260841701"/>
      </bottom>
      <diagonal/>
    </border>
    <border>
      <left/>
      <right style="double">
        <color auto="1"/>
      </right>
      <top/>
      <bottom style="thin">
        <color theme="0" tint="-0.24994659260841701"/>
      </bottom>
      <diagonal/>
    </border>
    <border>
      <left style="double">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thin">
        <color theme="0" tint="-0.24994659260841701"/>
      </left>
      <right style="double">
        <color auto="1"/>
      </right>
      <top style="medium">
        <color auto="1"/>
      </top>
      <bottom style="thin">
        <color theme="0" tint="-0.24994659260841701"/>
      </bottom>
      <diagonal/>
    </border>
    <border>
      <left style="double">
        <color auto="1"/>
      </left>
      <right/>
      <top style="thin">
        <color theme="0" tint="-0.24994659260841701"/>
      </top>
      <bottom style="medium">
        <color auto="1"/>
      </bottom>
      <diagonal/>
    </border>
    <border>
      <left/>
      <right/>
      <top style="thin">
        <color theme="0" tint="-0.24994659260841701"/>
      </top>
      <bottom style="medium">
        <color auto="1"/>
      </bottom>
      <diagonal/>
    </border>
    <border>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thin">
        <color theme="0" tint="-0.24994659260841701"/>
      </left>
      <right style="double">
        <color auto="1"/>
      </right>
      <top style="thin">
        <color theme="0" tint="-0.24994659260841701"/>
      </top>
      <bottom style="medium">
        <color auto="1"/>
      </bottom>
      <diagonal/>
    </border>
    <border>
      <left/>
      <right style="double">
        <color auto="1"/>
      </right>
      <top/>
      <bottom/>
      <diagonal/>
    </border>
    <border>
      <left style="thin">
        <color indexed="55"/>
      </left>
      <right/>
      <top style="medium">
        <color auto="1"/>
      </top>
      <bottom style="thin">
        <color indexed="55"/>
      </bottom>
      <diagonal/>
    </border>
    <border>
      <left/>
      <right style="thin">
        <color indexed="55"/>
      </right>
      <top style="medium">
        <color auto="1"/>
      </top>
      <bottom style="thin">
        <color indexed="55"/>
      </bottom>
      <diagonal/>
    </border>
    <border>
      <left style="thin">
        <color indexed="55"/>
      </left>
      <right style="thin">
        <color indexed="55"/>
      </right>
      <top style="medium">
        <color auto="1"/>
      </top>
      <bottom style="thin">
        <color indexed="55"/>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style="thin">
        <color theme="0" tint="-0.24994659260841701"/>
      </left>
      <right/>
      <top style="medium">
        <color auto="1"/>
      </top>
      <bottom style="thin">
        <color theme="0" tint="-0.24994659260841701"/>
      </bottom>
      <diagonal/>
    </border>
  </borders>
  <cellStyleXfs count="10">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5" fillId="0" borderId="20" applyNumberFormat="0" applyFill="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5" borderId="0" applyNumberFormat="0" applyBorder="0" applyAlignment="0" applyProtection="0"/>
    <xf numFmtId="0" fontId="27" fillId="6" borderId="0" applyNumberFormat="0" applyBorder="0" applyAlignment="0" applyProtection="0"/>
    <xf numFmtId="0" fontId="45" fillId="0" borderId="0" applyNumberFormat="0" applyFill="0" applyBorder="0" applyAlignment="0" applyProtection="0"/>
  </cellStyleXfs>
  <cellXfs count="204">
    <xf numFmtId="0" fontId="0" fillId="0" borderId="0" xfId="0"/>
    <xf numFmtId="0" fontId="0" fillId="2" borderId="0" xfId="0" applyFill="1"/>
    <xf numFmtId="0" fontId="0" fillId="2" borderId="0" xfId="0" applyFill="1" applyAlignment="1">
      <alignment horizontal="center"/>
    </xf>
    <xf numFmtId="0" fontId="0" fillId="2" borderId="0" xfId="0" applyFill="1" applyAlignment="1">
      <alignment wrapText="1"/>
    </xf>
    <xf numFmtId="0" fontId="0" fillId="2" borderId="1" xfId="0" applyFill="1" applyBorder="1" applyAlignment="1">
      <alignment horizontal="center" wrapText="1"/>
    </xf>
    <xf numFmtId="0" fontId="4" fillId="2" borderId="0" xfId="0" applyFont="1" applyFill="1" applyAlignment="1">
      <alignment horizontal="left"/>
    </xf>
    <xf numFmtId="0" fontId="4" fillId="2" borderId="0" xfId="0" applyFont="1" applyFill="1"/>
    <xf numFmtId="0" fontId="4" fillId="2" borderId="1" xfId="0" applyFont="1" applyFill="1" applyBorder="1" applyAlignment="1">
      <alignment horizontal="left" wrapText="1"/>
    </xf>
    <xf numFmtId="0" fontId="4" fillId="2" borderId="2" xfId="0" applyFont="1" applyFill="1" applyBorder="1" applyAlignment="1">
      <alignment wrapText="1"/>
    </xf>
    <xf numFmtId="39" fontId="0" fillId="2" borderId="0" xfId="0" applyNumberFormat="1" applyFill="1"/>
    <xf numFmtId="0" fontId="7" fillId="2" borderId="0" xfId="0" applyFont="1" applyFill="1"/>
    <xf numFmtId="0" fontId="5" fillId="2" borderId="0" xfId="0" applyFont="1" applyFill="1"/>
    <xf numFmtId="0" fontId="11" fillId="2" borderId="0" xfId="0" applyFont="1" applyFill="1" applyAlignment="1">
      <alignment horizontal="right"/>
    </xf>
    <xf numFmtId="43" fontId="11" fillId="2" borderId="0" xfId="1" applyFont="1" applyFill="1" applyAlignment="1" applyProtection="1">
      <alignment horizontal="right"/>
    </xf>
    <xf numFmtId="44" fontId="11" fillId="2" borderId="0" xfId="2" applyFont="1" applyFill="1" applyAlignment="1" applyProtection="1">
      <alignment horizontal="right"/>
    </xf>
    <xf numFmtId="0" fontId="0" fillId="2" borderId="0" xfId="0" applyFill="1" applyAlignment="1">
      <alignment horizontal="right"/>
    </xf>
    <xf numFmtId="0" fontId="9" fillId="2" borderId="0" xfId="1" applyNumberFormat="1" applyFont="1" applyFill="1" applyProtection="1"/>
    <xf numFmtId="0" fontId="16" fillId="2" borderId="0" xfId="0" applyFont="1" applyFill="1" applyAlignment="1">
      <alignment horizontal="right"/>
    </xf>
    <xf numFmtId="43" fontId="0" fillId="2" borderId="0" xfId="0" applyNumberFormat="1" applyFill="1"/>
    <xf numFmtId="43" fontId="5" fillId="2" borderId="0" xfId="0" applyNumberFormat="1" applyFont="1" applyFill="1"/>
    <xf numFmtId="0" fontId="5" fillId="2" borderId="0" xfId="0" applyFont="1" applyFill="1" applyAlignment="1" applyProtection="1">
      <alignment horizontal="right"/>
      <protection locked="0"/>
    </xf>
    <xf numFmtId="0" fontId="9" fillId="2" borderId="0" xfId="0" applyFont="1" applyFill="1" applyAlignment="1">
      <alignment horizontal="right"/>
    </xf>
    <xf numFmtId="0" fontId="15" fillId="2" borderId="0" xfId="0" applyFont="1" applyFill="1"/>
    <xf numFmtId="0" fontId="15" fillId="2" borderId="0" xfId="0" applyFont="1" applyFill="1" applyAlignment="1">
      <alignment horizontal="right"/>
    </xf>
    <xf numFmtId="0" fontId="19" fillId="2" borderId="0" xfId="0" applyFont="1" applyFill="1" applyAlignment="1">
      <alignment horizontal="right"/>
    </xf>
    <xf numFmtId="0" fontId="20" fillId="2" borderId="0" xfId="1" applyNumberFormat="1" applyFont="1" applyFill="1" applyProtection="1"/>
    <xf numFmtId="166" fontId="14" fillId="2" borderId="0" xfId="1" applyNumberFormat="1" applyFont="1" applyFill="1" applyProtection="1"/>
    <xf numFmtId="166" fontId="14" fillId="2" borderId="0" xfId="1" applyNumberFormat="1" applyFont="1" applyFill="1"/>
    <xf numFmtId="0" fontId="2" fillId="2" borderId="0" xfId="0" applyFont="1" applyFill="1"/>
    <xf numFmtId="0" fontId="2" fillId="2" borderId="0" xfId="0" applyFont="1" applyFill="1" applyAlignment="1">
      <alignment horizontal="center"/>
    </xf>
    <xf numFmtId="0" fontId="21" fillId="2" borderId="8" xfId="0" applyFont="1" applyFill="1" applyBorder="1" applyAlignment="1">
      <alignment horizontal="center"/>
    </xf>
    <xf numFmtId="171" fontId="21" fillId="2" borderId="9" xfId="0" applyNumberFormat="1" applyFont="1" applyFill="1" applyBorder="1" applyAlignment="1">
      <alignment horizontal="center"/>
    </xf>
    <xf numFmtId="0" fontId="8" fillId="3" borderId="14" xfId="0" applyFont="1" applyFill="1" applyBorder="1" applyAlignment="1">
      <alignment horizontal="center"/>
    </xf>
    <xf numFmtId="170" fontId="6" fillId="3" borderId="13" xfId="0" applyNumberFormat="1" applyFont="1" applyFill="1" applyBorder="1" applyAlignment="1">
      <alignment horizontal="center" vertical="top"/>
    </xf>
    <xf numFmtId="0" fontId="8" fillId="7" borderId="0" xfId="0" applyFont="1" applyFill="1" applyAlignment="1">
      <alignment vertical="center"/>
    </xf>
    <xf numFmtId="18" fontId="8" fillId="7" borderId="5" xfId="0" applyNumberFormat="1" applyFont="1" applyFill="1" applyBorder="1" applyAlignment="1" applyProtection="1">
      <alignment horizontal="right" vertical="center"/>
      <protection locked="0"/>
    </xf>
    <xf numFmtId="0" fontId="11" fillId="7" borderId="27" xfId="0" applyFont="1" applyFill="1" applyBorder="1"/>
    <xf numFmtId="0" fontId="28" fillId="8" borderId="41" xfId="8" applyFont="1" applyFill="1" applyBorder="1" applyAlignment="1"/>
    <xf numFmtId="0" fontId="28" fillId="8" borderId="41" xfId="8" applyFont="1" applyFill="1" applyBorder="1" applyAlignment="1">
      <alignment horizontal="right"/>
    </xf>
    <xf numFmtId="0" fontId="28" fillId="8" borderId="42" xfId="8" applyFont="1" applyFill="1" applyBorder="1" applyAlignment="1">
      <alignment horizontal="right"/>
    </xf>
    <xf numFmtId="0" fontId="28" fillId="8" borderId="47" xfId="8" applyFont="1" applyFill="1" applyBorder="1" applyAlignment="1"/>
    <xf numFmtId="166" fontId="28" fillId="8" borderId="46" xfId="8" applyNumberFormat="1" applyFont="1" applyFill="1" applyBorder="1" applyAlignment="1">
      <alignment horizontal="center"/>
    </xf>
    <xf numFmtId="0" fontId="28" fillId="8" borderId="47" xfId="8" applyFont="1" applyFill="1" applyBorder="1" applyAlignment="1">
      <alignment horizontal="right"/>
    </xf>
    <xf numFmtId="0" fontId="26" fillId="8" borderId="48" xfId="6" applyFill="1" applyBorder="1" applyAlignment="1"/>
    <xf numFmtId="0" fontId="26" fillId="8" borderId="49" xfId="6" applyFill="1" applyBorder="1" applyAlignment="1"/>
    <xf numFmtId="0" fontId="25" fillId="2" borderId="53" xfId="5" applyFill="1" applyBorder="1" applyAlignment="1">
      <alignment horizontal="center"/>
    </xf>
    <xf numFmtId="0" fontId="35" fillId="2" borderId="23" xfId="0" applyFont="1" applyFill="1" applyBorder="1" applyAlignment="1" applyProtection="1">
      <alignment horizontal="left" vertical="center" indent="1"/>
      <protection locked="0"/>
    </xf>
    <xf numFmtId="169" fontId="28" fillId="8" borderId="40" xfId="3" applyNumberFormat="1" applyFont="1" applyFill="1" applyBorder="1" applyAlignment="1">
      <alignment horizontal="right"/>
    </xf>
    <xf numFmtId="169" fontId="28" fillId="8" borderId="46" xfId="3" applyNumberFormat="1" applyFont="1" applyFill="1" applyBorder="1" applyAlignment="1">
      <alignment horizontal="right"/>
    </xf>
    <xf numFmtId="169" fontId="29" fillId="8" borderId="51" xfId="3" applyNumberFormat="1" applyFont="1" applyFill="1" applyBorder="1" applyAlignment="1">
      <alignment horizontal="right"/>
    </xf>
    <xf numFmtId="169" fontId="29" fillId="8" borderId="52" xfId="3" applyNumberFormat="1" applyFont="1" applyFill="1" applyBorder="1" applyAlignment="1">
      <alignment horizontal="right"/>
    </xf>
    <xf numFmtId="164" fontId="30" fillId="2" borderId="12" xfId="0" applyNumberFormat="1" applyFont="1" applyFill="1" applyBorder="1" applyAlignment="1">
      <alignment horizontal="left"/>
    </xf>
    <xf numFmtId="0" fontId="30" fillId="2" borderId="0" xfId="0" applyFont="1" applyFill="1"/>
    <xf numFmtId="0" fontId="4" fillId="2" borderId="1" xfId="0" applyFont="1" applyFill="1" applyBorder="1" applyAlignment="1">
      <alignment horizontal="left" vertical="center" wrapText="1"/>
    </xf>
    <xf numFmtId="0" fontId="27" fillId="5" borderId="34" xfId="7" applyBorder="1" applyAlignment="1" applyProtection="1">
      <alignment horizontal="center" vertical="center" wrapText="1"/>
      <protection locked="0"/>
    </xf>
    <xf numFmtId="0" fontId="27" fillId="5" borderId="38" xfId="7" applyBorder="1" applyAlignment="1" applyProtection="1">
      <alignment horizontal="center" vertical="center" wrapText="1"/>
      <protection locked="0"/>
    </xf>
    <xf numFmtId="18" fontId="32" fillId="2" borderId="1" xfId="0" applyNumberFormat="1" applyFont="1" applyFill="1" applyBorder="1" applyAlignment="1" applyProtection="1">
      <alignment horizontal="left" vertical="center" indent="1"/>
      <protection locked="0"/>
    </xf>
    <xf numFmtId="2" fontId="6" fillId="7" borderId="0" xfId="0" quotePrefix="1" applyNumberFormat="1" applyFont="1" applyFill="1" applyAlignment="1" applyProtection="1">
      <alignment horizontal="center"/>
      <protection locked="0"/>
    </xf>
    <xf numFmtId="0" fontId="11" fillId="7" borderId="0" xfId="0" applyFont="1" applyFill="1" applyAlignment="1" applyProtection="1">
      <alignment vertical="center"/>
      <protection locked="0"/>
    </xf>
    <xf numFmtId="2" fontId="31" fillId="7" borderId="0" xfId="0" applyNumberFormat="1" applyFont="1" applyFill="1" applyAlignment="1" applyProtection="1">
      <alignment horizontal="left"/>
      <protection locked="0"/>
    </xf>
    <xf numFmtId="0" fontId="18" fillId="2" borderId="0" xfId="0" applyFont="1" applyFill="1" applyAlignment="1" applyProtection="1">
      <alignment horizontal="right"/>
      <protection locked="0"/>
    </xf>
    <xf numFmtId="166" fontId="27" fillId="6" borderId="40" xfId="8" applyNumberFormat="1" applyBorder="1" applyAlignment="1" applyProtection="1">
      <alignment horizontal="center"/>
      <protection locked="0"/>
    </xf>
    <xf numFmtId="172" fontId="25" fillId="2" borderId="25" xfId="4" applyNumberFormat="1" applyFill="1" applyBorder="1" applyAlignment="1" applyProtection="1">
      <alignment horizontal="center" vertical="center"/>
      <protection locked="0"/>
    </xf>
    <xf numFmtId="0" fontId="28" fillId="5" borderId="57" xfId="7" applyFont="1" applyBorder="1" applyAlignment="1" applyProtection="1">
      <alignment horizontal="right"/>
      <protection locked="0"/>
    </xf>
    <xf numFmtId="0" fontId="28" fillId="8" borderId="62" xfId="8" applyFont="1" applyFill="1" applyBorder="1" applyAlignment="1"/>
    <xf numFmtId="0" fontId="28" fillId="8" borderId="63" xfId="8" applyFont="1" applyFill="1" applyBorder="1" applyAlignment="1"/>
    <xf numFmtId="0" fontId="28" fillId="8" borderId="64" xfId="8" applyFont="1" applyFill="1" applyBorder="1" applyAlignment="1">
      <alignment horizontal="right"/>
    </xf>
    <xf numFmtId="166" fontId="28" fillId="8" borderId="65" xfId="8" applyNumberFormat="1" applyFont="1" applyFill="1" applyBorder="1" applyAlignment="1">
      <alignment horizontal="center"/>
    </xf>
    <xf numFmtId="166" fontId="28" fillId="8" borderId="66" xfId="8" applyNumberFormat="1" applyFont="1" applyFill="1" applyBorder="1" applyAlignment="1">
      <alignment horizontal="center"/>
    </xf>
    <xf numFmtId="0" fontId="26" fillId="8" borderId="67" xfId="6" applyFill="1" applyBorder="1" applyAlignment="1"/>
    <xf numFmtId="166" fontId="28" fillId="8" borderId="70" xfId="6" applyNumberFormat="1" applyFont="1" applyFill="1" applyBorder="1" applyAlignment="1">
      <alignment horizontal="center"/>
    </xf>
    <xf numFmtId="0" fontId="36" fillId="9" borderId="59" xfId="6" applyFont="1" applyFill="1" applyBorder="1" applyAlignment="1"/>
    <xf numFmtId="0" fontId="36" fillId="9" borderId="60" xfId="6" applyFont="1" applyFill="1" applyBorder="1" applyAlignment="1"/>
    <xf numFmtId="0" fontId="36" fillId="9" borderId="60" xfId="6" applyFont="1" applyFill="1" applyBorder="1" applyAlignment="1">
      <alignment horizontal="right"/>
    </xf>
    <xf numFmtId="166" fontId="33" fillId="9" borderId="60" xfId="6" applyNumberFormat="1" applyFont="1" applyFill="1" applyBorder="1" applyAlignment="1">
      <alignment horizontal="center"/>
    </xf>
    <xf numFmtId="166" fontId="33" fillId="9" borderId="61" xfId="6" applyNumberFormat="1" applyFont="1" applyFill="1" applyBorder="1" applyAlignment="1">
      <alignment horizontal="center"/>
    </xf>
    <xf numFmtId="14" fontId="0" fillId="0" borderId="0" xfId="0" applyNumberFormat="1"/>
    <xf numFmtId="0" fontId="2" fillId="0" borderId="0" xfId="0" applyFont="1"/>
    <xf numFmtId="0" fontId="8" fillId="2" borderId="0" xfId="0" applyFont="1" applyFill="1" applyAlignment="1">
      <alignment vertical="center"/>
    </xf>
    <xf numFmtId="0" fontId="8" fillId="0" borderId="0" xfId="0" applyFont="1" applyAlignment="1">
      <alignment vertical="center"/>
    </xf>
    <xf numFmtId="167" fontId="24" fillId="2" borderId="1" xfId="0" applyNumberFormat="1" applyFont="1" applyFill="1" applyBorder="1" applyAlignment="1">
      <alignment horizontal="center" vertical="center"/>
    </xf>
    <xf numFmtId="167" fontId="24" fillId="2" borderId="37" xfId="0" applyNumberFormat="1" applyFont="1" applyFill="1" applyBorder="1" applyAlignment="1">
      <alignment horizontal="center" vertical="center"/>
    </xf>
    <xf numFmtId="0" fontId="8" fillId="2" borderId="0" xfId="0" applyFont="1" applyFill="1" applyAlignment="1">
      <alignment horizontal="right" vertical="center"/>
    </xf>
    <xf numFmtId="0" fontId="6" fillId="2" borderId="0" xfId="0" applyFont="1" applyFill="1" applyAlignment="1">
      <alignment horizontal="right" vertical="center"/>
    </xf>
    <xf numFmtId="0" fontId="4" fillId="0" borderId="0" xfId="0" applyFont="1"/>
    <xf numFmtId="172" fontId="25" fillId="2" borderId="36" xfId="4" applyNumberFormat="1" applyFill="1" applyBorder="1" applyAlignment="1" applyProtection="1">
      <alignment horizontal="center" vertical="center"/>
      <protection locked="0"/>
    </xf>
    <xf numFmtId="0" fontId="4" fillId="2" borderId="0" xfId="0" applyFont="1" applyFill="1" applyAlignment="1">
      <alignment horizontal="right"/>
    </xf>
    <xf numFmtId="0" fontId="40" fillId="2" borderId="23" xfId="0" applyFont="1" applyFill="1" applyBorder="1" applyAlignment="1" applyProtection="1">
      <alignment horizontal="right" vertical="center"/>
      <protection locked="0"/>
    </xf>
    <xf numFmtId="0" fontId="40" fillId="2" borderId="24" xfId="0" applyFont="1" applyFill="1" applyBorder="1" applyAlignment="1" applyProtection="1">
      <alignment horizontal="left" vertical="center"/>
      <protection locked="0"/>
    </xf>
    <xf numFmtId="43" fontId="0" fillId="0" borderId="0" xfId="1" applyFont="1"/>
    <xf numFmtId="49" fontId="30" fillId="7" borderId="27" xfId="0" applyNumberFormat="1" applyFont="1" applyFill="1" applyBorder="1" applyAlignment="1">
      <alignment horizontal="right" vertical="center"/>
    </xf>
    <xf numFmtId="2" fontId="41" fillId="7" borderId="0" xfId="0" applyNumberFormat="1" applyFont="1" applyFill="1" applyAlignment="1">
      <alignment horizontal="center" vertical="center"/>
    </xf>
    <xf numFmtId="0" fontId="42" fillId="5" borderId="54" xfId="7" applyFont="1" applyBorder="1" applyAlignment="1" applyProtection="1">
      <alignment horizontal="center" vertical="center"/>
      <protection locked="0"/>
    </xf>
    <xf numFmtId="0" fontId="30" fillId="7" borderId="0" xfId="0" applyFont="1" applyFill="1" applyProtection="1">
      <protection locked="0"/>
    </xf>
    <xf numFmtId="49" fontId="30" fillId="7" borderId="5" xfId="0" applyNumberFormat="1" applyFont="1" applyFill="1" applyBorder="1" applyAlignment="1" applyProtection="1">
      <alignment horizontal="right" vertical="center"/>
      <protection locked="0"/>
    </xf>
    <xf numFmtId="0" fontId="30" fillId="7" borderId="27" xfId="0" applyFont="1" applyFill="1" applyBorder="1"/>
    <xf numFmtId="0" fontId="30" fillId="7" borderId="0" xfId="0" applyFont="1" applyFill="1"/>
    <xf numFmtId="0" fontId="43" fillId="7" borderId="0" xfId="0" applyFont="1" applyFill="1" applyAlignment="1" applyProtection="1">
      <alignment horizontal="right" vertical="center" wrapText="1"/>
      <protection locked="0"/>
    </xf>
    <xf numFmtId="18" fontId="30" fillId="7" borderId="5" xfId="0" applyNumberFormat="1" applyFont="1" applyFill="1" applyBorder="1" applyAlignment="1" applyProtection="1">
      <alignment horizontal="right" vertical="center"/>
      <protection locked="0"/>
    </xf>
    <xf numFmtId="0" fontId="30" fillId="7" borderId="31" xfId="0" applyFont="1" applyFill="1" applyBorder="1"/>
    <xf numFmtId="0" fontId="30" fillId="7" borderId="32" xfId="0" applyFont="1" applyFill="1" applyBorder="1" applyAlignment="1">
      <alignment horizontal="center" vertical="center" wrapText="1"/>
    </xf>
    <xf numFmtId="0" fontId="43" fillId="7" borderId="32" xfId="0" applyFont="1" applyFill="1" applyBorder="1" applyAlignment="1" applyProtection="1">
      <alignment horizontal="right" vertical="center" wrapText="1"/>
      <protection locked="0"/>
    </xf>
    <xf numFmtId="0" fontId="30" fillId="7" borderId="32" xfId="0" applyFont="1" applyFill="1" applyBorder="1" applyProtection="1">
      <protection locked="0"/>
    </xf>
    <xf numFmtId="18" fontId="30" fillId="7" borderId="33" xfId="0" applyNumberFormat="1" applyFont="1" applyFill="1" applyBorder="1" applyAlignment="1" applyProtection="1">
      <alignment horizontal="right" vertical="center"/>
      <protection locked="0"/>
    </xf>
    <xf numFmtId="18" fontId="44" fillId="6" borderId="1" xfId="8" applyNumberFormat="1" applyFont="1" applyBorder="1" applyAlignment="1" applyProtection="1">
      <alignment horizontal="center" vertical="center"/>
      <protection locked="0"/>
    </xf>
    <xf numFmtId="0" fontId="44" fillId="5" borderId="34" xfId="7" applyFont="1" applyBorder="1" applyAlignment="1" applyProtection="1">
      <alignment horizontal="center"/>
      <protection locked="0"/>
    </xf>
    <xf numFmtId="0" fontId="36" fillId="10" borderId="27" xfId="6" applyFont="1" applyFill="1" applyBorder="1" applyAlignment="1"/>
    <xf numFmtId="0" fontId="36" fillId="10" borderId="0" xfId="6" applyFont="1" applyFill="1" applyBorder="1" applyAlignment="1"/>
    <xf numFmtId="0" fontId="36" fillId="10" borderId="0" xfId="6" applyFont="1" applyFill="1" applyBorder="1" applyAlignment="1">
      <alignment horizontal="right"/>
    </xf>
    <xf numFmtId="166" fontId="33" fillId="10" borderId="0" xfId="6" applyNumberFormat="1" applyFont="1" applyFill="1" applyBorder="1" applyAlignment="1">
      <alignment horizontal="center"/>
    </xf>
    <xf numFmtId="166" fontId="33" fillId="10" borderId="72" xfId="6" applyNumberFormat="1" applyFont="1" applyFill="1" applyBorder="1" applyAlignment="1">
      <alignment horizontal="center"/>
    </xf>
    <xf numFmtId="0" fontId="2" fillId="2" borderId="1" xfId="0" applyFont="1" applyFill="1" applyBorder="1" applyAlignment="1">
      <alignment horizontal="center" wrapText="1"/>
    </xf>
    <xf numFmtId="164" fontId="30" fillId="2" borderId="13" xfId="0" applyNumberFormat="1" applyFont="1" applyFill="1" applyBorder="1" applyAlignment="1">
      <alignment horizontal="left"/>
    </xf>
    <xf numFmtId="0" fontId="46" fillId="0" borderId="0" xfId="0" applyFont="1" applyAlignment="1">
      <alignment vertical="center"/>
    </xf>
    <xf numFmtId="18" fontId="1" fillId="6" borderId="1" xfId="8" applyNumberFormat="1" applyFont="1" applyBorder="1" applyAlignment="1" applyProtection="1">
      <alignment horizontal="center" vertical="center"/>
      <protection locked="0"/>
    </xf>
    <xf numFmtId="166" fontId="0" fillId="2" borderId="0" xfId="1" applyNumberFormat="1" applyFont="1" applyFill="1"/>
    <xf numFmtId="166" fontId="19" fillId="2" borderId="0" xfId="1" applyNumberFormat="1" applyFont="1" applyFill="1" applyAlignment="1" applyProtection="1">
      <alignment horizontal="right"/>
    </xf>
    <xf numFmtId="166" fontId="15" fillId="2" borderId="0" xfId="1" applyNumberFormat="1" applyFont="1" applyFill="1"/>
    <xf numFmtId="166" fontId="4" fillId="2" borderId="0" xfId="1" applyNumberFormat="1" applyFont="1" applyFill="1"/>
    <xf numFmtId="166" fontId="8" fillId="2" borderId="0" xfId="1" applyNumberFormat="1" applyFont="1" applyFill="1" applyAlignment="1">
      <alignment vertical="center"/>
    </xf>
    <xf numFmtId="166" fontId="17" fillId="2" borderId="0" xfId="1" applyNumberFormat="1" applyFont="1" applyFill="1" applyAlignment="1" applyProtection="1">
      <alignment horizontal="right"/>
    </xf>
    <xf numFmtId="166" fontId="0" fillId="2" borderId="0" xfId="1" applyNumberFormat="1" applyFont="1" applyFill="1" applyAlignment="1">
      <alignment horizontal="right"/>
    </xf>
    <xf numFmtId="43" fontId="47" fillId="2" borderId="0" xfId="0" applyNumberFormat="1" applyFont="1" applyFill="1"/>
    <xf numFmtId="0" fontId="4" fillId="11" borderId="1" xfId="0" applyFont="1" applyFill="1" applyBorder="1" applyAlignment="1" applyProtection="1">
      <alignment horizontal="left"/>
      <protection locked="0"/>
    </xf>
    <xf numFmtId="0" fontId="4" fillId="11" borderId="2" xfId="0" applyFont="1" applyFill="1" applyBorder="1" applyProtection="1">
      <protection locked="0"/>
    </xf>
    <xf numFmtId="0" fontId="0" fillId="11" borderId="1" xfId="0" applyFill="1" applyBorder="1" applyAlignment="1" applyProtection="1">
      <alignment horizontal="center"/>
      <protection locked="0"/>
    </xf>
    <xf numFmtId="39" fontId="0" fillId="11" borderId="1" xfId="1" applyNumberFormat="1" applyFont="1" applyFill="1" applyBorder="1" applyAlignment="1" applyProtection="1">
      <alignment horizontal="center"/>
      <protection locked="0"/>
    </xf>
    <xf numFmtId="164" fontId="2" fillId="11" borderId="1" xfId="0" applyNumberFormat="1" applyFont="1" applyFill="1" applyBorder="1" applyAlignment="1" applyProtection="1">
      <alignment horizontal="center"/>
      <protection locked="0"/>
    </xf>
    <xf numFmtId="164" fontId="45" fillId="11" borderId="1" xfId="9" applyNumberFormat="1" applyFill="1" applyBorder="1" applyAlignment="1" applyProtection="1">
      <alignment horizontal="center"/>
      <protection locked="0"/>
    </xf>
    <xf numFmtId="164" fontId="0" fillId="11" borderId="1" xfId="0" applyNumberFormat="1" applyFill="1" applyBorder="1" applyAlignment="1" applyProtection="1">
      <alignment horizontal="center"/>
      <protection locked="0"/>
    </xf>
    <xf numFmtId="0" fontId="4" fillId="11" borderId="2" xfId="0" applyFont="1" applyFill="1" applyBorder="1" applyAlignment="1">
      <alignment horizontal="center"/>
    </xf>
    <xf numFmtId="0" fontId="3" fillId="12" borderId="4" xfId="0" applyFont="1" applyFill="1" applyBorder="1" applyAlignment="1">
      <alignment horizontal="center" vertical="center"/>
    </xf>
    <xf numFmtId="0" fontId="3" fillId="12" borderId="0" xfId="0" applyFont="1" applyFill="1" applyAlignment="1">
      <alignment horizontal="center" vertical="center"/>
    </xf>
    <xf numFmtId="0" fontId="48" fillId="12" borderId="4" xfId="0" applyFont="1" applyFill="1" applyBorder="1" applyAlignment="1">
      <alignment horizontal="right" vertical="center"/>
    </xf>
    <xf numFmtId="18" fontId="10" fillId="2" borderId="26" xfId="0" applyNumberFormat="1" applyFont="1" applyFill="1" applyBorder="1" applyAlignment="1">
      <alignment horizontal="center" vertical="center" wrapText="1"/>
    </xf>
    <xf numFmtId="18" fontId="10" fillId="2" borderId="28" xfId="0" applyNumberFormat="1" applyFont="1" applyFill="1" applyBorder="1" applyAlignment="1">
      <alignment horizontal="center" vertical="center" wrapText="1"/>
    </xf>
    <xf numFmtId="0" fontId="39" fillId="2" borderId="22" xfId="0" applyFont="1" applyFill="1" applyBorder="1" applyAlignment="1" applyProtection="1">
      <alignment horizontal="left" vertical="top"/>
      <protection locked="0"/>
    </xf>
    <xf numFmtId="0" fontId="39" fillId="2" borderId="23" xfId="0" applyFont="1" applyFill="1" applyBorder="1" applyAlignment="1" applyProtection="1">
      <alignment horizontal="left" vertical="top"/>
      <protection locked="0"/>
    </xf>
    <xf numFmtId="165" fontId="24" fillId="2" borderId="29" xfId="0" applyNumberFormat="1" applyFont="1" applyFill="1" applyBorder="1" applyAlignment="1">
      <alignment horizontal="center" vertical="center"/>
    </xf>
    <xf numFmtId="165" fontId="24" fillId="2" borderId="30" xfId="0" applyNumberFormat="1" applyFont="1" applyFill="1" applyBorder="1" applyAlignment="1">
      <alignment horizontal="center" vertical="center"/>
    </xf>
    <xf numFmtId="165" fontId="24" fillId="2" borderId="35" xfId="0" applyNumberFormat="1" applyFont="1" applyFill="1" applyBorder="1" applyAlignment="1">
      <alignment horizontal="center" vertical="center"/>
    </xf>
    <xf numFmtId="0" fontId="30" fillId="7" borderId="27" xfId="0" applyFont="1" applyFill="1" applyBorder="1" applyAlignment="1">
      <alignment horizontal="right" vertical="center" wrapText="1"/>
    </xf>
    <xf numFmtId="0" fontId="30" fillId="7" borderId="0" xfId="0" applyFont="1" applyFill="1" applyAlignment="1">
      <alignment horizontal="right" vertical="center" wrapText="1"/>
    </xf>
    <xf numFmtId="0" fontId="38" fillId="2" borderId="22" xfId="0" applyFont="1" applyFill="1" applyBorder="1" applyAlignment="1">
      <alignment horizontal="left"/>
    </xf>
    <xf numFmtId="0" fontId="38" fillId="2" borderId="23" xfId="0" applyFont="1" applyFill="1" applyBorder="1" applyAlignment="1">
      <alignment horizontal="left"/>
    </xf>
    <xf numFmtId="0" fontId="38" fillId="2" borderId="24" xfId="0" applyFont="1" applyFill="1" applyBorder="1" applyAlignment="1">
      <alignment horizontal="left"/>
    </xf>
    <xf numFmtId="168" fontId="37" fillId="6" borderId="39" xfId="8" applyNumberFormat="1" applyFont="1" applyBorder="1" applyAlignment="1" applyProtection="1">
      <alignment horizontal="center" vertical="center"/>
      <protection locked="0"/>
    </xf>
    <xf numFmtId="168" fontId="37" fillId="6" borderId="19" xfId="8" applyNumberFormat="1" applyFont="1" applyBorder="1" applyAlignment="1" applyProtection="1">
      <alignment horizontal="center" vertical="center"/>
      <protection locked="0"/>
    </xf>
    <xf numFmtId="166" fontId="28" fillId="8" borderId="70" xfId="6" applyNumberFormat="1" applyFont="1" applyFill="1" applyBorder="1" applyAlignment="1">
      <alignment horizontal="center"/>
    </xf>
    <xf numFmtId="169" fontId="28" fillId="8" borderId="40" xfId="3" applyNumberFormat="1" applyFont="1" applyFill="1" applyBorder="1" applyAlignment="1">
      <alignment horizontal="right"/>
    </xf>
    <xf numFmtId="0" fontId="15" fillId="2" borderId="45" xfId="0" applyFont="1" applyFill="1" applyBorder="1" applyAlignment="1">
      <alignment horizontal="center" wrapText="1"/>
    </xf>
    <xf numFmtId="0" fontId="15" fillId="2" borderId="58" xfId="0" applyFont="1" applyFill="1" applyBorder="1" applyAlignment="1">
      <alignment horizontal="center" wrapText="1"/>
    </xf>
    <xf numFmtId="0" fontId="25" fillId="2" borderId="53" xfId="5" applyFill="1" applyBorder="1" applyAlignment="1">
      <alignment horizontal="center"/>
    </xf>
    <xf numFmtId="0" fontId="28" fillId="5" borderId="76" xfId="7" applyFont="1" applyBorder="1" applyAlignment="1" applyProtection="1">
      <alignment horizontal="right"/>
      <protection locked="0"/>
    </xf>
    <xf numFmtId="0" fontId="28" fillId="5" borderId="77" xfId="7" applyFont="1" applyBorder="1" applyAlignment="1" applyProtection="1">
      <alignment horizontal="right"/>
      <protection locked="0"/>
    </xf>
    <xf numFmtId="169" fontId="29" fillId="8" borderId="51" xfId="3" applyNumberFormat="1" applyFont="1" applyFill="1" applyBorder="1" applyAlignment="1">
      <alignment horizontal="right"/>
    </xf>
    <xf numFmtId="2" fontId="33" fillId="2" borderId="43" xfId="0" applyNumberFormat="1" applyFont="1" applyFill="1" applyBorder="1" applyAlignment="1">
      <alignment horizontal="center" vertical="center" wrapText="1"/>
    </xf>
    <xf numFmtId="2" fontId="33" fillId="2" borderId="44" xfId="0" applyNumberFormat="1" applyFont="1" applyFill="1" applyBorder="1" applyAlignment="1">
      <alignment horizontal="center" vertical="center" wrapText="1"/>
    </xf>
    <xf numFmtId="2" fontId="33" fillId="2" borderId="55" xfId="0" applyNumberFormat="1" applyFont="1" applyFill="1" applyBorder="1" applyAlignment="1">
      <alignment horizontal="center" vertical="center" wrapText="1"/>
    </xf>
    <xf numFmtId="2" fontId="33" fillId="2" borderId="56" xfId="0" applyNumberFormat="1" applyFont="1" applyFill="1" applyBorder="1" applyAlignment="1">
      <alignment horizontal="center" vertical="center" wrapText="1"/>
    </xf>
    <xf numFmtId="166" fontId="33" fillId="10" borderId="0" xfId="6" applyNumberFormat="1" applyFont="1" applyFill="1" applyBorder="1" applyAlignment="1">
      <alignment horizontal="center"/>
    </xf>
    <xf numFmtId="166" fontId="33" fillId="9" borderId="60" xfId="6" applyNumberFormat="1" applyFont="1" applyFill="1" applyBorder="1" applyAlignment="1">
      <alignment horizontal="center"/>
    </xf>
    <xf numFmtId="166" fontId="28" fillId="8" borderId="78" xfId="8" applyNumberFormat="1" applyFont="1" applyFill="1" applyBorder="1" applyAlignment="1">
      <alignment horizontal="center"/>
    </xf>
    <xf numFmtId="166" fontId="28" fillId="8" borderId="64" xfId="8" applyNumberFormat="1" applyFont="1" applyFill="1" applyBorder="1" applyAlignment="1">
      <alignment horizontal="center"/>
    </xf>
    <xf numFmtId="166" fontId="27" fillId="6" borderId="40" xfId="8" applyNumberFormat="1" applyBorder="1" applyAlignment="1" applyProtection="1">
      <alignment horizontal="center"/>
      <protection locked="0"/>
    </xf>
    <xf numFmtId="0" fontId="34" fillId="2" borderId="31" xfId="0" applyFont="1" applyFill="1" applyBorder="1" applyAlignment="1">
      <alignment horizontal="left" vertical="center" indent="1"/>
    </xf>
    <xf numFmtId="0" fontId="34" fillId="2" borderId="32" xfId="0" applyFont="1" applyFill="1" applyBorder="1" applyAlignment="1">
      <alignment horizontal="left" vertical="center" indent="1"/>
    </xf>
    <xf numFmtId="0" fontId="34" fillId="2" borderId="33" xfId="0" applyFont="1" applyFill="1" applyBorder="1" applyAlignment="1">
      <alignment horizontal="left" vertical="center" indent="1"/>
    </xf>
    <xf numFmtId="49" fontId="4" fillId="2" borderId="1" xfId="0" applyNumberFormat="1" applyFont="1" applyFill="1" applyBorder="1" applyAlignment="1">
      <alignment horizontal="center" vertical="center" wrapText="1"/>
    </xf>
    <xf numFmtId="0" fontId="10" fillId="2" borderId="14" xfId="0" applyFont="1" applyFill="1" applyBorder="1" applyAlignment="1">
      <alignment horizontal="left" vertical="center" wrapText="1"/>
    </xf>
    <xf numFmtId="0" fontId="10" fillId="2" borderId="12" xfId="0" applyFont="1" applyFill="1" applyBorder="1" applyAlignment="1">
      <alignment horizontal="left" vertical="center" wrapText="1"/>
    </xf>
    <xf numFmtId="171" fontId="30" fillId="2" borderId="6" xfId="0" applyNumberFormat="1" applyFont="1" applyFill="1" applyBorder="1" applyAlignment="1">
      <alignment horizontal="center"/>
    </xf>
    <xf numFmtId="171" fontId="30" fillId="2" borderId="7" xfId="0" applyNumberFormat="1" applyFont="1" applyFill="1" applyBorder="1" applyAlignment="1">
      <alignment horizontal="center"/>
    </xf>
    <xf numFmtId="171" fontId="4" fillId="2" borderId="10" xfId="0" applyNumberFormat="1" applyFont="1" applyFill="1" applyBorder="1" applyAlignment="1">
      <alignment horizontal="center"/>
    </xf>
    <xf numFmtId="171" fontId="4" fillId="2" borderId="11" xfId="0" applyNumberFormat="1" applyFont="1" applyFill="1" applyBorder="1" applyAlignment="1">
      <alignment horizontal="center"/>
    </xf>
    <xf numFmtId="171" fontId="4" fillId="2" borderId="6" xfId="0" applyNumberFormat="1" applyFont="1" applyFill="1" applyBorder="1" applyAlignment="1">
      <alignment horizontal="center"/>
    </xf>
    <xf numFmtId="171" fontId="4" fillId="2" borderId="7" xfId="0" applyNumberFormat="1" applyFont="1" applyFill="1" applyBorder="1" applyAlignment="1">
      <alignment horizontal="center"/>
    </xf>
    <xf numFmtId="167" fontId="10" fillId="2" borderId="13" xfId="0" applyNumberFormat="1" applyFont="1" applyFill="1" applyBorder="1" applyAlignment="1">
      <alignment horizontal="center"/>
    </xf>
    <xf numFmtId="0" fontId="22" fillId="4" borderId="17" xfId="0" applyFont="1" applyFill="1" applyBorder="1" applyAlignment="1" applyProtection="1">
      <alignment horizontal="center" vertical="center" wrapText="1"/>
      <protection locked="0"/>
    </xf>
    <xf numFmtId="0" fontId="22" fillId="4" borderId="18" xfId="0" applyFont="1" applyFill="1" applyBorder="1" applyAlignment="1" applyProtection="1">
      <alignment horizontal="center" vertical="center" wrapText="1"/>
      <protection locked="0"/>
    </xf>
    <xf numFmtId="172" fontId="10" fillId="2" borderId="14" xfId="0" applyNumberFormat="1" applyFont="1" applyFill="1" applyBorder="1" applyAlignment="1">
      <alignment horizontal="center"/>
    </xf>
    <xf numFmtId="39" fontId="2" fillId="11" borderId="1" xfId="1" applyNumberFormat="1" applyFont="1" applyFill="1" applyBorder="1" applyAlignment="1" applyProtection="1">
      <alignment horizontal="center"/>
      <protection locked="0"/>
    </xf>
    <xf numFmtId="0" fontId="1" fillId="11" borderId="1" xfId="8" applyFont="1" applyFill="1" applyBorder="1"/>
    <xf numFmtId="0" fontId="1" fillId="8" borderId="68" xfId="6" applyFont="1" applyFill="1" applyBorder="1" applyAlignment="1"/>
    <xf numFmtId="0" fontId="1" fillId="8" borderId="69" xfId="6" applyFont="1" applyFill="1" applyBorder="1" applyAlignment="1">
      <alignment horizontal="right"/>
    </xf>
    <xf numFmtId="166" fontId="1" fillId="8" borderId="71" xfId="6" applyNumberFormat="1" applyFont="1" applyFill="1" applyBorder="1" applyAlignment="1">
      <alignment horizontal="center"/>
    </xf>
    <xf numFmtId="166" fontId="1" fillId="6" borderId="73" xfId="1" applyNumberFormat="1" applyFont="1" applyFill="1" applyBorder="1" applyAlignment="1" applyProtection="1">
      <alignment horizontal="center" vertical="center"/>
      <protection locked="0"/>
    </xf>
    <xf numFmtId="166" fontId="1" fillId="6" borderId="74" xfId="1" applyNumberFormat="1" applyFont="1" applyFill="1" applyBorder="1" applyAlignment="1" applyProtection="1">
      <alignment horizontal="center" vertical="center"/>
      <protection locked="0"/>
    </xf>
    <xf numFmtId="166" fontId="1" fillId="6" borderId="75" xfId="1" applyNumberFormat="1" applyFont="1" applyFill="1" applyBorder="1" applyAlignment="1" applyProtection="1">
      <alignment horizontal="center" vertical="center"/>
      <protection locked="0"/>
    </xf>
    <xf numFmtId="166" fontId="1" fillId="6" borderId="2" xfId="1" applyNumberFormat="1" applyFont="1" applyFill="1" applyBorder="1" applyAlignment="1" applyProtection="1">
      <alignment horizontal="center" vertical="center"/>
      <protection locked="0"/>
    </xf>
    <xf numFmtId="166" fontId="1" fillId="6" borderId="3" xfId="1" applyNumberFormat="1" applyFont="1" applyFill="1" applyBorder="1" applyAlignment="1" applyProtection="1">
      <alignment horizontal="center" vertical="center"/>
      <protection locked="0"/>
    </xf>
    <xf numFmtId="166" fontId="1" fillId="6" borderId="1" xfId="1" applyNumberFormat="1" applyFont="1" applyFill="1" applyBorder="1" applyAlignment="1" applyProtection="1">
      <alignment horizontal="center" vertical="center"/>
      <protection locked="0"/>
    </xf>
    <xf numFmtId="0" fontId="1" fillId="8" borderId="50" xfId="6" applyFont="1" applyFill="1" applyBorder="1" applyAlignment="1">
      <alignment horizontal="right"/>
    </xf>
    <xf numFmtId="0" fontId="1" fillId="5" borderId="34" xfId="7" applyFont="1" applyBorder="1" applyAlignment="1" applyProtection="1">
      <alignment horizontal="center" vertical="center" wrapText="1"/>
      <protection locked="0"/>
    </xf>
    <xf numFmtId="43" fontId="2" fillId="2" borderId="0" xfId="1" applyFont="1" applyFill="1" applyProtection="1"/>
    <xf numFmtId="166" fontId="2" fillId="2" borderId="0" xfId="1" applyNumberFormat="1" applyFont="1" applyFill="1" applyProtection="1"/>
    <xf numFmtId="0" fontId="17" fillId="2" borderId="0" xfId="0" applyFont="1" applyFill="1" applyAlignment="1" applyProtection="1">
      <alignment horizontal="right"/>
      <protection locked="0"/>
    </xf>
    <xf numFmtId="0" fontId="2" fillId="7" borderId="0" xfId="0" applyFont="1" applyFill="1" applyProtection="1">
      <protection locked="0"/>
    </xf>
    <xf numFmtId="0" fontId="2" fillId="7" borderId="5" xfId="0" applyFont="1" applyFill="1" applyBorder="1" applyProtection="1">
      <protection locked="0"/>
    </xf>
    <xf numFmtId="0" fontId="2" fillId="2" borderId="0" xfId="0" applyFont="1" applyFill="1" applyAlignment="1">
      <alignment horizontal="right"/>
    </xf>
    <xf numFmtId="44" fontId="2" fillId="2" borderId="0" xfId="2" applyFont="1" applyFill="1" applyProtection="1"/>
    <xf numFmtId="43" fontId="2" fillId="2" borderId="0" xfId="0" applyNumberFormat="1" applyFont="1" applyFill="1"/>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cellXfs>
  <cellStyles count="10">
    <cellStyle name="20% - Accent1" xfId="7" builtinId="30"/>
    <cellStyle name="20% - Accent3" xfId="8" builtinId="38"/>
    <cellStyle name="Comma" xfId="1" builtinId="3"/>
    <cellStyle name="Currency" xfId="2" builtinId="4"/>
    <cellStyle name="Heading 3" xfId="4" builtinId="18"/>
    <cellStyle name="Heading 4" xfId="5" builtinId="19"/>
    <cellStyle name="Hyperlink" xfId="9" builtinId="8"/>
    <cellStyle name="Normal" xfId="0" builtinId="0"/>
    <cellStyle name="Percent" xfId="3" builtinId="5"/>
    <cellStyle name="Total" xfId="6" builtinId="25"/>
  </cellStyles>
  <dxfs count="67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fill>
        <patternFill>
          <bgColor rgb="FFFFFF00"/>
        </patternFill>
      </fill>
    </dxf>
    <dxf>
      <font>
        <color theme="0"/>
      </font>
    </dxf>
    <dxf>
      <font>
        <color theme="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fill>
        <patternFill>
          <bgColor rgb="FFFFFF00"/>
        </patternFill>
      </fill>
    </dxf>
    <dxf>
      <font>
        <color theme="0"/>
      </font>
    </dxf>
    <dxf>
      <font>
        <color theme="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color rgb="FFFF0000"/>
      </font>
      <fill>
        <patternFill>
          <bgColor rgb="FFFFFF00"/>
        </patternFill>
      </fill>
    </dxf>
    <dxf>
      <font>
        <color theme="0"/>
      </font>
    </dxf>
    <dxf>
      <font>
        <color theme="0"/>
      </font>
    </dxf>
    <dxf>
      <font>
        <color auto="1"/>
      </font>
      <fill>
        <patternFill>
          <bgColor theme="0"/>
        </patternFill>
      </fill>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font>
    </dxf>
    <dxf>
      <font>
        <color theme="0"/>
      </font>
    </dxf>
    <dxf>
      <font>
        <color theme="0"/>
      </font>
    </dxf>
    <dxf>
      <font>
        <color auto="1"/>
      </font>
      <fill>
        <patternFill>
          <bgColor theme="0"/>
        </patternFill>
      </fill>
    </dxf>
    <dxf>
      <font>
        <color theme="0"/>
      </font>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auto="1"/>
      </font>
      <fill>
        <patternFill>
          <bgColor theme="0"/>
        </patternFill>
      </fill>
    </dxf>
    <dxf>
      <font>
        <color auto="1"/>
      </font>
      <fill>
        <patternFill>
          <bgColor theme="0"/>
        </patternFill>
      </fill>
    </dxf>
    <dxf>
      <font>
        <color theme="0" tint="-4.9989318521683403E-2"/>
        <name val="Cambria"/>
        <scheme val="none"/>
      </font>
    </dxf>
    <dxf>
      <font>
        <color theme="0" tint="-4.9989318521683403E-2"/>
        <name val="Cambria"/>
        <scheme val="none"/>
      </font>
    </dxf>
    <dxf>
      <font>
        <color theme="0"/>
      </font>
    </dxf>
    <dxf>
      <font>
        <color auto="1"/>
      </font>
      <fill>
        <patternFill>
          <bgColor theme="0"/>
        </patternFill>
      </fill>
    </dxf>
    <dxf>
      <font>
        <color theme="0"/>
      </font>
    </dxf>
    <dxf>
      <font>
        <b/>
        <i val="0"/>
        <color auto="1"/>
      </font>
      <fill>
        <patternFill>
          <bgColor theme="6" tint="0.79998168889431442"/>
        </patternFill>
      </fill>
    </dxf>
    <dxf>
      <font>
        <color auto="1"/>
      </font>
      <fill>
        <patternFill>
          <bgColor theme="0"/>
        </patternFill>
      </fill>
    </dxf>
    <dxf>
      <font>
        <color auto="1"/>
      </font>
      <fill>
        <patternFill>
          <bgColor theme="0"/>
        </patternFill>
      </fill>
    </dxf>
    <dxf>
      <font>
        <color theme="0"/>
      </font>
    </dxf>
    <dxf>
      <font>
        <color theme="0" tint="-4.9989318521683403E-2"/>
        <name val="Cambria"/>
        <scheme val="none"/>
      </font>
    </dxf>
    <dxf>
      <font>
        <color theme="0" tint="-4.9989318521683403E-2"/>
        <name val="Cambria"/>
        <scheme val="none"/>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
      <font>
        <condense val="0"/>
        <extend val="0"/>
        <color indexed="2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I$3"/>
</file>

<file path=xl/ctrlProps/ctrlProp10.xml><?xml version="1.0" encoding="utf-8"?>
<formControlPr xmlns="http://schemas.microsoft.com/office/spreadsheetml/2009/9/main" objectType="CheckBox" fmlaLink="I13"/>
</file>

<file path=xl/ctrlProps/ctrlProp100.xml><?xml version="1.0" encoding="utf-8"?>
<formControlPr xmlns="http://schemas.microsoft.com/office/spreadsheetml/2009/9/main" objectType="CheckBox" fmlaLink="$X$61" lockText="1"/>
</file>

<file path=xl/ctrlProps/ctrlProp101.xml><?xml version="1.0" encoding="utf-8"?>
<formControlPr xmlns="http://schemas.microsoft.com/office/spreadsheetml/2009/9/main" objectType="CheckBox" fmlaLink="$Y$61" lockText="1"/>
</file>

<file path=xl/ctrlProps/ctrlProp102.xml><?xml version="1.0" encoding="utf-8"?>
<formControlPr xmlns="http://schemas.microsoft.com/office/spreadsheetml/2009/9/main" objectType="CheckBox" fmlaLink="$Z$61" lockText="1"/>
</file>

<file path=xl/ctrlProps/ctrlProp103.xml><?xml version="1.0" encoding="utf-8"?>
<formControlPr xmlns="http://schemas.microsoft.com/office/spreadsheetml/2009/9/main" objectType="CheckBox" fmlaLink="$AA$61" lockText="1"/>
</file>

<file path=xl/ctrlProps/ctrlProp104.xml><?xml version="1.0" encoding="utf-8"?>
<formControlPr xmlns="http://schemas.microsoft.com/office/spreadsheetml/2009/9/main" objectType="CheckBox" fmlaLink="$T$61" lockText="1"/>
</file>

<file path=xl/ctrlProps/ctrlProp105.xml><?xml version="1.0" encoding="utf-8"?>
<formControlPr xmlns="http://schemas.microsoft.com/office/spreadsheetml/2009/9/main" objectType="CheckBox" checked="Checked" fmlaLink="$H$71"/>
</file>

<file path=xl/ctrlProps/ctrlProp106.xml><?xml version="1.0" encoding="utf-8"?>
<formControlPr xmlns="http://schemas.microsoft.com/office/spreadsheetml/2009/9/main" objectType="CheckBox" fmlaLink="$U$69" lockText="1"/>
</file>

<file path=xl/ctrlProps/ctrlProp107.xml><?xml version="1.0" encoding="utf-8"?>
<formControlPr xmlns="http://schemas.microsoft.com/office/spreadsheetml/2009/9/main" objectType="CheckBox" fmlaLink="$V$69" lockText="1"/>
</file>

<file path=xl/ctrlProps/ctrlProp108.xml><?xml version="1.0" encoding="utf-8"?>
<formControlPr xmlns="http://schemas.microsoft.com/office/spreadsheetml/2009/9/main" objectType="CheckBox" fmlaLink="$W$69" lockText="1"/>
</file>

<file path=xl/ctrlProps/ctrlProp109.xml><?xml version="1.0" encoding="utf-8"?>
<formControlPr xmlns="http://schemas.microsoft.com/office/spreadsheetml/2009/9/main" objectType="CheckBox" fmlaLink="$X$69" lockText="1"/>
</file>

<file path=xl/ctrlProps/ctrlProp11.xml><?xml version="1.0" encoding="utf-8"?>
<formControlPr xmlns="http://schemas.microsoft.com/office/spreadsheetml/2009/9/main" objectType="CheckBox" fmlaLink="I14"/>
</file>

<file path=xl/ctrlProps/ctrlProp110.xml><?xml version="1.0" encoding="utf-8"?>
<formControlPr xmlns="http://schemas.microsoft.com/office/spreadsheetml/2009/9/main" objectType="CheckBox" fmlaLink="$Y$69" lockText="1"/>
</file>

<file path=xl/ctrlProps/ctrlProp111.xml><?xml version="1.0" encoding="utf-8"?>
<formControlPr xmlns="http://schemas.microsoft.com/office/spreadsheetml/2009/9/main" objectType="CheckBox" fmlaLink="$Z$69" lockText="1"/>
</file>

<file path=xl/ctrlProps/ctrlProp112.xml><?xml version="1.0" encoding="utf-8"?>
<formControlPr xmlns="http://schemas.microsoft.com/office/spreadsheetml/2009/9/main" objectType="CheckBox" fmlaLink="$AA$69" lockText="1"/>
</file>

<file path=xl/ctrlProps/ctrlProp113.xml><?xml version="1.0" encoding="utf-8"?>
<formControlPr xmlns="http://schemas.microsoft.com/office/spreadsheetml/2009/9/main" objectType="CheckBox" fmlaLink="$T$69" lockText="1"/>
</file>

<file path=xl/ctrlProps/ctrlProp114.xml><?xml version="1.0" encoding="utf-8"?>
<formControlPr xmlns="http://schemas.microsoft.com/office/spreadsheetml/2009/9/main" objectType="CheckBox" fmlaLink="$H$79"/>
</file>

<file path=xl/ctrlProps/ctrlProp115.xml><?xml version="1.0" encoding="utf-8"?>
<formControlPr xmlns="http://schemas.microsoft.com/office/spreadsheetml/2009/9/main" objectType="CheckBox" fmlaLink="$U$77" lockText="1"/>
</file>

<file path=xl/ctrlProps/ctrlProp116.xml><?xml version="1.0" encoding="utf-8"?>
<formControlPr xmlns="http://schemas.microsoft.com/office/spreadsheetml/2009/9/main" objectType="CheckBox" fmlaLink="$V$77" lockText="1"/>
</file>

<file path=xl/ctrlProps/ctrlProp117.xml><?xml version="1.0" encoding="utf-8"?>
<formControlPr xmlns="http://schemas.microsoft.com/office/spreadsheetml/2009/9/main" objectType="CheckBox" fmlaLink="$W$77" lockText="1"/>
</file>

<file path=xl/ctrlProps/ctrlProp118.xml><?xml version="1.0" encoding="utf-8"?>
<formControlPr xmlns="http://schemas.microsoft.com/office/spreadsheetml/2009/9/main" objectType="CheckBox" fmlaLink="$X$77" lockText="1"/>
</file>

<file path=xl/ctrlProps/ctrlProp119.xml><?xml version="1.0" encoding="utf-8"?>
<formControlPr xmlns="http://schemas.microsoft.com/office/spreadsheetml/2009/9/main" objectType="CheckBox" fmlaLink="$Y$77" lockText="1"/>
</file>

<file path=xl/ctrlProps/ctrlProp12.xml><?xml version="1.0" encoding="utf-8"?>
<formControlPr xmlns="http://schemas.microsoft.com/office/spreadsheetml/2009/9/main" objectType="CheckBox" fmlaLink="$I$15"/>
</file>

<file path=xl/ctrlProps/ctrlProp120.xml><?xml version="1.0" encoding="utf-8"?>
<formControlPr xmlns="http://schemas.microsoft.com/office/spreadsheetml/2009/9/main" objectType="CheckBox" fmlaLink="$Z$77" lockText="1"/>
</file>

<file path=xl/ctrlProps/ctrlProp121.xml><?xml version="1.0" encoding="utf-8"?>
<formControlPr xmlns="http://schemas.microsoft.com/office/spreadsheetml/2009/9/main" objectType="CheckBox" fmlaLink="$AA$77" lockText="1"/>
</file>

<file path=xl/ctrlProps/ctrlProp122.xml><?xml version="1.0" encoding="utf-8"?>
<formControlPr xmlns="http://schemas.microsoft.com/office/spreadsheetml/2009/9/main" objectType="CheckBox" fmlaLink="$T$77" lockText="1"/>
</file>

<file path=xl/ctrlProps/ctrlProp123.xml><?xml version="1.0" encoding="utf-8"?>
<formControlPr xmlns="http://schemas.microsoft.com/office/spreadsheetml/2009/9/main" objectType="CheckBox" checked="Checked" fmlaLink="$H$87"/>
</file>

<file path=xl/ctrlProps/ctrlProp124.xml><?xml version="1.0" encoding="utf-8"?>
<formControlPr xmlns="http://schemas.microsoft.com/office/spreadsheetml/2009/9/main" objectType="CheckBox" fmlaLink="$U$85" lockText="1"/>
</file>

<file path=xl/ctrlProps/ctrlProp125.xml><?xml version="1.0" encoding="utf-8"?>
<formControlPr xmlns="http://schemas.microsoft.com/office/spreadsheetml/2009/9/main" objectType="CheckBox" fmlaLink="$V$85" lockText="1"/>
</file>

<file path=xl/ctrlProps/ctrlProp126.xml><?xml version="1.0" encoding="utf-8"?>
<formControlPr xmlns="http://schemas.microsoft.com/office/spreadsheetml/2009/9/main" objectType="CheckBox" fmlaLink="$W$85" lockText="1"/>
</file>

<file path=xl/ctrlProps/ctrlProp127.xml><?xml version="1.0" encoding="utf-8"?>
<formControlPr xmlns="http://schemas.microsoft.com/office/spreadsheetml/2009/9/main" objectType="CheckBox" fmlaLink="$X$85" lockText="1"/>
</file>

<file path=xl/ctrlProps/ctrlProp128.xml><?xml version="1.0" encoding="utf-8"?>
<formControlPr xmlns="http://schemas.microsoft.com/office/spreadsheetml/2009/9/main" objectType="CheckBox" fmlaLink="$Y$85" lockText="1"/>
</file>

<file path=xl/ctrlProps/ctrlProp129.xml><?xml version="1.0" encoding="utf-8"?>
<formControlPr xmlns="http://schemas.microsoft.com/office/spreadsheetml/2009/9/main" objectType="CheckBox" fmlaLink="$Z$85" lockText="1"/>
</file>

<file path=xl/ctrlProps/ctrlProp13.xml><?xml version="1.0" encoding="utf-8"?>
<formControlPr xmlns="http://schemas.microsoft.com/office/spreadsheetml/2009/9/main" objectType="CheckBox" fmlaLink="I16"/>
</file>

<file path=xl/ctrlProps/ctrlProp130.xml><?xml version="1.0" encoding="utf-8"?>
<formControlPr xmlns="http://schemas.microsoft.com/office/spreadsheetml/2009/9/main" objectType="CheckBox" fmlaLink="$AA$85" lockText="1"/>
</file>

<file path=xl/ctrlProps/ctrlProp131.xml><?xml version="1.0" encoding="utf-8"?>
<formControlPr xmlns="http://schemas.microsoft.com/office/spreadsheetml/2009/9/main" objectType="CheckBox" fmlaLink="$T$85" lockText="1"/>
</file>

<file path=xl/ctrlProps/ctrlProp132.xml><?xml version="1.0" encoding="utf-8"?>
<formControlPr xmlns="http://schemas.microsoft.com/office/spreadsheetml/2009/9/main" objectType="CheckBox" fmlaLink="$H$95"/>
</file>

<file path=xl/ctrlProps/ctrlProp133.xml><?xml version="1.0" encoding="utf-8"?>
<formControlPr xmlns="http://schemas.microsoft.com/office/spreadsheetml/2009/9/main" objectType="CheckBox" fmlaLink="$U$93" lockText="1"/>
</file>

<file path=xl/ctrlProps/ctrlProp134.xml><?xml version="1.0" encoding="utf-8"?>
<formControlPr xmlns="http://schemas.microsoft.com/office/spreadsheetml/2009/9/main" objectType="CheckBox" fmlaLink="$V$93" lockText="1"/>
</file>

<file path=xl/ctrlProps/ctrlProp135.xml><?xml version="1.0" encoding="utf-8"?>
<formControlPr xmlns="http://schemas.microsoft.com/office/spreadsheetml/2009/9/main" objectType="CheckBox" fmlaLink="$W$93" lockText="1"/>
</file>

<file path=xl/ctrlProps/ctrlProp136.xml><?xml version="1.0" encoding="utf-8"?>
<formControlPr xmlns="http://schemas.microsoft.com/office/spreadsheetml/2009/9/main" objectType="CheckBox" fmlaLink="$X$93" lockText="1"/>
</file>

<file path=xl/ctrlProps/ctrlProp137.xml><?xml version="1.0" encoding="utf-8"?>
<formControlPr xmlns="http://schemas.microsoft.com/office/spreadsheetml/2009/9/main" objectType="CheckBox" fmlaLink="$Y$93" lockText="1"/>
</file>

<file path=xl/ctrlProps/ctrlProp138.xml><?xml version="1.0" encoding="utf-8"?>
<formControlPr xmlns="http://schemas.microsoft.com/office/spreadsheetml/2009/9/main" objectType="CheckBox" fmlaLink="$Z$93" lockText="1"/>
</file>

<file path=xl/ctrlProps/ctrlProp139.xml><?xml version="1.0" encoding="utf-8"?>
<formControlPr xmlns="http://schemas.microsoft.com/office/spreadsheetml/2009/9/main" objectType="CheckBox" fmlaLink="$AA$93" lockText="1"/>
</file>

<file path=xl/ctrlProps/ctrlProp14.xml><?xml version="1.0" encoding="utf-8"?>
<formControlPr xmlns="http://schemas.microsoft.com/office/spreadsheetml/2009/9/main" objectType="CheckBox" fmlaLink="I17"/>
</file>

<file path=xl/ctrlProps/ctrlProp140.xml><?xml version="1.0" encoding="utf-8"?>
<formControlPr xmlns="http://schemas.microsoft.com/office/spreadsheetml/2009/9/main" objectType="CheckBox" fmlaLink="$T$93" lockText="1"/>
</file>

<file path=xl/ctrlProps/ctrlProp141.xml><?xml version="1.0" encoding="utf-8"?>
<formControlPr xmlns="http://schemas.microsoft.com/office/spreadsheetml/2009/9/main" objectType="CheckBox" checked="Checked" fmlaLink="$H$103"/>
</file>

<file path=xl/ctrlProps/ctrlProp142.xml><?xml version="1.0" encoding="utf-8"?>
<formControlPr xmlns="http://schemas.microsoft.com/office/spreadsheetml/2009/9/main" objectType="CheckBox" fmlaLink="$U$101" lockText="1"/>
</file>

<file path=xl/ctrlProps/ctrlProp143.xml><?xml version="1.0" encoding="utf-8"?>
<formControlPr xmlns="http://schemas.microsoft.com/office/spreadsheetml/2009/9/main" objectType="CheckBox" fmlaLink="$V$101" lockText="1"/>
</file>

<file path=xl/ctrlProps/ctrlProp144.xml><?xml version="1.0" encoding="utf-8"?>
<formControlPr xmlns="http://schemas.microsoft.com/office/spreadsheetml/2009/9/main" objectType="CheckBox" fmlaLink="$W$101" lockText="1"/>
</file>

<file path=xl/ctrlProps/ctrlProp145.xml><?xml version="1.0" encoding="utf-8"?>
<formControlPr xmlns="http://schemas.microsoft.com/office/spreadsheetml/2009/9/main" objectType="CheckBox" fmlaLink="$X$101" lockText="1"/>
</file>

<file path=xl/ctrlProps/ctrlProp146.xml><?xml version="1.0" encoding="utf-8"?>
<formControlPr xmlns="http://schemas.microsoft.com/office/spreadsheetml/2009/9/main" objectType="CheckBox" fmlaLink="$Y$101" lockText="1"/>
</file>

<file path=xl/ctrlProps/ctrlProp147.xml><?xml version="1.0" encoding="utf-8"?>
<formControlPr xmlns="http://schemas.microsoft.com/office/spreadsheetml/2009/9/main" objectType="CheckBox" fmlaLink="$Z$101" lockText="1"/>
</file>

<file path=xl/ctrlProps/ctrlProp148.xml><?xml version="1.0" encoding="utf-8"?>
<formControlPr xmlns="http://schemas.microsoft.com/office/spreadsheetml/2009/9/main" objectType="CheckBox" fmlaLink="$AA$101" lockText="1"/>
</file>

<file path=xl/ctrlProps/ctrlProp149.xml><?xml version="1.0" encoding="utf-8"?>
<formControlPr xmlns="http://schemas.microsoft.com/office/spreadsheetml/2009/9/main" objectType="CheckBox" fmlaLink="$T$101" lockText="1"/>
</file>

<file path=xl/ctrlProps/ctrlProp15.xml><?xml version="1.0" encoding="utf-8"?>
<formControlPr xmlns="http://schemas.microsoft.com/office/spreadsheetml/2009/9/main" objectType="CheckBox" fmlaLink="$I$18"/>
</file>

<file path=xl/ctrlProps/ctrlProp150.xml><?xml version="1.0" encoding="utf-8"?>
<formControlPr xmlns="http://schemas.microsoft.com/office/spreadsheetml/2009/9/main" objectType="CheckBox" fmlaLink="$H$111"/>
</file>

<file path=xl/ctrlProps/ctrlProp151.xml><?xml version="1.0" encoding="utf-8"?>
<formControlPr xmlns="http://schemas.microsoft.com/office/spreadsheetml/2009/9/main" objectType="CheckBox" fmlaLink="$U$109" lockText="1"/>
</file>

<file path=xl/ctrlProps/ctrlProp152.xml><?xml version="1.0" encoding="utf-8"?>
<formControlPr xmlns="http://schemas.microsoft.com/office/spreadsheetml/2009/9/main" objectType="CheckBox" fmlaLink="$V$109" lockText="1"/>
</file>

<file path=xl/ctrlProps/ctrlProp153.xml><?xml version="1.0" encoding="utf-8"?>
<formControlPr xmlns="http://schemas.microsoft.com/office/spreadsheetml/2009/9/main" objectType="CheckBox" fmlaLink="$W$109" lockText="1"/>
</file>

<file path=xl/ctrlProps/ctrlProp154.xml><?xml version="1.0" encoding="utf-8"?>
<formControlPr xmlns="http://schemas.microsoft.com/office/spreadsheetml/2009/9/main" objectType="CheckBox" fmlaLink="$X$109" lockText="1"/>
</file>

<file path=xl/ctrlProps/ctrlProp155.xml><?xml version="1.0" encoding="utf-8"?>
<formControlPr xmlns="http://schemas.microsoft.com/office/spreadsheetml/2009/9/main" objectType="CheckBox" fmlaLink="$Y$109" lockText="1"/>
</file>

<file path=xl/ctrlProps/ctrlProp156.xml><?xml version="1.0" encoding="utf-8"?>
<formControlPr xmlns="http://schemas.microsoft.com/office/spreadsheetml/2009/9/main" objectType="CheckBox" fmlaLink="$Z$109" lockText="1"/>
</file>

<file path=xl/ctrlProps/ctrlProp157.xml><?xml version="1.0" encoding="utf-8"?>
<formControlPr xmlns="http://schemas.microsoft.com/office/spreadsheetml/2009/9/main" objectType="CheckBox" fmlaLink="$AA$109" lockText="1"/>
</file>

<file path=xl/ctrlProps/ctrlProp158.xml><?xml version="1.0" encoding="utf-8"?>
<formControlPr xmlns="http://schemas.microsoft.com/office/spreadsheetml/2009/9/main" objectType="CheckBox" fmlaLink="$T$109" lockText="1"/>
</file>

<file path=xl/ctrlProps/ctrlProp159.xml><?xml version="1.0" encoding="utf-8"?>
<formControlPr xmlns="http://schemas.microsoft.com/office/spreadsheetml/2009/9/main" objectType="CheckBox" fmlaLink="$H$119"/>
</file>

<file path=xl/ctrlProps/ctrlProp16.xml><?xml version="1.0" encoding="utf-8"?>
<formControlPr xmlns="http://schemas.microsoft.com/office/spreadsheetml/2009/9/main" objectType="CheckBox" fmlaLink="I19"/>
</file>

<file path=xl/ctrlProps/ctrlProp160.xml><?xml version="1.0" encoding="utf-8"?>
<formControlPr xmlns="http://schemas.microsoft.com/office/spreadsheetml/2009/9/main" objectType="CheckBox" fmlaLink="$U$117" lockText="1"/>
</file>

<file path=xl/ctrlProps/ctrlProp161.xml><?xml version="1.0" encoding="utf-8"?>
<formControlPr xmlns="http://schemas.microsoft.com/office/spreadsheetml/2009/9/main" objectType="CheckBox" fmlaLink="$V$117" lockText="1"/>
</file>

<file path=xl/ctrlProps/ctrlProp162.xml><?xml version="1.0" encoding="utf-8"?>
<formControlPr xmlns="http://schemas.microsoft.com/office/spreadsheetml/2009/9/main" objectType="CheckBox" fmlaLink="$W$117" lockText="1"/>
</file>

<file path=xl/ctrlProps/ctrlProp163.xml><?xml version="1.0" encoding="utf-8"?>
<formControlPr xmlns="http://schemas.microsoft.com/office/spreadsheetml/2009/9/main" objectType="CheckBox" fmlaLink="$X$117" lockText="1"/>
</file>

<file path=xl/ctrlProps/ctrlProp164.xml><?xml version="1.0" encoding="utf-8"?>
<formControlPr xmlns="http://schemas.microsoft.com/office/spreadsheetml/2009/9/main" objectType="CheckBox" fmlaLink="$Y$117" lockText="1"/>
</file>

<file path=xl/ctrlProps/ctrlProp165.xml><?xml version="1.0" encoding="utf-8"?>
<formControlPr xmlns="http://schemas.microsoft.com/office/spreadsheetml/2009/9/main" objectType="CheckBox" fmlaLink="$Z$117" lockText="1"/>
</file>

<file path=xl/ctrlProps/ctrlProp166.xml><?xml version="1.0" encoding="utf-8"?>
<formControlPr xmlns="http://schemas.microsoft.com/office/spreadsheetml/2009/9/main" objectType="CheckBox" fmlaLink="$AA$117" lockText="1"/>
</file>

<file path=xl/ctrlProps/ctrlProp167.xml><?xml version="1.0" encoding="utf-8"?>
<formControlPr xmlns="http://schemas.microsoft.com/office/spreadsheetml/2009/9/main" objectType="CheckBox" fmlaLink="$T$117" lockText="1"/>
</file>

<file path=xl/ctrlProps/ctrlProp168.xml><?xml version="1.0" encoding="utf-8"?>
<formControlPr xmlns="http://schemas.microsoft.com/office/spreadsheetml/2009/9/main" objectType="CheckBox" checked="Checked" fmlaLink="$H$127"/>
</file>

<file path=xl/ctrlProps/ctrlProp169.xml><?xml version="1.0" encoding="utf-8"?>
<formControlPr xmlns="http://schemas.microsoft.com/office/spreadsheetml/2009/9/main" objectType="CheckBox" fmlaLink="$U$125" lockText="1"/>
</file>

<file path=xl/ctrlProps/ctrlProp17.xml><?xml version="1.0" encoding="utf-8"?>
<formControlPr xmlns="http://schemas.microsoft.com/office/spreadsheetml/2009/9/main" objectType="CheckBox" fmlaLink="$I$20"/>
</file>

<file path=xl/ctrlProps/ctrlProp170.xml><?xml version="1.0" encoding="utf-8"?>
<formControlPr xmlns="http://schemas.microsoft.com/office/spreadsheetml/2009/9/main" objectType="CheckBox" fmlaLink="$V$125" lockText="1"/>
</file>

<file path=xl/ctrlProps/ctrlProp171.xml><?xml version="1.0" encoding="utf-8"?>
<formControlPr xmlns="http://schemas.microsoft.com/office/spreadsheetml/2009/9/main" objectType="CheckBox" fmlaLink="$W$125" lockText="1"/>
</file>

<file path=xl/ctrlProps/ctrlProp172.xml><?xml version="1.0" encoding="utf-8"?>
<formControlPr xmlns="http://schemas.microsoft.com/office/spreadsheetml/2009/9/main" objectType="CheckBox" fmlaLink="$X$125" lockText="1"/>
</file>

<file path=xl/ctrlProps/ctrlProp173.xml><?xml version="1.0" encoding="utf-8"?>
<formControlPr xmlns="http://schemas.microsoft.com/office/spreadsheetml/2009/9/main" objectType="CheckBox" fmlaLink="$Y$125" lockText="1"/>
</file>

<file path=xl/ctrlProps/ctrlProp174.xml><?xml version="1.0" encoding="utf-8"?>
<formControlPr xmlns="http://schemas.microsoft.com/office/spreadsheetml/2009/9/main" objectType="CheckBox" fmlaLink="$Z$125" lockText="1"/>
</file>

<file path=xl/ctrlProps/ctrlProp175.xml><?xml version="1.0" encoding="utf-8"?>
<formControlPr xmlns="http://schemas.microsoft.com/office/spreadsheetml/2009/9/main" objectType="CheckBox" fmlaLink="$AA$125" lockText="1"/>
</file>

<file path=xl/ctrlProps/ctrlProp176.xml><?xml version="1.0" encoding="utf-8"?>
<formControlPr xmlns="http://schemas.microsoft.com/office/spreadsheetml/2009/9/main" objectType="CheckBox" fmlaLink="$T$125" lockText="1"/>
</file>

<file path=xl/ctrlProps/ctrlProp177.xml><?xml version="1.0" encoding="utf-8"?>
<formControlPr xmlns="http://schemas.microsoft.com/office/spreadsheetml/2009/9/main" objectType="CheckBox" fmlaLink="$H$135"/>
</file>

<file path=xl/ctrlProps/ctrlProp178.xml><?xml version="1.0" encoding="utf-8"?>
<formControlPr xmlns="http://schemas.microsoft.com/office/spreadsheetml/2009/9/main" objectType="CheckBox" fmlaLink="$U$133" lockText="1"/>
</file>

<file path=xl/ctrlProps/ctrlProp179.xml><?xml version="1.0" encoding="utf-8"?>
<formControlPr xmlns="http://schemas.microsoft.com/office/spreadsheetml/2009/9/main" objectType="CheckBox" fmlaLink="$V$133" lockText="1"/>
</file>

<file path=xl/ctrlProps/ctrlProp18.xml><?xml version="1.0" encoding="utf-8"?>
<formControlPr xmlns="http://schemas.microsoft.com/office/spreadsheetml/2009/9/main" objectType="CheckBox" fmlaLink="$I$21"/>
</file>

<file path=xl/ctrlProps/ctrlProp180.xml><?xml version="1.0" encoding="utf-8"?>
<formControlPr xmlns="http://schemas.microsoft.com/office/spreadsheetml/2009/9/main" objectType="CheckBox" fmlaLink="$W$133" lockText="1"/>
</file>

<file path=xl/ctrlProps/ctrlProp181.xml><?xml version="1.0" encoding="utf-8"?>
<formControlPr xmlns="http://schemas.microsoft.com/office/spreadsheetml/2009/9/main" objectType="CheckBox" fmlaLink="$X$133" lockText="1"/>
</file>

<file path=xl/ctrlProps/ctrlProp182.xml><?xml version="1.0" encoding="utf-8"?>
<formControlPr xmlns="http://schemas.microsoft.com/office/spreadsheetml/2009/9/main" objectType="CheckBox" fmlaLink="$Y$133" lockText="1"/>
</file>

<file path=xl/ctrlProps/ctrlProp183.xml><?xml version="1.0" encoding="utf-8"?>
<formControlPr xmlns="http://schemas.microsoft.com/office/spreadsheetml/2009/9/main" objectType="CheckBox" fmlaLink="$Z$133" lockText="1"/>
</file>

<file path=xl/ctrlProps/ctrlProp184.xml><?xml version="1.0" encoding="utf-8"?>
<formControlPr xmlns="http://schemas.microsoft.com/office/spreadsheetml/2009/9/main" objectType="CheckBox" fmlaLink="$AA$133" lockText="1"/>
</file>

<file path=xl/ctrlProps/ctrlProp185.xml><?xml version="1.0" encoding="utf-8"?>
<formControlPr xmlns="http://schemas.microsoft.com/office/spreadsheetml/2009/9/main" objectType="CheckBox" fmlaLink="$T$133" lockText="1"/>
</file>

<file path=xl/ctrlProps/ctrlProp186.xml><?xml version="1.0" encoding="utf-8"?>
<formControlPr xmlns="http://schemas.microsoft.com/office/spreadsheetml/2009/9/main" objectType="CheckBox" fmlaLink="$H$143"/>
</file>

<file path=xl/ctrlProps/ctrlProp187.xml><?xml version="1.0" encoding="utf-8"?>
<formControlPr xmlns="http://schemas.microsoft.com/office/spreadsheetml/2009/9/main" objectType="CheckBox" fmlaLink="$U$141" lockText="1"/>
</file>

<file path=xl/ctrlProps/ctrlProp188.xml><?xml version="1.0" encoding="utf-8"?>
<formControlPr xmlns="http://schemas.microsoft.com/office/spreadsheetml/2009/9/main" objectType="CheckBox" fmlaLink="$V$141" lockText="1"/>
</file>

<file path=xl/ctrlProps/ctrlProp189.xml><?xml version="1.0" encoding="utf-8"?>
<formControlPr xmlns="http://schemas.microsoft.com/office/spreadsheetml/2009/9/main" objectType="CheckBox" fmlaLink="$W$141" lockText="1"/>
</file>

<file path=xl/ctrlProps/ctrlProp19.xml><?xml version="1.0" encoding="utf-8"?>
<formControlPr xmlns="http://schemas.microsoft.com/office/spreadsheetml/2009/9/main" objectType="CheckBox" fmlaLink="$I$22"/>
</file>

<file path=xl/ctrlProps/ctrlProp190.xml><?xml version="1.0" encoding="utf-8"?>
<formControlPr xmlns="http://schemas.microsoft.com/office/spreadsheetml/2009/9/main" objectType="CheckBox" fmlaLink="$X$141" lockText="1"/>
</file>

<file path=xl/ctrlProps/ctrlProp191.xml><?xml version="1.0" encoding="utf-8"?>
<formControlPr xmlns="http://schemas.microsoft.com/office/spreadsheetml/2009/9/main" objectType="CheckBox" fmlaLink="$Y$141" lockText="1"/>
</file>

<file path=xl/ctrlProps/ctrlProp192.xml><?xml version="1.0" encoding="utf-8"?>
<formControlPr xmlns="http://schemas.microsoft.com/office/spreadsheetml/2009/9/main" objectType="CheckBox" fmlaLink="$Z$141" lockText="1"/>
</file>

<file path=xl/ctrlProps/ctrlProp193.xml><?xml version="1.0" encoding="utf-8"?>
<formControlPr xmlns="http://schemas.microsoft.com/office/spreadsheetml/2009/9/main" objectType="CheckBox" fmlaLink="$AA$141" lockText="1"/>
</file>

<file path=xl/ctrlProps/ctrlProp194.xml><?xml version="1.0" encoding="utf-8"?>
<formControlPr xmlns="http://schemas.microsoft.com/office/spreadsheetml/2009/9/main" objectType="CheckBox" fmlaLink="$T$141" lockText="1"/>
</file>

<file path=xl/ctrlProps/ctrlProp195.xml><?xml version="1.0" encoding="utf-8"?>
<formControlPr xmlns="http://schemas.microsoft.com/office/spreadsheetml/2009/9/main" objectType="CheckBox" checked="Checked" fmlaLink="$H$151"/>
</file>

<file path=xl/ctrlProps/ctrlProp196.xml><?xml version="1.0" encoding="utf-8"?>
<formControlPr xmlns="http://schemas.microsoft.com/office/spreadsheetml/2009/9/main" objectType="CheckBox" fmlaLink="$U$149" lockText="1"/>
</file>

<file path=xl/ctrlProps/ctrlProp197.xml><?xml version="1.0" encoding="utf-8"?>
<formControlPr xmlns="http://schemas.microsoft.com/office/spreadsheetml/2009/9/main" objectType="CheckBox" fmlaLink="$V$149" lockText="1"/>
</file>

<file path=xl/ctrlProps/ctrlProp198.xml><?xml version="1.0" encoding="utf-8"?>
<formControlPr xmlns="http://schemas.microsoft.com/office/spreadsheetml/2009/9/main" objectType="CheckBox" fmlaLink="$W$149" lockText="1"/>
</file>

<file path=xl/ctrlProps/ctrlProp199.xml><?xml version="1.0" encoding="utf-8"?>
<formControlPr xmlns="http://schemas.microsoft.com/office/spreadsheetml/2009/9/main" objectType="CheckBox" fmlaLink="$X$149" lockText="1"/>
</file>

<file path=xl/ctrlProps/ctrlProp2.xml><?xml version="1.0" encoding="utf-8"?>
<formControlPr xmlns="http://schemas.microsoft.com/office/spreadsheetml/2009/9/main" objectType="CheckBox" fmlaLink="I5"/>
</file>

<file path=xl/ctrlProps/ctrlProp20.xml><?xml version="1.0" encoding="utf-8"?>
<formControlPr xmlns="http://schemas.microsoft.com/office/spreadsheetml/2009/9/main" objectType="CheckBox" fmlaLink="$I$23"/>
</file>

<file path=xl/ctrlProps/ctrlProp200.xml><?xml version="1.0" encoding="utf-8"?>
<formControlPr xmlns="http://schemas.microsoft.com/office/spreadsheetml/2009/9/main" objectType="CheckBox" fmlaLink="$Y$149" lockText="1"/>
</file>

<file path=xl/ctrlProps/ctrlProp201.xml><?xml version="1.0" encoding="utf-8"?>
<formControlPr xmlns="http://schemas.microsoft.com/office/spreadsheetml/2009/9/main" objectType="CheckBox" fmlaLink="$Z$149" lockText="1"/>
</file>

<file path=xl/ctrlProps/ctrlProp202.xml><?xml version="1.0" encoding="utf-8"?>
<formControlPr xmlns="http://schemas.microsoft.com/office/spreadsheetml/2009/9/main" objectType="CheckBox" fmlaLink="$AA$149" lockText="1"/>
</file>

<file path=xl/ctrlProps/ctrlProp203.xml><?xml version="1.0" encoding="utf-8"?>
<formControlPr xmlns="http://schemas.microsoft.com/office/spreadsheetml/2009/9/main" objectType="CheckBox" fmlaLink="$T$149" lockText="1"/>
</file>

<file path=xl/ctrlProps/ctrlProp204.xml><?xml version="1.0" encoding="utf-8"?>
<formControlPr xmlns="http://schemas.microsoft.com/office/spreadsheetml/2009/9/main" objectType="CheckBox" fmlaLink="$H$159"/>
</file>

<file path=xl/ctrlProps/ctrlProp205.xml><?xml version="1.0" encoding="utf-8"?>
<formControlPr xmlns="http://schemas.microsoft.com/office/spreadsheetml/2009/9/main" objectType="CheckBox" fmlaLink="$U$157" lockText="1"/>
</file>

<file path=xl/ctrlProps/ctrlProp206.xml><?xml version="1.0" encoding="utf-8"?>
<formControlPr xmlns="http://schemas.microsoft.com/office/spreadsheetml/2009/9/main" objectType="CheckBox" fmlaLink="$V$157" lockText="1"/>
</file>

<file path=xl/ctrlProps/ctrlProp207.xml><?xml version="1.0" encoding="utf-8"?>
<formControlPr xmlns="http://schemas.microsoft.com/office/spreadsheetml/2009/9/main" objectType="CheckBox" fmlaLink="$W$157" lockText="1"/>
</file>

<file path=xl/ctrlProps/ctrlProp208.xml><?xml version="1.0" encoding="utf-8"?>
<formControlPr xmlns="http://schemas.microsoft.com/office/spreadsheetml/2009/9/main" objectType="CheckBox" fmlaLink="$X$157" lockText="1"/>
</file>

<file path=xl/ctrlProps/ctrlProp209.xml><?xml version="1.0" encoding="utf-8"?>
<formControlPr xmlns="http://schemas.microsoft.com/office/spreadsheetml/2009/9/main" objectType="CheckBox" fmlaLink="$Y$157" lockText="1"/>
</file>

<file path=xl/ctrlProps/ctrlProp21.xml><?xml version="1.0" encoding="utf-8"?>
<formControlPr xmlns="http://schemas.microsoft.com/office/spreadsheetml/2009/9/main" objectType="CheckBox" fmlaLink="$I$25"/>
</file>

<file path=xl/ctrlProps/ctrlProp210.xml><?xml version="1.0" encoding="utf-8"?>
<formControlPr xmlns="http://schemas.microsoft.com/office/spreadsheetml/2009/9/main" objectType="CheckBox" fmlaLink="$Z$157" lockText="1"/>
</file>

<file path=xl/ctrlProps/ctrlProp211.xml><?xml version="1.0" encoding="utf-8"?>
<formControlPr xmlns="http://schemas.microsoft.com/office/spreadsheetml/2009/9/main" objectType="CheckBox" fmlaLink="$AA$157" lockText="1"/>
</file>

<file path=xl/ctrlProps/ctrlProp212.xml><?xml version="1.0" encoding="utf-8"?>
<formControlPr xmlns="http://schemas.microsoft.com/office/spreadsheetml/2009/9/main" objectType="CheckBox" fmlaLink="$T$157" lockText="1"/>
</file>

<file path=xl/ctrlProps/ctrlProp213.xml><?xml version="1.0" encoding="utf-8"?>
<formControlPr xmlns="http://schemas.microsoft.com/office/spreadsheetml/2009/9/main" objectType="CheckBox" fmlaLink="$H$167"/>
</file>

<file path=xl/ctrlProps/ctrlProp214.xml><?xml version="1.0" encoding="utf-8"?>
<formControlPr xmlns="http://schemas.microsoft.com/office/spreadsheetml/2009/9/main" objectType="CheckBox" fmlaLink="$U$165" lockText="1"/>
</file>

<file path=xl/ctrlProps/ctrlProp215.xml><?xml version="1.0" encoding="utf-8"?>
<formControlPr xmlns="http://schemas.microsoft.com/office/spreadsheetml/2009/9/main" objectType="CheckBox" fmlaLink="$V$165" lockText="1"/>
</file>

<file path=xl/ctrlProps/ctrlProp216.xml><?xml version="1.0" encoding="utf-8"?>
<formControlPr xmlns="http://schemas.microsoft.com/office/spreadsheetml/2009/9/main" objectType="CheckBox" fmlaLink="$W$165" lockText="1"/>
</file>

<file path=xl/ctrlProps/ctrlProp217.xml><?xml version="1.0" encoding="utf-8"?>
<formControlPr xmlns="http://schemas.microsoft.com/office/spreadsheetml/2009/9/main" objectType="CheckBox" fmlaLink="$X$165" lockText="1"/>
</file>

<file path=xl/ctrlProps/ctrlProp218.xml><?xml version="1.0" encoding="utf-8"?>
<formControlPr xmlns="http://schemas.microsoft.com/office/spreadsheetml/2009/9/main" objectType="CheckBox" fmlaLink="$Y$165" lockText="1"/>
</file>

<file path=xl/ctrlProps/ctrlProp219.xml><?xml version="1.0" encoding="utf-8"?>
<formControlPr xmlns="http://schemas.microsoft.com/office/spreadsheetml/2009/9/main" objectType="CheckBox" fmlaLink="$Z$165" lockText="1"/>
</file>

<file path=xl/ctrlProps/ctrlProp22.xml><?xml version="1.0" encoding="utf-8"?>
<formControlPr xmlns="http://schemas.microsoft.com/office/spreadsheetml/2009/9/main" objectType="CheckBox" fmlaLink="$I$25"/>
</file>

<file path=xl/ctrlProps/ctrlProp220.xml><?xml version="1.0" encoding="utf-8"?>
<formControlPr xmlns="http://schemas.microsoft.com/office/spreadsheetml/2009/9/main" objectType="CheckBox" fmlaLink="$AA$165" lockText="1"/>
</file>

<file path=xl/ctrlProps/ctrlProp221.xml><?xml version="1.0" encoding="utf-8"?>
<formControlPr xmlns="http://schemas.microsoft.com/office/spreadsheetml/2009/9/main" objectType="CheckBox" fmlaLink="$T$165" lockText="1"/>
</file>

<file path=xl/ctrlProps/ctrlProp222.xml><?xml version="1.0" encoding="utf-8"?>
<formControlPr xmlns="http://schemas.microsoft.com/office/spreadsheetml/2009/9/main" objectType="CheckBox" fmlaLink="$H$175"/>
</file>

<file path=xl/ctrlProps/ctrlProp223.xml><?xml version="1.0" encoding="utf-8"?>
<formControlPr xmlns="http://schemas.microsoft.com/office/spreadsheetml/2009/9/main" objectType="CheckBox" fmlaLink="$U$173" lockText="1"/>
</file>

<file path=xl/ctrlProps/ctrlProp224.xml><?xml version="1.0" encoding="utf-8"?>
<formControlPr xmlns="http://schemas.microsoft.com/office/spreadsheetml/2009/9/main" objectType="CheckBox" fmlaLink="$V$173" lockText="1"/>
</file>

<file path=xl/ctrlProps/ctrlProp225.xml><?xml version="1.0" encoding="utf-8"?>
<formControlPr xmlns="http://schemas.microsoft.com/office/spreadsheetml/2009/9/main" objectType="CheckBox" fmlaLink="$W$173" lockText="1"/>
</file>

<file path=xl/ctrlProps/ctrlProp226.xml><?xml version="1.0" encoding="utf-8"?>
<formControlPr xmlns="http://schemas.microsoft.com/office/spreadsheetml/2009/9/main" objectType="CheckBox" fmlaLink="$X$173" lockText="1"/>
</file>

<file path=xl/ctrlProps/ctrlProp227.xml><?xml version="1.0" encoding="utf-8"?>
<formControlPr xmlns="http://schemas.microsoft.com/office/spreadsheetml/2009/9/main" objectType="CheckBox" fmlaLink="$Y$173" lockText="1"/>
</file>

<file path=xl/ctrlProps/ctrlProp228.xml><?xml version="1.0" encoding="utf-8"?>
<formControlPr xmlns="http://schemas.microsoft.com/office/spreadsheetml/2009/9/main" objectType="CheckBox" fmlaLink="$Z$173" lockText="1"/>
</file>

<file path=xl/ctrlProps/ctrlProp229.xml><?xml version="1.0" encoding="utf-8"?>
<formControlPr xmlns="http://schemas.microsoft.com/office/spreadsheetml/2009/9/main" objectType="CheckBox" fmlaLink="$AA$173" lockText="1"/>
</file>

<file path=xl/ctrlProps/ctrlProp23.xml><?xml version="1.0" encoding="utf-8"?>
<formControlPr xmlns="http://schemas.microsoft.com/office/spreadsheetml/2009/9/main" objectType="CheckBox" fmlaLink="$I$26"/>
</file>

<file path=xl/ctrlProps/ctrlProp230.xml><?xml version="1.0" encoding="utf-8"?>
<formControlPr xmlns="http://schemas.microsoft.com/office/spreadsheetml/2009/9/main" objectType="CheckBox" fmlaLink="$T$173" lockText="1"/>
</file>

<file path=xl/ctrlProps/ctrlProp231.xml><?xml version="1.0" encoding="utf-8"?>
<formControlPr xmlns="http://schemas.microsoft.com/office/spreadsheetml/2009/9/main" objectType="CheckBox" fmlaLink="$T$21"/>
</file>

<file path=xl/ctrlProps/ctrlProp232.xml><?xml version="1.0" encoding="utf-8"?>
<formControlPr xmlns="http://schemas.microsoft.com/office/spreadsheetml/2009/9/main" objectType="CheckBox" fmlaLink="$H$175"/>
</file>

<file path=xl/ctrlProps/ctrlProp233.xml><?xml version="1.0" encoding="utf-8"?>
<formControlPr xmlns="http://schemas.microsoft.com/office/spreadsheetml/2009/9/main" objectType="CheckBox" fmlaLink="$U$173" lockText="1"/>
</file>

<file path=xl/ctrlProps/ctrlProp234.xml><?xml version="1.0" encoding="utf-8"?>
<formControlPr xmlns="http://schemas.microsoft.com/office/spreadsheetml/2009/9/main" objectType="CheckBox" fmlaLink="$V$173" lockText="1"/>
</file>

<file path=xl/ctrlProps/ctrlProp235.xml><?xml version="1.0" encoding="utf-8"?>
<formControlPr xmlns="http://schemas.microsoft.com/office/spreadsheetml/2009/9/main" objectType="CheckBox" fmlaLink="$W$173" lockText="1"/>
</file>

<file path=xl/ctrlProps/ctrlProp236.xml><?xml version="1.0" encoding="utf-8"?>
<formControlPr xmlns="http://schemas.microsoft.com/office/spreadsheetml/2009/9/main" objectType="CheckBox" fmlaLink="$X$173" lockText="1"/>
</file>

<file path=xl/ctrlProps/ctrlProp237.xml><?xml version="1.0" encoding="utf-8"?>
<formControlPr xmlns="http://schemas.microsoft.com/office/spreadsheetml/2009/9/main" objectType="CheckBox" fmlaLink="$Y$173" lockText="1"/>
</file>

<file path=xl/ctrlProps/ctrlProp238.xml><?xml version="1.0" encoding="utf-8"?>
<formControlPr xmlns="http://schemas.microsoft.com/office/spreadsheetml/2009/9/main" objectType="CheckBox" fmlaLink="$Z$173" lockText="1"/>
</file>

<file path=xl/ctrlProps/ctrlProp239.xml><?xml version="1.0" encoding="utf-8"?>
<formControlPr xmlns="http://schemas.microsoft.com/office/spreadsheetml/2009/9/main" objectType="CheckBox" fmlaLink="$AA$173" lockText="1"/>
</file>

<file path=xl/ctrlProps/ctrlProp24.xml><?xml version="1.0" encoding="utf-8"?>
<formControlPr xmlns="http://schemas.microsoft.com/office/spreadsheetml/2009/9/main" objectType="CheckBox" fmlaLink="$I$27"/>
</file>

<file path=xl/ctrlProps/ctrlProp240.xml><?xml version="1.0" encoding="utf-8"?>
<formControlPr xmlns="http://schemas.microsoft.com/office/spreadsheetml/2009/9/main" objectType="CheckBox" fmlaLink="$T$173" lockText="1"/>
</file>

<file path=xl/ctrlProps/ctrlProp241.xml><?xml version="1.0" encoding="utf-8"?>
<formControlPr xmlns="http://schemas.microsoft.com/office/spreadsheetml/2009/9/main" objectType="CheckBox" fmlaLink="$H$183"/>
</file>

<file path=xl/ctrlProps/ctrlProp242.xml><?xml version="1.0" encoding="utf-8"?>
<formControlPr xmlns="http://schemas.microsoft.com/office/spreadsheetml/2009/9/main" objectType="CheckBox" fmlaLink="$U$181" lockText="1"/>
</file>

<file path=xl/ctrlProps/ctrlProp243.xml><?xml version="1.0" encoding="utf-8"?>
<formControlPr xmlns="http://schemas.microsoft.com/office/spreadsheetml/2009/9/main" objectType="CheckBox" fmlaLink="$V$181" lockText="1"/>
</file>

<file path=xl/ctrlProps/ctrlProp244.xml><?xml version="1.0" encoding="utf-8"?>
<formControlPr xmlns="http://schemas.microsoft.com/office/spreadsheetml/2009/9/main" objectType="CheckBox" fmlaLink="$W$181" lockText="1"/>
</file>

<file path=xl/ctrlProps/ctrlProp245.xml><?xml version="1.0" encoding="utf-8"?>
<formControlPr xmlns="http://schemas.microsoft.com/office/spreadsheetml/2009/9/main" objectType="CheckBox" fmlaLink="$X$181" lockText="1"/>
</file>

<file path=xl/ctrlProps/ctrlProp246.xml><?xml version="1.0" encoding="utf-8"?>
<formControlPr xmlns="http://schemas.microsoft.com/office/spreadsheetml/2009/9/main" objectType="CheckBox" fmlaLink="$Y$181" lockText="1"/>
</file>

<file path=xl/ctrlProps/ctrlProp247.xml><?xml version="1.0" encoding="utf-8"?>
<formControlPr xmlns="http://schemas.microsoft.com/office/spreadsheetml/2009/9/main" objectType="CheckBox" fmlaLink="$Z$181" lockText="1"/>
</file>

<file path=xl/ctrlProps/ctrlProp248.xml><?xml version="1.0" encoding="utf-8"?>
<formControlPr xmlns="http://schemas.microsoft.com/office/spreadsheetml/2009/9/main" objectType="CheckBox" fmlaLink="$AA$181" lockText="1"/>
</file>

<file path=xl/ctrlProps/ctrlProp249.xml><?xml version="1.0" encoding="utf-8"?>
<formControlPr xmlns="http://schemas.microsoft.com/office/spreadsheetml/2009/9/main" objectType="CheckBox" fmlaLink="$T$181" lockText="1"/>
</file>

<file path=xl/ctrlProps/ctrlProp25.xml><?xml version="1.0" encoding="utf-8"?>
<formControlPr xmlns="http://schemas.microsoft.com/office/spreadsheetml/2009/9/main" objectType="CheckBox" fmlaLink="$I$28"/>
</file>

<file path=xl/ctrlProps/ctrlProp250.xml><?xml version="1.0" encoding="utf-8"?>
<formControlPr xmlns="http://schemas.microsoft.com/office/spreadsheetml/2009/9/main" objectType="CheckBox" fmlaLink="$H$175"/>
</file>

<file path=xl/ctrlProps/ctrlProp251.xml><?xml version="1.0" encoding="utf-8"?>
<formControlPr xmlns="http://schemas.microsoft.com/office/spreadsheetml/2009/9/main" objectType="CheckBox" fmlaLink="$U$173" lockText="1"/>
</file>

<file path=xl/ctrlProps/ctrlProp252.xml><?xml version="1.0" encoding="utf-8"?>
<formControlPr xmlns="http://schemas.microsoft.com/office/spreadsheetml/2009/9/main" objectType="CheckBox" fmlaLink="$V$173" lockText="1"/>
</file>

<file path=xl/ctrlProps/ctrlProp253.xml><?xml version="1.0" encoding="utf-8"?>
<formControlPr xmlns="http://schemas.microsoft.com/office/spreadsheetml/2009/9/main" objectType="CheckBox" fmlaLink="$W$173" lockText="1"/>
</file>

<file path=xl/ctrlProps/ctrlProp254.xml><?xml version="1.0" encoding="utf-8"?>
<formControlPr xmlns="http://schemas.microsoft.com/office/spreadsheetml/2009/9/main" objectType="CheckBox" fmlaLink="$X$173" lockText="1"/>
</file>

<file path=xl/ctrlProps/ctrlProp255.xml><?xml version="1.0" encoding="utf-8"?>
<formControlPr xmlns="http://schemas.microsoft.com/office/spreadsheetml/2009/9/main" objectType="CheckBox" fmlaLink="$Y$173" lockText="1"/>
</file>

<file path=xl/ctrlProps/ctrlProp256.xml><?xml version="1.0" encoding="utf-8"?>
<formControlPr xmlns="http://schemas.microsoft.com/office/spreadsheetml/2009/9/main" objectType="CheckBox" fmlaLink="$Z$173" lockText="1"/>
</file>

<file path=xl/ctrlProps/ctrlProp257.xml><?xml version="1.0" encoding="utf-8"?>
<formControlPr xmlns="http://schemas.microsoft.com/office/spreadsheetml/2009/9/main" objectType="CheckBox" fmlaLink="$AA$173" lockText="1"/>
</file>

<file path=xl/ctrlProps/ctrlProp258.xml><?xml version="1.0" encoding="utf-8"?>
<formControlPr xmlns="http://schemas.microsoft.com/office/spreadsheetml/2009/9/main" objectType="CheckBox" fmlaLink="$T$173" lockText="1"/>
</file>

<file path=xl/ctrlProps/ctrlProp259.xml><?xml version="1.0" encoding="utf-8"?>
<formControlPr xmlns="http://schemas.microsoft.com/office/spreadsheetml/2009/9/main" objectType="CheckBox" fmlaLink="$H$191"/>
</file>

<file path=xl/ctrlProps/ctrlProp26.xml><?xml version="1.0" encoding="utf-8"?>
<formControlPr xmlns="http://schemas.microsoft.com/office/spreadsheetml/2009/9/main" objectType="CheckBox" fmlaLink="$I$29"/>
</file>

<file path=xl/ctrlProps/ctrlProp260.xml><?xml version="1.0" encoding="utf-8"?>
<formControlPr xmlns="http://schemas.microsoft.com/office/spreadsheetml/2009/9/main" objectType="CheckBox" fmlaLink="$U$189" lockText="1"/>
</file>

<file path=xl/ctrlProps/ctrlProp261.xml><?xml version="1.0" encoding="utf-8"?>
<formControlPr xmlns="http://schemas.microsoft.com/office/spreadsheetml/2009/9/main" objectType="CheckBox" fmlaLink="$V$189" lockText="1"/>
</file>

<file path=xl/ctrlProps/ctrlProp262.xml><?xml version="1.0" encoding="utf-8"?>
<formControlPr xmlns="http://schemas.microsoft.com/office/spreadsheetml/2009/9/main" objectType="CheckBox" fmlaLink="$W$189" lockText="1"/>
</file>

<file path=xl/ctrlProps/ctrlProp263.xml><?xml version="1.0" encoding="utf-8"?>
<formControlPr xmlns="http://schemas.microsoft.com/office/spreadsheetml/2009/9/main" objectType="CheckBox" fmlaLink="$X$189" lockText="1"/>
</file>

<file path=xl/ctrlProps/ctrlProp264.xml><?xml version="1.0" encoding="utf-8"?>
<formControlPr xmlns="http://schemas.microsoft.com/office/spreadsheetml/2009/9/main" objectType="CheckBox" fmlaLink="$Y$189" lockText="1"/>
</file>

<file path=xl/ctrlProps/ctrlProp265.xml><?xml version="1.0" encoding="utf-8"?>
<formControlPr xmlns="http://schemas.microsoft.com/office/spreadsheetml/2009/9/main" objectType="CheckBox" fmlaLink="$Z$189" lockText="1"/>
</file>

<file path=xl/ctrlProps/ctrlProp266.xml><?xml version="1.0" encoding="utf-8"?>
<formControlPr xmlns="http://schemas.microsoft.com/office/spreadsheetml/2009/9/main" objectType="CheckBox" fmlaLink="$AA$189" lockText="1"/>
</file>

<file path=xl/ctrlProps/ctrlProp267.xml><?xml version="1.0" encoding="utf-8"?>
<formControlPr xmlns="http://schemas.microsoft.com/office/spreadsheetml/2009/9/main" objectType="CheckBox" fmlaLink="$T$189" lockText="1"/>
</file>

<file path=xl/ctrlProps/ctrlProp268.xml><?xml version="1.0" encoding="utf-8"?>
<formControlPr xmlns="http://schemas.microsoft.com/office/spreadsheetml/2009/9/main" objectType="CheckBox" fmlaLink="$H$175"/>
</file>

<file path=xl/ctrlProps/ctrlProp269.xml><?xml version="1.0" encoding="utf-8"?>
<formControlPr xmlns="http://schemas.microsoft.com/office/spreadsheetml/2009/9/main" objectType="CheckBox" fmlaLink="$U$173" lockText="1"/>
</file>

<file path=xl/ctrlProps/ctrlProp27.xml><?xml version="1.0" encoding="utf-8"?>
<formControlPr xmlns="http://schemas.microsoft.com/office/spreadsheetml/2009/9/main" objectType="CheckBox" fmlaLink="$I$30"/>
</file>

<file path=xl/ctrlProps/ctrlProp270.xml><?xml version="1.0" encoding="utf-8"?>
<formControlPr xmlns="http://schemas.microsoft.com/office/spreadsheetml/2009/9/main" objectType="CheckBox" fmlaLink="$V$173" lockText="1"/>
</file>

<file path=xl/ctrlProps/ctrlProp271.xml><?xml version="1.0" encoding="utf-8"?>
<formControlPr xmlns="http://schemas.microsoft.com/office/spreadsheetml/2009/9/main" objectType="CheckBox" fmlaLink="$W$173" lockText="1"/>
</file>

<file path=xl/ctrlProps/ctrlProp272.xml><?xml version="1.0" encoding="utf-8"?>
<formControlPr xmlns="http://schemas.microsoft.com/office/spreadsheetml/2009/9/main" objectType="CheckBox" fmlaLink="$X$173" lockText="1"/>
</file>

<file path=xl/ctrlProps/ctrlProp273.xml><?xml version="1.0" encoding="utf-8"?>
<formControlPr xmlns="http://schemas.microsoft.com/office/spreadsheetml/2009/9/main" objectType="CheckBox" fmlaLink="$Y$173" lockText="1"/>
</file>

<file path=xl/ctrlProps/ctrlProp274.xml><?xml version="1.0" encoding="utf-8"?>
<formControlPr xmlns="http://schemas.microsoft.com/office/spreadsheetml/2009/9/main" objectType="CheckBox" fmlaLink="$Z$173" lockText="1"/>
</file>

<file path=xl/ctrlProps/ctrlProp275.xml><?xml version="1.0" encoding="utf-8"?>
<formControlPr xmlns="http://schemas.microsoft.com/office/spreadsheetml/2009/9/main" objectType="CheckBox" fmlaLink="$AA$173" lockText="1"/>
</file>

<file path=xl/ctrlProps/ctrlProp276.xml><?xml version="1.0" encoding="utf-8"?>
<formControlPr xmlns="http://schemas.microsoft.com/office/spreadsheetml/2009/9/main" objectType="CheckBox" fmlaLink="$T$173" lockText="1"/>
</file>

<file path=xl/ctrlProps/ctrlProp277.xml><?xml version="1.0" encoding="utf-8"?>
<formControlPr xmlns="http://schemas.microsoft.com/office/spreadsheetml/2009/9/main" objectType="CheckBox" fmlaLink="$H$199"/>
</file>

<file path=xl/ctrlProps/ctrlProp278.xml><?xml version="1.0" encoding="utf-8"?>
<formControlPr xmlns="http://schemas.microsoft.com/office/spreadsheetml/2009/9/main" objectType="CheckBox" fmlaLink="$U$197" lockText="1"/>
</file>

<file path=xl/ctrlProps/ctrlProp279.xml><?xml version="1.0" encoding="utf-8"?>
<formControlPr xmlns="http://schemas.microsoft.com/office/spreadsheetml/2009/9/main" objectType="CheckBox" fmlaLink="$V$197" lockText="1"/>
</file>

<file path=xl/ctrlProps/ctrlProp28.xml><?xml version="1.0" encoding="utf-8"?>
<formControlPr xmlns="http://schemas.microsoft.com/office/spreadsheetml/2009/9/main" objectType="CheckBox" fmlaLink="$I$31"/>
</file>

<file path=xl/ctrlProps/ctrlProp280.xml><?xml version="1.0" encoding="utf-8"?>
<formControlPr xmlns="http://schemas.microsoft.com/office/spreadsheetml/2009/9/main" objectType="CheckBox" fmlaLink="$W$197" lockText="1"/>
</file>

<file path=xl/ctrlProps/ctrlProp281.xml><?xml version="1.0" encoding="utf-8"?>
<formControlPr xmlns="http://schemas.microsoft.com/office/spreadsheetml/2009/9/main" objectType="CheckBox" fmlaLink="$X$197" lockText="1"/>
</file>

<file path=xl/ctrlProps/ctrlProp282.xml><?xml version="1.0" encoding="utf-8"?>
<formControlPr xmlns="http://schemas.microsoft.com/office/spreadsheetml/2009/9/main" objectType="CheckBox" fmlaLink="$Y$197" lockText="1"/>
</file>

<file path=xl/ctrlProps/ctrlProp283.xml><?xml version="1.0" encoding="utf-8"?>
<formControlPr xmlns="http://schemas.microsoft.com/office/spreadsheetml/2009/9/main" objectType="CheckBox" fmlaLink="$Z$197" lockText="1"/>
</file>

<file path=xl/ctrlProps/ctrlProp284.xml><?xml version="1.0" encoding="utf-8"?>
<formControlPr xmlns="http://schemas.microsoft.com/office/spreadsheetml/2009/9/main" objectType="CheckBox" fmlaLink="$AA$197" lockText="1"/>
</file>

<file path=xl/ctrlProps/ctrlProp285.xml><?xml version="1.0" encoding="utf-8"?>
<formControlPr xmlns="http://schemas.microsoft.com/office/spreadsheetml/2009/9/main" objectType="CheckBox" fmlaLink="$T$197" lockText="1"/>
</file>

<file path=xl/ctrlProps/ctrlProp286.xml><?xml version="1.0" encoding="utf-8"?>
<formControlPr xmlns="http://schemas.microsoft.com/office/spreadsheetml/2009/9/main" objectType="CheckBox" fmlaLink="$H$175"/>
</file>

<file path=xl/ctrlProps/ctrlProp287.xml><?xml version="1.0" encoding="utf-8"?>
<formControlPr xmlns="http://schemas.microsoft.com/office/spreadsheetml/2009/9/main" objectType="CheckBox" fmlaLink="$U$173" lockText="1"/>
</file>

<file path=xl/ctrlProps/ctrlProp288.xml><?xml version="1.0" encoding="utf-8"?>
<formControlPr xmlns="http://schemas.microsoft.com/office/spreadsheetml/2009/9/main" objectType="CheckBox" fmlaLink="$V$173" lockText="1"/>
</file>

<file path=xl/ctrlProps/ctrlProp289.xml><?xml version="1.0" encoding="utf-8"?>
<formControlPr xmlns="http://schemas.microsoft.com/office/spreadsheetml/2009/9/main" objectType="CheckBox" fmlaLink="$W$173" lockText="1"/>
</file>

<file path=xl/ctrlProps/ctrlProp29.xml><?xml version="1.0" encoding="utf-8"?>
<formControlPr xmlns="http://schemas.microsoft.com/office/spreadsheetml/2009/9/main" objectType="CheckBox" fmlaLink="$I$32"/>
</file>

<file path=xl/ctrlProps/ctrlProp290.xml><?xml version="1.0" encoding="utf-8"?>
<formControlPr xmlns="http://schemas.microsoft.com/office/spreadsheetml/2009/9/main" objectType="CheckBox" fmlaLink="$X$173" lockText="1"/>
</file>

<file path=xl/ctrlProps/ctrlProp291.xml><?xml version="1.0" encoding="utf-8"?>
<formControlPr xmlns="http://schemas.microsoft.com/office/spreadsheetml/2009/9/main" objectType="CheckBox" fmlaLink="$Y$173" lockText="1"/>
</file>

<file path=xl/ctrlProps/ctrlProp292.xml><?xml version="1.0" encoding="utf-8"?>
<formControlPr xmlns="http://schemas.microsoft.com/office/spreadsheetml/2009/9/main" objectType="CheckBox" fmlaLink="$Z$173" lockText="1"/>
</file>

<file path=xl/ctrlProps/ctrlProp293.xml><?xml version="1.0" encoding="utf-8"?>
<formControlPr xmlns="http://schemas.microsoft.com/office/spreadsheetml/2009/9/main" objectType="CheckBox" fmlaLink="$AA$173" lockText="1"/>
</file>

<file path=xl/ctrlProps/ctrlProp294.xml><?xml version="1.0" encoding="utf-8"?>
<formControlPr xmlns="http://schemas.microsoft.com/office/spreadsheetml/2009/9/main" objectType="CheckBox" fmlaLink="$T$173" lockText="1"/>
</file>

<file path=xl/ctrlProps/ctrlProp295.xml><?xml version="1.0" encoding="utf-8"?>
<formControlPr xmlns="http://schemas.microsoft.com/office/spreadsheetml/2009/9/main" objectType="CheckBox" fmlaLink="$H$207"/>
</file>

<file path=xl/ctrlProps/ctrlProp296.xml><?xml version="1.0" encoding="utf-8"?>
<formControlPr xmlns="http://schemas.microsoft.com/office/spreadsheetml/2009/9/main" objectType="CheckBox" fmlaLink="$U$205" lockText="1"/>
</file>

<file path=xl/ctrlProps/ctrlProp297.xml><?xml version="1.0" encoding="utf-8"?>
<formControlPr xmlns="http://schemas.microsoft.com/office/spreadsheetml/2009/9/main" objectType="CheckBox" fmlaLink="$V$205" lockText="1"/>
</file>

<file path=xl/ctrlProps/ctrlProp298.xml><?xml version="1.0" encoding="utf-8"?>
<formControlPr xmlns="http://schemas.microsoft.com/office/spreadsheetml/2009/9/main" objectType="CheckBox" fmlaLink="$W$205" lockText="1"/>
</file>

<file path=xl/ctrlProps/ctrlProp299.xml><?xml version="1.0" encoding="utf-8"?>
<formControlPr xmlns="http://schemas.microsoft.com/office/spreadsheetml/2009/9/main" objectType="CheckBox" fmlaLink="$X$205" lockText="1"/>
</file>

<file path=xl/ctrlProps/ctrlProp3.xml><?xml version="1.0" encoding="utf-8"?>
<formControlPr xmlns="http://schemas.microsoft.com/office/spreadsheetml/2009/9/main" objectType="CheckBox" fmlaLink="I6"/>
</file>

<file path=xl/ctrlProps/ctrlProp30.xml><?xml version="1.0" encoding="utf-8"?>
<formControlPr xmlns="http://schemas.microsoft.com/office/spreadsheetml/2009/9/main" objectType="CheckBox" fmlaLink="$I$33"/>
</file>

<file path=xl/ctrlProps/ctrlProp300.xml><?xml version="1.0" encoding="utf-8"?>
<formControlPr xmlns="http://schemas.microsoft.com/office/spreadsheetml/2009/9/main" objectType="CheckBox" fmlaLink="$Y$205" lockText="1"/>
</file>

<file path=xl/ctrlProps/ctrlProp301.xml><?xml version="1.0" encoding="utf-8"?>
<formControlPr xmlns="http://schemas.microsoft.com/office/spreadsheetml/2009/9/main" objectType="CheckBox" fmlaLink="$Z$205" lockText="1"/>
</file>

<file path=xl/ctrlProps/ctrlProp302.xml><?xml version="1.0" encoding="utf-8"?>
<formControlPr xmlns="http://schemas.microsoft.com/office/spreadsheetml/2009/9/main" objectType="CheckBox" fmlaLink="$AA$205" lockText="1"/>
</file>

<file path=xl/ctrlProps/ctrlProp303.xml><?xml version="1.0" encoding="utf-8"?>
<formControlPr xmlns="http://schemas.microsoft.com/office/spreadsheetml/2009/9/main" objectType="CheckBox" fmlaLink="$T$205" lockText="1"/>
</file>

<file path=xl/ctrlProps/ctrlProp304.xml><?xml version="1.0" encoding="utf-8"?>
<formControlPr xmlns="http://schemas.microsoft.com/office/spreadsheetml/2009/9/main" objectType="CheckBox" fmlaLink="$H$175"/>
</file>

<file path=xl/ctrlProps/ctrlProp305.xml><?xml version="1.0" encoding="utf-8"?>
<formControlPr xmlns="http://schemas.microsoft.com/office/spreadsheetml/2009/9/main" objectType="CheckBox" fmlaLink="$U$173" lockText="1"/>
</file>

<file path=xl/ctrlProps/ctrlProp306.xml><?xml version="1.0" encoding="utf-8"?>
<formControlPr xmlns="http://schemas.microsoft.com/office/spreadsheetml/2009/9/main" objectType="CheckBox" fmlaLink="$V$173" lockText="1"/>
</file>

<file path=xl/ctrlProps/ctrlProp307.xml><?xml version="1.0" encoding="utf-8"?>
<formControlPr xmlns="http://schemas.microsoft.com/office/spreadsheetml/2009/9/main" objectType="CheckBox" fmlaLink="$W$173" lockText="1"/>
</file>

<file path=xl/ctrlProps/ctrlProp308.xml><?xml version="1.0" encoding="utf-8"?>
<formControlPr xmlns="http://schemas.microsoft.com/office/spreadsheetml/2009/9/main" objectType="CheckBox" fmlaLink="$X$173" lockText="1"/>
</file>

<file path=xl/ctrlProps/ctrlProp309.xml><?xml version="1.0" encoding="utf-8"?>
<formControlPr xmlns="http://schemas.microsoft.com/office/spreadsheetml/2009/9/main" objectType="CheckBox" fmlaLink="$Y$173" lockText="1"/>
</file>

<file path=xl/ctrlProps/ctrlProp31.xml><?xml version="1.0" encoding="utf-8"?>
<formControlPr xmlns="http://schemas.microsoft.com/office/spreadsheetml/2009/9/main" objectType="CheckBox" fmlaLink="$I$34"/>
</file>

<file path=xl/ctrlProps/ctrlProp310.xml><?xml version="1.0" encoding="utf-8"?>
<formControlPr xmlns="http://schemas.microsoft.com/office/spreadsheetml/2009/9/main" objectType="CheckBox" fmlaLink="$Z$173" lockText="1"/>
</file>

<file path=xl/ctrlProps/ctrlProp311.xml><?xml version="1.0" encoding="utf-8"?>
<formControlPr xmlns="http://schemas.microsoft.com/office/spreadsheetml/2009/9/main" objectType="CheckBox" fmlaLink="$AA$173" lockText="1"/>
</file>

<file path=xl/ctrlProps/ctrlProp312.xml><?xml version="1.0" encoding="utf-8"?>
<formControlPr xmlns="http://schemas.microsoft.com/office/spreadsheetml/2009/9/main" objectType="CheckBox" fmlaLink="$T$173" lockText="1"/>
</file>

<file path=xl/ctrlProps/ctrlProp313.xml><?xml version="1.0" encoding="utf-8"?>
<formControlPr xmlns="http://schemas.microsoft.com/office/spreadsheetml/2009/9/main" objectType="CheckBox" fmlaLink="$H$215"/>
</file>

<file path=xl/ctrlProps/ctrlProp314.xml><?xml version="1.0" encoding="utf-8"?>
<formControlPr xmlns="http://schemas.microsoft.com/office/spreadsheetml/2009/9/main" objectType="CheckBox" fmlaLink="$U$213" lockText="1"/>
</file>

<file path=xl/ctrlProps/ctrlProp315.xml><?xml version="1.0" encoding="utf-8"?>
<formControlPr xmlns="http://schemas.microsoft.com/office/spreadsheetml/2009/9/main" objectType="CheckBox" fmlaLink="$V$213" lockText="1"/>
</file>

<file path=xl/ctrlProps/ctrlProp316.xml><?xml version="1.0" encoding="utf-8"?>
<formControlPr xmlns="http://schemas.microsoft.com/office/spreadsheetml/2009/9/main" objectType="CheckBox" fmlaLink="$W$213" lockText="1"/>
</file>

<file path=xl/ctrlProps/ctrlProp317.xml><?xml version="1.0" encoding="utf-8"?>
<formControlPr xmlns="http://schemas.microsoft.com/office/spreadsheetml/2009/9/main" objectType="CheckBox" fmlaLink="$X$213" lockText="1"/>
</file>

<file path=xl/ctrlProps/ctrlProp318.xml><?xml version="1.0" encoding="utf-8"?>
<formControlPr xmlns="http://schemas.microsoft.com/office/spreadsheetml/2009/9/main" objectType="CheckBox" fmlaLink="$Y$213" lockText="1"/>
</file>

<file path=xl/ctrlProps/ctrlProp319.xml><?xml version="1.0" encoding="utf-8"?>
<formControlPr xmlns="http://schemas.microsoft.com/office/spreadsheetml/2009/9/main" objectType="CheckBox" fmlaLink="$Z$213" lockText="1"/>
</file>

<file path=xl/ctrlProps/ctrlProp32.xml><?xml version="1.0" encoding="utf-8"?>
<formControlPr xmlns="http://schemas.microsoft.com/office/spreadsheetml/2009/9/main" objectType="CheckBox" fmlaLink="$I$35"/>
</file>

<file path=xl/ctrlProps/ctrlProp320.xml><?xml version="1.0" encoding="utf-8"?>
<formControlPr xmlns="http://schemas.microsoft.com/office/spreadsheetml/2009/9/main" objectType="CheckBox" fmlaLink="$AA$213" lockText="1"/>
</file>

<file path=xl/ctrlProps/ctrlProp321.xml><?xml version="1.0" encoding="utf-8"?>
<formControlPr xmlns="http://schemas.microsoft.com/office/spreadsheetml/2009/9/main" objectType="CheckBox" fmlaLink="$T$213" lockText="1"/>
</file>

<file path=xl/ctrlProps/ctrlProp322.xml><?xml version="1.0" encoding="utf-8"?>
<formControlPr xmlns="http://schemas.microsoft.com/office/spreadsheetml/2009/9/main" objectType="CheckBox" fmlaLink="$H$175"/>
</file>

<file path=xl/ctrlProps/ctrlProp323.xml><?xml version="1.0" encoding="utf-8"?>
<formControlPr xmlns="http://schemas.microsoft.com/office/spreadsheetml/2009/9/main" objectType="CheckBox" fmlaLink="$U$173" lockText="1"/>
</file>

<file path=xl/ctrlProps/ctrlProp324.xml><?xml version="1.0" encoding="utf-8"?>
<formControlPr xmlns="http://schemas.microsoft.com/office/spreadsheetml/2009/9/main" objectType="CheckBox" fmlaLink="$V$173" lockText="1"/>
</file>

<file path=xl/ctrlProps/ctrlProp325.xml><?xml version="1.0" encoding="utf-8"?>
<formControlPr xmlns="http://schemas.microsoft.com/office/spreadsheetml/2009/9/main" objectType="CheckBox" fmlaLink="$W$173" lockText="1"/>
</file>

<file path=xl/ctrlProps/ctrlProp326.xml><?xml version="1.0" encoding="utf-8"?>
<formControlPr xmlns="http://schemas.microsoft.com/office/spreadsheetml/2009/9/main" objectType="CheckBox" fmlaLink="$X$173" lockText="1"/>
</file>

<file path=xl/ctrlProps/ctrlProp327.xml><?xml version="1.0" encoding="utf-8"?>
<formControlPr xmlns="http://schemas.microsoft.com/office/spreadsheetml/2009/9/main" objectType="CheckBox" fmlaLink="$Y$173" lockText="1"/>
</file>

<file path=xl/ctrlProps/ctrlProp328.xml><?xml version="1.0" encoding="utf-8"?>
<formControlPr xmlns="http://schemas.microsoft.com/office/spreadsheetml/2009/9/main" objectType="CheckBox" fmlaLink="$Z$173" lockText="1"/>
</file>

<file path=xl/ctrlProps/ctrlProp329.xml><?xml version="1.0" encoding="utf-8"?>
<formControlPr xmlns="http://schemas.microsoft.com/office/spreadsheetml/2009/9/main" objectType="CheckBox" fmlaLink="$AA$173" lockText="1"/>
</file>

<file path=xl/ctrlProps/ctrlProp33.xml><?xml version="1.0" encoding="utf-8"?>
<formControlPr xmlns="http://schemas.microsoft.com/office/spreadsheetml/2009/9/main" objectType="CheckBox" fmlaLink="$I$36"/>
</file>

<file path=xl/ctrlProps/ctrlProp330.xml><?xml version="1.0" encoding="utf-8"?>
<formControlPr xmlns="http://schemas.microsoft.com/office/spreadsheetml/2009/9/main" objectType="CheckBox" fmlaLink="$T$173" lockText="1"/>
</file>

<file path=xl/ctrlProps/ctrlProp331.xml><?xml version="1.0" encoding="utf-8"?>
<formControlPr xmlns="http://schemas.microsoft.com/office/spreadsheetml/2009/9/main" objectType="CheckBox" fmlaLink="$H$223"/>
</file>

<file path=xl/ctrlProps/ctrlProp332.xml><?xml version="1.0" encoding="utf-8"?>
<formControlPr xmlns="http://schemas.microsoft.com/office/spreadsheetml/2009/9/main" objectType="CheckBox" fmlaLink="$U$221" lockText="1"/>
</file>

<file path=xl/ctrlProps/ctrlProp333.xml><?xml version="1.0" encoding="utf-8"?>
<formControlPr xmlns="http://schemas.microsoft.com/office/spreadsheetml/2009/9/main" objectType="CheckBox" fmlaLink="$V$221" lockText="1"/>
</file>

<file path=xl/ctrlProps/ctrlProp334.xml><?xml version="1.0" encoding="utf-8"?>
<formControlPr xmlns="http://schemas.microsoft.com/office/spreadsheetml/2009/9/main" objectType="CheckBox" fmlaLink="$W$221" lockText="1"/>
</file>

<file path=xl/ctrlProps/ctrlProp335.xml><?xml version="1.0" encoding="utf-8"?>
<formControlPr xmlns="http://schemas.microsoft.com/office/spreadsheetml/2009/9/main" objectType="CheckBox" fmlaLink="$X$221" lockText="1"/>
</file>

<file path=xl/ctrlProps/ctrlProp336.xml><?xml version="1.0" encoding="utf-8"?>
<formControlPr xmlns="http://schemas.microsoft.com/office/spreadsheetml/2009/9/main" objectType="CheckBox" fmlaLink="$Y$221" lockText="1"/>
</file>

<file path=xl/ctrlProps/ctrlProp337.xml><?xml version="1.0" encoding="utf-8"?>
<formControlPr xmlns="http://schemas.microsoft.com/office/spreadsheetml/2009/9/main" objectType="CheckBox" fmlaLink="$Z$221" lockText="1"/>
</file>

<file path=xl/ctrlProps/ctrlProp338.xml><?xml version="1.0" encoding="utf-8"?>
<formControlPr xmlns="http://schemas.microsoft.com/office/spreadsheetml/2009/9/main" objectType="CheckBox" fmlaLink="$AA$221" lockText="1"/>
</file>

<file path=xl/ctrlProps/ctrlProp339.xml><?xml version="1.0" encoding="utf-8"?>
<formControlPr xmlns="http://schemas.microsoft.com/office/spreadsheetml/2009/9/main" objectType="CheckBox" fmlaLink="$T$221" lockText="1"/>
</file>

<file path=xl/ctrlProps/ctrlProp34.xml><?xml version="1.0" encoding="utf-8"?>
<formControlPr xmlns="http://schemas.microsoft.com/office/spreadsheetml/2009/9/main" objectType="CheckBox" fmlaLink="$I$37"/>
</file>

<file path=xl/ctrlProps/ctrlProp340.xml><?xml version="1.0" encoding="utf-8"?>
<formControlPr xmlns="http://schemas.microsoft.com/office/spreadsheetml/2009/9/main" objectType="CheckBox" fmlaLink="$H$175"/>
</file>

<file path=xl/ctrlProps/ctrlProp341.xml><?xml version="1.0" encoding="utf-8"?>
<formControlPr xmlns="http://schemas.microsoft.com/office/spreadsheetml/2009/9/main" objectType="CheckBox" fmlaLink="$U$173" lockText="1"/>
</file>

<file path=xl/ctrlProps/ctrlProp342.xml><?xml version="1.0" encoding="utf-8"?>
<formControlPr xmlns="http://schemas.microsoft.com/office/spreadsheetml/2009/9/main" objectType="CheckBox" fmlaLink="$V$173" lockText="1"/>
</file>

<file path=xl/ctrlProps/ctrlProp343.xml><?xml version="1.0" encoding="utf-8"?>
<formControlPr xmlns="http://schemas.microsoft.com/office/spreadsheetml/2009/9/main" objectType="CheckBox" fmlaLink="$W$173" lockText="1"/>
</file>

<file path=xl/ctrlProps/ctrlProp344.xml><?xml version="1.0" encoding="utf-8"?>
<formControlPr xmlns="http://schemas.microsoft.com/office/spreadsheetml/2009/9/main" objectType="CheckBox" fmlaLink="$X$173" lockText="1"/>
</file>

<file path=xl/ctrlProps/ctrlProp345.xml><?xml version="1.0" encoding="utf-8"?>
<formControlPr xmlns="http://schemas.microsoft.com/office/spreadsheetml/2009/9/main" objectType="CheckBox" fmlaLink="$Y$173" lockText="1"/>
</file>

<file path=xl/ctrlProps/ctrlProp346.xml><?xml version="1.0" encoding="utf-8"?>
<formControlPr xmlns="http://schemas.microsoft.com/office/spreadsheetml/2009/9/main" objectType="CheckBox" fmlaLink="$Z$173" lockText="1"/>
</file>

<file path=xl/ctrlProps/ctrlProp347.xml><?xml version="1.0" encoding="utf-8"?>
<formControlPr xmlns="http://schemas.microsoft.com/office/spreadsheetml/2009/9/main" objectType="CheckBox" fmlaLink="$AA$173" lockText="1"/>
</file>

<file path=xl/ctrlProps/ctrlProp348.xml><?xml version="1.0" encoding="utf-8"?>
<formControlPr xmlns="http://schemas.microsoft.com/office/spreadsheetml/2009/9/main" objectType="CheckBox" fmlaLink="$T$173" lockText="1"/>
</file>

<file path=xl/ctrlProps/ctrlProp349.xml><?xml version="1.0" encoding="utf-8"?>
<formControlPr xmlns="http://schemas.microsoft.com/office/spreadsheetml/2009/9/main" objectType="CheckBox" fmlaLink="$H$231"/>
</file>

<file path=xl/ctrlProps/ctrlProp35.xml><?xml version="1.0" encoding="utf-8"?>
<formControlPr xmlns="http://schemas.microsoft.com/office/spreadsheetml/2009/9/main" objectType="CheckBox" fmlaLink="$I$38"/>
</file>

<file path=xl/ctrlProps/ctrlProp350.xml><?xml version="1.0" encoding="utf-8"?>
<formControlPr xmlns="http://schemas.microsoft.com/office/spreadsheetml/2009/9/main" objectType="CheckBox" fmlaLink="$U$229" lockText="1"/>
</file>

<file path=xl/ctrlProps/ctrlProp351.xml><?xml version="1.0" encoding="utf-8"?>
<formControlPr xmlns="http://schemas.microsoft.com/office/spreadsheetml/2009/9/main" objectType="CheckBox" fmlaLink="$V$229" lockText="1"/>
</file>

<file path=xl/ctrlProps/ctrlProp352.xml><?xml version="1.0" encoding="utf-8"?>
<formControlPr xmlns="http://schemas.microsoft.com/office/spreadsheetml/2009/9/main" objectType="CheckBox" fmlaLink="$W$229" lockText="1"/>
</file>

<file path=xl/ctrlProps/ctrlProp353.xml><?xml version="1.0" encoding="utf-8"?>
<formControlPr xmlns="http://schemas.microsoft.com/office/spreadsheetml/2009/9/main" objectType="CheckBox" fmlaLink="$X$229" lockText="1"/>
</file>

<file path=xl/ctrlProps/ctrlProp354.xml><?xml version="1.0" encoding="utf-8"?>
<formControlPr xmlns="http://schemas.microsoft.com/office/spreadsheetml/2009/9/main" objectType="CheckBox" fmlaLink="$Y$229" lockText="1"/>
</file>

<file path=xl/ctrlProps/ctrlProp355.xml><?xml version="1.0" encoding="utf-8"?>
<formControlPr xmlns="http://schemas.microsoft.com/office/spreadsheetml/2009/9/main" objectType="CheckBox" fmlaLink="$Z$229" lockText="1"/>
</file>

<file path=xl/ctrlProps/ctrlProp356.xml><?xml version="1.0" encoding="utf-8"?>
<formControlPr xmlns="http://schemas.microsoft.com/office/spreadsheetml/2009/9/main" objectType="CheckBox" fmlaLink="$AA$229" lockText="1"/>
</file>

<file path=xl/ctrlProps/ctrlProp357.xml><?xml version="1.0" encoding="utf-8"?>
<formControlPr xmlns="http://schemas.microsoft.com/office/spreadsheetml/2009/9/main" objectType="CheckBox" fmlaLink="$T$229" lockText="1"/>
</file>

<file path=xl/ctrlProps/ctrlProp358.xml><?xml version="1.0" encoding="utf-8"?>
<formControlPr xmlns="http://schemas.microsoft.com/office/spreadsheetml/2009/9/main" objectType="CheckBox" fmlaLink="$H$175"/>
</file>

<file path=xl/ctrlProps/ctrlProp359.xml><?xml version="1.0" encoding="utf-8"?>
<formControlPr xmlns="http://schemas.microsoft.com/office/spreadsheetml/2009/9/main" objectType="CheckBox" fmlaLink="$U$173" lockText="1"/>
</file>

<file path=xl/ctrlProps/ctrlProp36.xml><?xml version="1.0" encoding="utf-8"?>
<formControlPr xmlns="http://schemas.microsoft.com/office/spreadsheetml/2009/9/main" objectType="CheckBox" fmlaLink="$I$39"/>
</file>

<file path=xl/ctrlProps/ctrlProp360.xml><?xml version="1.0" encoding="utf-8"?>
<formControlPr xmlns="http://schemas.microsoft.com/office/spreadsheetml/2009/9/main" objectType="CheckBox" fmlaLink="$V$173" lockText="1"/>
</file>

<file path=xl/ctrlProps/ctrlProp361.xml><?xml version="1.0" encoding="utf-8"?>
<formControlPr xmlns="http://schemas.microsoft.com/office/spreadsheetml/2009/9/main" objectType="CheckBox" fmlaLink="$W$173" lockText="1"/>
</file>

<file path=xl/ctrlProps/ctrlProp362.xml><?xml version="1.0" encoding="utf-8"?>
<formControlPr xmlns="http://schemas.microsoft.com/office/spreadsheetml/2009/9/main" objectType="CheckBox" fmlaLink="$X$173" lockText="1"/>
</file>

<file path=xl/ctrlProps/ctrlProp363.xml><?xml version="1.0" encoding="utf-8"?>
<formControlPr xmlns="http://schemas.microsoft.com/office/spreadsheetml/2009/9/main" objectType="CheckBox" fmlaLink="$Y$173" lockText="1"/>
</file>

<file path=xl/ctrlProps/ctrlProp364.xml><?xml version="1.0" encoding="utf-8"?>
<formControlPr xmlns="http://schemas.microsoft.com/office/spreadsheetml/2009/9/main" objectType="CheckBox" fmlaLink="$Z$173" lockText="1"/>
</file>

<file path=xl/ctrlProps/ctrlProp365.xml><?xml version="1.0" encoding="utf-8"?>
<formControlPr xmlns="http://schemas.microsoft.com/office/spreadsheetml/2009/9/main" objectType="CheckBox" fmlaLink="$AA$173" lockText="1"/>
</file>

<file path=xl/ctrlProps/ctrlProp366.xml><?xml version="1.0" encoding="utf-8"?>
<formControlPr xmlns="http://schemas.microsoft.com/office/spreadsheetml/2009/9/main" objectType="CheckBox" fmlaLink="$T$173" lockText="1"/>
</file>

<file path=xl/ctrlProps/ctrlProp367.xml><?xml version="1.0" encoding="utf-8"?>
<formControlPr xmlns="http://schemas.microsoft.com/office/spreadsheetml/2009/9/main" objectType="CheckBox" fmlaLink="$H$239"/>
</file>

<file path=xl/ctrlProps/ctrlProp368.xml><?xml version="1.0" encoding="utf-8"?>
<formControlPr xmlns="http://schemas.microsoft.com/office/spreadsheetml/2009/9/main" objectType="CheckBox" fmlaLink="$U$237" lockText="1"/>
</file>

<file path=xl/ctrlProps/ctrlProp369.xml><?xml version="1.0" encoding="utf-8"?>
<formControlPr xmlns="http://schemas.microsoft.com/office/spreadsheetml/2009/9/main" objectType="CheckBox" fmlaLink="$V$237" lockText="1"/>
</file>

<file path=xl/ctrlProps/ctrlProp37.xml><?xml version="1.0" encoding="utf-8"?>
<formControlPr xmlns="http://schemas.microsoft.com/office/spreadsheetml/2009/9/main" objectType="CheckBox" fmlaLink="$I$40"/>
</file>

<file path=xl/ctrlProps/ctrlProp370.xml><?xml version="1.0" encoding="utf-8"?>
<formControlPr xmlns="http://schemas.microsoft.com/office/spreadsheetml/2009/9/main" objectType="CheckBox" fmlaLink="$W$237" lockText="1"/>
</file>

<file path=xl/ctrlProps/ctrlProp371.xml><?xml version="1.0" encoding="utf-8"?>
<formControlPr xmlns="http://schemas.microsoft.com/office/spreadsheetml/2009/9/main" objectType="CheckBox" fmlaLink="$X$237" lockText="1"/>
</file>

<file path=xl/ctrlProps/ctrlProp372.xml><?xml version="1.0" encoding="utf-8"?>
<formControlPr xmlns="http://schemas.microsoft.com/office/spreadsheetml/2009/9/main" objectType="CheckBox" fmlaLink="$Y$237" lockText="1"/>
</file>

<file path=xl/ctrlProps/ctrlProp373.xml><?xml version="1.0" encoding="utf-8"?>
<formControlPr xmlns="http://schemas.microsoft.com/office/spreadsheetml/2009/9/main" objectType="CheckBox" fmlaLink="$Z$237" lockText="1"/>
</file>

<file path=xl/ctrlProps/ctrlProp374.xml><?xml version="1.0" encoding="utf-8"?>
<formControlPr xmlns="http://schemas.microsoft.com/office/spreadsheetml/2009/9/main" objectType="CheckBox" fmlaLink="$AA$237" lockText="1"/>
</file>

<file path=xl/ctrlProps/ctrlProp375.xml><?xml version="1.0" encoding="utf-8"?>
<formControlPr xmlns="http://schemas.microsoft.com/office/spreadsheetml/2009/9/main" objectType="CheckBox" fmlaLink="$T$237" lockText="1"/>
</file>

<file path=xl/ctrlProps/ctrlProp376.xml><?xml version="1.0" encoding="utf-8"?>
<formControlPr xmlns="http://schemas.microsoft.com/office/spreadsheetml/2009/9/main" objectType="CheckBox" fmlaLink="$H$175"/>
</file>

<file path=xl/ctrlProps/ctrlProp377.xml><?xml version="1.0" encoding="utf-8"?>
<formControlPr xmlns="http://schemas.microsoft.com/office/spreadsheetml/2009/9/main" objectType="CheckBox" fmlaLink="$U$173" lockText="1"/>
</file>

<file path=xl/ctrlProps/ctrlProp378.xml><?xml version="1.0" encoding="utf-8"?>
<formControlPr xmlns="http://schemas.microsoft.com/office/spreadsheetml/2009/9/main" objectType="CheckBox" fmlaLink="$V$173" lockText="1"/>
</file>

<file path=xl/ctrlProps/ctrlProp379.xml><?xml version="1.0" encoding="utf-8"?>
<formControlPr xmlns="http://schemas.microsoft.com/office/spreadsheetml/2009/9/main" objectType="CheckBox" fmlaLink="$W$173" lockText="1"/>
</file>

<file path=xl/ctrlProps/ctrlProp38.xml><?xml version="1.0" encoding="utf-8"?>
<formControlPr xmlns="http://schemas.microsoft.com/office/spreadsheetml/2009/9/main" objectType="CheckBox" fmlaLink="$I$41"/>
</file>

<file path=xl/ctrlProps/ctrlProp380.xml><?xml version="1.0" encoding="utf-8"?>
<formControlPr xmlns="http://schemas.microsoft.com/office/spreadsheetml/2009/9/main" objectType="CheckBox" fmlaLink="$X$173" lockText="1"/>
</file>

<file path=xl/ctrlProps/ctrlProp381.xml><?xml version="1.0" encoding="utf-8"?>
<formControlPr xmlns="http://schemas.microsoft.com/office/spreadsheetml/2009/9/main" objectType="CheckBox" fmlaLink="$Y$173" lockText="1"/>
</file>

<file path=xl/ctrlProps/ctrlProp382.xml><?xml version="1.0" encoding="utf-8"?>
<formControlPr xmlns="http://schemas.microsoft.com/office/spreadsheetml/2009/9/main" objectType="CheckBox" fmlaLink="$Z$173" lockText="1"/>
</file>

<file path=xl/ctrlProps/ctrlProp383.xml><?xml version="1.0" encoding="utf-8"?>
<formControlPr xmlns="http://schemas.microsoft.com/office/spreadsheetml/2009/9/main" objectType="CheckBox" fmlaLink="$AA$173" lockText="1"/>
</file>

<file path=xl/ctrlProps/ctrlProp384.xml><?xml version="1.0" encoding="utf-8"?>
<formControlPr xmlns="http://schemas.microsoft.com/office/spreadsheetml/2009/9/main" objectType="CheckBox" fmlaLink="$T$173" lockText="1"/>
</file>

<file path=xl/ctrlProps/ctrlProp385.xml><?xml version="1.0" encoding="utf-8"?>
<formControlPr xmlns="http://schemas.microsoft.com/office/spreadsheetml/2009/9/main" objectType="CheckBox" fmlaLink="$H$247"/>
</file>

<file path=xl/ctrlProps/ctrlProp386.xml><?xml version="1.0" encoding="utf-8"?>
<formControlPr xmlns="http://schemas.microsoft.com/office/spreadsheetml/2009/9/main" objectType="CheckBox" fmlaLink="$U$245" lockText="1"/>
</file>

<file path=xl/ctrlProps/ctrlProp387.xml><?xml version="1.0" encoding="utf-8"?>
<formControlPr xmlns="http://schemas.microsoft.com/office/spreadsheetml/2009/9/main" objectType="CheckBox" fmlaLink="$V$245" lockText="1"/>
</file>

<file path=xl/ctrlProps/ctrlProp388.xml><?xml version="1.0" encoding="utf-8"?>
<formControlPr xmlns="http://schemas.microsoft.com/office/spreadsheetml/2009/9/main" objectType="CheckBox" fmlaLink="$W$245" lockText="1"/>
</file>

<file path=xl/ctrlProps/ctrlProp389.xml><?xml version="1.0" encoding="utf-8"?>
<formControlPr xmlns="http://schemas.microsoft.com/office/spreadsheetml/2009/9/main" objectType="CheckBox" fmlaLink="$X$245" lockText="1"/>
</file>

<file path=xl/ctrlProps/ctrlProp39.xml><?xml version="1.0" encoding="utf-8"?>
<formControlPr xmlns="http://schemas.microsoft.com/office/spreadsheetml/2009/9/main" objectType="CheckBox" fmlaLink="$I$42"/>
</file>

<file path=xl/ctrlProps/ctrlProp390.xml><?xml version="1.0" encoding="utf-8"?>
<formControlPr xmlns="http://schemas.microsoft.com/office/spreadsheetml/2009/9/main" objectType="CheckBox" fmlaLink="$Y$245" lockText="1"/>
</file>

<file path=xl/ctrlProps/ctrlProp391.xml><?xml version="1.0" encoding="utf-8"?>
<formControlPr xmlns="http://schemas.microsoft.com/office/spreadsheetml/2009/9/main" objectType="CheckBox" fmlaLink="$Z$245" lockText="1"/>
</file>

<file path=xl/ctrlProps/ctrlProp392.xml><?xml version="1.0" encoding="utf-8"?>
<formControlPr xmlns="http://schemas.microsoft.com/office/spreadsheetml/2009/9/main" objectType="CheckBox" fmlaLink="$AA$245" lockText="1"/>
</file>

<file path=xl/ctrlProps/ctrlProp393.xml><?xml version="1.0" encoding="utf-8"?>
<formControlPr xmlns="http://schemas.microsoft.com/office/spreadsheetml/2009/9/main" objectType="CheckBox" fmlaLink="$T$245" lockText="1"/>
</file>

<file path=xl/ctrlProps/ctrlProp394.xml><?xml version="1.0" encoding="utf-8"?>
<formControlPr xmlns="http://schemas.microsoft.com/office/spreadsheetml/2009/9/main" objectType="CheckBox" fmlaLink="$H$175"/>
</file>

<file path=xl/ctrlProps/ctrlProp395.xml><?xml version="1.0" encoding="utf-8"?>
<formControlPr xmlns="http://schemas.microsoft.com/office/spreadsheetml/2009/9/main" objectType="CheckBox" fmlaLink="$U$173" lockText="1"/>
</file>

<file path=xl/ctrlProps/ctrlProp396.xml><?xml version="1.0" encoding="utf-8"?>
<formControlPr xmlns="http://schemas.microsoft.com/office/spreadsheetml/2009/9/main" objectType="CheckBox" fmlaLink="$V$173" lockText="1"/>
</file>

<file path=xl/ctrlProps/ctrlProp397.xml><?xml version="1.0" encoding="utf-8"?>
<formControlPr xmlns="http://schemas.microsoft.com/office/spreadsheetml/2009/9/main" objectType="CheckBox" fmlaLink="$W$173" lockText="1"/>
</file>

<file path=xl/ctrlProps/ctrlProp398.xml><?xml version="1.0" encoding="utf-8"?>
<formControlPr xmlns="http://schemas.microsoft.com/office/spreadsheetml/2009/9/main" objectType="CheckBox" fmlaLink="$X$173" lockText="1"/>
</file>

<file path=xl/ctrlProps/ctrlProp399.xml><?xml version="1.0" encoding="utf-8"?>
<formControlPr xmlns="http://schemas.microsoft.com/office/spreadsheetml/2009/9/main" objectType="CheckBox" fmlaLink="$Y$173" lockText="1"/>
</file>

<file path=xl/ctrlProps/ctrlProp4.xml><?xml version="1.0" encoding="utf-8"?>
<formControlPr xmlns="http://schemas.microsoft.com/office/spreadsheetml/2009/9/main" objectType="CheckBox" fmlaLink="I7"/>
</file>

<file path=xl/ctrlProps/ctrlProp40.xml><?xml version="1.0" encoding="utf-8"?>
<formControlPr xmlns="http://schemas.microsoft.com/office/spreadsheetml/2009/9/main" objectType="CheckBox" fmlaLink="$I$43"/>
</file>

<file path=xl/ctrlProps/ctrlProp400.xml><?xml version="1.0" encoding="utf-8"?>
<formControlPr xmlns="http://schemas.microsoft.com/office/spreadsheetml/2009/9/main" objectType="CheckBox" fmlaLink="$Z$173" lockText="1"/>
</file>

<file path=xl/ctrlProps/ctrlProp401.xml><?xml version="1.0" encoding="utf-8"?>
<formControlPr xmlns="http://schemas.microsoft.com/office/spreadsheetml/2009/9/main" objectType="CheckBox" fmlaLink="$AA$173" lockText="1"/>
</file>

<file path=xl/ctrlProps/ctrlProp402.xml><?xml version="1.0" encoding="utf-8"?>
<formControlPr xmlns="http://schemas.microsoft.com/office/spreadsheetml/2009/9/main" objectType="CheckBox" fmlaLink="$T$173" lockText="1"/>
</file>

<file path=xl/ctrlProps/ctrlProp403.xml><?xml version="1.0" encoding="utf-8"?>
<formControlPr xmlns="http://schemas.microsoft.com/office/spreadsheetml/2009/9/main" objectType="CheckBox" fmlaLink="$H$255"/>
</file>

<file path=xl/ctrlProps/ctrlProp404.xml><?xml version="1.0" encoding="utf-8"?>
<formControlPr xmlns="http://schemas.microsoft.com/office/spreadsheetml/2009/9/main" objectType="CheckBox" fmlaLink="$U$253" lockText="1"/>
</file>

<file path=xl/ctrlProps/ctrlProp405.xml><?xml version="1.0" encoding="utf-8"?>
<formControlPr xmlns="http://schemas.microsoft.com/office/spreadsheetml/2009/9/main" objectType="CheckBox" fmlaLink="$V$253" lockText="1"/>
</file>

<file path=xl/ctrlProps/ctrlProp406.xml><?xml version="1.0" encoding="utf-8"?>
<formControlPr xmlns="http://schemas.microsoft.com/office/spreadsheetml/2009/9/main" objectType="CheckBox" fmlaLink="$W$253" lockText="1"/>
</file>

<file path=xl/ctrlProps/ctrlProp407.xml><?xml version="1.0" encoding="utf-8"?>
<formControlPr xmlns="http://schemas.microsoft.com/office/spreadsheetml/2009/9/main" objectType="CheckBox" fmlaLink="$X$253" lockText="1"/>
</file>

<file path=xl/ctrlProps/ctrlProp408.xml><?xml version="1.0" encoding="utf-8"?>
<formControlPr xmlns="http://schemas.microsoft.com/office/spreadsheetml/2009/9/main" objectType="CheckBox" fmlaLink="$Y$253" lockText="1"/>
</file>

<file path=xl/ctrlProps/ctrlProp409.xml><?xml version="1.0" encoding="utf-8"?>
<formControlPr xmlns="http://schemas.microsoft.com/office/spreadsheetml/2009/9/main" objectType="CheckBox" fmlaLink="$Z$253" lockText="1"/>
</file>

<file path=xl/ctrlProps/ctrlProp41.xml><?xml version="1.0" encoding="utf-8"?>
<formControlPr xmlns="http://schemas.microsoft.com/office/spreadsheetml/2009/9/main" objectType="CheckBox" fmlaLink="$I$44"/>
</file>

<file path=xl/ctrlProps/ctrlProp410.xml><?xml version="1.0" encoding="utf-8"?>
<formControlPr xmlns="http://schemas.microsoft.com/office/spreadsheetml/2009/9/main" objectType="CheckBox" fmlaLink="$AA$253" lockText="1"/>
</file>

<file path=xl/ctrlProps/ctrlProp411.xml><?xml version="1.0" encoding="utf-8"?>
<formControlPr xmlns="http://schemas.microsoft.com/office/spreadsheetml/2009/9/main" objectType="CheckBox" fmlaLink="$T$253" lockText="1"/>
</file>

<file path=xl/ctrlProps/ctrlProp412.xml><?xml version="1.0" encoding="utf-8"?>
<formControlPr xmlns="http://schemas.microsoft.com/office/spreadsheetml/2009/9/main" objectType="CheckBox" fmlaLink="$H$175"/>
</file>

<file path=xl/ctrlProps/ctrlProp413.xml><?xml version="1.0" encoding="utf-8"?>
<formControlPr xmlns="http://schemas.microsoft.com/office/spreadsheetml/2009/9/main" objectType="CheckBox" fmlaLink="$U$173" lockText="1"/>
</file>

<file path=xl/ctrlProps/ctrlProp414.xml><?xml version="1.0" encoding="utf-8"?>
<formControlPr xmlns="http://schemas.microsoft.com/office/spreadsheetml/2009/9/main" objectType="CheckBox" fmlaLink="$V$173" lockText="1"/>
</file>

<file path=xl/ctrlProps/ctrlProp415.xml><?xml version="1.0" encoding="utf-8"?>
<formControlPr xmlns="http://schemas.microsoft.com/office/spreadsheetml/2009/9/main" objectType="CheckBox" fmlaLink="$W$173" lockText="1"/>
</file>

<file path=xl/ctrlProps/ctrlProp416.xml><?xml version="1.0" encoding="utf-8"?>
<formControlPr xmlns="http://schemas.microsoft.com/office/spreadsheetml/2009/9/main" objectType="CheckBox" fmlaLink="$X$173" lockText="1"/>
</file>

<file path=xl/ctrlProps/ctrlProp417.xml><?xml version="1.0" encoding="utf-8"?>
<formControlPr xmlns="http://schemas.microsoft.com/office/spreadsheetml/2009/9/main" objectType="CheckBox" fmlaLink="$Y$173" lockText="1"/>
</file>

<file path=xl/ctrlProps/ctrlProp418.xml><?xml version="1.0" encoding="utf-8"?>
<formControlPr xmlns="http://schemas.microsoft.com/office/spreadsheetml/2009/9/main" objectType="CheckBox" fmlaLink="$Z$173" lockText="1"/>
</file>

<file path=xl/ctrlProps/ctrlProp419.xml><?xml version="1.0" encoding="utf-8"?>
<formControlPr xmlns="http://schemas.microsoft.com/office/spreadsheetml/2009/9/main" objectType="CheckBox" fmlaLink="$AA$173" lockText="1"/>
</file>

<file path=xl/ctrlProps/ctrlProp42.xml><?xml version="1.0" encoding="utf-8"?>
<formControlPr xmlns="http://schemas.microsoft.com/office/spreadsheetml/2009/9/main" objectType="CheckBox" fmlaLink="$I$45"/>
</file>

<file path=xl/ctrlProps/ctrlProp420.xml><?xml version="1.0" encoding="utf-8"?>
<formControlPr xmlns="http://schemas.microsoft.com/office/spreadsheetml/2009/9/main" objectType="CheckBox" fmlaLink="$T$173" lockText="1"/>
</file>

<file path=xl/ctrlProps/ctrlProp421.xml><?xml version="1.0" encoding="utf-8"?>
<formControlPr xmlns="http://schemas.microsoft.com/office/spreadsheetml/2009/9/main" objectType="CheckBox" fmlaLink="$H$263"/>
</file>

<file path=xl/ctrlProps/ctrlProp422.xml><?xml version="1.0" encoding="utf-8"?>
<formControlPr xmlns="http://schemas.microsoft.com/office/spreadsheetml/2009/9/main" objectType="CheckBox" fmlaLink="$U$261" lockText="1"/>
</file>

<file path=xl/ctrlProps/ctrlProp423.xml><?xml version="1.0" encoding="utf-8"?>
<formControlPr xmlns="http://schemas.microsoft.com/office/spreadsheetml/2009/9/main" objectType="CheckBox" fmlaLink="$V$261" lockText="1"/>
</file>

<file path=xl/ctrlProps/ctrlProp424.xml><?xml version="1.0" encoding="utf-8"?>
<formControlPr xmlns="http://schemas.microsoft.com/office/spreadsheetml/2009/9/main" objectType="CheckBox" fmlaLink="$W$261" lockText="1"/>
</file>

<file path=xl/ctrlProps/ctrlProp425.xml><?xml version="1.0" encoding="utf-8"?>
<formControlPr xmlns="http://schemas.microsoft.com/office/spreadsheetml/2009/9/main" objectType="CheckBox" fmlaLink="$X$261" lockText="1"/>
</file>

<file path=xl/ctrlProps/ctrlProp426.xml><?xml version="1.0" encoding="utf-8"?>
<formControlPr xmlns="http://schemas.microsoft.com/office/spreadsheetml/2009/9/main" objectType="CheckBox" fmlaLink="$Y$261" lockText="1"/>
</file>

<file path=xl/ctrlProps/ctrlProp427.xml><?xml version="1.0" encoding="utf-8"?>
<formControlPr xmlns="http://schemas.microsoft.com/office/spreadsheetml/2009/9/main" objectType="CheckBox" fmlaLink="$Z$261" lockText="1"/>
</file>

<file path=xl/ctrlProps/ctrlProp428.xml><?xml version="1.0" encoding="utf-8"?>
<formControlPr xmlns="http://schemas.microsoft.com/office/spreadsheetml/2009/9/main" objectType="CheckBox" fmlaLink="$AA$261" lockText="1"/>
</file>

<file path=xl/ctrlProps/ctrlProp429.xml><?xml version="1.0" encoding="utf-8"?>
<formControlPr xmlns="http://schemas.microsoft.com/office/spreadsheetml/2009/9/main" objectType="CheckBox" fmlaLink="$T$261" lockText="1"/>
</file>

<file path=xl/ctrlProps/ctrlProp43.xml><?xml version="1.0" encoding="utf-8"?>
<formControlPr xmlns="http://schemas.microsoft.com/office/spreadsheetml/2009/9/main" objectType="CheckBox" fmlaLink="$I$46"/>
</file>

<file path=xl/ctrlProps/ctrlProp430.xml><?xml version="1.0" encoding="utf-8"?>
<formControlPr xmlns="http://schemas.microsoft.com/office/spreadsheetml/2009/9/main" objectType="CheckBox" fmlaLink="$H$175"/>
</file>

<file path=xl/ctrlProps/ctrlProp431.xml><?xml version="1.0" encoding="utf-8"?>
<formControlPr xmlns="http://schemas.microsoft.com/office/spreadsheetml/2009/9/main" objectType="CheckBox" fmlaLink="$U$173" lockText="1"/>
</file>

<file path=xl/ctrlProps/ctrlProp432.xml><?xml version="1.0" encoding="utf-8"?>
<formControlPr xmlns="http://schemas.microsoft.com/office/spreadsheetml/2009/9/main" objectType="CheckBox" fmlaLink="$V$173" lockText="1"/>
</file>

<file path=xl/ctrlProps/ctrlProp433.xml><?xml version="1.0" encoding="utf-8"?>
<formControlPr xmlns="http://schemas.microsoft.com/office/spreadsheetml/2009/9/main" objectType="CheckBox" fmlaLink="$W$173" lockText="1"/>
</file>

<file path=xl/ctrlProps/ctrlProp434.xml><?xml version="1.0" encoding="utf-8"?>
<formControlPr xmlns="http://schemas.microsoft.com/office/spreadsheetml/2009/9/main" objectType="CheckBox" fmlaLink="$X$173" lockText="1"/>
</file>

<file path=xl/ctrlProps/ctrlProp435.xml><?xml version="1.0" encoding="utf-8"?>
<formControlPr xmlns="http://schemas.microsoft.com/office/spreadsheetml/2009/9/main" objectType="CheckBox" fmlaLink="$Y$173" lockText="1"/>
</file>

<file path=xl/ctrlProps/ctrlProp436.xml><?xml version="1.0" encoding="utf-8"?>
<formControlPr xmlns="http://schemas.microsoft.com/office/spreadsheetml/2009/9/main" objectType="CheckBox" fmlaLink="$Z$173" lockText="1"/>
</file>

<file path=xl/ctrlProps/ctrlProp437.xml><?xml version="1.0" encoding="utf-8"?>
<formControlPr xmlns="http://schemas.microsoft.com/office/spreadsheetml/2009/9/main" objectType="CheckBox" fmlaLink="$AA$173" lockText="1"/>
</file>

<file path=xl/ctrlProps/ctrlProp438.xml><?xml version="1.0" encoding="utf-8"?>
<formControlPr xmlns="http://schemas.microsoft.com/office/spreadsheetml/2009/9/main" objectType="CheckBox" fmlaLink="$T$173" lockText="1"/>
</file>

<file path=xl/ctrlProps/ctrlProp439.xml><?xml version="1.0" encoding="utf-8"?>
<formControlPr xmlns="http://schemas.microsoft.com/office/spreadsheetml/2009/9/main" objectType="CheckBox" fmlaLink="$H$271"/>
</file>

<file path=xl/ctrlProps/ctrlProp44.xml><?xml version="1.0" encoding="utf-8"?>
<formControlPr xmlns="http://schemas.microsoft.com/office/spreadsheetml/2009/9/main" objectType="CheckBox" fmlaLink="$I$47"/>
</file>

<file path=xl/ctrlProps/ctrlProp440.xml><?xml version="1.0" encoding="utf-8"?>
<formControlPr xmlns="http://schemas.microsoft.com/office/spreadsheetml/2009/9/main" objectType="CheckBox" fmlaLink="$U$269" lockText="1"/>
</file>

<file path=xl/ctrlProps/ctrlProp441.xml><?xml version="1.0" encoding="utf-8"?>
<formControlPr xmlns="http://schemas.microsoft.com/office/spreadsheetml/2009/9/main" objectType="CheckBox" fmlaLink="$V$269" lockText="1"/>
</file>

<file path=xl/ctrlProps/ctrlProp442.xml><?xml version="1.0" encoding="utf-8"?>
<formControlPr xmlns="http://schemas.microsoft.com/office/spreadsheetml/2009/9/main" objectType="CheckBox" fmlaLink="$W$269" lockText="1"/>
</file>

<file path=xl/ctrlProps/ctrlProp443.xml><?xml version="1.0" encoding="utf-8"?>
<formControlPr xmlns="http://schemas.microsoft.com/office/spreadsheetml/2009/9/main" objectType="CheckBox" fmlaLink="$X$269" lockText="1"/>
</file>

<file path=xl/ctrlProps/ctrlProp444.xml><?xml version="1.0" encoding="utf-8"?>
<formControlPr xmlns="http://schemas.microsoft.com/office/spreadsheetml/2009/9/main" objectType="CheckBox" fmlaLink="$Y$269" lockText="1"/>
</file>

<file path=xl/ctrlProps/ctrlProp445.xml><?xml version="1.0" encoding="utf-8"?>
<formControlPr xmlns="http://schemas.microsoft.com/office/spreadsheetml/2009/9/main" objectType="CheckBox" fmlaLink="$Z$269" lockText="1"/>
</file>

<file path=xl/ctrlProps/ctrlProp446.xml><?xml version="1.0" encoding="utf-8"?>
<formControlPr xmlns="http://schemas.microsoft.com/office/spreadsheetml/2009/9/main" objectType="CheckBox" fmlaLink="$AA$269" lockText="1"/>
</file>

<file path=xl/ctrlProps/ctrlProp447.xml><?xml version="1.0" encoding="utf-8"?>
<formControlPr xmlns="http://schemas.microsoft.com/office/spreadsheetml/2009/9/main" objectType="CheckBox" fmlaLink="$T$269" lockText="1"/>
</file>

<file path=xl/ctrlProps/ctrlProp448.xml><?xml version="1.0" encoding="utf-8"?>
<formControlPr xmlns="http://schemas.microsoft.com/office/spreadsheetml/2009/9/main" objectType="CheckBox" fmlaLink="$H$175"/>
</file>

<file path=xl/ctrlProps/ctrlProp449.xml><?xml version="1.0" encoding="utf-8"?>
<formControlPr xmlns="http://schemas.microsoft.com/office/spreadsheetml/2009/9/main" objectType="CheckBox" fmlaLink="$U$173" lockText="1"/>
</file>

<file path=xl/ctrlProps/ctrlProp45.xml><?xml version="1.0" encoding="utf-8"?>
<formControlPr xmlns="http://schemas.microsoft.com/office/spreadsheetml/2009/9/main" objectType="CheckBox" fmlaLink="$I$48"/>
</file>

<file path=xl/ctrlProps/ctrlProp450.xml><?xml version="1.0" encoding="utf-8"?>
<formControlPr xmlns="http://schemas.microsoft.com/office/spreadsheetml/2009/9/main" objectType="CheckBox" fmlaLink="$V$173" lockText="1"/>
</file>

<file path=xl/ctrlProps/ctrlProp451.xml><?xml version="1.0" encoding="utf-8"?>
<formControlPr xmlns="http://schemas.microsoft.com/office/spreadsheetml/2009/9/main" objectType="CheckBox" fmlaLink="$W$173" lockText="1"/>
</file>

<file path=xl/ctrlProps/ctrlProp452.xml><?xml version="1.0" encoding="utf-8"?>
<formControlPr xmlns="http://schemas.microsoft.com/office/spreadsheetml/2009/9/main" objectType="CheckBox" fmlaLink="$X$173" lockText="1"/>
</file>

<file path=xl/ctrlProps/ctrlProp453.xml><?xml version="1.0" encoding="utf-8"?>
<formControlPr xmlns="http://schemas.microsoft.com/office/spreadsheetml/2009/9/main" objectType="CheckBox" fmlaLink="$Y$173" lockText="1"/>
</file>

<file path=xl/ctrlProps/ctrlProp454.xml><?xml version="1.0" encoding="utf-8"?>
<formControlPr xmlns="http://schemas.microsoft.com/office/spreadsheetml/2009/9/main" objectType="CheckBox" fmlaLink="$Z$173" lockText="1"/>
</file>

<file path=xl/ctrlProps/ctrlProp455.xml><?xml version="1.0" encoding="utf-8"?>
<formControlPr xmlns="http://schemas.microsoft.com/office/spreadsheetml/2009/9/main" objectType="CheckBox" fmlaLink="$AA$173" lockText="1"/>
</file>

<file path=xl/ctrlProps/ctrlProp456.xml><?xml version="1.0" encoding="utf-8"?>
<formControlPr xmlns="http://schemas.microsoft.com/office/spreadsheetml/2009/9/main" objectType="CheckBox" fmlaLink="$T$173" lockText="1"/>
</file>

<file path=xl/ctrlProps/ctrlProp457.xml><?xml version="1.0" encoding="utf-8"?>
<formControlPr xmlns="http://schemas.microsoft.com/office/spreadsheetml/2009/9/main" objectType="CheckBox" fmlaLink="$H$279"/>
</file>

<file path=xl/ctrlProps/ctrlProp458.xml><?xml version="1.0" encoding="utf-8"?>
<formControlPr xmlns="http://schemas.microsoft.com/office/spreadsheetml/2009/9/main" objectType="CheckBox" fmlaLink="$U$277" lockText="1"/>
</file>

<file path=xl/ctrlProps/ctrlProp459.xml><?xml version="1.0" encoding="utf-8"?>
<formControlPr xmlns="http://schemas.microsoft.com/office/spreadsheetml/2009/9/main" objectType="CheckBox" fmlaLink="$V$277" lockText="1"/>
</file>

<file path=xl/ctrlProps/ctrlProp46.xml><?xml version="1.0" encoding="utf-8"?>
<formControlPr xmlns="http://schemas.microsoft.com/office/spreadsheetml/2009/9/main" objectType="CheckBox" fmlaLink="$I$49"/>
</file>

<file path=xl/ctrlProps/ctrlProp460.xml><?xml version="1.0" encoding="utf-8"?>
<formControlPr xmlns="http://schemas.microsoft.com/office/spreadsheetml/2009/9/main" objectType="CheckBox" fmlaLink="$W$277" lockText="1"/>
</file>

<file path=xl/ctrlProps/ctrlProp461.xml><?xml version="1.0" encoding="utf-8"?>
<formControlPr xmlns="http://schemas.microsoft.com/office/spreadsheetml/2009/9/main" objectType="CheckBox" fmlaLink="$X$277" lockText="1"/>
</file>

<file path=xl/ctrlProps/ctrlProp462.xml><?xml version="1.0" encoding="utf-8"?>
<formControlPr xmlns="http://schemas.microsoft.com/office/spreadsheetml/2009/9/main" objectType="CheckBox" fmlaLink="$Y$277" lockText="1"/>
</file>

<file path=xl/ctrlProps/ctrlProp463.xml><?xml version="1.0" encoding="utf-8"?>
<formControlPr xmlns="http://schemas.microsoft.com/office/spreadsheetml/2009/9/main" objectType="CheckBox" fmlaLink="$Z$277" lockText="1"/>
</file>

<file path=xl/ctrlProps/ctrlProp464.xml><?xml version="1.0" encoding="utf-8"?>
<formControlPr xmlns="http://schemas.microsoft.com/office/spreadsheetml/2009/9/main" objectType="CheckBox" fmlaLink="$AA$277" lockText="1"/>
</file>

<file path=xl/ctrlProps/ctrlProp465.xml><?xml version="1.0" encoding="utf-8"?>
<formControlPr xmlns="http://schemas.microsoft.com/office/spreadsheetml/2009/9/main" objectType="CheckBox" fmlaLink="$T$277" lockText="1"/>
</file>

<file path=xl/ctrlProps/ctrlProp466.xml><?xml version="1.0" encoding="utf-8"?>
<formControlPr xmlns="http://schemas.microsoft.com/office/spreadsheetml/2009/9/main" objectType="CheckBox" fmlaLink="$H$175"/>
</file>

<file path=xl/ctrlProps/ctrlProp467.xml><?xml version="1.0" encoding="utf-8"?>
<formControlPr xmlns="http://schemas.microsoft.com/office/spreadsheetml/2009/9/main" objectType="CheckBox" fmlaLink="$U$173" lockText="1"/>
</file>

<file path=xl/ctrlProps/ctrlProp468.xml><?xml version="1.0" encoding="utf-8"?>
<formControlPr xmlns="http://schemas.microsoft.com/office/spreadsheetml/2009/9/main" objectType="CheckBox" fmlaLink="$V$173" lockText="1"/>
</file>

<file path=xl/ctrlProps/ctrlProp469.xml><?xml version="1.0" encoding="utf-8"?>
<formControlPr xmlns="http://schemas.microsoft.com/office/spreadsheetml/2009/9/main" objectType="CheckBox" fmlaLink="$W$173" lockText="1"/>
</file>

<file path=xl/ctrlProps/ctrlProp47.xml><?xml version="1.0" encoding="utf-8"?>
<formControlPr xmlns="http://schemas.microsoft.com/office/spreadsheetml/2009/9/main" objectType="CheckBox" fmlaLink="$I$50"/>
</file>

<file path=xl/ctrlProps/ctrlProp470.xml><?xml version="1.0" encoding="utf-8"?>
<formControlPr xmlns="http://schemas.microsoft.com/office/spreadsheetml/2009/9/main" objectType="CheckBox" fmlaLink="$X$173" lockText="1"/>
</file>

<file path=xl/ctrlProps/ctrlProp471.xml><?xml version="1.0" encoding="utf-8"?>
<formControlPr xmlns="http://schemas.microsoft.com/office/spreadsheetml/2009/9/main" objectType="CheckBox" fmlaLink="$Y$173" lockText="1"/>
</file>

<file path=xl/ctrlProps/ctrlProp472.xml><?xml version="1.0" encoding="utf-8"?>
<formControlPr xmlns="http://schemas.microsoft.com/office/spreadsheetml/2009/9/main" objectType="CheckBox" fmlaLink="$Z$173" lockText="1"/>
</file>

<file path=xl/ctrlProps/ctrlProp473.xml><?xml version="1.0" encoding="utf-8"?>
<formControlPr xmlns="http://schemas.microsoft.com/office/spreadsheetml/2009/9/main" objectType="CheckBox" fmlaLink="$AA$173" lockText="1"/>
</file>

<file path=xl/ctrlProps/ctrlProp474.xml><?xml version="1.0" encoding="utf-8"?>
<formControlPr xmlns="http://schemas.microsoft.com/office/spreadsheetml/2009/9/main" objectType="CheckBox" fmlaLink="$T$173" lockText="1"/>
</file>

<file path=xl/ctrlProps/ctrlProp475.xml><?xml version="1.0" encoding="utf-8"?>
<formControlPr xmlns="http://schemas.microsoft.com/office/spreadsheetml/2009/9/main" objectType="CheckBox" fmlaLink="$H$287"/>
</file>

<file path=xl/ctrlProps/ctrlProp476.xml><?xml version="1.0" encoding="utf-8"?>
<formControlPr xmlns="http://schemas.microsoft.com/office/spreadsheetml/2009/9/main" objectType="CheckBox" fmlaLink="$U$285" lockText="1"/>
</file>

<file path=xl/ctrlProps/ctrlProp477.xml><?xml version="1.0" encoding="utf-8"?>
<formControlPr xmlns="http://schemas.microsoft.com/office/spreadsheetml/2009/9/main" objectType="CheckBox" fmlaLink="$V$285" lockText="1"/>
</file>

<file path=xl/ctrlProps/ctrlProp478.xml><?xml version="1.0" encoding="utf-8"?>
<formControlPr xmlns="http://schemas.microsoft.com/office/spreadsheetml/2009/9/main" objectType="CheckBox" fmlaLink="$W$285" lockText="1"/>
</file>

<file path=xl/ctrlProps/ctrlProp479.xml><?xml version="1.0" encoding="utf-8"?>
<formControlPr xmlns="http://schemas.microsoft.com/office/spreadsheetml/2009/9/main" objectType="CheckBox" fmlaLink="$X$285" lockText="1"/>
</file>

<file path=xl/ctrlProps/ctrlProp48.xml><?xml version="1.0" encoding="utf-8"?>
<formControlPr xmlns="http://schemas.microsoft.com/office/spreadsheetml/2009/9/main" objectType="CheckBox" fmlaLink="$I$51"/>
</file>

<file path=xl/ctrlProps/ctrlProp480.xml><?xml version="1.0" encoding="utf-8"?>
<formControlPr xmlns="http://schemas.microsoft.com/office/spreadsheetml/2009/9/main" objectType="CheckBox" fmlaLink="$Y$285" lockText="1"/>
</file>

<file path=xl/ctrlProps/ctrlProp481.xml><?xml version="1.0" encoding="utf-8"?>
<formControlPr xmlns="http://schemas.microsoft.com/office/spreadsheetml/2009/9/main" objectType="CheckBox" fmlaLink="$Z$285" lockText="1"/>
</file>

<file path=xl/ctrlProps/ctrlProp482.xml><?xml version="1.0" encoding="utf-8"?>
<formControlPr xmlns="http://schemas.microsoft.com/office/spreadsheetml/2009/9/main" objectType="CheckBox" fmlaLink="$AA$285" lockText="1"/>
</file>

<file path=xl/ctrlProps/ctrlProp483.xml><?xml version="1.0" encoding="utf-8"?>
<formControlPr xmlns="http://schemas.microsoft.com/office/spreadsheetml/2009/9/main" objectType="CheckBox" fmlaLink="$T$285" lockText="1"/>
</file>

<file path=xl/ctrlProps/ctrlProp484.xml><?xml version="1.0" encoding="utf-8"?>
<formControlPr xmlns="http://schemas.microsoft.com/office/spreadsheetml/2009/9/main" objectType="CheckBox" fmlaLink="$H$175"/>
</file>

<file path=xl/ctrlProps/ctrlProp485.xml><?xml version="1.0" encoding="utf-8"?>
<formControlPr xmlns="http://schemas.microsoft.com/office/spreadsheetml/2009/9/main" objectType="CheckBox" fmlaLink="$U$173" lockText="1"/>
</file>

<file path=xl/ctrlProps/ctrlProp486.xml><?xml version="1.0" encoding="utf-8"?>
<formControlPr xmlns="http://schemas.microsoft.com/office/spreadsheetml/2009/9/main" objectType="CheckBox" fmlaLink="$V$173" lockText="1"/>
</file>

<file path=xl/ctrlProps/ctrlProp487.xml><?xml version="1.0" encoding="utf-8"?>
<formControlPr xmlns="http://schemas.microsoft.com/office/spreadsheetml/2009/9/main" objectType="CheckBox" fmlaLink="$W$173" lockText="1"/>
</file>

<file path=xl/ctrlProps/ctrlProp488.xml><?xml version="1.0" encoding="utf-8"?>
<formControlPr xmlns="http://schemas.microsoft.com/office/spreadsheetml/2009/9/main" objectType="CheckBox" fmlaLink="$X$173" lockText="1"/>
</file>

<file path=xl/ctrlProps/ctrlProp489.xml><?xml version="1.0" encoding="utf-8"?>
<formControlPr xmlns="http://schemas.microsoft.com/office/spreadsheetml/2009/9/main" objectType="CheckBox" fmlaLink="$Y$173" lockText="1"/>
</file>

<file path=xl/ctrlProps/ctrlProp49.xml><?xml version="1.0" encoding="utf-8"?>
<formControlPr xmlns="http://schemas.microsoft.com/office/spreadsheetml/2009/9/main" objectType="CheckBox" fmlaLink="$I$52"/>
</file>

<file path=xl/ctrlProps/ctrlProp490.xml><?xml version="1.0" encoding="utf-8"?>
<formControlPr xmlns="http://schemas.microsoft.com/office/spreadsheetml/2009/9/main" objectType="CheckBox" fmlaLink="$Z$173" lockText="1"/>
</file>

<file path=xl/ctrlProps/ctrlProp491.xml><?xml version="1.0" encoding="utf-8"?>
<formControlPr xmlns="http://schemas.microsoft.com/office/spreadsheetml/2009/9/main" objectType="CheckBox" fmlaLink="$AA$173" lockText="1"/>
</file>

<file path=xl/ctrlProps/ctrlProp492.xml><?xml version="1.0" encoding="utf-8"?>
<formControlPr xmlns="http://schemas.microsoft.com/office/spreadsheetml/2009/9/main" objectType="CheckBox" fmlaLink="$T$173" lockText="1"/>
</file>

<file path=xl/ctrlProps/ctrlProp493.xml><?xml version="1.0" encoding="utf-8"?>
<formControlPr xmlns="http://schemas.microsoft.com/office/spreadsheetml/2009/9/main" objectType="CheckBox" fmlaLink="$H$295"/>
</file>

<file path=xl/ctrlProps/ctrlProp494.xml><?xml version="1.0" encoding="utf-8"?>
<formControlPr xmlns="http://schemas.microsoft.com/office/spreadsheetml/2009/9/main" objectType="CheckBox" fmlaLink="$U$293" lockText="1"/>
</file>

<file path=xl/ctrlProps/ctrlProp495.xml><?xml version="1.0" encoding="utf-8"?>
<formControlPr xmlns="http://schemas.microsoft.com/office/spreadsheetml/2009/9/main" objectType="CheckBox" fmlaLink="$V$293" lockText="1"/>
</file>

<file path=xl/ctrlProps/ctrlProp496.xml><?xml version="1.0" encoding="utf-8"?>
<formControlPr xmlns="http://schemas.microsoft.com/office/spreadsheetml/2009/9/main" objectType="CheckBox" fmlaLink="$W$293" lockText="1"/>
</file>

<file path=xl/ctrlProps/ctrlProp497.xml><?xml version="1.0" encoding="utf-8"?>
<formControlPr xmlns="http://schemas.microsoft.com/office/spreadsheetml/2009/9/main" objectType="CheckBox" fmlaLink="$X$293" lockText="1"/>
</file>

<file path=xl/ctrlProps/ctrlProp498.xml><?xml version="1.0" encoding="utf-8"?>
<formControlPr xmlns="http://schemas.microsoft.com/office/spreadsheetml/2009/9/main" objectType="CheckBox" fmlaLink="$Y$293" lockText="1"/>
</file>

<file path=xl/ctrlProps/ctrlProp499.xml><?xml version="1.0" encoding="utf-8"?>
<formControlPr xmlns="http://schemas.microsoft.com/office/spreadsheetml/2009/9/main" objectType="CheckBox" fmlaLink="$Z$293" lockText="1"/>
</file>

<file path=xl/ctrlProps/ctrlProp5.xml><?xml version="1.0" encoding="utf-8"?>
<formControlPr xmlns="http://schemas.microsoft.com/office/spreadsheetml/2009/9/main" objectType="CheckBox" fmlaLink="I8"/>
</file>

<file path=xl/ctrlProps/ctrlProp50.xml><?xml version="1.0" encoding="utf-8"?>
<formControlPr xmlns="http://schemas.microsoft.com/office/spreadsheetml/2009/9/main" objectType="CheckBox" fmlaLink="$I$53"/>
</file>

<file path=xl/ctrlProps/ctrlProp500.xml><?xml version="1.0" encoding="utf-8"?>
<formControlPr xmlns="http://schemas.microsoft.com/office/spreadsheetml/2009/9/main" objectType="CheckBox" fmlaLink="$AA$293" lockText="1"/>
</file>

<file path=xl/ctrlProps/ctrlProp501.xml><?xml version="1.0" encoding="utf-8"?>
<formControlPr xmlns="http://schemas.microsoft.com/office/spreadsheetml/2009/9/main" objectType="CheckBox" fmlaLink="$T$293" lockText="1"/>
</file>

<file path=xl/ctrlProps/ctrlProp502.xml><?xml version="1.0" encoding="utf-8"?>
<formControlPr xmlns="http://schemas.microsoft.com/office/spreadsheetml/2009/9/main" objectType="CheckBox" fmlaLink="$H$175"/>
</file>

<file path=xl/ctrlProps/ctrlProp503.xml><?xml version="1.0" encoding="utf-8"?>
<formControlPr xmlns="http://schemas.microsoft.com/office/spreadsheetml/2009/9/main" objectType="CheckBox" fmlaLink="$U$173" lockText="1"/>
</file>

<file path=xl/ctrlProps/ctrlProp504.xml><?xml version="1.0" encoding="utf-8"?>
<formControlPr xmlns="http://schemas.microsoft.com/office/spreadsheetml/2009/9/main" objectType="CheckBox" fmlaLink="$V$173" lockText="1"/>
</file>

<file path=xl/ctrlProps/ctrlProp505.xml><?xml version="1.0" encoding="utf-8"?>
<formControlPr xmlns="http://schemas.microsoft.com/office/spreadsheetml/2009/9/main" objectType="CheckBox" fmlaLink="$W$173" lockText="1"/>
</file>

<file path=xl/ctrlProps/ctrlProp506.xml><?xml version="1.0" encoding="utf-8"?>
<formControlPr xmlns="http://schemas.microsoft.com/office/spreadsheetml/2009/9/main" objectType="CheckBox" fmlaLink="$X$173" lockText="1"/>
</file>

<file path=xl/ctrlProps/ctrlProp507.xml><?xml version="1.0" encoding="utf-8"?>
<formControlPr xmlns="http://schemas.microsoft.com/office/spreadsheetml/2009/9/main" objectType="CheckBox" fmlaLink="$Y$173" lockText="1"/>
</file>

<file path=xl/ctrlProps/ctrlProp508.xml><?xml version="1.0" encoding="utf-8"?>
<formControlPr xmlns="http://schemas.microsoft.com/office/spreadsheetml/2009/9/main" objectType="CheckBox" fmlaLink="$Z$173" lockText="1"/>
</file>

<file path=xl/ctrlProps/ctrlProp509.xml><?xml version="1.0" encoding="utf-8"?>
<formControlPr xmlns="http://schemas.microsoft.com/office/spreadsheetml/2009/9/main" objectType="CheckBox" fmlaLink="$AA$173" lockText="1"/>
</file>

<file path=xl/ctrlProps/ctrlProp51.xml><?xml version="1.0" encoding="utf-8"?>
<formControlPr xmlns="http://schemas.microsoft.com/office/spreadsheetml/2009/9/main" objectType="CheckBox" fmlaLink="$I$54"/>
</file>

<file path=xl/ctrlProps/ctrlProp510.xml><?xml version="1.0" encoding="utf-8"?>
<formControlPr xmlns="http://schemas.microsoft.com/office/spreadsheetml/2009/9/main" objectType="CheckBox" fmlaLink="$T$173" lockText="1"/>
</file>

<file path=xl/ctrlProps/ctrlProp511.xml><?xml version="1.0" encoding="utf-8"?>
<formControlPr xmlns="http://schemas.microsoft.com/office/spreadsheetml/2009/9/main" objectType="CheckBox" fmlaLink="$H$303"/>
</file>

<file path=xl/ctrlProps/ctrlProp512.xml><?xml version="1.0" encoding="utf-8"?>
<formControlPr xmlns="http://schemas.microsoft.com/office/spreadsheetml/2009/9/main" objectType="CheckBox" fmlaLink="$U$301" lockText="1"/>
</file>

<file path=xl/ctrlProps/ctrlProp513.xml><?xml version="1.0" encoding="utf-8"?>
<formControlPr xmlns="http://schemas.microsoft.com/office/spreadsheetml/2009/9/main" objectType="CheckBox" fmlaLink="$V$301" lockText="1"/>
</file>

<file path=xl/ctrlProps/ctrlProp514.xml><?xml version="1.0" encoding="utf-8"?>
<formControlPr xmlns="http://schemas.microsoft.com/office/spreadsheetml/2009/9/main" objectType="CheckBox" fmlaLink="$W$301" lockText="1"/>
</file>

<file path=xl/ctrlProps/ctrlProp515.xml><?xml version="1.0" encoding="utf-8"?>
<formControlPr xmlns="http://schemas.microsoft.com/office/spreadsheetml/2009/9/main" objectType="CheckBox" fmlaLink="$X$301" lockText="1"/>
</file>

<file path=xl/ctrlProps/ctrlProp516.xml><?xml version="1.0" encoding="utf-8"?>
<formControlPr xmlns="http://schemas.microsoft.com/office/spreadsheetml/2009/9/main" objectType="CheckBox" fmlaLink="$Y$301" lockText="1"/>
</file>

<file path=xl/ctrlProps/ctrlProp517.xml><?xml version="1.0" encoding="utf-8"?>
<formControlPr xmlns="http://schemas.microsoft.com/office/spreadsheetml/2009/9/main" objectType="CheckBox" fmlaLink="$Z$301" lockText="1"/>
</file>

<file path=xl/ctrlProps/ctrlProp518.xml><?xml version="1.0" encoding="utf-8"?>
<formControlPr xmlns="http://schemas.microsoft.com/office/spreadsheetml/2009/9/main" objectType="CheckBox" fmlaLink="$AA$301" lockText="1"/>
</file>

<file path=xl/ctrlProps/ctrlProp519.xml><?xml version="1.0" encoding="utf-8"?>
<formControlPr xmlns="http://schemas.microsoft.com/office/spreadsheetml/2009/9/main" objectType="CheckBox" fmlaLink="$T$301" lockText="1"/>
</file>

<file path=xl/ctrlProps/ctrlProp52.xml><?xml version="1.0" encoding="utf-8"?>
<formControlPr xmlns="http://schemas.microsoft.com/office/spreadsheetml/2009/9/main" objectType="CheckBox" fmlaLink="U21" lockText="1"/>
</file>

<file path=xl/ctrlProps/ctrlProp520.xml><?xml version="1.0" encoding="utf-8"?>
<formControlPr xmlns="http://schemas.microsoft.com/office/spreadsheetml/2009/9/main" objectType="CheckBox" fmlaLink="$H$175"/>
</file>

<file path=xl/ctrlProps/ctrlProp521.xml><?xml version="1.0" encoding="utf-8"?>
<formControlPr xmlns="http://schemas.microsoft.com/office/spreadsheetml/2009/9/main" objectType="CheckBox" fmlaLink="$U$173" lockText="1"/>
</file>

<file path=xl/ctrlProps/ctrlProp522.xml><?xml version="1.0" encoding="utf-8"?>
<formControlPr xmlns="http://schemas.microsoft.com/office/spreadsheetml/2009/9/main" objectType="CheckBox" fmlaLink="$V$173" lockText="1"/>
</file>

<file path=xl/ctrlProps/ctrlProp523.xml><?xml version="1.0" encoding="utf-8"?>
<formControlPr xmlns="http://schemas.microsoft.com/office/spreadsheetml/2009/9/main" objectType="CheckBox" fmlaLink="$W$173" lockText="1"/>
</file>

<file path=xl/ctrlProps/ctrlProp524.xml><?xml version="1.0" encoding="utf-8"?>
<formControlPr xmlns="http://schemas.microsoft.com/office/spreadsheetml/2009/9/main" objectType="CheckBox" fmlaLink="$X$173" lockText="1"/>
</file>

<file path=xl/ctrlProps/ctrlProp525.xml><?xml version="1.0" encoding="utf-8"?>
<formControlPr xmlns="http://schemas.microsoft.com/office/spreadsheetml/2009/9/main" objectType="CheckBox" fmlaLink="$Y$173" lockText="1"/>
</file>

<file path=xl/ctrlProps/ctrlProp526.xml><?xml version="1.0" encoding="utf-8"?>
<formControlPr xmlns="http://schemas.microsoft.com/office/spreadsheetml/2009/9/main" objectType="CheckBox" fmlaLink="$Z$173" lockText="1"/>
</file>

<file path=xl/ctrlProps/ctrlProp527.xml><?xml version="1.0" encoding="utf-8"?>
<formControlPr xmlns="http://schemas.microsoft.com/office/spreadsheetml/2009/9/main" objectType="CheckBox" fmlaLink="$AA$173" lockText="1"/>
</file>

<file path=xl/ctrlProps/ctrlProp528.xml><?xml version="1.0" encoding="utf-8"?>
<formControlPr xmlns="http://schemas.microsoft.com/office/spreadsheetml/2009/9/main" objectType="CheckBox" fmlaLink="$T$173" lockText="1"/>
</file>

<file path=xl/ctrlProps/ctrlProp529.xml><?xml version="1.0" encoding="utf-8"?>
<formControlPr xmlns="http://schemas.microsoft.com/office/spreadsheetml/2009/9/main" objectType="CheckBox" fmlaLink="$H$311"/>
</file>

<file path=xl/ctrlProps/ctrlProp53.xml><?xml version="1.0" encoding="utf-8"?>
<formControlPr xmlns="http://schemas.microsoft.com/office/spreadsheetml/2009/9/main" objectType="CheckBox" fmlaLink="H23"/>
</file>

<file path=xl/ctrlProps/ctrlProp530.xml><?xml version="1.0" encoding="utf-8"?>
<formControlPr xmlns="http://schemas.microsoft.com/office/spreadsheetml/2009/9/main" objectType="CheckBox" fmlaLink="$U$309" lockText="1"/>
</file>

<file path=xl/ctrlProps/ctrlProp531.xml><?xml version="1.0" encoding="utf-8"?>
<formControlPr xmlns="http://schemas.microsoft.com/office/spreadsheetml/2009/9/main" objectType="CheckBox" fmlaLink="$V$309" lockText="1"/>
</file>

<file path=xl/ctrlProps/ctrlProp532.xml><?xml version="1.0" encoding="utf-8"?>
<formControlPr xmlns="http://schemas.microsoft.com/office/spreadsheetml/2009/9/main" objectType="CheckBox" fmlaLink="$W$309" lockText="1"/>
</file>

<file path=xl/ctrlProps/ctrlProp533.xml><?xml version="1.0" encoding="utf-8"?>
<formControlPr xmlns="http://schemas.microsoft.com/office/spreadsheetml/2009/9/main" objectType="CheckBox" fmlaLink="$X$309" lockText="1"/>
</file>

<file path=xl/ctrlProps/ctrlProp534.xml><?xml version="1.0" encoding="utf-8"?>
<formControlPr xmlns="http://schemas.microsoft.com/office/spreadsheetml/2009/9/main" objectType="CheckBox" fmlaLink="$Y$309" lockText="1"/>
</file>

<file path=xl/ctrlProps/ctrlProp535.xml><?xml version="1.0" encoding="utf-8"?>
<formControlPr xmlns="http://schemas.microsoft.com/office/spreadsheetml/2009/9/main" objectType="CheckBox" fmlaLink="$Z$309" lockText="1"/>
</file>

<file path=xl/ctrlProps/ctrlProp536.xml><?xml version="1.0" encoding="utf-8"?>
<formControlPr xmlns="http://schemas.microsoft.com/office/spreadsheetml/2009/9/main" objectType="CheckBox" fmlaLink="$AA$309" lockText="1"/>
</file>

<file path=xl/ctrlProps/ctrlProp537.xml><?xml version="1.0" encoding="utf-8"?>
<formControlPr xmlns="http://schemas.microsoft.com/office/spreadsheetml/2009/9/main" objectType="CheckBox" fmlaLink="$T$309" lockText="1"/>
</file>

<file path=xl/ctrlProps/ctrlProp538.xml><?xml version="1.0" encoding="utf-8"?>
<formControlPr xmlns="http://schemas.microsoft.com/office/spreadsheetml/2009/9/main" objectType="CheckBox" fmlaLink="$H$175"/>
</file>

<file path=xl/ctrlProps/ctrlProp539.xml><?xml version="1.0" encoding="utf-8"?>
<formControlPr xmlns="http://schemas.microsoft.com/office/spreadsheetml/2009/9/main" objectType="CheckBox" fmlaLink="$U$173" lockText="1"/>
</file>

<file path=xl/ctrlProps/ctrlProp54.xml><?xml version="1.0" encoding="utf-8"?>
<formControlPr xmlns="http://schemas.microsoft.com/office/spreadsheetml/2009/9/main" objectType="CheckBox" fmlaLink="V21" lockText="1"/>
</file>

<file path=xl/ctrlProps/ctrlProp540.xml><?xml version="1.0" encoding="utf-8"?>
<formControlPr xmlns="http://schemas.microsoft.com/office/spreadsheetml/2009/9/main" objectType="CheckBox" fmlaLink="$V$173" lockText="1"/>
</file>

<file path=xl/ctrlProps/ctrlProp541.xml><?xml version="1.0" encoding="utf-8"?>
<formControlPr xmlns="http://schemas.microsoft.com/office/spreadsheetml/2009/9/main" objectType="CheckBox" fmlaLink="$W$173" lockText="1"/>
</file>

<file path=xl/ctrlProps/ctrlProp542.xml><?xml version="1.0" encoding="utf-8"?>
<formControlPr xmlns="http://schemas.microsoft.com/office/spreadsheetml/2009/9/main" objectType="CheckBox" fmlaLink="$X$173" lockText="1"/>
</file>

<file path=xl/ctrlProps/ctrlProp543.xml><?xml version="1.0" encoding="utf-8"?>
<formControlPr xmlns="http://schemas.microsoft.com/office/spreadsheetml/2009/9/main" objectType="CheckBox" fmlaLink="$Y$173" lockText="1"/>
</file>

<file path=xl/ctrlProps/ctrlProp544.xml><?xml version="1.0" encoding="utf-8"?>
<formControlPr xmlns="http://schemas.microsoft.com/office/spreadsheetml/2009/9/main" objectType="CheckBox" fmlaLink="$Z$173" lockText="1"/>
</file>

<file path=xl/ctrlProps/ctrlProp545.xml><?xml version="1.0" encoding="utf-8"?>
<formControlPr xmlns="http://schemas.microsoft.com/office/spreadsheetml/2009/9/main" objectType="CheckBox" fmlaLink="$AA$173" lockText="1"/>
</file>

<file path=xl/ctrlProps/ctrlProp546.xml><?xml version="1.0" encoding="utf-8"?>
<formControlPr xmlns="http://schemas.microsoft.com/office/spreadsheetml/2009/9/main" objectType="CheckBox" fmlaLink="$T$173" lockText="1"/>
</file>

<file path=xl/ctrlProps/ctrlProp547.xml><?xml version="1.0" encoding="utf-8"?>
<formControlPr xmlns="http://schemas.microsoft.com/office/spreadsheetml/2009/9/main" objectType="CheckBox" fmlaLink="$H$319"/>
</file>

<file path=xl/ctrlProps/ctrlProp548.xml><?xml version="1.0" encoding="utf-8"?>
<formControlPr xmlns="http://schemas.microsoft.com/office/spreadsheetml/2009/9/main" objectType="CheckBox" fmlaLink="$U$317" lockText="1"/>
</file>

<file path=xl/ctrlProps/ctrlProp549.xml><?xml version="1.0" encoding="utf-8"?>
<formControlPr xmlns="http://schemas.microsoft.com/office/spreadsheetml/2009/9/main" objectType="CheckBox" fmlaLink="$V$317" lockText="1"/>
</file>

<file path=xl/ctrlProps/ctrlProp55.xml><?xml version="1.0" encoding="utf-8"?>
<formControlPr xmlns="http://schemas.microsoft.com/office/spreadsheetml/2009/9/main" objectType="CheckBox" fmlaLink="W21" lockText="1"/>
</file>

<file path=xl/ctrlProps/ctrlProp550.xml><?xml version="1.0" encoding="utf-8"?>
<formControlPr xmlns="http://schemas.microsoft.com/office/spreadsheetml/2009/9/main" objectType="CheckBox" fmlaLink="$W$317" lockText="1"/>
</file>

<file path=xl/ctrlProps/ctrlProp551.xml><?xml version="1.0" encoding="utf-8"?>
<formControlPr xmlns="http://schemas.microsoft.com/office/spreadsheetml/2009/9/main" objectType="CheckBox" fmlaLink="$X$317" lockText="1"/>
</file>

<file path=xl/ctrlProps/ctrlProp552.xml><?xml version="1.0" encoding="utf-8"?>
<formControlPr xmlns="http://schemas.microsoft.com/office/spreadsheetml/2009/9/main" objectType="CheckBox" fmlaLink="$Y$317" lockText="1"/>
</file>

<file path=xl/ctrlProps/ctrlProp553.xml><?xml version="1.0" encoding="utf-8"?>
<formControlPr xmlns="http://schemas.microsoft.com/office/spreadsheetml/2009/9/main" objectType="CheckBox" fmlaLink="$Z$317" lockText="1"/>
</file>

<file path=xl/ctrlProps/ctrlProp554.xml><?xml version="1.0" encoding="utf-8"?>
<formControlPr xmlns="http://schemas.microsoft.com/office/spreadsheetml/2009/9/main" objectType="CheckBox" fmlaLink="$AA$317" lockText="1"/>
</file>

<file path=xl/ctrlProps/ctrlProp555.xml><?xml version="1.0" encoding="utf-8"?>
<formControlPr xmlns="http://schemas.microsoft.com/office/spreadsheetml/2009/9/main" objectType="CheckBox" fmlaLink="$T$317" lockText="1"/>
</file>

<file path=xl/ctrlProps/ctrlProp556.xml><?xml version="1.0" encoding="utf-8"?>
<formControlPr xmlns="http://schemas.microsoft.com/office/spreadsheetml/2009/9/main" objectType="CheckBox" fmlaLink="$H$175"/>
</file>

<file path=xl/ctrlProps/ctrlProp557.xml><?xml version="1.0" encoding="utf-8"?>
<formControlPr xmlns="http://schemas.microsoft.com/office/spreadsheetml/2009/9/main" objectType="CheckBox" fmlaLink="$U$173" lockText="1"/>
</file>

<file path=xl/ctrlProps/ctrlProp558.xml><?xml version="1.0" encoding="utf-8"?>
<formControlPr xmlns="http://schemas.microsoft.com/office/spreadsheetml/2009/9/main" objectType="CheckBox" fmlaLink="$V$173" lockText="1"/>
</file>

<file path=xl/ctrlProps/ctrlProp559.xml><?xml version="1.0" encoding="utf-8"?>
<formControlPr xmlns="http://schemas.microsoft.com/office/spreadsheetml/2009/9/main" objectType="CheckBox" fmlaLink="$W$173" lockText="1"/>
</file>

<file path=xl/ctrlProps/ctrlProp56.xml><?xml version="1.0" encoding="utf-8"?>
<formControlPr xmlns="http://schemas.microsoft.com/office/spreadsheetml/2009/9/main" objectType="CheckBox" fmlaLink="X21" lockText="1"/>
</file>

<file path=xl/ctrlProps/ctrlProp560.xml><?xml version="1.0" encoding="utf-8"?>
<formControlPr xmlns="http://schemas.microsoft.com/office/spreadsheetml/2009/9/main" objectType="CheckBox" fmlaLink="$X$173" lockText="1"/>
</file>

<file path=xl/ctrlProps/ctrlProp561.xml><?xml version="1.0" encoding="utf-8"?>
<formControlPr xmlns="http://schemas.microsoft.com/office/spreadsheetml/2009/9/main" objectType="CheckBox" fmlaLink="$Y$173" lockText="1"/>
</file>

<file path=xl/ctrlProps/ctrlProp562.xml><?xml version="1.0" encoding="utf-8"?>
<formControlPr xmlns="http://schemas.microsoft.com/office/spreadsheetml/2009/9/main" objectType="CheckBox" fmlaLink="$Z$173" lockText="1"/>
</file>

<file path=xl/ctrlProps/ctrlProp563.xml><?xml version="1.0" encoding="utf-8"?>
<formControlPr xmlns="http://schemas.microsoft.com/office/spreadsheetml/2009/9/main" objectType="CheckBox" fmlaLink="$AA$173" lockText="1"/>
</file>

<file path=xl/ctrlProps/ctrlProp564.xml><?xml version="1.0" encoding="utf-8"?>
<formControlPr xmlns="http://schemas.microsoft.com/office/spreadsheetml/2009/9/main" objectType="CheckBox" fmlaLink="$T$173" lockText="1"/>
</file>

<file path=xl/ctrlProps/ctrlProp565.xml><?xml version="1.0" encoding="utf-8"?>
<formControlPr xmlns="http://schemas.microsoft.com/office/spreadsheetml/2009/9/main" objectType="CheckBox" fmlaLink="$H$327"/>
</file>

<file path=xl/ctrlProps/ctrlProp566.xml><?xml version="1.0" encoding="utf-8"?>
<formControlPr xmlns="http://schemas.microsoft.com/office/spreadsheetml/2009/9/main" objectType="CheckBox" fmlaLink="$U$325" lockText="1"/>
</file>

<file path=xl/ctrlProps/ctrlProp567.xml><?xml version="1.0" encoding="utf-8"?>
<formControlPr xmlns="http://schemas.microsoft.com/office/spreadsheetml/2009/9/main" objectType="CheckBox" fmlaLink="$V$325" lockText="1"/>
</file>

<file path=xl/ctrlProps/ctrlProp568.xml><?xml version="1.0" encoding="utf-8"?>
<formControlPr xmlns="http://schemas.microsoft.com/office/spreadsheetml/2009/9/main" objectType="CheckBox" fmlaLink="$W$325" lockText="1"/>
</file>

<file path=xl/ctrlProps/ctrlProp569.xml><?xml version="1.0" encoding="utf-8"?>
<formControlPr xmlns="http://schemas.microsoft.com/office/spreadsheetml/2009/9/main" objectType="CheckBox" fmlaLink="$X$325" lockText="1"/>
</file>

<file path=xl/ctrlProps/ctrlProp57.xml><?xml version="1.0" encoding="utf-8"?>
<formControlPr xmlns="http://schemas.microsoft.com/office/spreadsheetml/2009/9/main" objectType="CheckBox" fmlaLink="Y21" lockText="1"/>
</file>

<file path=xl/ctrlProps/ctrlProp570.xml><?xml version="1.0" encoding="utf-8"?>
<formControlPr xmlns="http://schemas.microsoft.com/office/spreadsheetml/2009/9/main" objectType="CheckBox" fmlaLink="$Y$325" lockText="1"/>
</file>

<file path=xl/ctrlProps/ctrlProp571.xml><?xml version="1.0" encoding="utf-8"?>
<formControlPr xmlns="http://schemas.microsoft.com/office/spreadsheetml/2009/9/main" objectType="CheckBox" fmlaLink="$Z$325" lockText="1"/>
</file>

<file path=xl/ctrlProps/ctrlProp572.xml><?xml version="1.0" encoding="utf-8"?>
<formControlPr xmlns="http://schemas.microsoft.com/office/spreadsheetml/2009/9/main" objectType="CheckBox" fmlaLink="$AA$325" lockText="1"/>
</file>

<file path=xl/ctrlProps/ctrlProp573.xml><?xml version="1.0" encoding="utf-8"?>
<formControlPr xmlns="http://schemas.microsoft.com/office/spreadsheetml/2009/9/main" objectType="CheckBox" fmlaLink="$T$325" lockText="1"/>
</file>

<file path=xl/ctrlProps/ctrlProp574.xml><?xml version="1.0" encoding="utf-8"?>
<formControlPr xmlns="http://schemas.microsoft.com/office/spreadsheetml/2009/9/main" objectType="CheckBox" fmlaLink="$H$175"/>
</file>

<file path=xl/ctrlProps/ctrlProp575.xml><?xml version="1.0" encoding="utf-8"?>
<formControlPr xmlns="http://schemas.microsoft.com/office/spreadsheetml/2009/9/main" objectType="CheckBox" fmlaLink="$U$173" lockText="1"/>
</file>

<file path=xl/ctrlProps/ctrlProp576.xml><?xml version="1.0" encoding="utf-8"?>
<formControlPr xmlns="http://schemas.microsoft.com/office/spreadsheetml/2009/9/main" objectType="CheckBox" fmlaLink="$V$173" lockText="1"/>
</file>

<file path=xl/ctrlProps/ctrlProp577.xml><?xml version="1.0" encoding="utf-8"?>
<formControlPr xmlns="http://schemas.microsoft.com/office/spreadsheetml/2009/9/main" objectType="CheckBox" fmlaLink="$W$173" lockText="1"/>
</file>

<file path=xl/ctrlProps/ctrlProp578.xml><?xml version="1.0" encoding="utf-8"?>
<formControlPr xmlns="http://schemas.microsoft.com/office/spreadsheetml/2009/9/main" objectType="CheckBox" fmlaLink="$X$173" lockText="1"/>
</file>

<file path=xl/ctrlProps/ctrlProp579.xml><?xml version="1.0" encoding="utf-8"?>
<formControlPr xmlns="http://schemas.microsoft.com/office/spreadsheetml/2009/9/main" objectType="CheckBox" fmlaLink="$Y$173" lockText="1"/>
</file>

<file path=xl/ctrlProps/ctrlProp58.xml><?xml version="1.0" encoding="utf-8"?>
<formControlPr xmlns="http://schemas.microsoft.com/office/spreadsheetml/2009/9/main" objectType="CheckBox" fmlaLink="Z21" lockText="1"/>
</file>

<file path=xl/ctrlProps/ctrlProp580.xml><?xml version="1.0" encoding="utf-8"?>
<formControlPr xmlns="http://schemas.microsoft.com/office/spreadsheetml/2009/9/main" objectType="CheckBox" fmlaLink="$Z$173" lockText="1"/>
</file>

<file path=xl/ctrlProps/ctrlProp581.xml><?xml version="1.0" encoding="utf-8"?>
<formControlPr xmlns="http://schemas.microsoft.com/office/spreadsheetml/2009/9/main" objectType="CheckBox" fmlaLink="$AA$173" lockText="1"/>
</file>

<file path=xl/ctrlProps/ctrlProp582.xml><?xml version="1.0" encoding="utf-8"?>
<formControlPr xmlns="http://schemas.microsoft.com/office/spreadsheetml/2009/9/main" objectType="CheckBox" fmlaLink="$T$173" lockText="1"/>
</file>

<file path=xl/ctrlProps/ctrlProp583.xml><?xml version="1.0" encoding="utf-8"?>
<formControlPr xmlns="http://schemas.microsoft.com/office/spreadsheetml/2009/9/main" objectType="CheckBox" fmlaLink="$H$335"/>
</file>

<file path=xl/ctrlProps/ctrlProp584.xml><?xml version="1.0" encoding="utf-8"?>
<formControlPr xmlns="http://schemas.microsoft.com/office/spreadsheetml/2009/9/main" objectType="CheckBox" fmlaLink="$U$333" lockText="1"/>
</file>

<file path=xl/ctrlProps/ctrlProp585.xml><?xml version="1.0" encoding="utf-8"?>
<formControlPr xmlns="http://schemas.microsoft.com/office/spreadsheetml/2009/9/main" objectType="CheckBox" fmlaLink="$V$333" lockText="1"/>
</file>

<file path=xl/ctrlProps/ctrlProp586.xml><?xml version="1.0" encoding="utf-8"?>
<formControlPr xmlns="http://schemas.microsoft.com/office/spreadsheetml/2009/9/main" objectType="CheckBox" fmlaLink="$W$333" lockText="1"/>
</file>

<file path=xl/ctrlProps/ctrlProp587.xml><?xml version="1.0" encoding="utf-8"?>
<formControlPr xmlns="http://schemas.microsoft.com/office/spreadsheetml/2009/9/main" objectType="CheckBox" fmlaLink="$X$333" lockText="1"/>
</file>

<file path=xl/ctrlProps/ctrlProp588.xml><?xml version="1.0" encoding="utf-8"?>
<formControlPr xmlns="http://schemas.microsoft.com/office/spreadsheetml/2009/9/main" objectType="CheckBox" fmlaLink="$Y$333" lockText="1"/>
</file>

<file path=xl/ctrlProps/ctrlProp589.xml><?xml version="1.0" encoding="utf-8"?>
<formControlPr xmlns="http://schemas.microsoft.com/office/spreadsheetml/2009/9/main" objectType="CheckBox" fmlaLink="$Z$333" lockText="1"/>
</file>

<file path=xl/ctrlProps/ctrlProp59.xml><?xml version="1.0" encoding="utf-8"?>
<formControlPr xmlns="http://schemas.microsoft.com/office/spreadsheetml/2009/9/main" objectType="CheckBox" fmlaLink="AA21" lockText="1"/>
</file>

<file path=xl/ctrlProps/ctrlProp590.xml><?xml version="1.0" encoding="utf-8"?>
<formControlPr xmlns="http://schemas.microsoft.com/office/spreadsheetml/2009/9/main" objectType="CheckBox" fmlaLink="$AA$333" lockText="1"/>
</file>

<file path=xl/ctrlProps/ctrlProp591.xml><?xml version="1.0" encoding="utf-8"?>
<formControlPr xmlns="http://schemas.microsoft.com/office/spreadsheetml/2009/9/main" objectType="CheckBox" fmlaLink="$T$333" lockText="1"/>
</file>

<file path=xl/ctrlProps/ctrlProp592.xml><?xml version="1.0" encoding="utf-8"?>
<formControlPr xmlns="http://schemas.microsoft.com/office/spreadsheetml/2009/9/main" objectType="CheckBox" fmlaLink="$H$175"/>
</file>

<file path=xl/ctrlProps/ctrlProp593.xml><?xml version="1.0" encoding="utf-8"?>
<formControlPr xmlns="http://schemas.microsoft.com/office/spreadsheetml/2009/9/main" objectType="CheckBox" fmlaLink="$U$173" lockText="1"/>
</file>

<file path=xl/ctrlProps/ctrlProp594.xml><?xml version="1.0" encoding="utf-8"?>
<formControlPr xmlns="http://schemas.microsoft.com/office/spreadsheetml/2009/9/main" objectType="CheckBox" fmlaLink="$V$173" lockText="1"/>
</file>

<file path=xl/ctrlProps/ctrlProp595.xml><?xml version="1.0" encoding="utf-8"?>
<formControlPr xmlns="http://schemas.microsoft.com/office/spreadsheetml/2009/9/main" objectType="CheckBox" fmlaLink="$W$173" lockText="1"/>
</file>

<file path=xl/ctrlProps/ctrlProp596.xml><?xml version="1.0" encoding="utf-8"?>
<formControlPr xmlns="http://schemas.microsoft.com/office/spreadsheetml/2009/9/main" objectType="CheckBox" fmlaLink="$X$173" lockText="1"/>
</file>

<file path=xl/ctrlProps/ctrlProp597.xml><?xml version="1.0" encoding="utf-8"?>
<formControlPr xmlns="http://schemas.microsoft.com/office/spreadsheetml/2009/9/main" objectType="CheckBox" fmlaLink="$Y$173" lockText="1"/>
</file>

<file path=xl/ctrlProps/ctrlProp598.xml><?xml version="1.0" encoding="utf-8"?>
<formControlPr xmlns="http://schemas.microsoft.com/office/spreadsheetml/2009/9/main" objectType="CheckBox" fmlaLink="$Z$173" lockText="1"/>
</file>

<file path=xl/ctrlProps/ctrlProp599.xml><?xml version="1.0" encoding="utf-8"?>
<formControlPr xmlns="http://schemas.microsoft.com/office/spreadsheetml/2009/9/main" objectType="CheckBox" fmlaLink="$AA$173" lockText="1"/>
</file>

<file path=xl/ctrlProps/ctrlProp6.xml><?xml version="1.0" encoding="utf-8"?>
<formControlPr xmlns="http://schemas.microsoft.com/office/spreadsheetml/2009/9/main" objectType="CheckBox" fmlaLink="I9"/>
</file>

<file path=xl/ctrlProps/ctrlProp60.xml><?xml version="1.0" encoding="utf-8"?>
<formControlPr xmlns="http://schemas.microsoft.com/office/spreadsheetml/2009/9/main" objectType="CheckBox" fmlaLink="$H$31"/>
</file>

<file path=xl/ctrlProps/ctrlProp600.xml><?xml version="1.0" encoding="utf-8"?>
<formControlPr xmlns="http://schemas.microsoft.com/office/spreadsheetml/2009/9/main" objectType="CheckBox" fmlaLink="$T$173" lockText="1"/>
</file>

<file path=xl/ctrlProps/ctrlProp601.xml><?xml version="1.0" encoding="utf-8"?>
<formControlPr xmlns="http://schemas.microsoft.com/office/spreadsheetml/2009/9/main" objectType="CheckBox" fmlaLink="$H$343"/>
</file>

<file path=xl/ctrlProps/ctrlProp602.xml><?xml version="1.0" encoding="utf-8"?>
<formControlPr xmlns="http://schemas.microsoft.com/office/spreadsheetml/2009/9/main" objectType="CheckBox" fmlaLink="$U$341" lockText="1"/>
</file>

<file path=xl/ctrlProps/ctrlProp603.xml><?xml version="1.0" encoding="utf-8"?>
<formControlPr xmlns="http://schemas.microsoft.com/office/spreadsheetml/2009/9/main" objectType="CheckBox" fmlaLink="$V$341" lockText="1"/>
</file>

<file path=xl/ctrlProps/ctrlProp604.xml><?xml version="1.0" encoding="utf-8"?>
<formControlPr xmlns="http://schemas.microsoft.com/office/spreadsheetml/2009/9/main" objectType="CheckBox" fmlaLink="$W$341" lockText="1"/>
</file>

<file path=xl/ctrlProps/ctrlProp605.xml><?xml version="1.0" encoding="utf-8"?>
<formControlPr xmlns="http://schemas.microsoft.com/office/spreadsheetml/2009/9/main" objectType="CheckBox" fmlaLink="$X$341" lockText="1"/>
</file>

<file path=xl/ctrlProps/ctrlProp606.xml><?xml version="1.0" encoding="utf-8"?>
<formControlPr xmlns="http://schemas.microsoft.com/office/spreadsheetml/2009/9/main" objectType="CheckBox" fmlaLink="$Y$341" lockText="1"/>
</file>

<file path=xl/ctrlProps/ctrlProp607.xml><?xml version="1.0" encoding="utf-8"?>
<formControlPr xmlns="http://schemas.microsoft.com/office/spreadsheetml/2009/9/main" objectType="CheckBox" fmlaLink="$Z$341" lockText="1"/>
</file>

<file path=xl/ctrlProps/ctrlProp608.xml><?xml version="1.0" encoding="utf-8"?>
<formControlPr xmlns="http://schemas.microsoft.com/office/spreadsheetml/2009/9/main" objectType="CheckBox" fmlaLink="$AA$341" lockText="1"/>
</file>

<file path=xl/ctrlProps/ctrlProp609.xml><?xml version="1.0" encoding="utf-8"?>
<formControlPr xmlns="http://schemas.microsoft.com/office/spreadsheetml/2009/9/main" objectType="CheckBox" fmlaLink="$T$341" lockText="1"/>
</file>

<file path=xl/ctrlProps/ctrlProp61.xml><?xml version="1.0" encoding="utf-8"?>
<formControlPr xmlns="http://schemas.microsoft.com/office/spreadsheetml/2009/9/main" objectType="CheckBox" fmlaLink="$T$29" lockText="1"/>
</file>

<file path=xl/ctrlProps/ctrlProp610.xml><?xml version="1.0" encoding="utf-8"?>
<formControlPr xmlns="http://schemas.microsoft.com/office/spreadsheetml/2009/9/main" objectType="CheckBox" fmlaLink="$H$175"/>
</file>

<file path=xl/ctrlProps/ctrlProp611.xml><?xml version="1.0" encoding="utf-8"?>
<formControlPr xmlns="http://schemas.microsoft.com/office/spreadsheetml/2009/9/main" objectType="CheckBox" fmlaLink="$U$173" lockText="1"/>
</file>

<file path=xl/ctrlProps/ctrlProp612.xml><?xml version="1.0" encoding="utf-8"?>
<formControlPr xmlns="http://schemas.microsoft.com/office/spreadsheetml/2009/9/main" objectType="CheckBox" fmlaLink="$V$173" lockText="1"/>
</file>

<file path=xl/ctrlProps/ctrlProp613.xml><?xml version="1.0" encoding="utf-8"?>
<formControlPr xmlns="http://schemas.microsoft.com/office/spreadsheetml/2009/9/main" objectType="CheckBox" fmlaLink="$W$173" lockText="1"/>
</file>

<file path=xl/ctrlProps/ctrlProp614.xml><?xml version="1.0" encoding="utf-8"?>
<formControlPr xmlns="http://schemas.microsoft.com/office/spreadsheetml/2009/9/main" objectType="CheckBox" fmlaLink="$X$173" lockText="1"/>
</file>

<file path=xl/ctrlProps/ctrlProp615.xml><?xml version="1.0" encoding="utf-8"?>
<formControlPr xmlns="http://schemas.microsoft.com/office/spreadsheetml/2009/9/main" objectType="CheckBox" fmlaLink="$Y$173" lockText="1"/>
</file>

<file path=xl/ctrlProps/ctrlProp616.xml><?xml version="1.0" encoding="utf-8"?>
<formControlPr xmlns="http://schemas.microsoft.com/office/spreadsheetml/2009/9/main" objectType="CheckBox" fmlaLink="$Z$173" lockText="1"/>
</file>

<file path=xl/ctrlProps/ctrlProp617.xml><?xml version="1.0" encoding="utf-8"?>
<formControlPr xmlns="http://schemas.microsoft.com/office/spreadsheetml/2009/9/main" objectType="CheckBox" fmlaLink="$AA$173" lockText="1"/>
</file>

<file path=xl/ctrlProps/ctrlProp618.xml><?xml version="1.0" encoding="utf-8"?>
<formControlPr xmlns="http://schemas.microsoft.com/office/spreadsheetml/2009/9/main" objectType="CheckBox" fmlaLink="$T$173" lockText="1"/>
</file>

<file path=xl/ctrlProps/ctrlProp619.xml><?xml version="1.0" encoding="utf-8"?>
<formControlPr xmlns="http://schemas.microsoft.com/office/spreadsheetml/2009/9/main" objectType="CheckBox" fmlaLink="$H$351"/>
</file>

<file path=xl/ctrlProps/ctrlProp62.xml><?xml version="1.0" encoding="utf-8"?>
<formControlPr xmlns="http://schemas.microsoft.com/office/spreadsheetml/2009/9/main" objectType="CheckBox" fmlaLink="$U$29" lockText="1"/>
</file>

<file path=xl/ctrlProps/ctrlProp620.xml><?xml version="1.0" encoding="utf-8"?>
<formControlPr xmlns="http://schemas.microsoft.com/office/spreadsheetml/2009/9/main" objectType="CheckBox" fmlaLink="$U$349" lockText="1"/>
</file>

<file path=xl/ctrlProps/ctrlProp621.xml><?xml version="1.0" encoding="utf-8"?>
<formControlPr xmlns="http://schemas.microsoft.com/office/spreadsheetml/2009/9/main" objectType="CheckBox" fmlaLink="$V$349" lockText="1"/>
</file>

<file path=xl/ctrlProps/ctrlProp622.xml><?xml version="1.0" encoding="utf-8"?>
<formControlPr xmlns="http://schemas.microsoft.com/office/spreadsheetml/2009/9/main" objectType="CheckBox" fmlaLink="$W$349" lockText="1"/>
</file>

<file path=xl/ctrlProps/ctrlProp623.xml><?xml version="1.0" encoding="utf-8"?>
<formControlPr xmlns="http://schemas.microsoft.com/office/spreadsheetml/2009/9/main" objectType="CheckBox" fmlaLink="$X$349" lockText="1"/>
</file>

<file path=xl/ctrlProps/ctrlProp624.xml><?xml version="1.0" encoding="utf-8"?>
<formControlPr xmlns="http://schemas.microsoft.com/office/spreadsheetml/2009/9/main" objectType="CheckBox" fmlaLink="$Y$349" lockText="1"/>
</file>

<file path=xl/ctrlProps/ctrlProp625.xml><?xml version="1.0" encoding="utf-8"?>
<formControlPr xmlns="http://schemas.microsoft.com/office/spreadsheetml/2009/9/main" objectType="CheckBox" fmlaLink="$Z$349" lockText="1"/>
</file>

<file path=xl/ctrlProps/ctrlProp626.xml><?xml version="1.0" encoding="utf-8"?>
<formControlPr xmlns="http://schemas.microsoft.com/office/spreadsheetml/2009/9/main" objectType="CheckBox" fmlaLink="$AA$349" lockText="1"/>
</file>

<file path=xl/ctrlProps/ctrlProp627.xml><?xml version="1.0" encoding="utf-8"?>
<formControlPr xmlns="http://schemas.microsoft.com/office/spreadsheetml/2009/9/main" objectType="CheckBox" fmlaLink="$T$349" lockText="1"/>
</file>

<file path=xl/ctrlProps/ctrlProp628.xml><?xml version="1.0" encoding="utf-8"?>
<formControlPr xmlns="http://schemas.microsoft.com/office/spreadsheetml/2009/9/main" objectType="CheckBox" fmlaLink="$H$175"/>
</file>

<file path=xl/ctrlProps/ctrlProp629.xml><?xml version="1.0" encoding="utf-8"?>
<formControlPr xmlns="http://schemas.microsoft.com/office/spreadsheetml/2009/9/main" objectType="CheckBox" fmlaLink="$U$173" lockText="1"/>
</file>

<file path=xl/ctrlProps/ctrlProp63.xml><?xml version="1.0" encoding="utf-8"?>
<formControlPr xmlns="http://schemas.microsoft.com/office/spreadsheetml/2009/9/main" objectType="CheckBox" fmlaLink="$V$29" lockText="1"/>
</file>

<file path=xl/ctrlProps/ctrlProp630.xml><?xml version="1.0" encoding="utf-8"?>
<formControlPr xmlns="http://schemas.microsoft.com/office/spreadsheetml/2009/9/main" objectType="CheckBox" fmlaLink="$V$173" lockText="1"/>
</file>

<file path=xl/ctrlProps/ctrlProp631.xml><?xml version="1.0" encoding="utf-8"?>
<formControlPr xmlns="http://schemas.microsoft.com/office/spreadsheetml/2009/9/main" objectType="CheckBox" fmlaLink="$W$173" lockText="1"/>
</file>

<file path=xl/ctrlProps/ctrlProp632.xml><?xml version="1.0" encoding="utf-8"?>
<formControlPr xmlns="http://schemas.microsoft.com/office/spreadsheetml/2009/9/main" objectType="CheckBox" fmlaLink="$X$173" lockText="1"/>
</file>

<file path=xl/ctrlProps/ctrlProp633.xml><?xml version="1.0" encoding="utf-8"?>
<formControlPr xmlns="http://schemas.microsoft.com/office/spreadsheetml/2009/9/main" objectType="CheckBox" fmlaLink="$Y$173" lockText="1"/>
</file>

<file path=xl/ctrlProps/ctrlProp634.xml><?xml version="1.0" encoding="utf-8"?>
<formControlPr xmlns="http://schemas.microsoft.com/office/spreadsheetml/2009/9/main" objectType="CheckBox" fmlaLink="$Z$173" lockText="1"/>
</file>

<file path=xl/ctrlProps/ctrlProp635.xml><?xml version="1.0" encoding="utf-8"?>
<formControlPr xmlns="http://schemas.microsoft.com/office/spreadsheetml/2009/9/main" objectType="CheckBox" fmlaLink="$AA$173" lockText="1"/>
</file>

<file path=xl/ctrlProps/ctrlProp636.xml><?xml version="1.0" encoding="utf-8"?>
<formControlPr xmlns="http://schemas.microsoft.com/office/spreadsheetml/2009/9/main" objectType="CheckBox" fmlaLink="$T$173" lockText="1"/>
</file>

<file path=xl/ctrlProps/ctrlProp637.xml><?xml version="1.0" encoding="utf-8"?>
<formControlPr xmlns="http://schemas.microsoft.com/office/spreadsheetml/2009/9/main" objectType="CheckBox" fmlaLink="$H$359"/>
</file>

<file path=xl/ctrlProps/ctrlProp638.xml><?xml version="1.0" encoding="utf-8"?>
<formControlPr xmlns="http://schemas.microsoft.com/office/spreadsheetml/2009/9/main" objectType="CheckBox" fmlaLink="$U$357" lockText="1"/>
</file>

<file path=xl/ctrlProps/ctrlProp639.xml><?xml version="1.0" encoding="utf-8"?>
<formControlPr xmlns="http://schemas.microsoft.com/office/spreadsheetml/2009/9/main" objectType="CheckBox" fmlaLink="$V$357" lockText="1"/>
</file>

<file path=xl/ctrlProps/ctrlProp64.xml><?xml version="1.0" encoding="utf-8"?>
<formControlPr xmlns="http://schemas.microsoft.com/office/spreadsheetml/2009/9/main" objectType="CheckBox" fmlaLink="$W$29" lockText="1"/>
</file>

<file path=xl/ctrlProps/ctrlProp640.xml><?xml version="1.0" encoding="utf-8"?>
<formControlPr xmlns="http://schemas.microsoft.com/office/spreadsheetml/2009/9/main" objectType="CheckBox" fmlaLink="$W$357" lockText="1"/>
</file>

<file path=xl/ctrlProps/ctrlProp641.xml><?xml version="1.0" encoding="utf-8"?>
<formControlPr xmlns="http://schemas.microsoft.com/office/spreadsheetml/2009/9/main" objectType="CheckBox" fmlaLink="$X$357" lockText="1"/>
</file>

<file path=xl/ctrlProps/ctrlProp642.xml><?xml version="1.0" encoding="utf-8"?>
<formControlPr xmlns="http://schemas.microsoft.com/office/spreadsheetml/2009/9/main" objectType="CheckBox" fmlaLink="$Y$357" lockText="1"/>
</file>

<file path=xl/ctrlProps/ctrlProp643.xml><?xml version="1.0" encoding="utf-8"?>
<formControlPr xmlns="http://schemas.microsoft.com/office/spreadsheetml/2009/9/main" objectType="CheckBox" fmlaLink="$Z$357" lockText="1"/>
</file>

<file path=xl/ctrlProps/ctrlProp644.xml><?xml version="1.0" encoding="utf-8"?>
<formControlPr xmlns="http://schemas.microsoft.com/office/spreadsheetml/2009/9/main" objectType="CheckBox" fmlaLink="$AA$357" lockText="1"/>
</file>

<file path=xl/ctrlProps/ctrlProp645.xml><?xml version="1.0" encoding="utf-8"?>
<formControlPr xmlns="http://schemas.microsoft.com/office/spreadsheetml/2009/9/main" objectType="CheckBox" fmlaLink="$T$357" lockText="1"/>
</file>

<file path=xl/ctrlProps/ctrlProp646.xml><?xml version="1.0" encoding="utf-8"?>
<formControlPr xmlns="http://schemas.microsoft.com/office/spreadsheetml/2009/9/main" objectType="CheckBox" fmlaLink="$H$175"/>
</file>

<file path=xl/ctrlProps/ctrlProp647.xml><?xml version="1.0" encoding="utf-8"?>
<formControlPr xmlns="http://schemas.microsoft.com/office/spreadsheetml/2009/9/main" objectType="CheckBox" fmlaLink="$U$173" lockText="1"/>
</file>

<file path=xl/ctrlProps/ctrlProp648.xml><?xml version="1.0" encoding="utf-8"?>
<formControlPr xmlns="http://schemas.microsoft.com/office/spreadsheetml/2009/9/main" objectType="CheckBox" fmlaLink="$V$173" lockText="1"/>
</file>

<file path=xl/ctrlProps/ctrlProp649.xml><?xml version="1.0" encoding="utf-8"?>
<formControlPr xmlns="http://schemas.microsoft.com/office/spreadsheetml/2009/9/main" objectType="CheckBox" fmlaLink="$W$173" lockText="1"/>
</file>

<file path=xl/ctrlProps/ctrlProp65.xml><?xml version="1.0" encoding="utf-8"?>
<formControlPr xmlns="http://schemas.microsoft.com/office/spreadsheetml/2009/9/main" objectType="CheckBox" fmlaLink="$X$29" lockText="1"/>
</file>

<file path=xl/ctrlProps/ctrlProp650.xml><?xml version="1.0" encoding="utf-8"?>
<formControlPr xmlns="http://schemas.microsoft.com/office/spreadsheetml/2009/9/main" objectType="CheckBox" fmlaLink="$X$173" lockText="1"/>
</file>

<file path=xl/ctrlProps/ctrlProp651.xml><?xml version="1.0" encoding="utf-8"?>
<formControlPr xmlns="http://schemas.microsoft.com/office/spreadsheetml/2009/9/main" objectType="CheckBox" fmlaLink="$Y$173" lockText="1"/>
</file>

<file path=xl/ctrlProps/ctrlProp652.xml><?xml version="1.0" encoding="utf-8"?>
<formControlPr xmlns="http://schemas.microsoft.com/office/spreadsheetml/2009/9/main" objectType="CheckBox" fmlaLink="$Z$173" lockText="1"/>
</file>

<file path=xl/ctrlProps/ctrlProp653.xml><?xml version="1.0" encoding="utf-8"?>
<formControlPr xmlns="http://schemas.microsoft.com/office/spreadsheetml/2009/9/main" objectType="CheckBox" fmlaLink="$AA$173" lockText="1"/>
</file>

<file path=xl/ctrlProps/ctrlProp654.xml><?xml version="1.0" encoding="utf-8"?>
<formControlPr xmlns="http://schemas.microsoft.com/office/spreadsheetml/2009/9/main" objectType="CheckBox" fmlaLink="$T$173" lockText="1"/>
</file>

<file path=xl/ctrlProps/ctrlProp655.xml><?xml version="1.0" encoding="utf-8"?>
<formControlPr xmlns="http://schemas.microsoft.com/office/spreadsheetml/2009/9/main" objectType="CheckBox" fmlaLink="$H$367"/>
</file>

<file path=xl/ctrlProps/ctrlProp656.xml><?xml version="1.0" encoding="utf-8"?>
<formControlPr xmlns="http://schemas.microsoft.com/office/spreadsheetml/2009/9/main" objectType="CheckBox" fmlaLink="$U$365" lockText="1"/>
</file>

<file path=xl/ctrlProps/ctrlProp657.xml><?xml version="1.0" encoding="utf-8"?>
<formControlPr xmlns="http://schemas.microsoft.com/office/spreadsheetml/2009/9/main" objectType="CheckBox" fmlaLink="$V$365" lockText="1"/>
</file>

<file path=xl/ctrlProps/ctrlProp658.xml><?xml version="1.0" encoding="utf-8"?>
<formControlPr xmlns="http://schemas.microsoft.com/office/spreadsheetml/2009/9/main" objectType="CheckBox" fmlaLink="$W$365" lockText="1"/>
</file>

<file path=xl/ctrlProps/ctrlProp659.xml><?xml version="1.0" encoding="utf-8"?>
<formControlPr xmlns="http://schemas.microsoft.com/office/spreadsheetml/2009/9/main" objectType="CheckBox" fmlaLink="$X$365" lockText="1"/>
</file>

<file path=xl/ctrlProps/ctrlProp66.xml><?xml version="1.0" encoding="utf-8"?>
<formControlPr xmlns="http://schemas.microsoft.com/office/spreadsheetml/2009/9/main" objectType="CheckBox" fmlaLink="$Y$29" lockText="1"/>
</file>

<file path=xl/ctrlProps/ctrlProp660.xml><?xml version="1.0" encoding="utf-8"?>
<formControlPr xmlns="http://schemas.microsoft.com/office/spreadsheetml/2009/9/main" objectType="CheckBox" fmlaLink="$Y$365" lockText="1"/>
</file>

<file path=xl/ctrlProps/ctrlProp661.xml><?xml version="1.0" encoding="utf-8"?>
<formControlPr xmlns="http://schemas.microsoft.com/office/spreadsheetml/2009/9/main" objectType="CheckBox" fmlaLink="$Z$365" lockText="1"/>
</file>

<file path=xl/ctrlProps/ctrlProp662.xml><?xml version="1.0" encoding="utf-8"?>
<formControlPr xmlns="http://schemas.microsoft.com/office/spreadsheetml/2009/9/main" objectType="CheckBox" fmlaLink="$AA$365" lockText="1"/>
</file>

<file path=xl/ctrlProps/ctrlProp663.xml><?xml version="1.0" encoding="utf-8"?>
<formControlPr xmlns="http://schemas.microsoft.com/office/spreadsheetml/2009/9/main" objectType="CheckBox" fmlaLink="$T$365" lockText="1"/>
</file>

<file path=xl/ctrlProps/ctrlProp664.xml><?xml version="1.0" encoding="utf-8"?>
<formControlPr xmlns="http://schemas.microsoft.com/office/spreadsheetml/2009/9/main" objectType="CheckBox" fmlaLink="$H$175"/>
</file>

<file path=xl/ctrlProps/ctrlProp665.xml><?xml version="1.0" encoding="utf-8"?>
<formControlPr xmlns="http://schemas.microsoft.com/office/spreadsheetml/2009/9/main" objectType="CheckBox" fmlaLink="$U$173" lockText="1"/>
</file>

<file path=xl/ctrlProps/ctrlProp666.xml><?xml version="1.0" encoding="utf-8"?>
<formControlPr xmlns="http://schemas.microsoft.com/office/spreadsheetml/2009/9/main" objectType="CheckBox" fmlaLink="$V$173" lockText="1"/>
</file>

<file path=xl/ctrlProps/ctrlProp667.xml><?xml version="1.0" encoding="utf-8"?>
<formControlPr xmlns="http://schemas.microsoft.com/office/spreadsheetml/2009/9/main" objectType="CheckBox" fmlaLink="$W$173" lockText="1"/>
</file>

<file path=xl/ctrlProps/ctrlProp668.xml><?xml version="1.0" encoding="utf-8"?>
<formControlPr xmlns="http://schemas.microsoft.com/office/spreadsheetml/2009/9/main" objectType="CheckBox" fmlaLink="$X$173" lockText="1"/>
</file>

<file path=xl/ctrlProps/ctrlProp669.xml><?xml version="1.0" encoding="utf-8"?>
<formControlPr xmlns="http://schemas.microsoft.com/office/spreadsheetml/2009/9/main" objectType="CheckBox" fmlaLink="$Y$173" lockText="1"/>
</file>

<file path=xl/ctrlProps/ctrlProp67.xml><?xml version="1.0" encoding="utf-8"?>
<formControlPr xmlns="http://schemas.microsoft.com/office/spreadsheetml/2009/9/main" objectType="CheckBox" fmlaLink="$Z$29" lockText="1"/>
</file>

<file path=xl/ctrlProps/ctrlProp670.xml><?xml version="1.0" encoding="utf-8"?>
<formControlPr xmlns="http://schemas.microsoft.com/office/spreadsheetml/2009/9/main" objectType="CheckBox" fmlaLink="$Z$173" lockText="1"/>
</file>

<file path=xl/ctrlProps/ctrlProp671.xml><?xml version="1.0" encoding="utf-8"?>
<formControlPr xmlns="http://schemas.microsoft.com/office/spreadsheetml/2009/9/main" objectType="CheckBox" fmlaLink="$AA$173" lockText="1"/>
</file>

<file path=xl/ctrlProps/ctrlProp672.xml><?xml version="1.0" encoding="utf-8"?>
<formControlPr xmlns="http://schemas.microsoft.com/office/spreadsheetml/2009/9/main" objectType="CheckBox" fmlaLink="$T$173" lockText="1"/>
</file>

<file path=xl/ctrlProps/ctrlProp673.xml><?xml version="1.0" encoding="utf-8"?>
<formControlPr xmlns="http://schemas.microsoft.com/office/spreadsheetml/2009/9/main" objectType="CheckBox" fmlaLink="$H$375"/>
</file>

<file path=xl/ctrlProps/ctrlProp674.xml><?xml version="1.0" encoding="utf-8"?>
<formControlPr xmlns="http://schemas.microsoft.com/office/spreadsheetml/2009/9/main" objectType="CheckBox" fmlaLink="$U$373" lockText="1"/>
</file>

<file path=xl/ctrlProps/ctrlProp675.xml><?xml version="1.0" encoding="utf-8"?>
<formControlPr xmlns="http://schemas.microsoft.com/office/spreadsheetml/2009/9/main" objectType="CheckBox" fmlaLink="$V$373" lockText="1"/>
</file>

<file path=xl/ctrlProps/ctrlProp676.xml><?xml version="1.0" encoding="utf-8"?>
<formControlPr xmlns="http://schemas.microsoft.com/office/spreadsheetml/2009/9/main" objectType="CheckBox" fmlaLink="$W$373" lockText="1"/>
</file>

<file path=xl/ctrlProps/ctrlProp677.xml><?xml version="1.0" encoding="utf-8"?>
<formControlPr xmlns="http://schemas.microsoft.com/office/spreadsheetml/2009/9/main" objectType="CheckBox" fmlaLink="$X$373" lockText="1"/>
</file>

<file path=xl/ctrlProps/ctrlProp678.xml><?xml version="1.0" encoding="utf-8"?>
<formControlPr xmlns="http://schemas.microsoft.com/office/spreadsheetml/2009/9/main" objectType="CheckBox" fmlaLink="$Y$373" lockText="1"/>
</file>

<file path=xl/ctrlProps/ctrlProp679.xml><?xml version="1.0" encoding="utf-8"?>
<formControlPr xmlns="http://schemas.microsoft.com/office/spreadsheetml/2009/9/main" objectType="CheckBox" fmlaLink="$Z$373" lockText="1"/>
</file>

<file path=xl/ctrlProps/ctrlProp68.xml><?xml version="1.0" encoding="utf-8"?>
<formControlPr xmlns="http://schemas.microsoft.com/office/spreadsheetml/2009/9/main" objectType="CheckBox" fmlaLink="$AA$29" lockText="1"/>
</file>

<file path=xl/ctrlProps/ctrlProp680.xml><?xml version="1.0" encoding="utf-8"?>
<formControlPr xmlns="http://schemas.microsoft.com/office/spreadsheetml/2009/9/main" objectType="CheckBox" fmlaLink="$AA$373" lockText="1"/>
</file>

<file path=xl/ctrlProps/ctrlProp681.xml><?xml version="1.0" encoding="utf-8"?>
<formControlPr xmlns="http://schemas.microsoft.com/office/spreadsheetml/2009/9/main" objectType="CheckBox" fmlaLink="$T$373" lockText="1"/>
</file>

<file path=xl/ctrlProps/ctrlProp682.xml><?xml version="1.0" encoding="utf-8"?>
<formControlPr xmlns="http://schemas.microsoft.com/office/spreadsheetml/2009/9/main" objectType="CheckBox" fmlaLink="$H$175"/>
</file>

<file path=xl/ctrlProps/ctrlProp683.xml><?xml version="1.0" encoding="utf-8"?>
<formControlPr xmlns="http://schemas.microsoft.com/office/spreadsheetml/2009/9/main" objectType="CheckBox" fmlaLink="$U$173" lockText="1"/>
</file>

<file path=xl/ctrlProps/ctrlProp684.xml><?xml version="1.0" encoding="utf-8"?>
<formControlPr xmlns="http://schemas.microsoft.com/office/spreadsheetml/2009/9/main" objectType="CheckBox" fmlaLink="$V$173" lockText="1"/>
</file>

<file path=xl/ctrlProps/ctrlProp685.xml><?xml version="1.0" encoding="utf-8"?>
<formControlPr xmlns="http://schemas.microsoft.com/office/spreadsheetml/2009/9/main" objectType="CheckBox" fmlaLink="$W$173" lockText="1"/>
</file>

<file path=xl/ctrlProps/ctrlProp686.xml><?xml version="1.0" encoding="utf-8"?>
<formControlPr xmlns="http://schemas.microsoft.com/office/spreadsheetml/2009/9/main" objectType="CheckBox" fmlaLink="$X$173" lockText="1"/>
</file>

<file path=xl/ctrlProps/ctrlProp687.xml><?xml version="1.0" encoding="utf-8"?>
<formControlPr xmlns="http://schemas.microsoft.com/office/spreadsheetml/2009/9/main" objectType="CheckBox" fmlaLink="$Y$173" lockText="1"/>
</file>

<file path=xl/ctrlProps/ctrlProp688.xml><?xml version="1.0" encoding="utf-8"?>
<formControlPr xmlns="http://schemas.microsoft.com/office/spreadsheetml/2009/9/main" objectType="CheckBox" fmlaLink="$Z$173" lockText="1"/>
</file>

<file path=xl/ctrlProps/ctrlProp689.xml><?xml version="1.0" encoding="utf-8"?>
<formControlPr xmlns="http://schemas.microsoft.com/office/spreadsheetml/2009/9/main" objectType="CheckBox" fmlaLink="$AA$173" lockText="1"/>
</file>

<file path=xl/ctrlProps/ctrlProp69.xml><?xml version="1.0" encoding="utf-8"?>
<formControlPr xmlns="http://schemas.microsoft.com/office/spreadsheetml/2009/9/main" objectType="CheckBox" fmlaLink="$H$39"/>
</file>

<file path=xl/ctrlProps/ctrlProp690.xml><?xml version="1.0" encoding="utf-8"?>
<formControlPr xmlns="http://schemas.microsoft.com/office/spreadsheetml/2009/9/main" objectType="CheckBox" fmlaLink="$T$173" lockText="1"/>
</file>

<file path=xl/ctrlProps/ctrlProp691.xml><?xml version="1.0" encoding="utf-8"?>
<formControlPr xmlns="http://schemas.microsoft.com/office/spreadsheetml/2009/9/main" objectType="CheckBox" fmlaLink="$H$383"/>
</file>

<file path=xl/ctrlProps/ctrlProp692.xml><?xml version="1.0" encoding="utf-8"?>
<formControlPr xmlns="http://schemas.microsoft.com/office/spreadsheetml/2009/9/main" objectType="CheckBox" fmlaLink="$U$381" lockText="1"/>
</file>

<file path=xl/ctrlProps/ctrlProp693.xml><?xml version="1.0" encoding="utf-8"?>
<formControlPr xmlns="http://schemas.microsoft.com/office/spreadsheetml/2009/9/main" objectType="CheckBox" fmlaLink="$V$381" lockText="1"/>
</file>

<file path=xl/ctrlProps/ctrlProp694.xml><?xml version="1.0" encoding="utf-8"?>
<formControlPr xmlns="http://schemas.microsoft.com/office/spreadsheetml/2009/9/main" objectType="CheckBox" fmlaLink="$W$381" lockText="1"/>
</file>

<file path=xl/ctrlProps/ctrlProp695.xml><?xml version="1.0" encoding="utf-8"?>
<formControlPr xmlns="http://schemas.microsoft.com/office/spreadsheetml/2009/9/main" objectType="CheckBox" fmlaLink="$X$381" lockText="1"/>
</file>

<file path=xl/ctrlProps/ctrlProp696.xml><?xml version="1.0" encoding="utf-8"?>
<formControlPr xmlns="http://schemas.microsoft.com/office/spreadsheetml/2009/9/main" objectType="CheckBox" fmlaLink="$Y$381" lockText="1"/>
</file>

<file path=xl/ctrlProps/ctrlProp697.xml><?xml version="1.0" encoding="utf-8"?>
<formControlPr xmlns="http://schemas.microsoft.com/office/spreadsheetml/2009/9/main" objectType="CheckBox" fmlaLink="$Z$381" lockText="1"/>
</file>

<file path=xl/ctrlProps/ctrlProp698.xml><?xml version="1.0" encoding="utf-8"?>
<formControlPr xmlns="http://schemas.microsoft.com/office/spreadsheetml/2009/9/main" objectType="CheckBox" fmlaLink="$AA$381" lockText="1"/>
</file>

<file path=xl/ctrlProps/ctrlProp699.xml><?xml version="1.0" encoding="utf-8"?>
<formControlPr xmlns="http://schemas.microsoft.com/office/spreadsheetml/2009/9/main" objectType="CheckBox" fmlaLink="$T$381" lockText="1"/>
</file>

<file path=xl/ctrlProps/ctrlProp7.xml><?xml version="1.0" encoding="utf-8"?>
<formControlPr xmlns="http://schemas.microsoft.com/office/spreadsheetml/2009/9/main" objectType="CheckBox" fmlaLink="I10"/>
</file>

<file path=xl/ctrlProps/ctrlProp70.xml><?xml version="1.0" encoding="utf-8"?>
<formControlPr xmlns="http://schemas.microsoft.com/office/spreadsheetml/2009/9/main" objectType="CheckBox" fmlaLink="$U$37" lockText="1"/>
</file>

<file path=xl/ctrlProps/ctrlProp700.xml><?xml version="1.0" encoding="utf-8"?>
<formControlPr xmlns="http://schemas.microsoft.com/office/spreadsheetml/2009/9/main" objectType="CheckBox" fmlaLink="$H$175"/>
</file>

<file path=xl/ctrlProps/ctrlProp701.xml><?xml version="1.0" encoding="utf-8"?>
<formControlPr xmlns="http://schemas.microsoft.com/office/spreadsheetml/2009/9/main" objectType="CheckBox" fmlaLink="$U$173" lockText="1"/>
</file>

<file path=xl/ctrlProps/ctrlProp702.xml><?xml version="1.0" encoding="utf-8"?>
<formControlPr xmlns="http://schemas.microsoft.com/office/spreadsheetml/2009/9/main" objectType="CheckBox" fmlaLink="$V$173" lockText="1"/>
</file>

<file path=xl/ctrlProps/ctrlProp703.xml><?xml version="1.0" encoding="utf-8"?>
<formControlPr xmlns="http://schemas.microsoft.com/office/spreadsheetml/2009/9/main" objectType="CheckBox" fmlaLink="$W$173" lockText="1"/>
</file>

<file path=xl/ctrlProps/ctrlProp704.xml><?xml version="1.0" encoding="utf-8"?>
<formControlPr xmlns="http://schemas.microsoft.com/office/spreadsheetml/2009/9/main" objectType="CheckBox" fmlaLink="$X$173" lockText="1"/>
</file>

<file path=xl/ctrlProps/ctrlProp705.xml><?xml version="1.0" encoding="utf-8"?>
<formControlPr xmlns="http://schemas.microsoft.com/office/spreadsheetml/2009/9/main" objectType="CheckBox" fmlaLink="$Y$173" lockText="1"/>
</file>

<file path=xl/ctrlProps/ctrlProp706.xml><?xml version="1.0" encoding="utf-8"?>
<formControlPr xmlns="http://schemas.microsoft.com/office/spreadsheetml/2009/9/main" objectType="CheckBox" fmlaLink="$Z$173" lockText="1"/>
</file>

<file path=xl/ctrlProps/ctrlProp707.xml><?xml version="1.0" encoding="utf-8"?>
<formControlPr xmlns="http://schemas.microsoft.com/office/spreadsheetml/2009/9/main" objectType="CheckBox" fmlaLink="$AA$173" lockText="1"/>
</file>

<file path=xl/ctrlProps/ctrlProp708.xml><?xml version="1.0" encoding="utf-8"?>
<formControlPr xmlns="http://schemas.microsoft.com/office/spreadsheetml/2009/9/main" objectType="CheckBox" fmlaLink="$T$173" lockText="1"/>
</file>

<file path=xl/ctrlProps/ctrlProp709.xml><?xml version="1.0" encoding="utf-8"?>
<formControlPr xmlns="http://schemas.microsoft.com/office/spreadsheetml/2009/9/main" objectType="CheckBox" fmlaLink="$H$391"/>
</file>

<file path=xl/ctrlProps/ctrlProp71.xml><?xml version="1.0" encoding="utf-8"?>
<formControlPr xmlns="http://schemas.microsoft.com/office/spreadsheetml/2009/9/main" objectType="CheckBox" fmlaLink="$V$37" lockText="1"/>
</file>

<file path=xl/ctrlProps/ctrlProp710.xml><?xml version="1.0" encoding="utf-8"?>
<formControlPr xmlns="http://schemas.microsoft.com/office/spreadsheetml/2009/9/main" objectType="CheckBox" fmlaLink="$U$389" lockText="1"/>
</file>

<file path=xl/ctrlProps/ctrlProp711.xml><?xml version="1.0" encoding="utf-8"?>
<formControlPr xmlns="http://schemas.microsoft.com/office/spreadsheetml/2009/9/main" objectType="CheckBox" fmlaLink="$V$389" lockText="1"/>
</file>

<file path=xl/ctrlProps/ctrlProp712.xml><?xml version="1.0" encoding="utf-8"?>
<formControlPr xmlns="http://schemas.microsoft.com/office/spreadsheetml/2009/9/main" objectType="CheckBox" fmlaLink="$W$389" lockText="1"/>
</file>

<file path=xl/ctrlProps/ctrlProp713.xml><?xml version="1.0" encoding="utf-8"?>
<formControlPr xmlns="http://schemas.microsoft.com/office/spreadsheetml/2009/9/main" objectType="CheckBox" fmlaLink="$X$389" lockText="1"/>
</file>

<file path=xl/ctrlProps/ctrlProp714.xml><?xml version="1.0" encoding="utf-8"?>
<formControlPr xmlns="http://schemas.microsoft.com/office/spreadsheetml/2009/9/main" objectType="CheckBox" fmlaLink="$Y$389" lockText="1"/>
</file>

<file path=xl/ctrlProps/ctrlProp715.xml><?xml version="1.0" encoding="utf-8"?>
<formControlPr xmlns="http://schemas.microsoft.com/office/spreadsheetml/2009/9/main" objectType="CheckBox" fmlaLink="$Z$389" lockText="1"/>
</file>

<file path=xl/ctrlProps/ctrlProp716.xml><?xml version="1.0" encoding="utf-8"?>
<formControlPr xmlns="http://schemas.microsoft.com/office/spreadsheetml/2009/9/main" objectType="CheckBox" fmlaLink="$AA$389" lockText="1"/>
</file>

<file path=xl/ctrlProps/ctrlProp717.xml><?xml version="1.0" encoding="utf-8"?>
<formControlPr xmlns="http://schemas.microsoft.com/office/spreadsheetml/2009/9/main" objectType="CheckBox" fmlaLink="$T$389" lockText="1"/>
</file>

<file path=xl/ctrlProps/ctrlProp718.xml><?xml version="1.0" encoding="utf-8"?>
<formControlPr xmlns="http://schemas.microsoft.com/office/spreadsheetml/2009/9/main" objectType="CheckBox" fmlaLink="$H$175"/>
</file>

<file path=xl/ctrlProps/ctrlProp719.xml><?xml version="1.0" encoding="utf-8"?>
<formControlPr xmlns="http://schemas.microsoft.com/office/spreadsheetml/2009/9/main" objectType="CheckBox" fmlaLink="$U$173" lockText="1"/>
</file>

<file path=xl/ctrlProps/ctrlProp72.xml><?xml version="1.0" encoding="utf-8"?>
<formControlPr xmlns="http://schemas.microsoft.com/office/spreadsheetml/2009/9/main" objectType="CheckBox" fmlaLink="$W$37" lockText="1"/>
</file>

<file path=xl/ctrlProps/ctrlProp720.xml><?xml version="1.0" encoding="utf-8"?>
<formControlPr xmlns="http://schemas.microsoft.com/office/spreadsheetml/2009/9/main" objectType="CheckBox" fmlaLink="$V$173" lockText="1"/>
</file>

<file path=xl/ctrlProps/ctrlProp721.xml><?xml version="1.0" encoding="utf-8"?>
<formControlPr xmlns="http://schemas.microsoft.com/office/spreadsheetml/2009/9/main" objectType="CheckBox" fmlaLink="$W$173" lockText="1"/>
</file>

<file path=xl/ctrlProps/ctrlProp722.xml><?xml version="1.0" encoding="utf-8"?>
<formControlPr xmlns="http://schemas.microsoft.com/office/spreadsheetml/2009/9/main" objectType="CheckBox" fmlaLink="$X$173" lockText="1"/>
</file>

<file path=xl/ctrlProps/ctrlProp723.xml><?xml version="1.0" encoding="utf-8"?>
<formControlPr xmlns="http://schemas.microsoft.com/office/spreadsheetml/2009/9/main" objectType="CheckBox" fmlaLink="$Y$173" lockText="1"/>
</file>

<file path=xl/ctrlProps/ctrlProp724.xml><?xml version="1.0" encoding="utf-8"?>
<formControlPr xmlns="http://schemas.microsoft.com/office/spreadsheetml/2009/9/main" objectType="CheckBox" fmlaLink="$Z$173" lockText="1"/>
</file>

<file path=xl/ctrlProps/ctrlProp725.xml><?xml version="1.0" encoding="utf-8"?>
<formControlPr xmlns="http://schemas.microsoft.com/office/spreadsheetml/2009/9/main" objectType="CheckBox" fmlaLink="$AA$173" lockText="1"/>
</file>

<file path=xl/ctrlProps/ctrlProp726.xml><?xml version="1.0" encoding="utf-8"?>
<formControlPr xmlns="http://schemas.microsoft.com/office/spreadsheetml/2009/9/main" objectType="CheckBox" fmlaLink="$T$173" lockText="1"/>
</file>

<file path=xl/ctrlProps/ctrlProp727.xml><?xml version="1.0" encoding="utf-8"?>
<formControlPr xmlns="http://schemas.microsoft.com/office/spreadsheetml/2009/9/main" objectType="CheckBox" fmlaLink="$H$399"/>
</file>

<file path=xl/ctrlProps/ctrlProp728.xml><?xml version="1.0" encoding="utf-8"?>
<formControlPr xmlns="http://schemas.microsoft.com/office/spreadsheetml/2009/9/main" objectType="CheckBox" fmlaLink="$U$397" lockText="1"/>
</file>

<file path=xl/ctrlProps/ctrlProp729.xml><?xml version="1.0" encoding="utf-8"?>
<formControlPr xmlns="http://schemas.microsoft.com/office/spreadsheetml/2009/9/main" objectType="CheckBox" fmlaLink="$V$397" lockText="1"/>
</file>

<file path=xl/ctrlProps/ctrlProp73.xml><?xml version="1.0" encoding="utf-8"?>
<formControlPr xmlns="http://schemas.microsoft.com/office/spreadsheetml/2009/9/main" objectType="CheckBox" fmlaLink="$X$37" lockText="1"/>
</file>

<file path=xl/ctrlProps/ctrlProp730.xml><?xml version="1.0" encoding="utf-8"?>
<formControlPr xmlns="http://schemas.microsoft.com/office/spreadsheetml/2009/9/main" objectType="CheckBox" fmlaLink="$W$397" lockText="1"/>
</file>

<file path=xl/ctrlProps/ctrlProp731.xml><?xml version="1.0" encoding="utf-8"?>
<formControlPr xmlns="http://schemas.microsoft.com/office/spreadsheetml/2009/9/main" objectType="CheckBox" fmlaLink="$X$397" lockText="1"/>
</file>

<file path=xl/ctrlProps/ctrlProp732.xml><?xml version="1.0" encoding="utf-8"?>
<formControlPr xmlns="http://schemas.microsoft.com/office/spreadsheetml/2009/9/main" objectType="CheckBox" fmlaLink="$Y$397" lockText="1"/>
</file>

<file path=xl/ctrlProps/ctrlProp733.xml><?xml version="1.0" encoding="utf-8"?>
<formControlPr xmlns="http://schemas.microsoft.com/office/spreadsheetml/2009/9/main" objectType="CheckBox" fmlaLink="$Z$397" lockText="1"/>
</file>

<file path=xl/ctrlProps/ctrlProp734.xml><?xml version="1.0" encoding="utf-8"?>
<formControlPr xmlns="http://schemas.microsoft.com/office/spreadsheetml/2009/9/main" objectType="CheckBox" fmlaLink="$AA$397" lockText="1"/>
</file>

<file path=xl/ctrlProps/ctrlProp735.xml><?xml version="1.0" encoding="utf-8"?>
<formControlPr xmlns="http://schemas.microsoft.com/office/spreadsheetml/2009/9/main" objectType="CheckBox" fmlaLink="$T$397" lockText="1"/>
</file>

<file path=xl/ctrlProps/ctrlProp736.xml><?xml version="1.0" encoding="utf-8"?>
<formControlPr xmlns="http://schemas.microsoft.com/office/spreadsheetml/2009/9/main" objectType="CheckBox" fmlaLink="$H$175"/>
</file>

<file path=xl/ctrlProps/ctrlProp737.xml><?xml version="1.0" encoding="utf-8"?>
<formControlPr xmlns="http://schemas.microsoft.com/office/spreadsheetml/2009/9/main" objectType="CheckBox" fmlaLink="$U$173" lockText="1"/>
</file>

<file path=xl/ctrlProps/ctrlProp738.xml><?xml version="1.0" encoding="utf-8"?>
<formControlPr xmlns="http://schemas.microsoft.com/office/spreadsheetml/2009/9/main" objectType="CheckBox" fmlaLink="$V$173" lockText="1"/>
</file>

<file path=xl/ctrlProps/ctrlProp739.xml><?xml version="1.0" encoding="utf-8"?>
<formControlPr xmlns="http://schemas.microsoft.com/office/spreadsheetml/2009/9/main" objectType="CheckBox" fmlaLink="$W$173" lockText="1"/>
</file>

<file path=xl/ctrlProps/ctrlProp74.xml><?xml version="1.0" encoding="utf-8"?>
<formControlPr xmlns="http://schemas.microsoft.com/office/spreadsheetml/2009/9/main" objectType="CheckBox" fmlaLink="$Y$37" lockText="1"/>
</file>

<file path=xl/ctrlProps/ctrlProp740.xml><?xml version="1.0" encoding="utf-8"?>
<formControlPr xmlns="http://schemas.microsoft.com/office/spreadsheetml/2009/9/main" objectType="CheckBox" fmlaLink="$X$173" lockText="1"/>
</file>

<file path=xl/ctrlProps/ctrlProp741.xml><?xml version="1.0" encoding="utf-8"?>
<formControlPr xmlns="http://schemas.microsoft.com/office/spreadsheetml/2009/9/main" objectType="CheckBox" fmlaLink="$Y$173" lockText="1"/>
</file>

<file path=xl/ctrlProps/ctrlProp742.xml><?xml version="1.0" encoding="utf-8"?>
<formControlPr xmlns="http://schemas.microsoft.com/office/spreadsheetml/2009/9/main" objectType="CheckBox" fmlaLink="$Z$173" lockText="1"/>
</file>

<file path=xl/ctrlProps/ctrlProp743.xml><?xml version="1.0" encoding="utf-8"?>
<formControlPr xmlns="http://schemas.microsoft.com/office/spreadsheetml/2009/9/main" objectType="CheckBox" fmlaLink="$AA$173" lockText="1"/>
</file>

<file path=xl/ctrlProps/ctrlProp744.xml><?xml version="1.0" encoding="utf-8"?>
<formControlPr xmlns="http://schemas.microsoft.com/office/spreadsheetml/2009/9/main" objectType="CheckBox" fmlaLink="$T$173" lockText="1"/>
</file>

<file path=xl/ctrlProps/ctrlProp745.xml><?xml version="1.0" encoding="utf-8"?>
<formControlPr xmlns="http://schemas.microsoft.com/office/spreadsheetml/2009/9/main" objectType="CheckBox" fmlaLink="$H$407"/>
</file>

<file path=xl/ctrlProps/ctrlProp746.xml><?xml version="1.0" encoding="utf-8"?>
<formControlPr xmlns="http://schemas.microsoft.com/office/spreadsheetml/2009/9/main" objectType="CheckBox" fmlaLink="$U$405" lockText="1"/>
</file>

<file path=xl/ctrlProps/ctrlProp747.xml><?xml version="1.0" encoding="utf-8"?>
<formControlPr xmlns="http://schemas.microsoft.com/office/spreadsheetml/2009/9/main" objectType="CheckBox" fmlaLink="$V$405" lockText="1"/>
</file>

<file path=xl/ctrlProps/ctrlProp748.xml><?xml version="1.0" encoding="utf-8"?>
<formControlPr xmlns="http://schemas.microsoft.com/office/spreadsheetml/2009/9/main" objectType="CheckBox" fmlaLink="$W$405" lockText="1"/>
</file>

<file path=xl/ctrlProps/ctrlProp749.xml><?xml version="1.0" encoding="utf-8"?>
<formControlPr xmlns="http://schemas.microsoft.com/office/spreadsheetml/2009/9/main" objectType="CheckBox" fmlaLink="$X$405" lockText="1"/>
</file>

<file path=xl/ctrlProps/ctrlProp75.xml><?xml version="1.0" encoding="utf-8"?>
<formControlPr xmlns="http://schemas.microsoft.com/office/spreadsheetml/2009/9/main" objectType="CheckBox" fmlaLink="$Z$37" lockText="1"/>
</file>

<file path=xl/ctrlProps/ctrlProp750.xml><?xml version="1.0" encoding="utf-8"?>
<formControlPr xmlns="http://schemas.microsoft.com/office/spreadsheetml/2009/9/main" objectType="CheckBox" fmlaLink="$Y$405" lockText="1"/>
</file>

<file path=xl/ctrlProps/ctrlProp751.xml><?xml version="1.0" encoding="utf-8"?>
<formControlPr xmlns="http://schemas.microsoft.com/office/spreadsheetml/2009/9/main" objectType="CheckBox" fmlaLink="$Z$405" lockText="1"/>
</file>

<file path=xl/ctrlProps/ctrlProp752.xml><?xml version="1.0" encoding="utf-8"?>
<formControlPr xmlns="http://schemas.microsoft.com/office/spreadsheetml/2009/9/main" objectType="CheckBox" fmlaLink="$AA$405" lockText="1"/>
</file>

<file path=xl/ctrlProps/ctrlProp753.xml><?xml version="1.0" encoding="utf-8"?>
<formControlPr xmlns="http://schemas.microsoft.com/office/spreadsheetml/2009/9/main" objectType="CheckBox" fmlaLink="$T$405" lockText="1"/>
</file>

<file path=xl/ctrlProps/ctrlProp754.xml><?xml version="1.0" encoding="utf-8"?>
<formControlPr xmlns="http://schemas.microsoft.com/office/spreadsheetml/2009/9/main" objectType="CheckBox" fmlaLink="$H$175"/>
</file>

<file path=xl/ctrlProps/ctrlProp755.xml><?xml version="1.0" encoding="utf-8"?>
<formControlPr xmlns="http://schemas.microsoft.com/office/spreadsheetml/2009/9/main" objectType="CheckBox" fmlaLink="$U$173" lockText="1"/>
</file>

<file path=xl/ctrlProps/ctrlProp756.xml><?xml version="1.0" encoding="utf-8"?>
<formControlPr xmlns="http://schemas.microsoft.com/office/spreadsheetml/2009/9/main" objectType="CheckBox" fmlaLink="$V$173" lockText="1"/>
</file>

<file path=xl/ctrlProps/ctrlProp757.xml><?xml version="1.0" encoding="utf-8"?>
<formControlPr xmlns="http://schemas.microsoft.com/office/spreadsheetml/2009/9/main" objectType="CheckBox" fmlaLink="$W$173" lockText="1"/>
</file>

<file path=xl/ctrlProps/ctrlProp758.xml><?xml version="1.0" encoding="utf-8"?>
<formControlPr xmlns="http://schemas.microsoft.com/office/spreadsheetml/2009/9/main" objectType="CheckBox" fmlaLink="$X$173" lockText="1"/>
</file>

<file path=xl/ctrlProps/ctrlProp759.xml><?xml version="1.0" encoding="utf-8"?>
<formControlPr xmlns="http://schemas.microsoft.com/office/spreadsheetml/2009/9/main" objectType="CheckBox" fmlaLink="$Y$173" lockText="1"/>
</file>

<file path=xl/ctrlProps/ctrlProp76.xml><?xml version="1.0" encoding="utf-8"?>
<formControlPr xmlns="http://schemas.microsoft.com/office/spreadsheetml/2009/9/main" objectType="CheckBox" fmlaLink="$AA$37" lockText="1"/>
</file>

<file path=xl/ctrlProps/ctrlProp760.xml><?xml version="1.0" encoding="utf-8"?>
<formControlPr xmlns="http://schemas.microsoft.com/office/spreadsheetml/2009/9/main" objectType="CheckBox" fmlaLink="$Z$173" lockText="1"/>
</file>

<file path=xl/ctrlProps/ctrlProp761.xml><?xml version="1.0" encoding="utf-8"?>
<formControlPr xmlns="http://schemas.microsoft.com/office/spreadsheetml/2009/9/main" objectType="CheckBox" fmlaLink="$AA$173" lockText="1"/>
</file>

<file path=xl/ctrlProps/ctrlProp762.xml><?xml version="1.0" encoding="utf-8"?>
<formControlPr xmlns="http://schemas.microsoft.com/office/spreadsheetml/2009/9/main" objectType="CheckBox" fmlaLink="$T$173" lockText="1"/>
</file>

<file path=xl/ctrlProps/ctrlProp763.xml><?xml version="1.0" encoding="utf-8"?>
<formControlPr xmlns="http://schemas.microsoft.com/office/spreadsheetml/2009/9/main" objectType="CheckBox" fmlaLink="$H$415"/>
</file>

<file path=xl/ctrlProps/ctrlProp764.xml><?xml version="1.0" encoding="utf-8"?>
<formControlPr xmlns="http://schemas.microsoft.com/office/spreadsheetml/2009/9/main" objectType="CheckBox" fmlaLink="$U$413" lockText="1"/>
</file>

<file path=xl/ctrlProps/ctrlProp765.xml><?xml version="1.0" encoding="utf-8"?>
<formControlPr xmlns="http://schemas.microsoft.com/office/spreadsheetml/2009/9/main" objectType="CheckBox" fmlaLink="$V$413" lockText="1"/>
</file>

<file path=xl/ctrlProps/ctrlProp766.xml><?xml version="1.0" encoding="utf-8"?>
<formControlPr xmlns="http://schemas.microsoft.com/office/spreadsheetml/2009/9/main" objectType="CheckBox" fmlaLink="$W$413" lockText="1"/>
</file>

<file path=xl/ctrlProps/ctrlProp767.xml><?xml version="1.0" encoding="utf-8"?>
<formControlPr xmlns="http://schemas.microsoft.com/office/spreadsheetml/2009/9/main" objectType="CheckBox" fmlaLink="$X$413" lockText="1"/>
</file>

<file path=xl/ctrlProps/ctrlProp768.xml><?xml version="1.0" encoding="utf-8"?>
<formControlPr xmlns="http://schemas.microsoft.com/office/spreadsheetml/2009/9/main" objectType="CheckBox" fmlaLink="$Y$413" lockText="1"/>
</file>

<file path=xl/ctrlProps/ctrlProp769.xml><?xml version="1.0" encoding="utf-8"?>
<formControlPr xmlns="http://schemas.microsoft.com/office/spreadsheetml/2009/9/main" objectType="CheckBox" fmlaLink="$Z$413" lockText="1"/>
</file>

<file path=xl/ctrlProps/ctrlProp77.xml><?xml version="1.0" encoding="utf-8"?>
<formControlPr xmlns="http://schemas.microsoft.com/office/spreadsheetml/2009/9/main" objectType="CheckBox" fmlaLink="$T$37" lockText="1"/>
</file>

<file path=xl/ctrlProps/ctrlProp770.xml><?xml version="1.0" encoding="utf-8"?>
<formControlPr xmlns="http://schemas.microsoft.com/office/spreadsheetml/2009/9/main" objectType="CheckBox" fmlaLink="$AA$413" lockText="1"/>
</file>

<file path=xl/ctrlProps/ctrlProp771.xml><?xml version="1.0" encoding="utf-8"?>
<formControlPr xmlns="http://schemas.microsoft.com/office/spreadsheetml/2009/9/main" objectType="CheckBox" fmlaLink="$T$413" lockText="1"/>
</file>

<file path=xl/ctrlProps/ctrlProp78.xml><?xml version="1.0" encoding="utf-8"?>
<formControlPr xmlns="http://schemas.microsoft.com/office/spreadsheetml/2009/9/main" objectType="CheckBox" fmlaLink="$H$47"/>
</file>

<file path=xl/ctrlProps/ctrlProp79.xml><?xml version="1.0" encoding="utf-8"?>
<formControlPr xmlns="http://schemas.microsoft.com/office/spreadsheetml/2009/9/main" objectType="CheckBox" fmlaLink="$U$45" lockText="1"/>
</file>

<file path=xl/ctrlProps/ctrlProp8.xml><?xml version="1.0" encoding="utf-8"?>
<formControlPr xmlns="http://schemas.microsoft.com/office/spreadsheetml/2009/9/main" objectType="CheckBox" fmlaLink="I11"/>
</file>

<file path=xl/ctrlProps/ctrlProp80.xml><?xml version="1.0" encoding="utf-8"?>
<formControlPr xmlns="http://schemas.microsoft.com/office/spreadsheetml/2009/9/main" objectType="CheckBox" fmlaLink="$V$45" lockText="1"/>
</file>

<file path=xl/ctrlProps/ctrlProp81.xml><?xml version="1.0" encoding="utf-8"?>
<formControlPr xmlns="http://schemas.microsoft.com/office/spreadsheetml/2009/9/main" objectType="CheckBox" fmlaLink="$W$45" lockText="1"/>
</file>

<file path=xl/ctrlProps/ctrlProp82.xml><?xml version="1.0" encoding="utf-8"?>
<formControlPr xmlns="http://schemas.microsoft.com/office/spreadsheetml/2009/9/main" objectType="CheckBox" fmlaLink="$X$45" lockText="1"/>
</file>

<file path=xl/ctrlProps/ctrlProp83.xml><?xml version="1.0" encoding="utf-8"?>
<formControlPr xmlns="http://schemas.microsoft.com/office/spreadsheetml/2009/9/main" objectType="CheckBox" fmlaLink="$Y$45" lockText="1"/>
</file>

<file path=xl/ctrlProps/ctrlProp84.xml><?xml version="1.0" encoding="utf-8"?>
<formControlPr xmlns="http://schemas.microsoft.com/office/spreadsheetml/2009/9/main" objectType="CheckBox" fmlaLink="$Z$45" lockText="1"/>
</file>

<file path=xl/ctrlProps/ctrlProp85.xml><?xml version="1.0" encoding="utf-8"?>
<formControlPr xmlns="http://schemas.microsoft.com/office/spreadsheetml/2009/9/main" objectType="CheckBox" fmlaLink="$AA$45" lockText="1"/>
</file>

<file path=xl/ctrlProps/ctrlProp86.xml><?xml version="1.0" encoding="utf-8"?>
<formControlPr xmlns="http://schemas.microsoft.com/office/spreadsheetml/2009/9/main" objectType="CheckBox" fmlaLink="$T$45" lockText="1"/>
</file>

<file path=xl/ctrlProps/ctrlProp87.xml><?xml version="1.0" encoding="utf-8"?>
<formControlPr xmlns="http://schemas.microsoft.com/office/spreadsheetml/2009/9/main" objectType="CheckBox" checked="Checked" fmlaLink="$H$55"/>
</file>

<file path=xl/ctrlProps/ctrlProp88.xml><?xml version="1.0" encoding="utf-8"?>
<formControlPr xmlns="http://schemas.microsoft.com/office/spreadsheetml/2009/9/main" objectType="CheckBox" fmlaLink="$U$53" lockText="1"/>
</file>

<file path=xl/ctrlProps/ctrlProp89.xml><?xml version="1.0" encoding="utf-8"?>
<formControlPr xmlns="http://schemas.microsoft.com/office/spreadsheetml/2009/9/main" objectType="CheckBox" fmlaLink="$V$53" lockText="1"/>
</file>

<file path=xl/ctrlProps/ctrlProp9.xml><?xml version="1.0" encoding="utf-8"?>
<formControlPr xmlns="http://schemas.microsoft.com/office/spreadsheetml/2009/9/main" objectType="CheckBox" fmlaLink="I12"/>
</file>

<file path=xl/ctrlProps/ctrlProp90.xml><?xml version="1.0" encoding="utf-8"?>
<formControlPr xmlns="http://schemas.microsoft.com/office/spreadsheetml/2009/9/main" objectType="CheckBox" fmlaLink="$W$53" lockText="1"/>
</file>

<file path=xl/ctrlProps/ctrlProp91.xml><?xml version="1.0" encoding="utf-8"?>
<formControlPr xmlns="http://schemas.microsoft.com/office/spreadsheetml/2009/9/main" objectType="CheckBox" fmlaLink="$X$53" lockText="1"/>
</file>

<file path=xl/ctrlProps/ctrlProp92.xml><?xml version="1.0" encoding="utf-8"?>
<formControlPr xmlns="http://schemas.microsoft.com/office/spreadsheetml/2009/9/main" objectType="CheckBox" fmlaLink="$Y$53" lockText="1"/>
</file>

<file path=xl/ctrlProps/ctrlProp93.xml><?xml version="1.0" encoding="utf-8"?>
<formControlPr xmlns="http://schemas.microsoft.com/office/spreadsheetml/2009/9/main" objectType="CheckBox" fmlaLink="$Z$53" lockText="1"/>
</file>

<file path=xl/ctrlProps/ctrlProp94.xml><?xml version="1.0" encoding="utf-8"?>
<formControlPr xmlns="http://schemas.microsoft.com/office/spreadsheetml/2009/9/main" objectType="CheckBox" fmlaLink="$AA$53" lockText="1"/>
</file>

<file path=xl/ctrlProps/ctrlProp95.xml><?xml version="1.0" encoding="utf-8"?>
<formControlPr xmlns="http://schemas.microsoft.com/office/spreadsheetml/2009/9/main" objectType="CheckBox" fmlaLink="$T$53" lockText="1"/>
</file>

<file path=xl/ctrlProps/ctrlProp96.xml><?xml version="1.0" encoding="utf-8"?>
<formControlPr xmlns="http://schemas.microsoft.com/office/spreadsheetml/2009/9/main" objectType="CheckBox" fmlaLink="$H$63"/>
</file>

<file path=xl/ctrlProps/ctrlProp97.xml><?xml version="1.0" encoding="utf-8"?>
<formControlPr xmlns="http://schemas.microsoft.com/office/spreadsheetml/2009/9/main" objectType="CheckBox" fmlaLink="$U$61" lockText="1"/>
</file>

<file path=xl/ctrlProps/ctrlProp98.xml><?xml version="1.0" encoding="utf-8"?>
<formControlPr xmlns="http://schemas.microsoft.com/office/spreadsheetml/2009/9/main" objectType="CheckBox" fmlaLink="$V$61" lockText="1"/>
</file>

<file path=xl/ctrlProps/ctrlProp99.xml><?xml version="1.0" encoding="utf-8"?>
<formControlPr xmlns="http://schemas.microsoft.com/office/spreadsheetml/2009/9/main" objectType="CheckBox" fmlaLink="$W$61"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711200</xdr:colOff>
          <xdr:row>2</xdr:row>
          <xdr:rowOff>25400</xdr:rowOff>
        </xdr:from>
        <xdr:to>
          <xdr:col>6</xdr:col>
          <xdr:colOff>101600</xdr:colOff>
          <xdr:row>2</xdr:row>
          <xdr:rowOff>177800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ffectLst/>
            <a:extLst>
              <a:ext uri="{909E8E84-426E-40DD-AFC4-6F175D3DCCD1}">
                <a14:hiddenFill>
                  <a:gradFill rotWithShape="1">
                    <a:gsLst>
                      <a:gs pos="0">
                        <a:srgbClr val="969696" mc:Ignorable="a14" a14:legacySpreadsheetColorIndex="55"/>
                      </a:gs>
                      <a:gs pos="100000">
                        <a:srgbClr val="D7D7D7" mc:Ignorable="a14" a14:legacySpreadsheetColorIndex="55">
                          <a:gamma/>
                          <a:tint val="38039"/>
                          <a:invGamma/>
                        </a:srgbClr>
                      </a:gs>
                    </a:gsLst>
                    <a:lin ang="5400000" scaled="1"/>
                  </a:gradFill>
                </a14:hiddenFill>
              </a:ext>
              <a:ext uri="{91240B29-F687-4F45-9708-019B960494DF}">
                <a14:hiddenLine w="22225">
                  <a:solidFill>
                    <a:srgbClr val="000000"/>
                  </a:solid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xdr:row>
          <xdr:rowOff>25400</xdr:rowOff>
        </xdr:from>
        <xdr:to>
          <xdr:col>3</xdr:col>
          <xdr:colOff>444500</xdr:colOff>
          <xdr:row>4</xdr:row>
          <xdr:rowOff>254000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xdr:row>
          <xdr:rowOff>38100</xdr:rowOff>
        </xdr:from>
        <xdr:to>
          <xdr:col>3</xdr:col>
          <xdr:colOff>457200</xdr:colOff>
          <xdr:row>5</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xdr:row>
          <xdr:rowOff>25400</xdr:rowOff>
        </xdr:from>
        <xdr:to>
          <xdr:col>3</xdr:col>
          <xdr:colOff>444500</xdr:colOff>
          <xdr:row>6</xdr:row>
          <xdr:rowOff>254000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7</xdr:row>
          <xdr:rowOff>25400</xdr:rowOff>
        </xdr:from>
        <xdr:to>
          <xdr:col>3</xdr:col>
          <xdr:colOff>444500</xdr:colOff>
          <xdr:row>7</xdr:row>
          <xdr:rowOff>254000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8</xdr:row>
          <xdr:rowOff>25400</xdr:rowOff>
        </xdr:from>
        <xdr:to>
          <xdr:col>3</xdr:col>
          <xdr:colOff>444500</xdr:colOff>
          <xdr:row>8</xdr:row>
          <xdr:rowOff>254000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9</xdr:row>
          <xdr:rowOff>25400</xdr:rowOff>
        </xdr:from>
        <xdr:to>
          <xdr:col>3</xdr:col>
          <xdr:colOff>444500</xdr:colOff>
          <xdr:row>9</xdr:row>
          <xdr:rowOff>254000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10</xdr:row>
          <xdr:rowOff>25400</xdr:rowOff>
        </xdr:from>
        <xdr:to>
          <xdr:col>3</xdr:col>
          <xdr:colOff>444500</xdr:colOff>
          <xdr:row>10</xdr:row>
          <xdr:rowOff>254000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11</xdr:row>
          <xdr:rowOff>25400</xdr:rowOff>
        </xdr:from>
        <xdr:to>
          <xdr:col>3</xdr:col>
          <xdr:colOff>444500</xdr:colOff>
          <xdr:row>11</xdr:row>
          <xdr:rowOff>254000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12</xdr:row>
          <xdr:rowOff>25400</xdr:rowOff>
        </xdr:from>
        <xdr:to>
          <xdr:col>3</xdr:col>
          <xdr:colOff>444500</xdr:colOff>
          <xdr:row>12</xdr:row>
          <xdr:rowOff>254000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13</xdr:row>
          <xdr:rowOff>25400</xdr:rowOff>
        </xdr:from>
        <xdr:to>
          <xdr:col>3</xdr:col>
          <xdr:colOff>444500</xdr:colOff>
          <xdr:row>13</xdr:row>
          <xdr:rowOff>254000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14</xdr:row>
          <xdr:rowOff>38100</xdr:rowOff>
        </xdr:from>
        <xdr:to>
          <xdr:col>3</xdr:col>
          <xdr:colOff>444500</xdr:colOff>
          <xdr:row>14</xdr:row>
          <xdr:rowOff>254000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25400</xdr:rowOff>
        </xdr:from>
        <xdr:to>
          <xdr:col>3</xdr:col>
          <xdr:colOff>444500</xdr:colOff>
          <xdr:row>15</xdr:row>
          <xdr:rowOff>254000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16</xdr:row>
          <xdr:rowOff>25400</xdr:rowOff>
        </xdr:from>
        <xdr:to>
          <xdr:col>3</xdr:col>
          <xdr:colOff>444500</xdr:colOff>
          <xdr:row>16</xdr:row>
          <xdr:rowOff>254000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17</xdr:row>
          <xdr:rowOff>25400</xdr:rowOff>
        </xdr:from>
        <xdr:to>
          <xdr:col>3</xdr:col>
          <xdr:colOff>444500</xdr:colOff>
          <xdr:row>17</xdr:row>
          <xdr:rowOff>254000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18</xdr:row>
          <xdr:rowOff>25400</xdr:rowOff>
        </xdr:from>
        <xdr:to>
          <xdr:col>3</xdr:col>
          <xdr:colOff>444500</xdr:colOff>
          <xdr:row>18</xdr:row>
          <xdr:rowOff>254000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19</xdr:row>
          <xdr:rowOff>25400</xdr:rowOff>
        </xdr:from>
        <xdr:to>
          <xdr:col>3</xdr:col>
          <xdr:colOff>444500</xdr:colOff>
          <xdr:row>19</xdr:row>
          <xdr:rowOff>254000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20</xdr:row>
          <xdr:rowOff>25400</xdr:rowOff>
        </xdr:from>
        <xdr:to>
          <xdr:col>3</xdr:col>
          <xdr:colOff>444500</xdr:colOff>
          <xdr:row>20</xdr:row>
          <xdr:rowOff>254000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21</xdr:row>
          <xdr:rowOff>25400</xdr:rowOff>
        </xdr:from>
        <xdr:to>
          <xdr:col>3</xdr:col>
          <xdr:colOff>444500</xdr:colOff>
          <xdr:row>21</xdr:row>
          <xdr:rowOff>254000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22</xdr:row>
          <xdr:rowOff>25400</xdr:rowOff>
        </xdr:from>
        <xdr:to>
          <xdr:col>3</xdr:col>
          <xdr:colOff>444500</xdr:colOff>
          <xdr:row>22</xdr:row>
          <xdr:rowOff>254000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23</xdr:row>
          <xdr:rowOff>25400</xdr:rowOff>
        </xdr:from>
        <xdr:to>
          <xdr:col>3</xdr:col>
          <xdr:colOff>444500</xdr:colOff>
          <xdr:row>23</xdr:row>
          <xdr:rowOff>254000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24</xdr:row>
          <xdr:rowOff>25400</xdr:rowOff>
        </xdr:from>
        <xdr:to>
          <xdr:col>3</xdr:col>
          <xdr:colOff>457200</xdr:colOff>
          <xdr:row>24</xdr:row>
          <xdr:rowOff>254000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25</xdr:row>
          <xdr:rowOff>25400</xdr:rowOff>
        </xdr:from>
        <xdr:to>
          <xdr:col>3</xdr:col>
          <xdr:colOff>457200</xdr:colOff>
          <xdr:row>25</xdr:row>
          <xdr:rowOff>254000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26</xdr:row>
          <xdr:rowOff>25400</xdr:rowOff>
        </xdr:from>
        <xdr:to>
          <xdr:col>3</xdr:col>
          <xdr:colOff>457200</xdr:colOff>
          <xdr:row>26</xdr:row>
          <xdr:rowOff>254000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27</xdr:row>
          <xdr:rowOff>25400</xdr:rowOff>
        </xdr:from>
        <xdr:to>
          <xdr:col>3</xdr:col>
          <xdr:colOff>457200</xdr:colOff>
          <xdr:row>27</xdr:row>
          <xdr:rowOff>254000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28</xdr:row>
          <xdr:rowOff>25400</xdr:rowOff>
        </xdr:from>
        <xdr:to>
          <xdr:col>3</xdr:col>
          <xdr:colOff>457200</xdr:colOff>
          <xdr:row>28</xdr:row>
          <xdr:rowOff>254000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29</xdr:row>
          <xdr:rowOff>25400</xdr:rowOff>
        </xdr:from>
        <xdr:to>
          <xdr:col>3</xdr:col>
          <xdr:colOff>457200</xdr:colOff>
          <xdr:row>29</xdr:row>
          <xdr:rowOff>254000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30</xdr:row>
          <xdr:rowOff>25400</xdr:rowOff>
        </xdr:from>
        <xdr:to>
          <xdr:col>3</xdr:col>
          <xdr:colOff>457200</xdr:colOff>
          <xdr:row>30</xdr:row>
          <xdr:rowOff>254000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31</xdr:row>
          <xdr:rowOff>25400</xdr:rowOff>
        </xdr:from>
        <xdr:to>
          <xdr:col>3</xdr:col>
          <xdr:colOff>457200</xdr:colOff>
          <xdr:row>31</xdr:row>
          <xdr:rowOff>254000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32</xdr:row>
          <xdr:rowOff>25400</xdr:rowOff>
        </xdr:from>
        <xdr:to>
          <xdr:col>3</xdr:col>
          <xdr:colOff>457200</xdr:colOff>
          <xdr:row>32</xdr:row>
          <xdr:rowOff>254000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33</xdr:row>
          <xdr:rowOff>25400</xdr:rowOff>
        </xdr:from>
        <xdr:to>
          <xdr:col>3</xdr:col>
          <xdr:colOff>457200</xdr:colOff>
          <xdr:row>33</xdr:row>
          <xdr:rowOff>254000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34</xdr:row>
          <xdr:rowOff>25400</xdr:rowOff>
        </xdr:from>
        <xdr:to>
          <xdr:col>3</xdr:col>
          <xdr:colOff>457200</xdr:colOff>
          <xdr:row>34</xdr:row>
          <xdr:rowOff>254000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35</xdr:row>
          <xdr:rowOff>25400</xdr:rowOff>
        </xdr:from>
        <xdr:to>
          <xdr:col>3</xdr:col>
          <xdr:colOff>457200</xdr:colOff>
          <xdr:row>35</xdr:row>
          <xdr:rowOff>254000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36</xdr:row>
          <xdr:rowOff>25400</xdr:rowOff>
        </xdr:from>
        <xdr:to>
          <xdr:col>3</xdr:col>
          <xdr:colOff>457200</xdr:colOff>
          <xdr:row>36</xdr:row>
          <xdr:rowOff>254000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37</xdr:row>
          <xdr:rowOff>25400</xdr:rowOff>
        </xdr:from>
        <xdr:to>
          <xdr:col>3</xdr:col>
          <xdr:colOff>457200</xdr:colOff>
          <xdr:row>37</xdr:row>
          <xdr:rowOff>254000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38</xdr:row>
          <xdr:rowOff>25400</xdr:rowOff>
        </xdr:from>
        <xdr:to>
          <xdr:col>3</xdr:col>
          <xdr:colOff>457200</xdr:colOff>
          <xdr:row>38</xdr:row>
          <xdr:rowOff>254000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39</xdr:row>
          <xdr:rowOff>25400</xdr:rowOff>
        </xdr:from>
        <xdr:to>
          <xdr:col>3</xdr:col>
          <xdr:colOff>457200</xdr:colOff>
          <xdr:row>39</xdr:row>
          <xdr:rowOff>254000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40</xdr:row>
          <xdr:rowOff>25400</xdr:rowOff>
        </xdr:from>
        <xdr:to>
          <xdr:col>3</xdr:col>
          <xdr:colOff>457200</xdr:colOff>
          <xdr:row>40</xdr:row>
          <xdr:rowOff>254000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41</xdr:row>
          <xdr:rowOff>25400</xdr:rowOff>
        </xdr:from>
        <xdr:to>
          <xdr:col>3</xdr:col>
          <xdr:colOff>457200</xdr:colOff>
          <xdr:row>41</xdr:row>
          <xdr:rowOff>254000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42</xdr:row>
          <xdr:rowOff>25400</xdr:rowOff>
        </xdr:from>
        <xdr:to>
          <xdr:col>3</xdr:col>
          <xdr:colOff>457200</xdr:colOff>
          <xdr:row>42</xdr:row>
          <xdr:rowOff>254000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43</xdr:row>
          <xdr:rowOff>25400</xdr:rowOff>
        </xdr:from>
        <xdr:to>
          <xdr:col>3</xdr:col>
          <xdr:colOff>457200</xdr:colOff>
          <xdr:row>43</xdr:row>
          <xdr:rowOff>254000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44</xdr:row>
          <xdr:rowOff>25400</xdr:rowOff>
        </xdr:from>
        <xdr:to>
          <xdr:col>3</xdr:col>
          <xdr:colOff>457200</xdr:colOff>
          <xdr:row>44</xdr:row>
          <xdr:rowOff>254000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45</xdr:row>
          <xdr:rowOff>25400</xdr:rowOff>
        </xdr:from>
        <xdr:to>
          <xdr:col>3</xdr:col>
          <xdr:colOff>457200</xdr:colOff>
          <xdr:row>45</xdr:row>
          <xdr:rowOff>254000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46</xdr:row>
          <xdr:rowOff>25400</xdr:rowOff>
        </xdr:from>
        <xdr:to>
          <xdr:col>3</xdr:col>
          <xdr:colOff>457200</xdr:colOff>
          <xdr:row>46</xdr:row>
          <xdr:rowOff>254000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47</xdr:row>
          <xdr:rowOff>25400</xdr:rowOff>
        </xdr:from>
        <xdr:to>
          <xdr:col>3</xdr:col>
          <xdr:colOff>457200</xdr:colOff>
          <xdr:row>47</xdr:row>
          <xdr:rowOff>254000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48</xdr:row>
          <xdr:rowOff>25400</xdr:rowOff>
        </xdr:from>
        <xdr:to>
          <xdr:col>3</xdr:col>
          <xdr:colOff>457200</xdr:colOff>
          <xdr:row>48</xdr:row>
          <xdr:rowOff>254000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49</xdr:row>
          <xdr:rowOff>25400</xdr:rowOff>
        </xdr:from>
        <xdr:to>
          <xdr:col>3</xdr:col>
          <xdr:colOff>457200</xdr:colOff>
          <xdr:row>49</xdr:row>
          <xdr:rowOff>254000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50</xdr:row>
          <xdr:rowOff>25400</xdr:rowOff>
        </xdr:from>
        <xdr:to>
          <xdr:col>3</xdr:col>
          <xdr:colOff>457200</xdr:colOff>
          <xdr:row>50</xdr:row>
          <xdr:rowOff>254000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51</xdr:row>
          <xdr:rowOff>25400</xdr:rowOff>
        </xdr:from>
        <xdr:to>
          <xdr:col>3</xdr:col>
          <xdr:colOff>457200</xdr:colOff>
          <xdr:row>51</xdr:row>
          <xdr:rowOff>254000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52</xdr:row>
          <xdr:rowOff>25400</xdr:rowOff>
        </xdr:from>
        <xdr:to>
          <xdr:col>3</xdr:col>
          <xdr:colOff>457200</xdr:colOff>
          <xdr:row>52</xdr:row>
          <xdr:rowOff>254000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53</xdr:row>
          <xdr:rowOff>25400</xdr:rowOff>
        </xdr:from>
        <xdr:to>
          <xdr:col>3</xdr:col>
          <xdr:colOff>457200</xdr:colOff>
          <xdr:row>53</xdr:row>
          <xdr:rowOff>254000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xdr:twoCellAnchor editAs="oneCell">
    <xdr:from>
      <xdr:col>14</xdr:col>
      <xdr:colOff>0</xdr:colOff>
      <xdr:row>12</xdr:row>
      <xdr:rowOff>254001</xdr:rowOff>
    </xdr:from>
    <xdr:to>
      <xdr:col>14</xdr:col>
      <xdr:colOff>1793875</xdr:colOff>
      <xdr:row>17</xdr:row>
      <xdr:rowOff>120333</xdr:rowOff>
    </xdr:to>
    <xdr:pic>
      <xdr:nvPicPr>
        <xdr:cNvPr id="55" name="Picture 54">
          <a:extLst>
            <a:ext uri="{FF2B5EF4-FFF2-40B4-BE49-F238E27FC236}">
              <a16:creationId xmlns:a16="http://schemas.microsoft.com/office/drawing/2014/main" id="{A304A4C9-CD9C-40D3-BA9F-A37E630E67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98063" y="3556001"/>
          <a:ext cx="1793875" cy="133477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525200</xdr:colOff>
      <xdr:row>17</xdr:row>
      <xdr:rowOff>392907</xdr:rowOff>
    </xdr:from>
    <xdr:to>
      <xdr:col>8</xdr:col>
      <xdr:colOff>489481</xdr:colOff>
      <xdr:row>17</xdr:row>
      <xdr:rowOff>392907</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a:xfrm>
          <a:off x="3181617" y="3906574"/>
          <a:ext cx="525197" cy="0"/>
        </a:xfrm>
        <a:prstGeom prst="straightConnector1">
          <a:avLst/>
        </a:prstGeom>
        <a:ln w="31750">
          <a:tailEnd type="triangle"/>
        </a:ln>
        <a:effectLst>
          <a:outerShdw blurRad="88900" dist="50800" dir="3240000" algn="ctr" rotWithShape="0">
            <a:schemeClr val="bg1">
              <a:lumMod val="50000"/>
            </a:schemeClr>
          </a:outerShdw>
        </a:effectLst>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9</xdr:col>
          <xdr:colOff>673100</xdr:colOff>
          <xdr:row>22</xdr:row>
          <xdr:rowOff>25400</xdr:rowOff>
        </xdr:from>
        <xdr:to>
          <xdr:col>10</xdr:col>
          <xdr:colOff>0</xdr:colOff>
          <xdr:row>23</xdr:row>
          <xdr:rowOff>50800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20</xdr:row>
          <xdr:rowOff>0</xdr:rowOff>
        </xdr:from>
        <xdr:to>
          <xdr:col>8</xdr:col>
          <xdr:colOff>177800</xdr:colOff>
          <xdr:row>21</xdr:row>
          <xdr:rowOff>50800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22</xdr:row>
          <xdr:rowOff>25400</xdr:rowOff>
        </xdr:from>
        <xdr:to>
          <xdr:col>10</xdr:col>
          <xdr:colOff>889000</xdr:colOff>
          <xdr:row>23</xdr:row>
          <xdr:rowOff>50800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22</xdr:row>
          <xdr:rowOff>25400</xdr:rowOff>
        </xdr:from>
        <xdr:to>
          <xdr:col>11</xdr:col>
          <xdr:colOff>901700</xdr:colOff>
          <xdr:row>23</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22</xdr:row>
          <xdr:rowOff>25400</xdr:rowOff>
        </xdr:from>
        <xdr:to>
          <xdr:col>13</xdr:col>
          <xdr:colOff>0</xdr:colOff>
          <xdr:row>23</xdr:row>
          <xdr:rowOff>50800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22</xdr:row>
          <xdr:rowOff>25400</xdr:rowOff>
        </xdr:from>
        <xdr:to>
          <xdr:col>14</xdr:col>
          <xdr:colOff>0</xdr:colOff>
          <xdr:row>23</xdr:row>
          <xdr:rowOff>50800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22</xdr:row>
          <xdr:rowOff>25400</xdr:rowOff>
        </xdr:from>
        <xdr:to>
          <xdr:col>15</xdr:col>
          <xdr:colOff>0</xdr:colOff>
          <xdr:row>23</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22</xdr:row>
          <xdr:rowOff>25400</xdr:rowOff>
        </xdr:from>
        <xdr:to>
          <xdr:col>16</xdr:col>
          <xdr:colOff>0</xdr:colOff>
          <xdr:row>23</xdr:row>
          <xdr:rowOff>50800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xdr:row>
          <xdr:rowOff>0</xdr:rowOff>
        </xdr:from>
        <xdr:to>
          <xdr:col>8</xdr:col>
          <xdr:colOff>177800</xdr:colOff>
          <xdr:row>29</xdr:row>
          <xdr:rowOff>63500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xdr:row>
          <xdr:rowOff>0</xdr:rowOff>
        </xdr:from>
        <xdr:to>
          <xdr:col>8</xdr:col>
          <xdr:colOff>177800</xdr:colOff>
          <xdr:row>30</xdr:row>
          <xdr:rowOff>63500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30</xdr:row>
          <xdr:rowOff>25400</xdr:rowOff>
        </xdr:from>
        <xdr:to>
          <xdr:col>10</xdr:col>
          <xdr:colOff>0</xdr:colOff>
          <xdr:row>31</xdr:row>
          <xdr:rowOff>63500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30</xdr:row>
          <xdr:rowOff>25400</xdr:rowOff>
        </xdr:from>
        <xdr:to>
          <xdr:col>10</xdr:col>
          <xdr:colOff>889000</xdr:colOff>
          <xdr:row>31</xdr:row>
          <xdr:rowOff>63500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30</xdr:row>
          <xdr:rowOff>25400</xdr:rowOff>
        </xdr:from>
        <xdr:to>
          <xdr:col>11</xdr:col>
          <xdr:colOff>901700</xdr:colOff>
          <xdr:row>31</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30</xdr:row>
          <xdr:rowOff>25400</xdr:rowOff>
        </xdr:from>
        <xdr:to>
          <xdr:col>13</xdr:col>
          <xdr:colOff>0</xdr:colOff>
          <xdr:row>31</xdr:row>
          <xdr:rowOff>63500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30</xdr:row>
          <xdr:rowOff>25400</xdr:rowOff>
        </xdr:from>
        <xdr:to>
          <xdr:col>14</xdr:col>
          <xdr:colOff>0</xdr:colOff>
          <xdr:row>31</xdr:row>
          <xdr:rowOff>63500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30</xdr:row>
          <xdr:rowOff>25400</xdr:rowOff>
        </xdr:from>
        <xdr:to>
          <xdr:col>15</xdr:col>
          <xdr:colOff>0</xdr:colOff>
          <xdr:row>31</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30</xdr:row>
          <xdr:rowOff>25400</xdr:rowOff>
        </xdr:from>
        <xdr:to>
          <xdr:col>16</xdr:col>
          <xdr:colOff>0</xdr:colOff>
          <xdr:row>31</xdr:row>
          <xdr:rowOff>63500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36</xdr:row>
          <xdr:rowOff>0</xdr:rowOff>
        </xdr:from>
        <xdr:to>
          <xdr:col>8</xdr:col>
          <xdr:colOff>177800</xdr:colOff>
          <xdr:row>37</xdr:row>
          <xdr:rowOff>63500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38</xdr:row>
          <xdr:rowOff>25400</xdr:rowOff>
        </xdr:from>
        <xdr:to>
          <xdr:col>10</xdr:col>
          <xdr:colOff>0</xdr:colOff>
          <xdr:row>39</xdr:row>
          <xdr:rowOff>63500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38</xdr:row>
          <xdr:rowOff>25400</xdr:rowOff>
        </xdr:from>
        <xdr:to>
          <xdr:col>10</xdr:col>
          <xdr:colOff>889000</xdr:colOff>
          <xdr:row>39</xdr:row>
          <xdr:rowOff>63500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38</xdr:row>
          <xdr:rowOff>25400</xdr:rowOff>
        </xdr:from>
        <xdr:to>
          <xdr:col>11</xdr:col>
          <xdr:colOff>901700</xdr:colOff>
          <xdr:row>39</xdr:row>
          <xdr:rowOff>38100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38</xdr:row>
          <xdr:rowOff>25400</xdr:rowOff>
        </xdr:from>
        <xdr:to>
          <xdr:col>13</xdr:col>
          <xdr:colOff>0</xdr:colOff>
          <xdr:row>39</xdr:row>
          <xdr:rowOff>63500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38</xdr:row>
          <xdr:rowOff>25400</xdr:rowOff>
        </xdr:from>
        <xdr:to>
          <xdr:col>14</xdr:col>
          <xdr:colOff>0</xdr:colOff>
          <xdr:row>39</xdr:row>
          <xdr:rowOff>63500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38</xdr:row>
          <xdr:rowOff>25400</xdr:rowOff>
        </xdr:from>
        <xdr:to>
          <xdr:col>15</xdr:col>
          <xdr:colOff>0</xdr:colOff>
          <xdr:row>39</xdr:row>
          <xdr:rowOff>38100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38</xdr:row>
          <xdr:rowOff>25400</xdr:rowOff>
        </xdr:from>
        <xdr:to>
          <xdr:col>16</xdr:col>
          <xdr:colOff>0</xdr:colOff>
          <xdr:row>39</xdr:row>
          <xdr:rowOff>63500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37</xdr:row>
          <xdr:rowOff>0</xdr:rowOff>
        </xdr:from>
        <xdr:to>
          <xdr:col>8</xdr:col>
          <xdr:colOff>177800</xdr:colOff>
          <xdr:row>38</xdr:row>
          <xdr:rowOff>63500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44</xdr:row>
          <xdr:rowOff>0</xdr:rowOff>
        </xdr:from>
        <xdr:to>
          <xdr:col>8</xdr:col>
          <xdr:colOff>177800</xdr:colOff>
          <xdr:row>45</xdr:row>
          <xdr:rowOff>63500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46</xdr:row>
          <xdr:rowOff>25400</xdr:rowOff>
        </xdr:from>
        <xdr:to>
          <xdr:col>10</xdr:col>
          <xdr:colOff>0</xdr:colOff>
          <xdr:row>47</xdr:row>
          <xdr:rowOff>63500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46</xdr:row>
          <xdr:rowOff>25400</xdr:rowOff>
        </xdr:from>
        <xdr:to>
          <xdr:col>10</xdr:col>
          <xdr:colOff>889000</xdr:colOff>
          <xdr:row>47</xdr:row>
          <xdr:rowOff>63500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46</xdr:row>
          <xdr:rowOff>25400</xdr:rowOff>
        </xdr:from>
        <xdr:to>
          <xdr:col>11</xdr:col>
          <xdr:colOff>901700</xdr:colOff>
          <xdr:row>47</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46</xdr:row>
          <xdr:rowOff>25400</xdr:rowOff>
        </xdr:from>
        <xdr:to>
          <xdr:col>13</xdr:col>
          <xdr:colOff>0</xdr:colOff>
          <xdr:row>47</xdr:row>
          <xdr:rowOff>63500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46</xdr:row>
          <xdr:rowOff>25400</xdr:rowOff>
        </xdr:from>
        <xdr:to>
          <xdr:col>14</xdr:col>
          <xdr:colOff>0</xdr:colOff>
          <xdr:row>47</xdr:row>
          <xdr:rowOff>63500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46</xdr:row>
          <xdr:rowOff>25400</xdr:rowOff>
        </xdr:from>
        <xdr:to>
          <xdr:col>15</xdr:col>
          <xdr:colOff>0</xdr:colOff>
          <xdr:row>47</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46</xdr:row>
          <xdr:rowOff>25400</xdr:rowOff>
        </xdr:from>
        <xdr:to>
          <xdr:col>16</xdr:col>
          <xdr:colOff>0</xdr:colOff>
          <xdr:row>47</xdr:row>
          <xdr:rowOff>63500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0</xdr:rowOff>
        </xdr:from>
        <xdr:to>
          <xdr:col>8</xdr:col>
          <xdr:colOff>177800</xdr:colOff>
          <xdr:row>46</xdr:row>
          <xdr:rowOff>63500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52</xdr:row>
          <xdr:rowOff>0</xdr:rowOff>
        </xdr:from>
        <xdr:to>
          <xdr:col>8</xdr:col>
          <xdr:colOff>177800</xdr:colOff>
          <xdr:row>53</xdr:row>
          <xdr:rowOff>63500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54</xdr:row>
          <xdr:rowOff>25400</xdr:rowOff>
        </xdr:from>
        <xdr:to>
          <xdr:col>10</xdr:col>
          <xdr:colOff>0</xdr:colOff>
          <xdr:row>55</xdr:row>
          <xdr:rowOff>63500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54</xdr:row>
          <xdr:rowOff>25400</xdr:rowOff>
        </xdr:from>
        <xdr:to>
          <xdr:col>10</xdr:col>
          <xdr:colOff>889000</xdr:colOff>
          <xdr:row>55</xdr:row>
          <xdr:rowOff>63500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54</xdr:row>
          <xdr:rowOff>25400</xdr:rowOff>
        </xdr:from>
        <xdr:to>
          <xdr:col>11</xdr:col>
          <xdr:colOff>901700</xdr:colOff>
          <xdr:row>55</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54</xdr:row>
          <xdr:rowOff>25400</xdr:rowOff>
        </xdr:from>
        <xdr:to>
          <xdr:col>13</xdr:col>
          <xdr:colOff>0</xdr:colOff>
          <xdr:row>55</xdr:row>
          <xdr:rowOff>63500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54</xdr:row>
          <xdr:rowOff>25400</xdr:rowOff>
        </xdr:from>
        <xdr:to>
          <xdr:col>14</xdr:col>
          <xdr:colOff>0</xdr:colOff>
          <xdr:row>55</xdr:row>
          <xdr:rowOff>63500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54</xdr:row>
          <xdr:rowOff>25400</xdr:rowOff>
        </xdr:from>
        <xdr:to>
          <xdr:col>15</xdr:col>
          <xdr:colOff>0</xdr:colOff>
          <xdr:row>55</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54</xdr:row>
          <xdr:rowOff>25400</xdr:rowOff>
        </xdr:from>
        <xdr:to>
          <xdr:col>16</xdr:col>
          <xdr:colOff>0</xdr:colOff>
          <xdr:row>55</xdr:row>
          <xdr:rowOff>63500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53</xdr:row>
          <xdr:rowOff>0</xdr:rowOff>
        </xdr:from>
        <xdr:to>
          <xdr:col>8</xdr:col>
          <xdr:colOff>177800</xdr:colOff>
          <xdr:row>54</xdr:row>
          <xdr:rowOff>63500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60</xdr:row>
          <xdr:rowOff>0</xdr:rowOff>
        </xdr:from>
        <xdr:to>
          <xdr:col>8</xdr:col>
          <xdr:colOff>177800</xdr:colOff>
          <xdr:row>61</xdr:row>
          <xdr:rowOff>63500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62</xdr:row>
          <xdr:rowOff>25400</xdr:rowOff>
        </xdr:from>
        <xdr:to>
          <xdr:col>10</xdr:col>
          <xdr:colOff>0</xdr:colOff>
          <xdr:row>63</xdr:row>
          <xdr:rowOff>63500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62</xdr:row>
          <xdr:rowOff>25400</xdr:rowOff>
        </xdr:from>
        <xdr:to>
          <xdr:col>10</xdr:col>
          <xdr:colOff>889000</xdr:colOff>
          <xdr:row>63</xdr:row>
          <xdr:rowOff>63500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62</xdr:row>
          <xdr:rowOff>25400</xdr:rowOff>
        </xdr:from>
        <xdr:to>
          <xdr:col>11</xdr:col>
          <xdr:colOff>901700</xdr:colOff>
          <xdr:row>63</xdr:row>
          <xdr:rowOff>38100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62</xdr:row>
          <xdr:rowOff>25400</xdr:rowOff>
        </xdr:from>
        <xdr:to>
          <xdr:col>13</xdr:col>
          <xdr:colOff>0</xdr:colOff>
          <xdr:row>63</xdr:row>
          <xdr:rowOff>63500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62</xdr:row>
          <xdr:rowOff>25400</xdr:rowOff>
        </xdr:from>
        <xdr:to>
          <xdr:col>14</xdr:col>
          <xdr:colOff>0</xdr:colOff>
          <xdr:row>63</xdr:row>
          <xdr:rowOff>63500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62</xdr:row>
          <xdr:rowOff>25400</xdr:rowOff>
        </xdr:from>
        <xdr:to>
          <xdr:col>15</xdr:col>
          <xdr:colOff>0</xdr:colOff>
          <xdr:row>63</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62</xdr:row>
          <xdr:rowOff>25400</xdr:rowOff>
        </xdr:from>
        <xdr:to>
          <xdr:col>16</xdr:col>
          <xdr:colOff>0</xdr:colOff>
          <xdr:row>63</xdr:row>
          <xdr:rowOff>63500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61</xdr:row>
          <xdr:rowOff>0</xdr:rowOff>
        </xdr:from>
        <xdr:to>
          <xdr:col>8</xdr:col>
          <xdr:colOff>177800</xdr:colOff>
          <xdr:row>62</xdr:row>
          <xdr:rowOff>63500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68</xdr:row>
          <xdr:rowOff>0</xdr:rowOff>
        </xdr:from>
        <xdr:to>
          <xdr:col>8</xdr:col>
          <xdr:colOff>177800</xdr:colOff>
          <xdr:row>69</xdr:row>
          <xdr:rowOff>63500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70</xdr:row>
          <xdr:rowOff>25400</xdr:rowOff>
        </xdr:from>
        <xdr:to>
          <xdr:col>10</xdr:col>
          <xdr:colOff>0</xdr:colOff>
          <xdr:row>71</xdr:row>
          <xdr:rowOff>63500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70</xdr:row>
          <xdr:rowOff>25400</xdr:rowOff>
        </xdr:from>
        <xdr:to>
          <xdr:col>10</xdr:col>
          <xdr:colOff>889000</xdr:colOff>
          <xdr:row>71</xdr:row>
          <xdr:rowOff>63500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70</xdr:row>
          <xdr:rowOff>25400</xdr:rowOff>
        </xdr:from>
        <xdr:to>
          <xdr:col>11</xdr:col>
          <xdr:colOff>901700</xdr:colOff>
          <xdr:row>71</xdr:row>
          <xdr:rowOff>38100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70</xdr:row>
          <xdr:rowOff>25400</xdr:rowOff>
        </xdr:from>
        <xdr:to>
          <xdr:col>13</xdr:col>
          <xdr:colOff>0</xdr:colOff>
          <xdr:row>71</xdr:row>
          <xdr:rowOff>63500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70</xdr:row>
          <xdr:rowOff>25400</xdr:rowOff>
        </xdr:from>
        <xdr:to>
          <xdr:col>14</xdr:col>
          <xdr:colOff>0</xdr:colOff>
          <xdr:row>71</xdr:row>
          <xdr:rowOff>63500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70</xdr:row>
          <xdr:rowOff>25400</xdr:rowOff>
        </xdr:from>
        <xdr:to>
          <xdr:col>15</xdr:col>
          <xdr:colOff>0</xdr:colOff>
          <xdr:row>71</xdr:row>
          <xdr:rowOff>38100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70</xdr:row>
          <xdr:rowOff>25400</xdr:rowOff>
        </xdr:from>
        <xdr:to>
          <xdr:col>16</xdr:col>
          <xdr:colOff>0</xdr:colOff>
          <xdr:row>71</xdr:row>
          <xdr:rowOff>63500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69</xdr:row>
          <xdr:rowOff>0</xdr:rowOff>
        </xdr:from>
        <xdr:to>
          <xdr:col>8</xdr:col>
          <xdr:colOff>177800</xdr:colOff>
          <xdr:row>70</xdr:row>
          <xdr:rowOff>63500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76</xdr:row>
          <xdr:rowOff>0</xdr:rowOff>
        </xdr:from>
        <xdr:to>
          <xdr:col>8</xdr:col>
          <xdr:colOff>177800</xdr:colOff>
          <xdr:row>77</xdr:row>
          <xdr:rowOff>63500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78</xdr:row>
          <xdr:rowOff>25400</xdr:rowOff>
        </xdr:from>
        <xdr:to>
          <xdr:col>10</xdr:col>
          <xdr:colOff>0</xdr:colOff>
          <xdr:row>79</xdr:row>
          <xdr:rowOff>63500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78</xdr:row>
          <xdr:rowOff>25400</xdr:rowOff>
        </xdr:from>
        <xdr:to>
          <xdr:col>10</xdr:col>
          <xdr:colOff>889000</xdr:colOff>
          <xdr:row>79</xdr:row>
          <xdr:rowOff>63500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78</xdr:row>
          <xdr:rowOff>25400</xdr:rowOff>
        </xdr:from>
        <xdr:to>
          <xdr:col>11</xdr:col>
          <xdr:colOff>901700</xdr:colOff>
          <xdr:row>79</xdr:row>
          <xdr:rowOff>38100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78</xdr:row>
          <xdr:rowOff>25400</xdr:rowOff>
        </xdr:from>
        <xdr:to>
          <xdr:col>13</xdr:col>
          <xdr:colOff>0</xdr:colOff>
          <xdr:row>79</xdr:row>
          <xdr:rowOff>63500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78</xdr:row>
          <xdr:rowOff>25400</xdr:rowOff>
        </xdr:from>
        <xdr:to>
          <xdr:col>14</xdr:col>
          <xdr:colOff>0</xdr:colOff>
          <xdr:row>79</xdr:row>
          <xdr:rowOff>63500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78</xdr:row>
          <xdr:rowOff>25400</xdr:rowOff>
        </xdr:from>
        <xdr:to>
          <xdr:col>15</xdr:col>
          <xdr:colOff>0</xdr:colOff>
          <xdr:row>79</xdr:row>
          <xdr:rowOff>38100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78</xdr:row>
          <xdr:rowOff>25400</xdr:rowOff>
        </xdr:from>
        <xdr:to>
          <xdr:col>16</xdr:col>
          <xdr:colOff>0</xdr:colOff>
          <xdr:row>79</xdr:row>
          <xdr:rowOff>63500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77</xdr:row>
          <xdr:rowOff>0</xdr:rowOff>
        </xdr:from>
        <xdr:to>
          <xdr:col>8</xdr:col>
          <xdr:colOff>177800</xdr:colOff>
          <xdr:row>78</xdr:row>
          <xdr:rowOff>63500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84</xdr:row>
          <xdr:rowOff>0</xdr:rowOff>
        </xdr:from>
        <xdr:to>
          <xdr:col>8</xdr:col>
          <xdr:colOff>177800</xdr:colOff>
          <xdr:row>85</xdr:row>
          <xdr:rowOff>63500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86</xdr:row>
          <xdr:rowOff>25400</xdr:rowOff>
        </xdr:from>
        <xdr:to>
          <xdr:col>10</xdr:col>
          <xdr:colOff>0</xdr:colOff>
          <xdr:row>87</xdr:row>
          <xdr:rowOff>63500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86</xdr:row>
          <xdr:rowOff>25400</xdr:rowOff>
        </xdr:from>
        <xdr:to>
          <xdr:col>10</xdr:col>
          <xdr:colOff>889000</xdr:colOff>
          <xdr:row>87</xdr:row>
          <xdr:rowOff>63500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86</xdr:row>
          <xdr:rowOff>25400</xdr:rowOff>
        </xdr:from>
        <xdr:to>
          <xdr:col>11</xdr:col>
          <xdr:colOff>901700</xdr:colOff>
          <xdr:row>87</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86</xdr:row>
          <xdr:rowOff>25400</xdr:rowOff>
        </xdr:from>
        <xdr:to>
          <xdr:col>13</xdr:col>
          <xdr:colOff>0</xdr:colOff>
          <xdr:row>87</xdr:row>
          <xdr:rowOff>63500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86</xdr:row>
          <xdr:rowOff>25400</xdr:rowOff>
        </xdr:from>
        <xdr:to>
          <xdr:col>14</xdr:col>
          <xdr:colOff>0</xdr:colOff>
          <xdr:row>87</xdr:row>
          <xdr:rowOff>63500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86</xdr:row>
          <xdr:rowOff>25400</xdr:rowOff>
        </xdr:from>
        <xdr:to>
          <xdr:col>15</xdr:col>
          <xdr:colOff>0</xdr:colOff>
          <xdr:row>87</xdr:row>
          <xdr:rowOff>38100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86</xdr:row>
          <xdr:rowOff>25400</xdr:rowOff>
        </xdr:from>
        <xdr:to>
          <xdr:col>16</xdr:col>
          <xdr:colOff>0</xdr:colOff>
          <xdr:row>87</xdr:row>
          <xdr:rowOff>63500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85</xdr:row>
          <xdr:rowOff>0</xdr:rowOff>
        </xdr:from>
        <xdr:to>
          <xdr:col>8</xdr:col>
          <xdr:colOff>177800</xdr:colOff>
          <xdr:row>86</xdr:row>
          <xdr:rowOff>63500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92</xdr:row>
          <xdr:rowOff>0</xdr:rowOff>
        </xdr:from>
        <xdr:to>
          <xdr:col>8</xdr:col>
          <xdr:colOff>177800</xdr:colOff>
          <xdr:row>93</xdr:row>
          <xdr:rowOff>63500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94</xdr:row>
          <xdr:rowOff>25400</xdr:rowOff>
        </xdr:from>
        <xdr:to>
          <xdr:col>10</xdr:col>
          <xdr:colOff>0</xdr:colOff>
          <xdr:row>95</xdr:row>
          <xdr:rowOff>63500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94</xdr:row>
          <xdr:rowOff>25400</xdr:rowOff>
        </xdr:from>
        <xdr:to>
          <xdr:col>10</xdr:col>
          <xdr:colOff>889000</xdr:colOff>
          <xdr:row>95</xdr:row>
          <xdr:rowOff>63500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94</xdr:row>
          <xdr:rowOff>25400</xdr:rowOff>
        </xdr:from>
        <xdr:to>
          <xdr:col>11</xdr:col>
          <xdr:colOff>901700</xdr:colOff>
          <xdr:row>95</xdr:row>
          <xdr:rowOff>38100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94</xdr:row>
          <xdr:rowOff>25400</xdr:rowOff>
        </xdr:from>
        <xdr:to>
          <xdr:col>13</xdr:col>
          <xdr:colOff>0</xdr:colOff>
          <xdr:row>95</xdr:row>
          <xdr:rowOff>63500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94</xdr:row>
          <xdr:rowOff>25400</xdr:rowOff>
        </xdr:from>
        <xdr:to>
          <xdr:col>14</xdr:col>
          <xdr:colOff>0</xdr:colOff>
          <xdr:row>95</xdr:row>
          <xdr:rowOff>63500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94</xdr:row>
          <xdr:rowOff>25400</xdr:rowOff>
        </xdr:from>
        <xdr:to>
          <xdr:col>15</xdr:col>
          <xdr:colOff>0</xdr:colOff>
          <xdr:row>95</xdr:row>
          <xdr:rowOff>38100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94</xdr:row>
          <xdr:rowOff>25400</xdr:rowOff>
        </xdr:from>
        <xdr:to>
          <xdr:col>16</xdr:col>
          <xdr:colOff>0</xdr:colOff>
          <xdr:row>95</xdr:row>
          <xdr:rowOff>63500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93</xdr:row>
          <xdr:rowOff>0</xdr:rowOff>
        </xdr:from>
        <xdr:to>
          <xdr:col>8</xdr:col>
          <xdr:colOff>177800</xdr:colOff>
          <xdr:row>94</xdr:row>
          <xdr:rowOff>63500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100</xdr:row>
          <xdr:rowOff>0</xdr:rowOff>
        </xdr:from>
        <xdr:to>
          <xdr:col>8</xdr:col>
          <xdr:colOff>177800</xdr:colOff>
          <xdr:row>101</xdr:row>
          <xdr:rowOff>63500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102</xdr:row>
          <xdr:rowOff>25400</xdr:rowOff>
        </xdr:from>
        <xdr:to>
          <xdr:col>10</xdr:col>
          <xdr:colOff>0</xdr:colOff>
          <xdr:row>103</xdr:row>
          <xdr:rowOff>63500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102</xdr:row>
          <xdr:rowOff>25400</xdr:rowOff>
        </xdr:from>
        <xdr:to>
          <xdr:col>10</xdr:col>
          <xdr:colOff>889000</xdr:colOff>
          <xdr:row>103</xdr:row>
          <xdr:rowOff>63500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102</xdr:row>
          <xdr:rowOff>25400</xdr:rowOff>
        </xdr:from>
        <xdr:to>
          <xdr:col>11</xdr:col>
          <xdr:colOff>901700</xdr:colOff>
          <xdr:row>103</xdr:row>
          <xdr:rowOff>38100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102</xdr:row>
          <xdr:rowOff>25400</xdr:rowOff>
        </xdr:from>
        <xdr:to>
          <xdr:col>13</xdr:col>
          <xdr:colOff>0</xdr:colOff>
          <xdr:row>103</xdr:row>
          <xdr:rowOff>63500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102</xdr:row>
          <xdr:rowOff>25400</xdr:rowOff>
        </xdr:from>
        <xdr:to>
          <xdr:col>14</xdr:col>
          <xdr:colOff>0</xdr:colOff>
          <xdr:row>103</xdr:row>
          <xdr:rowOff>63500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102</xdr:row>
          <xdr:rowOff>25400</xdr:rowOff>
        </xdr:from>
        <xdr:to>
          <xdr:col>15</xdr:col>
          <xdr:colOff>0</xdr:colOff>
          <xdr:row>103</xdr:row>
          <xdr:rowOff>38100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102</xdr:row>
          <xdr:rowOff>25400</xdr:rowOff>
        </xdr:from>
        <xdr:to>
          <xdr:col>16</xdr:col>
          <xdr:colOff>0</xdr:colOff>
          <xdr:row>103</xdr:row>
          <xdr:rowOff>63500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101</xdr:row>
          <xdr:rowOff>0</xdr:rowOff>
        </xdr:from>
        <xdr:to>
          <xdr:col>8</xdr:col>
          <xdr:colOff>177800</xdr:colOff>
          <xdr:row>102</xdr:row>
          <xdr:rowOff>63500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108</xdr:row>
          <xdr:rowOff>0</xdr:rowOff>
        </xdr:from>
        <xdr:to>
          <xdr:col>8</xdr:col>
          <xdr:colOff>177800</xdr:colOff>
          <xdr:row>109</xdr:row>
          <xdr:rowOff>63500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110</xdr:row>
          <xdr:rowOff>25400</xdr:rowOff>
        </xdr:from>
        <xdr:to>
          <xdr:col>10</xdr:col>
          <xdr:colOff>0</xdr:colOff>
          <xdr:row>111</xdr:row>
          <xdr:rowOff>63500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110</xdr:row>
          <xdr:rowOff>25400</xdr:rowOff>
        </xdr:from>
        <xdr:to>
          <xdr:col>10</xdr:col>
          <xdr:colOff>889000</xdr:colOff>
          <xdr:row>111</xdr:row>
          <xdr:rowOff>63500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110</xdr:row>
          <xdr:rowOff>25400</xdr:rowOff>
        </xdr:from>
        <xdr:to>
          <xdr:col>11</xdr:col>
          <xdr:colOff>901700</xdr:colOff>
          <xdr:row>111</xdr:row>
          <xdr:rowOff>38100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110</xdr:row>
          <xdr:rowOff>25400</xdr:rowOff>
        </xdr:from>
        <xdr:to>
          <xdr:col>13</xdr:col>
          <xdr:colOff>0</xdr:colOff>
          <xdr:row>111</xdr:row>
          <xdr:rowOff>63500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110</xdr:row>
          <xdr:rowOff>25400</xdr:rowOff>
        </xdr:from>
        <xdr:to>
          <xdr:col>14</xdr:col>
          <xdr:colOff>0</xdr:colOff>
          <xdr:row>111</xdr:row>
          <xdr:rowOff>63500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110</xdr:row>
          <xdr:rowOff>25400</xdr:rowOff>
        </xdr:from>
        <xdr:to>
          <xdr:col>15</xdr:col>
          <xdr:colOff>0</xdr:colOff>
          <xdr:row>111</xdr:row>
          <xdr:rowOff>38100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110</xdr:row>
          <xdr:rowOff>25400</xdr:rowOff>
        </xdr:from>
        <xdr:to>
          <xdr:col>16</xdr:col>
          <xdr:colOff>0</xdr:colOff>
          <xdr:row>111</xdr:row>
          <xdr:rowOff>63500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109</xdr:row>
          <xdr:rowOff>0</xdr:rowOff>
        </xdr:from>
        <xdr:to>
          <xdr:col>8</xdr:col>
          <xdr:colOff>177800</xdr:colOff>
          <xdr:row>110</xdr:row>
          <xdr:rowOff>63500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116</xdr:row>
          <xdr:rowOff>0</xdr:rowOff>
        </xdr:from>
        <xdr:to>
          <xdr:col>8</xdr:col>
          <xdr:colOff>177800</xdr:colOff>
          <xdr:row>117</xdr:row>
          <xdr:rowOff>63500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118</xdr:row>
          <xdr:rowOff>25400</xdr:rowOff>
        </xdr:from>
        <xdr:to>
          <xdr:col>10</xdr:col>
          <xdr:colOff>0</xdr:colOff>
          <xdr:row>119</xdr:row>
          <xdr:rowOff>63500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118</xdr:row>
          <xdr:rowOff>25400</xdr:rowOff>
        </xdr:from>
        <xdr:to>
          <xdr:col>10</xdr:col>
          <xdr:colOff>889000</xdr:colOff>
          <xdr:row>119</xdr:row>
          <xdr:rowOff>63500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118</xdr:row>
          <xdr:rowOff>25400</xdr:rowOff>
        </xdr:from>
        <xdr:to>
          <xdr:col>11</xdr:col>
          <xdr:colOff>901700</xdr:colOff>
          <xdr:row>119</xdr:row>
          <xdr:rowOff>38100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118</xdr:row>
          <xdr:rowOff>25400</xdr:rowOff>
        </xdr:from>
        <xdr:to>
          <xdr:col>13</xdr:col>
          <xdr:colOff>0</xdr:colOff>
          <xdr:row>119</xdr:row>
          <xdr:rowOff>63500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118</xdr:row>
          <xdr:rowOff>25400</xdr:rowOff>
        </xdr:from>
        <xdr:to>
          <xdr:col>14</xdr:col>
          <xdr:colOff>0</xdr:colOff>
          <xdr:row>119</xdr:row>
          <xdr:rowOff>63500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118</xdr:row>
          <xdr:rowOff>25400</xdr:rowOff>
        </xdr:from>
        <xdr:to>
          <xdr:col>15</xdr:col>
          <xdr:colOff>0</xdr:colOff>
          <xdr:row>119</xdr:row>
          <xdr:rowOff>38100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118</xdr:row>
          <xdr:rowOff>25400</xdr:rowOff>
        </xdr:from>
        <xdr:to>
          <xdr:col>16</xdr:col>
          <xdr:colOff>0</xdr:colOff>
          <xdr:row>119</xdr:row>
          <xdr:rowOff>63500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117</xdr:row>
          <xdr:rowOff>0</xdr:rowOff>
        </xdr:from>
        <xdr:to>
          <xdr:col>8</xdr:col>
          <xdr:colOff>177800</xdr:colOff>
          <xdr:row>118</xdr:row>
          <xdr:rowOff>63500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124</xdr:row>
          <xdr:rowOff>0</xdr:rowOff>
        </xdr:from>
        <xdr:to>
          <xdr:col>8</xdr:col>
          <xdr:colOff>177800</xdr:colOff>
          <xdr:row>125</xdr:row>
          <xdr:rowOff>63500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126</xdr:row>
          <xdr:rowOff>25400</xdr:rowOff>
        </xdr:from>
        <xdr:to>
          <xdr:col>10</xdr:col>
          <xdr:colOff>0</xdr:colOff>
          <xdr:row>127</xdr:row>
          <xdr:rowOff>63500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126</xdr:row>
          <xdr:rowOff>25400</xdr:rowOff>
        </xdr:from>
        <xdr:to>
          <xdr:col>10</xdr:col>
          <xdr:colOff>889000</xdr:colOff>
          <xdr:row>127</xdr:row>
          <xdr:rowOff>63500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126</xdr:row>
          <xdr:rowOff>25400</xdr:rowOff>
        </xdr:from>
        <xdr:to>
          <xdr:col>11</xdr:col>
          <xdr:colOff>901700</xdr:colOff>
          <xdr:row>127</xdr:row>
          <xdr:rowOff>38100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126</xdr:row>
          <xdr:rowOff>25400</xdr:rowOff>
        </xdr:from>
        <xdr:to>
          <xdr:col>13</xdr:col>
          <xdr:colOff>0</xdr:colOff>
          <xdr:row>127</xdr:row>
          <xdr:rowOff>63500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126</xdr:row>
          <xdr:rowOff>25400</xdr:rowOff>
        </xdr:from>
        <xdr:to>
          <xdr:col>14</xdr:col>
          <xdr:colOff>0</xdr:colOff>
          <xdr:row>127</xdr:row>
          <xdr:rowOff>63500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126</xdr:row>
          <xdr:rowOff>25400</xdr:rowOff>
        </xdr:from>
        <xdr:to>
          <xdr:col>15</xdr:col>
          <xdr:colOff>0</xdr:colOff>
          <xdr:row>127</xdr:row>
          <xdr:rowOff>38100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126</xdr:row>
          <xdr:rowOff>25400</xdr:rowOff>
        </xdr:from>
        <xdr:to>
          <xdr:col>16</xdr:col>
          <xdr:colOff>0</xdr:colOff>
          <xdr:row>127</xdr:row>
          <xdr:rowOff>63500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125</xdr:row>
          <xdr:rowOff>0</xdr:rowOff>
        </xdr:from>
        <xdr:to>
          <xdr:col>8</xdr:col>
          <xdr:colOff>177800</xdr:colOff>
          <xdr:row>126</xdr:row>
          <xdr:rowOff>63500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132</xdr:row>
          <xdr:rowOff>0</xdr:rowOff>
        </xdr:from>
        <xdr:to>
          <xdr:col>8</xdr:col>
          <xdr:colOff>177800</xdr:colOff>
          <xdr:row>133</xdr:row>
          <xdr:rowOff>63500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134</xdr:row>
          <xdr:rowOff>25400</xdr:rowOff>
        </xdr:from>
        <xdr:to>
          <xdr:col>10</xdr:col>
          <xdr:colOff>0</xdr:colOff>
          <xdr:row>135</xdr:row>
          <xdr:rowOff>63500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134</xdr:row>
          <xdr:rowOff>25400</xdr:rowOff>
        </xdr:from>
        <xdr:to>
          <xdr:col>10</xdr:col>
          <xdr:colOff>889000</xdr:colOff>
          <xdr:row>135</xdr:row>
          <xdr:rowOff>63500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134</xdr:row>
          <xdr:rowOff>25400</xdr:rowOff>
        </xdr:from>
        <xdr:to>
          <xdr:col>11</xdr:col>
          <xdr:colOff>901700</xdr:colOff>
          <xdr:row>135</xdr:row>
          <xdr:rowOff>38100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134</xdr:row>
          <xdr:rowOff>25400</xdr:rowOff>
        </xdr:from>
        <xdr:to>
          <xdr:col>13</xdr:col>
          <xdr:colOff>0</xdr:colOff>
          <xdr:row>135</xdr:row>
          <xdr:rowOff>63500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134</xdr:row>
          <xdr:rowOff>25400</xdr:rowOff>
        </xdr:from>
        <xdr:to>
          <xdr:col>14</xdr:col>
          <xdr:colOff>0</xdr:colOff>
          <xdr:row>135</xdr:row>
          <xdr:rowOff>63500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134</xdr:row>
          <xdr:rowOff>25400</xdr:rowOff>
        </xdr:from>
        <xdr:to>
          <xdr:col>15</xdr:col>
          <xdr:colOff>0</xdr:colOff>
          <xdr:row>135</xdr:row>
          <xdr:rowOff>38100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134</xdr:row>
          <xdr:rowOff>25400</xdr:rowOff>
        </xdr:from>
        <xdr:to>
          <xdr:col>16</xdr:col>
          <xdr:colOff>0</xdr:colOff>
          <xdr:row>135</xdr:row>
          <xdr:rowOff>63500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133</xdr:row>
          <xdr:rowOff>0</xdr:rowOff>
        </xdr:from>
        <xdr:to>
          <xdr:col>8</xdr:col>
          <xdr:colOff>177800</xdr:colOff>
          <xdr:row>134</xdr:row>
          <xdr:rowOff>63500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140</xdr:row>
          <xdr:rowOff>0</xdr:rowOff>
        </xdr:from>
        <xdr:to>
          <xdr:col>8</xdr:col>
          <xdr:colOff>177800</xdr:colOff>
          <xdr:row>141</xdr:row>
          <xdr:rowOff>63500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142</xdr:row>
          <xdr:rowOff>25400</xdr:rowOff>
        </xdr:from>
        <xdr:to>
          <xdr:col>10</xdr:col>
          <xdr:colOff>0</xdr:colOff>
          <xdr:row>143</xdr:row>
          <xdr:rowOff>63500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142</xdr:row>
          <xdr:rowOff>25400</xdr:rowOff>
        </xdr:from>
        <xdr:to>
          <xdr:col>10</xdr:col>
          <xdr:colOff>889000</xdr:colOff>
          <xdr:row>143</xdr:row>
          <xdr:rowOff>63500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142</xdr:row>
          <xdr:rowOff>25400</xdr:rowOff>
        </xdr:from>
        <xdr:to>
          <xdr:col>11</xdr:col>
          <xdr:colOff>901700</xdr:colOff>
          <xdr:row>143</xdr:row>
          <xdr:rowOff>38100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142</xdr:row>
          <xdr:rowOff>25400</xdr:rowOff>
        </xdr:from>
        <xdr:to>
          <xdr:col>13</xdr:col>
          <xdr:colOff>0</xdr:colOff>
          <xdr:row>143</xdr:row>
          <xdr:rowOff>63500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142</xdr:row>
          <xdr:rowOff>25400</xdr:rowOff>
        </xdr:from>
        <xdr:to>
          <xdr:col>14</xdr:col>
          <xdr:colOff>0</xdr:colOff>
          <xdr:row>143</xdr:row>
          <xdr:rowOff>63500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142</xdr:row>
          <xdr:rowOff>25400</xdr:rowOff>
        </xdr:from>
        <xdr:to>
          <xdr:col>15</xdr:col>
          <xdr:colOff>0</xdr:colOff>
          <xdr:row>143</xdr:row>
          <xdr:rowOff>38100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142</xdr:row>
          <xdr:rowOff>25400</xdr:rowOff>
        </xdr:from>
        <xdr:to>
          <xdr:col>16</xdr:col>
          <xdr:colOff>0</xdr:colOff>
          <xdr:row>143</xdr:row>
          <xdr:rowOff>63500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141</xdr:row>
          <xdr:rowOff>0</xdr:rowOff>
        </xdr:from>
        <xdr:to>
          <xdr:col>8</xdr:col>
          <xdr:colOff>177800</xdr:colOff>
          <xdr:row>142</xdr:row>
          <xdr:rowOff>63500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148</xdr:row>
          <xdr:rowOff>0</xdr:rowOff>
        </xdr:from>
        <xdr:to>
          <xdr:col>8</xdr:col>
          <xdr:colOff>177800</xdr:colOff>
          <xdr:row>149</xdr:row>
          <xdr:rowOff>63500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150</xdr:row>
          <xdr:rowOff>25400</xdr:rowOff>
        </xdr:from>
        <xdr:to>
          <xdr:col>10</xdr:col>
          <xdr:colOff>0</xdr:colOff>
          <xdr:row>151</xdr:row>
          <xdr:rowOff>63500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150</xdr:row>
          <xdr:rowOff>25400</xdr:rowOff>
        </xdr:from>
        <xdr:to>
          <xdr:col>10</xdr:col>
          <xdr:colOff>889000</xdr:colOff>
          <xdr:row>151</xdr:row>
          <xdr:rowOff>63500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150</xdr:row>
          <xdr:rowOff>25400</xdr:rowOff>
        </xdr:from>
        <xdr:to>
          <xdr:col>11</xdr:col>
          <xdr:colOff>901700</xdr:colOff>
          <xdr:row>151</xdr:row>
          <xdr:rowOff>38100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150</xdr:row>
          <xdr:rowOff>25400</xdr:rowOff>
        </xdr:from>
        <xdr:to>
          <xdr:col>13</xdr:col>
          <xdr:colOff>0</xdr:colOff>
          <xdr:row>151</xdr:row>
          <xdr:rowOff>63500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150</xdr:row>
          <xdr:rowOff>25400</xdr:rowOff>
        </xdr:from>
        <xdr:to>
          <xdr:col>14</xdr:col>
          <xdr:colOff>0</xdr:colOff>
          <xdr:row>151</xdr:row>
          <xdr:rowOff>63500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150</xdr:row>
          <xdr:rowOff>25400</xdr:rowOff>
        </xdr:from>
        <xdr:to>
          <xdr:col>15</xdr:col>
          <xdr:colOff>0</xdr:colOff>
          <xdr:row>151</xdr:row>
          <xdr:rowOff>38100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150</xdr:row>
          <xdr:rowOff>25400</xdr:rowOff>
        </xdr:from>
        <xdr:to>
          <xdr:col>16</xdr:col>
          <xdr:colOff>0</xdr:colOff>
          <xdr:row>151</xdr:row>
          <xdr:rowOff>63500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149</xdr:row>
          <xdr:rowOff>0</xdr:rowOff>
        </xdr:from>
        <xdr:to>
          <xdr:col>8</xdr:col>
          <xdr:colOff>177800</xdr:colOff>
          <xdr:row>150</xdr:row>
          <xdr:rowOff>63500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156</xdr:row>
          <xdr:rowOff>0</xdr:rowOff>
        </xdr:from>
        <xdr:to>
          <xdr:col>8</xdr:col>
          <xdr:colOff>177800</xdr:colOff>
          <xdr:row>157</xdr:row>
          <xdr:rowOff>63500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158</xdr:row>
          <xdr:rowOff>25400</xdr:rowOff>
        </xdr:from>
        <xdr:to>
          <xdr:col>10</xdr:col>
          <xdr:colOff>0</xdr:colOff>
          <xdr:row>159</xdr:row>
          <xdr:rowOff>63500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158</xdr:row>
          <xdr:rowOff>25400</xdr:rowOff>
        </xdr:from>
        <xdr:to>
          <xdr:col>10</xdr:col>
          <xdr:colOff>889000</xdr:colOff>
          <xdr:row>159</xdr:row>
          <xdr:rowOff>63500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158</xdr:row>
          <xdr:rowOff>25400</xdr:rowOff>
        </xdr:from>
        <xdr:to>
          <xdr:col>11</xdr:col>
          <xdr:colOff>901700</xdr:colOff>
          <xdr:row>159</xdr:row>
          <xdr:rowOff>38100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158</xdr:row>
          <xdr:rowOff>25400</xdr:rowOff>
        </xdr:from>
        <xdr:to>
          <xdr:col>13</xdr:col>
          <xdr:colOff>0</xdr:colOff>
          <xdr:row>159</xdr:row>
          <xdr:rowOff>63500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158</xdr:row>
          <xdr:rowOff>25400</xdr:rowOff>
        </xdr:from>
        <xdr:to>
          <xdr:col>14</xdr:col>
          <xdr:colOff>0</xdr:colOff>
          <xdr:row>159</xdr:row>
          <xdr:rowOff>63500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158</xdr:row>
          <xdr:rowOff>25400</xdr:rowOff>
        </xdr:from>
        <xdr:to>
          <xdr:col>15</xdr:col>
          <xdr:colOff>0</xdr:colOff>
          <xdr:row>159</xdr:row>
          <xdr:rowOff>38100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158</xdr:row>
          <xdr:rowOff>25400</xdr:rowOff>
        </xdr:from>
        <xdr:to>
          <xdr:col>16</xdr:col>
          <xdr:colOff>0</xdr:colOff>
          <xdr:row>159</xdr:row>
          <xdr:rowOff>63500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157</xdr:row>
          <xdr:rowOff>0</xdr:rowOff>
        </xdr:from>
        <xdr:to>
          <xdr:col>8</xdr:col>
          <xdr:colOff>177800</xdr:colOff>
          <xdr:row>158</xdr:row>
          <xdr:rowOff>63500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164</xdr:row>
          <xdr:rowOff>0</xdr:rowOff>
        </xdr:from>
        <xdr:to>
          <xdr:col>8</xdr:col>
          <xdr:colOff>177800</xdr:colOff>
          <xdr:row>165</xdr:row>
          <xdr:rowOff>63500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166</xdr:row>
          <xdr:rowOff>25400</xdr:rowOff>
        </xdr:from>
        <xdr:to>
          <xdr:col>10</xdr:col>
          <xdr:colOff>0</xdr:colOff>
          <xdr:row>167</xdr:row>
          <xdr:rowOff>63500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166</xdr:row>
          <xdr:rowOff>25400</xdr:rowOff>
        </xdr:from>
        <xdr:to>
          <xdr:col>10</xdr:col>
          <xdr:colOff>889000</xdr:colOff>
          <xdr:row>167</xdr:row>
          <xdr:rowOff>63500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166</xdr:row>
          <xdr:rowOff>25400</xdr:rowOff>
        </xdr:from>
        <xdr:to>
          <xdr:col>11</xdr:col>
          <xdr:colOff>901700</xdr:colOff>
          <xdr:row>167</xdr:row>
          <xdr:rowOff>38100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166</xdr:row>
          <xdr:rowOff>25400</xdr:rowOff>
        </xdr:from>
        <xdr:to>
          <xdr:col>13</xdr:col>
          <xdr:colOff>0</xdr:colOff>
          <xdr:row>167</xdr:row>
          <xdr:rowOff>63500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166</xdr:row>
          <xdr:rowOff>25400</xdr:rowOff>
        </xdr:from>
        <xdr:to>
          <xdr:col>14</xdr:col>
          <xdr:colOff>0</xdr:colOff>
          <xdr:row>167</xdr:row>
          <xdr:rowOff>63500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166</xdr:row>
          <xdr:rowOff>25400</xdr:rowOff>
        </xdr:from>
        <xdr:to>
          <xdr:col>15</xdr:col>
          <xdr:colOff>0</xdr:colOff>
          <xdr:row>167</xdr:row>
          <xdr:rowOff>38100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1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166</xdr:row>
          <xdr:rowOff>25400</xdr:rowOff>
        </xdr:from>
        <xdr:to>
          <xdr:col>16</xdr:col>
          <xdr:colOff>0</xdr:colOff>
          <xdr:row>167</xdr:row>
          <xdr:rowOff>63500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165</xdr:row>
          <xdr:rowOff>0</xdr:rowOff>
        </xdr:from>
        <xdr:to>
          <xdr:col>8</xdr:col>
          <xdr:colOff>177800</xdr:colOff>
          <xdr:row>166</xdr:row>
          <xdr:rowOff>63500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172</xdr:row>
          <xdr:rowOff>0</xdr:rowOff>
        </xdr:from>
        <xdr:to>
          <xdr:col>8</xdr:col>
          <xdr:colOff>177800</xdr:colOff>
          <xdr:row>173</xdr:row>
          <xdr:rowOff>63500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174</xdr:row>
          <xdr:rowOff>25400</xdr:rowOff>
        </xdr:from>
        <xdr:to>
          <xdr:col>10</xdr:col>
          <xdr:colOff>0</xdr:colOff>
          <xdr:row>175</xdr:row>
          <xdr:rowOff>63500</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1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174</xdr:row>
          <xdr:rowOff>25400</xdr:rowOff>
        </xdr:from>
        <xdr:to>
          <xdr:col>10</xdr:col>
          <xdr:colOff>889000</xdr:colOff>
          <xdr:row>175</xdr:row>
          <xdr:rowOff>63500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174</xdr:row>
          <xdr:rowOff>25400</xdr:rowOff>
        </xdr:from>
        <xdr:to>
          <xdr:col>11</xdr:col>
          <xdr:colOff>901700</xdr:colOff>
          <xdr:row>175</xdr:row>
          <xdr:rowOff>38100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174</xdr:row>
          <xdr:rowOff>25400</xdr:rowOff>
        </xdr:from>
        <xdr:to>
          <xdr:col>13</xdr:col>
          <xdr:colOff>0</xdr:colOff>
          <xdr:row>175</xdr:row>
          <xdr:rowOff>63500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174</xdr:row>
          <xdr:rowOff>25400</xdr:rowOff>
        </xdr:from>
        <xdr:to>
          <xdr:col>14</xdr:col>
          <xdr:colOff>0</xdr:colOff>
          <xdr:row>175</xdr:row>
          <xdr:rowOff>63500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174</xdr:row>
          <xdr:rowOff>25400</xdr:rowOff>
        </xdr:from>
        <xdr:to>
          <xdr:col>15</xdr:col>
          <xdr:colOff>0</xdr:colOff>
          <xdr:row>175</xdr:row>
          <xdr:rowOff>38100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174</xdr:row>
          <xdr:rowOff>25400</xdr:rowOff>
        </xdr:from>
        <xdr:to>
          <xdr:col>16</xdr:col>
          <xdr:colOff>0</xdr:colOff>
          <xdr:row>175</xdr:row>
          <xdr:rowOff>63500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173</xdr:row>
          <xdr:rowOff>0</xdr:rowOff>
        </xdr:from>
        <xdr:to>
          <xdr:col>8</xdr:col>
          <xdr:colOff>177800</xdr:colOff>
          <xdr:row>174</xdr:row>
          <xdr:rowOff>63500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21</xdr:row>
          <xdr:rowOff>0</xdr:rowOff>
        </xdr:from>
        <xdr:to>
          <xdr:col>8</xdr:col>
          <xdr:colOff>177800</xdr:colOff>
          <xdr:row>22</xdr:row>
          <xdr:rowOff>50800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1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180</xdr:row>
          <xdr:rowOff>0</xdr:rowOff>
        </xdr:from>
        <xdr:to>
          <xdr:col>8</xdr:col>
          <xdr:colOff>177800</xdr:colOff>
          <xdr:row>181</xdr:row>
          <xdr:rowOff>63500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182</xdr:row>
          <xdr:rowOff>25400</xdr:rowOff>
        </xdr:from>
        <xdr:to>
          <xdr:col>10</xdr:col>
          <xdr:colOff>0</xdr:colOff>
          <xdr:row>183</xdr:row>
          <xdr:rowOff>63500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182</xdr:row>
          <xdr:rowOff>25400</xdr:rowOff>
        </xdr:from>
        <xdr:to>
          <xdr:col>10</xdr:col>
          <xdr:colOff>889000</xdr:colOff>
          <xdr:row>183</xdr:row>
          <xdr:rowOff>63500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182</xdr:row>
          <xdr:rowOff>25400</xdr:rowOff>
        </xdr:from>
        <xdr:to>
          <xdr:col>11</xdr:col>
          <xdr:colOff>901700</xdr:colOff>
          <xdr:row>183</xdr:row>
          <xdr:rowOff>38100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182</xdr:row>
          <xdr:rowOff>25400</xdr:rowOff>
        </xdr:from>
        <xdr:to>
          <xdr:col>13</xdr:col>
          <xdr:colOff>0</xdr:colOff>
          <xdr:row>183</xdr:row>
          <xdr:rowOff>63500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182</xdr:row>
          <xdr:rowOff>25400</xdr:rowOff>
        </xdr:from>
        <xdr:to>
          <xdr:col>14</xdr:col>
          <xdr:colOff>0</xdr:colOff>
          <xdr:row>183</xdr:row>
          <xdr:rowOff>63500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182</xdr:row>
          <xdr:rowOff>25400</xdr:rowOff>
        </xdr:from>
        <xdr:to>
          <xdr:col>15</xdr:col>
          <xdr:colOff>0</xdr:colOff>
          <xdr:row>183</xdr:row>
          <xdr:rowOff>38100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182</xdr:row>
          <xdr:rowOff>25400</xdr:rowOff>
        </xdr:from>
        <xdr:to>
          <xdr:col>16</xdr:col>
          <xdr:colOff>0</xdr:colOff>
          <xdr:row>183</xdr:row>
          <xdr:rowOff>63500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181</xdr:row>
          <xdr:rowOff>0</xdr:rowOff>
        </xdr:from>
        <xdr:to>
          <xdr:col>8</xdr:col>
          <xdr:colOff>177800</xdr:colOff>
          <xdr:row>182</xdr:row>
          <xdr:rowOff>63500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180</xdr:row>
          <xdr:rowOff>0</xdr:rowOff>
        </xdr:from>
        <xdr:to>
          <xdr:col>8</xdr:col>
          <xdr:colOff>177800</xdr:colOff>
          <xdr:row>181</xdr:row>
          <xdr:rowOff>63500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182</xdr:row>
          <xdr:rowOff>25400</xdr:rowOff>
        </xdr:from>
        <xdr:to>
          <xdr:col>10</xdr:col>
          <xdr:colOff>0</xdr:colOff>
          <xdr:row>183</xdr:row>
          <xdr:rowOff>63500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182</xdr:row>
          <xdr:rowOff>25400</xdr:rowOff>
        </xdr:from>
        <xdr:to>
          <xdr:col>10</xdr:col>
          <xdr:colOff>889000</xdr:colOff>
          <xdr:row>183</xdr:row>
          <xdr:rowOff>63500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182</xdr:row>
          <xdr:rowOff>25400</xdr:rowOff>
        </xdr:from>
        <xdr:to>
          <xdr:col>11</xdr:col>
          <xdr:colOff>901700</xdr:colOff>
          <xdr:row>183</xdr:row>
          <xdr:rowOff>38100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182</xdr:row>
          <xdr:rowOff>25400</xdr:rowOff>
        </xdr:from>
        <xdr:to>
          <xdr:col>13</xdr:col>
          <xdr:colOff>0</xdr:colOff>
          <xdr:row>183</xdr:row>
          <xdr:rowOff>63500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182</xdr:row>
          <xdr:rowOff>25400</xdr:rowOff>
        </xdr:from>
        <xdr:to>
          <xdr:col>14</xdr:col>
          <xdr:colOff>0</xdr:colOff>
          <xdr:row>183</xdr:row>
          <xdr:rowOff>63500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182</xdr:row>
          <xdr:rowOff>25400</xdr:rowOff>
        </xdr:from>
        <xdr:to>
          <xdr:col>15</xdr:col>
          <xdr:colOff>0</xdr:colOff>
          <xdr:row>183</xdr:row>
          <xdr:rowOff>38100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182</xdr:row>
          <xdr:rowOff>25400</xdr:rowOff>
        </xdr:from>
        <xdr:to>
          <xdr:col>16</xdr:col>
          <xdr:colOff>0</xdr:colOff>
          <xdr:row>183</xdr:row>
          <xdr:rowOff>63500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181</xdr:row>
          <xdr:rowOff>0</xdr:rowOff>
        </xdr:from>
        <xdr:to>
          <xdr:col>8</xdr:col>
          <xdr:colOff>177800</xdr:colOff>
          <xdr:row>182</xdr:row>
          <xdr:rowOff>63500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188</xdr:row>
          <xdr:rowOff>0</xdr:rowOff>
        </xdr:from>
        <xdr:to>
          <xdr:col>8</xdr:col>
          <xdr:colOff>177800</xdr:colOff>
          <xdr:row>189</xdr:row>
          <xdr:rowOff>63500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190</xdr:row>
          <xdr:rowOff>25400</xdr:rowOff>
        </xdr:from>
        <xdr:to>
          <xdr:col>10</xdr:col>
          <xdr:colOff>25400</xdr:colOff>
          <xdr:row>191</xdr:row>
          <xdr:rowOff>63500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190</xdr:row>
          <xdr:rowOff>25400</xdr:rowOff>
        </xdr:from>
        <xdr:to>
          <xdr:col>10</xdr:col>
          <xdr:colOff>889000</xdr:colOff>
          <xdr:row>191</xdr:row>
          <xdr:rowOff>63500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190</xdr:row>
          <xdr:rowOff>25400</xdr:rowOff>
        </xdr:from>
        <xdr:to>
          <xdr:col>11</xdr:col>
          <xdr:colOff>889000</xdr:colOff>
          <xdr:row>191</xdr:row>
          <xdr:rowOff>25400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190</xdr:row>
          <xdr:rowOff>25400</xdr:rowOff>
        </xdr:from>
        <xdr:to>
          <xdr:col>13</xdr:col>
          <xdr:colOff>25400</xdr:colOff>
          <xdr:row>191</xdr:row>
          <xdr:rowOff>63500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190</xdr:row>
          <xdr:rowOff>25400</xdr:rowOff>
        </xdr:from>
        <xdr:to>
          <xdr:col>14</xdr:col>
          <xdr:colOff>25400</xdr:colOff>
          <xdr:row>191</xdr:row>
          <xdr:rowOff>63500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190</xdr:row>
          <xdr:rowOff>25400</xdr:rowOff>
        </xdr:from>
        <xdr:to>
          <xdr:col>15</xdr:col>
          <xdr:colOff>25400</xdr:colOff>
          <xdr:row>191</xdr:row>
          <xdr:rowOff>25400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190</xdr:row>
          <xdr:rowOff>25400</xdr:rowOff>
        </xdr:from>
        <xdr:to>
          <xdr:col>16</xdr:col>
          <xdr:colOff>25400</xdr:colOff>
          <xdr:row>191</xdr:row>
          <xdr:rowOff>63500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189</xdr:row>
          <xdr:rowOff>0</xdr:rowOff>
        </xdr:from>
        <xdr:to>
          <xdr:col>8</xdr:col>
          <xdr:colOff>177800</xdr:colOff>
          <xdr:row>190</xdr:row>
          <xdr:rowOff>63500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188</xdr:row>
          <xdr:rowOff>0</xdr:rowOff>
        </xdr:from>
        <xdr:to>
          <xdr:col>8</xdr:col>
          <xdr:colOff>177800</xdr:colOff>
          <xdr:row>189</xdr:row>
          <xdr:rowOff>63500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190</xdr:row>
          <xdr:rowOff>25400</xdr:rowOff>
        </xdr:from>
        <xdr:to>
          <xdr:col>10</xdr:col>
          <xdr:colOff>25400</xdr:colOff>
          <xdr:row>191</xdr:row>
          <xdr:rowOff>63500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190</xdr:row>
          <xdr:rowOff>25400</xdr:rowOff>
        </xdr:from>
        <xdr:to>
          <xdr:col>10</xdr:col>
          <xdr:colOff>889000</xdr:colOff>
          <xdr:row>191</xdr:row>
          <xdr:rowOff>63500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190</xdr:row>
          <xdr:rowOff>25400</xdr:rowOff>
        </xdr:from>
        <xdr:to>
          <xdr:col>11</xdr:col>
          <xdr:colOff>889000</xdr:colOff>
          <xdr:row>191</xdr:row>
          <xdr:rowOff>25400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190</xdr:row>
          <xdr:rowOff>25400</xdr:rowOff>
        </xdr:from>
        <xdr:to>
          <xdr:col>13</xdr:col>
          <xdr:colOff>25400</xdr:colOff>
          <xdr:row>191</xdr:row>
          <xdr:rowOff>63500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190</xdr:row>
          <xdr:rowOff>25400</xdr:rowOff>
        </xdr:from>
        <xdr:to>
          <xdr:col>14</xdr:col>
          <xdr:colOff>25400</xdr:colOff>
          <xdr:row>191</xdr:row>
          <xdr:rowOff>63500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190</xdr:row>
          <xdr:rowOff>25400</xdr:rowOff>
        </xdr:from>
        <xdr:to>
          <xdr:col>15</xdr:col>
          <xdr:colOff>25400</xdr:colOff>
          <xdr:row>191</xdr:row>
          <xdr:rowOff>25400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190</xdr:row>
          <xdr:rowOff>25400</xdr:rowOff>
        </xdr:from>
        <xdr:to>
          <xdr:col>16</xdr:col>
          <xdr:colOff>25400</xdr:colOff>
          <xdr:row>191</xdr:row>
          <xdr:rowOff>63500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189</xdr:row>
          <xdr:rowOff>0</xdr:rowOff>
        </xdr:from>
        <xdr:to>
          <xdr:col>8</xdr:col>
          <xdr:colOff>177800</xdr:colOff>
          <xdr:row>190</xdr:row>
          <xdr:rowOff>63500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196</xdr:row>
          <xdr:rowOff>0</xdr:rowOff>
        </xdr:from>
        <xdr:to>
          <xdr:col>8</xdr:col>
          <xdr:colOff>177800</xdr:colOff>
          <xdr:row>197</xdr:row>
          <xdr:rowOff>63500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198</xdr:row>
          <xdr:rowOff>25400</xdr:rowOff>
        </xdr:from>
        <xdr:to>
          <xdr:col>10</xdr:col>
          <xdr:colOff>25400</xdr:colOff>
          <xdr:row>199</xdr:row>
          <xdr:rowOff>63500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198</xdr:row>
          <xdr:rowOff>25400</xdr:rowOff>
        </xdr:from>
        <xdr:to>
          <xdr:col>10</xdr:col>
          <xdr:colOff>889000</xdr:colOff>
          <xdr:row>199</xdr:row>
          <xdr:rowOff>63500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198</xdr:row>
          <xdr:rowOff>25400</xdr:rowOff>
        </xdr:from>
        <xdr:to>
          <xdr:col>11</xdr:col>
          <xdr:colOff>889000</xdr:colOff>
          <xdr:row>199</xdr:row>
          <xdr:rowOff>25400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198</xdr:row>
          <xdr:rowOff>25400</xdr:rowOff>
        </xdr:from>
        <xdr:to>
          <xdr:col>13</xdr:col>
          <xdr:colOff>25400</xdr:colOff>
          <xdr:row>199</xdr:row>
          <xdr:rowOff>63500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198</xdr:row>
          <xdr:rowOff>25400</xdr:rowOff>
        </xdr:from>
        <xdr:to>
          <xdr:col>14</xdr:col>
          <xdr:colOff>25400</xdr:colOff>
          <xdr:row>199</xdr:row>
          <xdr:rowOff>63500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198</xdr:row>
          <xdr:rowOff>25400</xdr:rowOff>
        </xdr:from>
        <xdr:to>
          <xdr:col>15</xdr:col>
          <xdr:colOff>25400</xdr:colOff>
          <xdr:row>199</xdr:row>
          <xdr:rowOff>25400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198</xdr:row>
          <xdr:rowOff>25400</xdr:rowOff>
        </xdr:from>
        <xdr:to>
          <xdr:col>16</xdr:col>
          <xdr:colOff>25400</xdr:colOff>
          <xdr:row>199</xdr:row>
          <xdr:rowOff>63500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197</xdr:row>
          <xdr:rowOff>0</xdr:rowOff>
        </xdr:from>
        <xdr:to>
          <xdr:col>8</xdr:col>
          <xdr:colOff>177800</xdr:colOff>
          <xdr:row>198</xdr:row>
          <xdr:rowOff>63500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196</xdr:row>
          <xdr:rowOff>0</xdr:rowOff>
        </xdr:from>
        <xdr:to>
          <xdr:col>8</xdr:col>
          <xdr:colOff>177800</xdr:colOff>
          <xdr:row>197</xdr:row>
          <xdr:rowOff>63500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198</xdr:row>
          <xdr:rowOff>25400</xdr:rowOff>
        </xdr:from>
        <xdr:to>
          <xdr:col>10</xdr:col>
          <xdr:colOff>25400</xdr:colOff>
          <xdr:row>199</xdr:row>
          <xdr:rowOff>63500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198</xdr:row>
          <xdr:rowOff>25400</xdr:rowOff>
        </xdr:from>
        <xdr:to>
          <xdr:col>10</xdr:col>
          <xdr:colOff>889000</xdr:colOff>
          <xdr:row>199</xdr:row>
          <xdr:rowOff>63500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198</xdr:row>
          <xdr:rowOff>25400</xdr:rowOff>
        </xdr:from>
        <xdr:to>
          <xdr:col>11</xdr:col>
          <xdr:colOff>889000</xdr:colOff>
          <xdr:row>199</xdr:row>
          <xdr:rowOff>25400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198</xdr:row>
          <xdr:rowOff>25400</xdr:rowOff>
        </xdr:from>
        <xdr:to>
          <xdr:col>13</xdr:col>
          <xdr:colOff>25400</xdr:colOff>
          <xdr:row>199</xdr:row>
          <xdr:rowOff>63500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198</xdr:row>
          <xdr:rowOff>25400</xdr:rowOff>
        </xdr:from>
        <xdr:to>
          <xdr:col>14</xdr:col>
          <xdr:colOff>25400</xdr:colOff>
          <xdr:row>199</xdr:row>
          <xdr:rowOff>63500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198</xdr:row>
          <xdr:rowOff>25400</xdr:rowOff>
        </xdr:from>
        <xdr:to>
          <xdr:col>15</xdr:col>
          <xdr:colOff>25400</xdr:colOff>
          <xdr:row>199</xdr:row>
          <xdr:rowOff>25400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198</xdr:row>
          <xdr:rowOff>25400</xdr:rowOff>
        </xdr:from>
        <xdr:to>
          <xdr:col>16</xdr:col>
          <xdr:colOff>25400</xdr:colOff>
          <xdr:row>199</xdr:row>
          <xdr:rowOff>63500</xdr:rowOff>
        </xdr:to>
        <xdr:sp macro="" textlink="">
          <xdr:nvSpPr>
            <xdr:cNvPr id="2427" name="Check Box 379" hidden="1">
              <a:extLst>
                <a:ext uri="{63B3BB69-23CF-44E3-9099-C40C66FF867C}">
                  <a14:compatExt spid="_x0000_s2427"/>
                </a:ext>
                <a:ext uri="{FF2B5EF4-FFF2-40B4-BE49-F238E27FC236}">
                  <a16:creationId xmlns:a16="http://schemas.microsoft.com/office/drawing/2014/main" id="{00000000-0008-0000-0100-00007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197</xdr:row>
          <xdr:rowOff>0</xdr:rowOff>
        </xdr:from>
        <xdr:to>
          <xdr:col>8</xdr:col>
          <xdr:colOff>177800</xdr:colOff>
          <xdr:row>198</xdr:row>
          <xdr:rowOff>63500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204</xdr:row>
          <xdr:rowOff>0</xdr:rowOff>
        </xdr:from>
        <xdr:to>
          <xdr:col>8</xdr:col>
          <xdr:colOff>177800</xdr:colOff>
          <xdr:row>205</xdr:row>
          <xdr:rowOff>63500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206</xdr:row>
          <xdr:rowOff>25400</xdr:rowOff>
        </xdr:from>
        <xdr:to>
          <xdr:col>10</xdr:col>
          <xdr:colOff>25400</xdr:colOff>
          <xdr:row>207</xdr:row>
          <xdr:rowOff>63500</xdr:rowOff>
        </xdr:to>
        <xdr:sp macro="" textlink="">
          <xdr:nvSpPr>
            <xdr:cNvPr id="2431" name="Check Box 383" hidden="1">
              <a:extLst>
                <a:ext uri="{63B3BB69-23CF-44E3-9099-C40C66FF867C}">
                  <a14:compatExt spid="_x0000_s2431"/>
                </a:ext>
                <a:ext uri="{FF2B5EF4-FFF2-40B4-BE49-F238E27FC236}">
                  <a16:creationId xmlns:a16="http://schemas.microsoft.com/office/drawing/2014/main" id="{00000000-0008-0000-0100-00007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206</xdr:row>
          <xdr:rowOff>25400</xdr:rowOff>
        </xdr:from>
        <xdr:to>
          <xdr:col>10</xdr:col>
          <xdr:colOff>889000</xdr:colOff>
          <xdr:row>207</xdr:row>
          <xdr:rowOff>63500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206</xdr:row>
          <xdr:rowOff>25400</xdr:rowOff>
        </xdr:from>
        <xdr:to>
          <xdr:col>11</xdr:col>
          <xdr:colOff>889000</xdr:colOff>
          <xdr:row>207</xdr:row>
          <xdr:rowOff>25400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206</xdr:row>
          <xdr:rowOff>25400</xdr:rowOff>
        </xdr:from>
        <xdr:to>
          <xdr:col>13</xdr:col>
          <xdr:colOff>25400</xdr:colOff>
          <xdr:row>207</xdr:row>
          <xdr:rowOff>63500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206</xdr:row>
          <xdr:rowOff>25400</xdr:rowOff>
        </xdr:from>
        <xdr:to>
          <xdr:col>14</xdr:col>
          <xdr:colOff>25400</xdr:colOff>
          <xdr:row>207</xdr:row>
          <xdr:rowOff>63500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206</xdr:row>
          <xdr:rowOff>25400</xdr:rowOff>
        </xdr:from>
        <xdr:to>
          <xdr:col>15</xdr:col>
          <xdr:colOff>25400</xdr:colOff>
          <xdr:row>207</xdr:row>
          <xdr:rowOff>25400</xdr:rowOff>
        </xdr:to>
        <xdr:sp macro="" textlink="">
          <xdr:nvSpPr>
            <xdr:cNvPr id="2436" name="Check Box 388" hidden="1">
              <a:extLst>
                <a:ext uri="{63B3BB69-23CF-44E3-9099-C40C66FF867C}">
                  <a14:compatExt spid="_x0000_s2436"/>
                </a:ext>
                <a:ext uri="{FF2B5EF4-FFF2-40B4-BE49-F238E27FC236}">
                  <a16:creationId xmlns:a16="http://schemas.microsoft.com/office/drawing/2014/main" id="{00000000-0008-0000-0100-00008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206</xdr:row>
          <xdr:rowOff>25400</xdr:rowOff>
        </xdr:from>
        <xdr:to>
          <xdr:col>16</xdr:col>
          <xdr:colOff>25400</xdr:colOff>
          <xdr:row>207</xdr:row>
          <xdr:rowOff>63500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205</xdr:row>
          <xdr:rowOff>0</xdr:rowOff>
        </xdr:from>
        <xdr:to>
          <xdr:col>8</xdr:col>
          <xdr:colOff>177800</xdr:colOff>
          <xdr:row>206</xdr:row>
          <xdr:rowOff>63500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204</xdr:row>
          <xdr:rowOff>0</xdr:rowOff>
        </xdr:from>
        <xdr:to>
          <xdr:col>8</xdr:col>
          <xdr:colOff>177800</xdr:colOff>
          <xdr:row>205</xdr:row>
          <xdr:rowOff>63500</xdr:rowOff>
        </xdr:to>
        <xdr:sp macro="" textlink="">
          <xdr:nvSpPr>
            <xdr:cNvPr id="2439" name="Check Box 391" hidden="1">
              <a:extLst>
                <a:ext uri="{63B3BB69-23CF-44E3-9099-C40C66FF867C}">
                  <a14:compatExt spid="_x0000_s2439"/>
                </a:ext>
                <a:ext uri="{FF2B5EF4-FFF2-40B4-BE49-F238E27FC236}">
                  <a16:creationId xmlns:a16="http://schemas.microsoft.com/office/drawing/2014/main" id="{00000000-0008-0000-0100-00008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206</xdr:row>
          <xdr:rowOff>25400</xdr:rowOff>
        </xdr:from>
        <xdr:to>
          <xdr:col>10</xdr:col>
          <xdr:colOff>25400</xdr:colOff>
          <xdr:row>207</xdr:row>
          <xdr:rowOff>63500</xdr:rowOff>
        </xdr:to>
        <xdr:sp macro="" textlink="">
          <xdr:nvSpPr>
            <xdr:cNvPr id="2440" name="Check Box 392" hidden="1">
              <a:extLst>
                <a:ext uri="{63B3BB69-23CF-44E3-9099-C40C66FF867C}">
                  <a14:compatExt spid="_x0000_s2440"/>
                </a:ext>
                <a:ext uri="{FF2B5EF4-FFF2-40B4-BE49-F238E27FC236}">
                  <a16:creationId xmlns:a16="http://schemas.microsoft.com/office/drawing/2014/main" id="{00000000-0008-0000-0100-00008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206</xdr:row>
          <xdr:rowOff>25400</xdr:rowOff>
        </xdr:from>
        <xdr:to>
          <xdr:col>10</xdr:col>
          <xdr:colOff>889000</xdr:colOff>
          <xdr:row>207</xdr:row>
          <xdr:rowOff>63500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206</xdr:row>
          <xdr:rowOff>25400</xdr:rowOff>
        </xdr:from>
        <xdr:to>
          <xdr:col>11</xdr:col>
          <xdr:colOff>889000</xdr:colOff>
          <xdr:row>207</xdr:row>
          <xdr:rowOff>25400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206</xdr:row>
          <xdr:rowOff>25400</xdr:rowOff>
        </xdr:from>
        <xdr:to>
          <xdr:col>13</xdr:col>
          <xdr:colOff>25400</xdr:colOff>
          <xdr:row>207</xdr:row>
          <xdr:rowOff>63500</xdr:rowOff>
        </xdr:to>
        <xdr:sp macro="" textlink="">
          <xdr:nvSpPr>
            <xdr:cNvPr id="2443" name="Check Box 395" hidden="1">
              <a:extLst>
                <a:ext uri="{63B3BB69-23CF-44E3-9099-C40C66FF867C}">
                  <a14:compatExt spid="_x0000_s2443"/>
                </a:ext>
                <a:ext uri="{FF2B5EF4-FFF2-40B4-BE49-F238E27FC236}">
                  <a16:creationId xmlns:a16="http://schemas.microsoft.com/office/drawing/2014/main" id="{00000000-0008-0000-0100-00008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206</xdr:row>
          <xdr:rowOff>25400</xdr:rowOff>
        </xdr:from>
        <xdr:to>
          <xdr:col>14</xdr:col>
          <xdr:colOff>25400</xdr:colOff>
          <xdr:row>207</xdr:row>
          <xdr:rowOff>63500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206</xdr:row>
          <xdr:rowOff>25400</xdr:rowOff>
        </xdr:from>
        <xdr:to>
          <xdr:col>15</xdr:col>
          <xdr:colOff>25400</xdr:colOff>
          <xdr:row>207</xdr:row>
          <xdr:rowOff>25400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206</xdr:row>
          <xdr:rowOff>25400</xdr:rowOff>
        </xdr:from>
        <xdr:to>
          <xdr:col>16</xdr:col>
          <xdr:colOff>25400</xdr:colOff>
          <xdr:row>207</xdr:row>
          <xdr:rowOff>63500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205</xdr:row>
          <xdr:rowOff>0</xdr:rowOff>
        </xdr:from>
        <xdr:to>
          <xdr:col>8</xdr:col>
          <xdr:colOff>177800</xdr:colOff>
          <xdr:row>206</xdr:row>
          <xdr:rowOff>63500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212</xdr:row>
          <xdr:rowOff>0</xdr:rowOff>
        </xdr:from>
        <xdr:to>
          <xdr:col>8</xdr:col>
          <xdr:colOff>177800</xdr:colOff>
          <xdr:row>213</xdr:row>
          <xdr:rowOff>63500</xdr:rowOff>
        </xdr:to>
        <xdr:sp macro="" textlink="">
          <xdr:nvSpPr>
            <xdr:cNvPr id="2449" name="Check Box 401" hidden="1">
              <a:extLst>
                <a:ext uri="{63B3BB69-23CF-44E3-9099-C40C66FF867C}">
                  <a14:compatExt spid="_x0000_s2449"/>
                </a:ext>
                <a:ext uri="{FF2B5EF4-FFF2-40B4-BE49-F238E27FC236}">
                  <a16:creationId xmlns:a16="http://schemas.microsoft.com/office/drawing/2014/main" id="{00000000-0008-0000-0100-00009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214</xdr:row>
          <xdr:rowOff>25400</xdr:rowOff>
        </xdr:from>
        <xdr:to>
          <xdr:col>10</xdr:col>
          <xdr:colOff>25400</xdr:colOff>
          <xdr:row>215</xdr:row>
          <xdr:rowOff>63500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214</xdr:row>
          <xdr:rowOff>25400</xdr:rowOff>
        </xdr:from>
        <xdr:to>
          <xdr:col>10</xdr:col>
          <xdr:colOff>889000</xdr:colOff>
          <xdr:row>215</xdr:row>
          <xdr:rowOff>63500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214</xdr:row>
          <xdr:rowOff>25400</xdr:rowOff>
        </xdr:from>
        <xdr:to>
          <xdr:col>11</xdr:col>
          <xdr:colOff>889000</xdr:colOff>
          <xdr:row>215</xdr:row>
          <xdr:rowOff>25400</xdr:rowOff>
        </xdr:to>
        <xdr:sp macro="" textlink="">
          <xdr:nvSpPr>
            <xdr:cNvPr id="2452" name="Check Box 404" hidden="1">
              <a:extLst>
                <a:ext uri="{63B3BB69-23CF-44E3-9099-C40C66FF867C}">
                  <a14:compatExt spid="_x0000_s2452"/>
                </a:ext>
                <a:ext uri="{FF2B5EF4-FFF2-40B4-BE49-F238E27FC236}">
                  <a16:creationId xmlns:a16="http://schemas.microsoft.com/office/drawing/2014/main" id="{00000000-0008-0000-0100-00009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214</xdr:row>
          <xdr:rowOff>25400</xdr:rowOff>
        </xdr:from>
        <xdr:to>
          <xdr:col>13</xdr:col>
          <xdr:colOff>25400</xdr:colOff>
          <xdr:row>215</xdr:row>
          <xdr:rowOff>63500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214</xdr:row>
          <xdr:rowOff>25400</xdr:rowOff>
        </xdr:from>
        <xdr:to>
          <xdr:col>14</xdr:col>
          <xdr:colOff>25400</xdr:colOff>
          <xdr:row>215</xdr:row>
          <xdr:rowOff>63500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214</xdr:row>
          <xdr:rowOff>25400</xdr:rowOff>
        </xdr:from>
        <xdr:to>
          <xdr:col>15</xdr:col>
          <xdr:colOff>25400</xdr:colOff>
          <xdr:row>215</xdr:row>
          <xdr:rowOff>25400</xdr:rowOff>
        </xdr:to>
        <xdr:sp macro="" textlink="">
          <xdr:nvSpPr>
            <xdr:cNvPr id="2455" name="Check Box 407" hidden="1">
              <a:extLst>
                <a:ext uri="{63B3BB69-23CF-44E3-9099-C40C66FF867C}">
                  <a14:compatExt spid="_x0000_s2455"/>
                </a:ext>
                <a:ext uri="{FF2B5EF4-FFF2-40B4-BE49-F238E27FC236}">
                  <a16:creationId xmlns:a16="http://schemas.microsoft.com/office/drawing/2014/main" id="{00000000-0008-0000-0100-00009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214</xdr:row>
          <xdr:rowOff>25400</xdr:rowOff>
        </xdr:from>
        <xdr:to>
          <xdr:col>16</xdr:col>
          <xdr:colOff>25400</xdr:colOff>
          <xdr:row>215</xdr:row>
          <xdr:rowOff>63500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213</xdr:row>
          <xdr:rowOff>0</xdr:rowOff>
        </xdr:from>
        <xdr:to>
          <xdr:col>8</xdr:col>
          <xdr:colOff>177800</xdr:colOff>
          <xdr:row>214</xdr:row>
          <xdr:rowOff>63500</xdr:rowOff>
        </xdr:to>
        <xdr:sp macro="" textlink="">
          <xdr:nvSpPr>
            <xdr:cNvPr id="2457" name="Check Box 409" hidden="1">
              <a:extLst>
                <a:ext uri="{63B3BB69-23CF-44E3-9099-C40C66FF867C}">
                  <a14:compatExt spid="_x0000_s2457"/>
                </a:ext>
                <a:ext uri="{FF2B5EF4-FFF2-40B4-BE49-F238E27FC236}">
                  <a16:creationId xmlns:a16="http://schemas.microsoft.com/office/drawing/2014/main" id="{00000000-0008-0000-0100-00009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212</xdr:row>
          <xdr:rowOff>0</xdr:rowOff>
        </xdr:from>
        <xdr:to>
          <xdr:col>8</xdr:col>
          <xdr:colOff>177800</xdr:colOff>
          <xdr:row>213</xdr:row>
          <xdr:rowOff>63500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214</xdr:row>
          <xdr:rowOff>25400</xdr:rowOff>
        </xdr:from>
        <xdr:to>
          <xdr:col>10</xdr:col>
          <xdr:colOff>25400</xdr:colOff>
          <xdr:row>215</xdr:row>
          <xdr:rowOff>63500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214</xdr:row>
          <xdr:rowOff>25400</xdr:rowOff>
        </xdr:from>
        <xdr:to>
          <xdr:col>10</xdr:col>
          <xdr:colOff>889000</xdr:colOff>
          <xdr:row>215</xdr:row>
          <xdr:rowOff>63500</xdr:rowOff>
        </xdr:to>
        <xdr:sp macro="" textlink="">
          <xdr:nvSpPr>
            <xdr:cNvPr id="2460" name="Check Box 412" hidden="1">
              <a:extLst>
                <a:ext uri="{63B3BB69-23CF-44E3-9099-C40C66FF867C}">
                  <a14:compatExt spid="_x0000_s2460"/>
                </a:ext>
                <a:ext uri="{FF2B5EF4-FFF2-40B4-BE49-F238E27FC236}">
                  <a16:creationId xmlns:a16="http://schemas.microsoft.com/office/drawing/2014/main" id="{00000000-0008-0000-0100-00009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214</xdr:row>
          <xdr:rowOff>25400</xdr:rowOff>
        </xdr:from>
        <xdr:to>
          <xdr:col>11</xdr:col>
          <xdr:colOff>889000</xdr:colOff>
          <xdr:row>215</xdr:row>
          <xdr:rowOff>25400</xdr:rowOff>
        </xdr:to>
        <xdr:sp macro="" textlink="">
          <xdr:nvSpPr>
            <xdr:cNvPr id="2461" name="Check Box 413" hidden="1">
              <a:extLst>
                <a:ext uri="{63B3BB69-23CF-44E3-9099-C40C66FF867C}">
                  <a14:compatExt spid="_x0000_s2461"/>
                </a:ext>
                <a:ext uri="{FF2B5EF4-FFF2-40B4-BE49-F238E27FC236}">
                  <a16:creationId xmlns:a16="http://schemas.microsoft.com/office/drawing/2014/main" id="{00000000-0008-0000-0100-00009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214</xdr:row>
          <xdr:rowOff>25400</xdr:rowOff>
        </xdr:from>
        <xdr:to>
          <xdr:col>13</xdr:col>
          <xdr:colOff>25400</xdr:colOff>
          <xdr:row>215</xdr:row>
          <xdr:rowOff>63500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214</xdr:row>
          <xdr:rowOff>25400</xdr:rowOff>
        </xdr:from>
        <xdr:to>
          <xdr:col>14</xdr:col>
          <xdr:colOff>25400</xdr:colOff>
          <xdr:row>215</xdr:row>
          <xdr:rowOff>63500</xdr:rowOff>
        </xdr:to>
        <xdr:sp macro="" textlink="">
          <xdr:nvSpPr>
            <xdr:cNvPr id="2463" name="Check Box 415" hidden="1">
              <a:extLst>
                <a:ext uri="{63B3BB69-23CF-44E3-9099-C40C66FF867C}">
                  <a14:compatExt spid="_x0000_s2463"/>
                </a:ext>
                <a:ext uri="{FF2B5EF4-FFF2-40B4-BE49-F238E27FC236}">
                  <a16:creationId xmlns:a16="http://schemas.microsoft.com/office/drawing/2014/main" id="{00000000-0008-0000-0100-00009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214</xdr:row>
          <xdr:rowOff>25400</xdr:rowOff>
        </xdr:from>
        <xdr:to>
          <xdr:col>15</xdr:col>
          <xdr:colOff>25400</xdr:colOff>
          <xdr:row>215</xdr:row>
          <xdr:rowOff>25400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214</xdr:row>
          <xdr:rowOff>25400</xdr:rowOff>
        </xdr:from>
        <xdr:to>
          <xdr:col>16</xdr:col>
          <xdr:colOff>25400</xdr:colOff>
          <xdr:row>215</xdr:row>
          <xdr:rowOff>63500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213</xdr:row>
          <xdr:rowOff>0</xdr:rowOff>
        </xdr:from>
        <xdr:to>
          <xdr:col>8</xdr:col>
          <xdr:colOff>177800</xdr:colOff>
          <xdr:row>214</xdr:row>
          <xdr:rowOff>63500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220</xdr:row>
          <xdr:rowOff>0</xdr:rowOff>
        </xdr:from>
        <xdr:to>
          <xdr:col>8</xdr:col>
          <xdr:colOff>177800</xdr:colOff>
          <xdr:row>221</xdr:row>
          <xdr:rowOff>63500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222</xdr:row>
          <xdr:rowOff>25400</xdr:rowOff>
        </xdr:from>
        <xdr:to>
          <xdr:col>10</xdr:col>
          <xdr:colOff>25400</xdr:colOff>
          <xdr:row>223</xdr:row>
          <xdr:rowOff>63500</xdr:rowOff>
        </xdr:to>
        <xdr:sp macro="" textlink="">
          <xdr:nvSpPr>
            <xdr:cNvPr id="2469" name="Check Box 421" hidden="1">
              <a:extLst>
                <a:ext uri="{63B3BB69-23CF-44E3-9099-C40C66FF867C}">
                  <a14:compatExt spid="_x0000_s2469"/>
                </a:ext>
                <a:ext uri="{FF2B5EF4-FFF2-40B4-BE49-F238E27FC236}">
                  <a16:creationId xmlns:a16="http://schemas.microsoft.com/office/drawing/2014/main" id="{00000000-0008-0000-0100-0000A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222</xdr:row>
          <xdr:rowOff>25400</xdr:rowOff>
        </xdr:from>
        <xdr:to>
          <xdr:col>10</xdr:col>
          <xdr:colOff>889000</xdr:colOff>
          <xdr:row>223</xdr:row>
          <xdr:rowOff>63500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222</xdr:row>
          <xdr:rowOff>25400</xdr:rowOff>
        </xdr:from>
        <xdr:to>
          <xdr:col>11</xdr:col>
          <xdr:colOff>889000</xdr:colOff>
          <xdr:row>223</xdr:row>
          <xdr:rowOff>25400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222</xdr:row>
          <xdr:rowOff>25400</xdr:rowOff>
        </xdr:from>
        <xdr:to>
          <xdr:col>13</xdr:col>
          <xdr:colOff>25400</xdr:colOff>
          <xdr:row>223</xdr:row>
          <xdr:rowOff>63500</xdr:rowOff>
        </xdr:to>
        <xdr:sp macro="" textlink="">
          <xdr:nvSpPr>
            <xdr:cNvPr id="2472" name="Check Box 424" hidden="1">
              <a:extLst>
                <a:ext uri="{63B3BB69-23CF-44E3-9099-C40C66FF867C}">
                  <a14:compatExt spid="_x0000_s2472"/>
                </a:ext>
                <a:ext uri="{FF2B5EF4-FFF2-40B4-BE49-F238E27FC236}">
                  <a16:creationId xmlns:a16="http://schemas.microsoft.com/office/drawing/2014/main" id="{00000000-0008-0000-0100-0000A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222</xdr:row>
          <xdr:rowOff>25400</xdr:rowOff>
        </xdr:from>
        <xdr:to>
          <xdr:col>14</xdr:col>
          <xdr:colOff>25400</xdr:colOff>
          <xdr:row>223</xdr:row>
          <xdr:rowOff>63500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222</xdr:row>
          <xdr:rowOff>25400</xdr:rowOff>
        </xdr:from>
        <xdr:to>
          <xdr:col>15</xdr:col>
          <xdr:colOff>25400</xdr:colOff>
          <xdr:row>223</xdr:row>
          <xdr:rowOff>25400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222</xdr:row>
          <xdr:rowOff>25400</xdr:rowOff>
        </xdr:from>
        <xdr:to>
          <xdr:col>16</xdr:col>
          <xdr:colOff>25400</xdr:colOff>
          <xdr:row>223</xdr:row>
          <xdr:rowOff>63500</xdr:rowOff>
        </xdr:to>
        <xdr:sp macro="" textlink="">
          <xdr:nvSpPr>
            <xdr:cNvPr id="2475" name="Check Box 427" hidden="1">
              <a:extLst>
                <a:ext uri="{63B3BB69-23CF-44E3-9099-C40C66FF867C}">
                  <a14:compatExt spid="_x0000_s2475"/>
                </a:ext>
                <a:ext uri="{FF2B5EF4-FFF2-40B4-BE49-F238E27FC236}">
                  <a16:creationId xmlns:a16="http://schemas.microsoft.com/office/drawing/2014/main" id="{00000000-0008-0000-0100-0000A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221</xdr:row>
          <xdr:rowOff>0</xdr:rowOff>
        </xdr:from>
        <xdr:to>
          <xdr:col>8</xdr:col>
          <xdr:colOff>177800</xdr:colOff>
          <xdr:row>222</xdr:row>
          <xdr:rowOff>63500</xdr:rowOff>
        </xdr:to>
        <xdr:sp macro="" textlink="">
          <xdr:nvSpPr>
            <xdr:cNvPr id="2476" name="Check Box 428" hidden="1">
              <a:extLst>
                <a:ext uri="{63B3BB69-23CF-44E3-9099-C40C66FF867C}">
                  <a14:compatExt spid="_x0000_s2476"/>
                </a:ext>
                <a:ext uri="{FF2B5EF4-FFF2-40B4-BE49-F238E27FC236}">
                  <a16:creationId xmlns:a16="http://schemas.microsoft.com/office/drawing/2014/main" id="{00000000-0008-0000-0100-0000A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220</xdr:row>
          <xdr:rowOff>0</xdr:rowOff>
        </xdr:from>
        <xdr:to>
          <xdr:col>8</xdr:col>
          <xdr:colOff>177800</xdr:colOff>
          <xdr:row>221</xdr:row>
          <xdr:rowOff>63500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222</xdr:row>
          <xdr:rowOff>25400</xdr:rowOff>
        </xdr:from>
        <xdr:to>
          <xdr:col>10</xdr:col>
          <xdr:colOff>25400</xdr:colOff>
          <xdr:row>223</xdr:row>
          <xdr:rowOff>63500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222</xdr:row>
          <xdr:rowOff>25400</xdr:rowOff>
        </xdr:from>
        <xdr:to>
          <xdr:col>10</xdr:col>
          <xdr:colOff>889000</xdr:colOff>
          <xdr:row>223</xdr:row>
          <xdr:rowOff>63500</xdr:rowOff>
        </xdr:to>
        <xdr:sp macro="" textlink="">
          <xdr:nvSpPr>
            <xdr:cNvPr id="2479" name="Check Box 431" hidden="1">
              <a:extLst>
                <a:ext uri="{63B3BB69-23CF-44E3-9099-C40C66FF867C}">
                  <a14:compatExt spid="_x0000_s2479"/>
                </a:ext>
                <a:ext uri="{FF2B5EF4-FFF2-40B4-BE49-F238E27FC236}">
                  <a16:creationId xmlns:a16="http://schemas.microsoft.com/office/drawing/2014/main" id="{00000000-0008-0000-0100-0000A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222</xdr:row>
          <xdr:rowOff>25400</xdr:rowOff>
        </xdr:from>
        <xdr:to>
          <xdr:col>11</xdr:col>
          <xdr:colOff>889000</xdr:colOff>
          <xdr:row>223</xdr:row>
          <xdr:rowOff>25400</xdr:rowOff>
        </xdr:to>
        <xdr:sp macro="" textlink="">
          <xdr:nvSpPr>
            <xdr:cNvPr id="2480" name="Check Box 432" hidden="1">
              <a:extLst>
                <a:ext uri="{63B3BB69-23CF-44E3-9099-C40C66FF867C}">
                  <a14:compatExt spid="_x0000_s2480"/>
                </a:ext>
                <a:ext uri="{FF2B5EF4-FFF2-40B4-BE49-F238E27FC236}">
                  <a16:creationId xmlns:a16="http://schemas.microsoft.com/office/drawing/2014/main" id="{00000000-0008-0000-0100-0000B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222</xdr:row>
          <xdr:rowOff>25400</xdr:rowOff>
        </xdr:from>
        <xdr:to>
          <xdr:col>13</xdr:col>
          <xdr:colOff>25400</xdr:colOff>
          <xdr:row>223</xdr:row>
          <xdr:rowOff>63500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222</xdr:row>
          <xdr:rowOff>25400</xdr:rowOff>
        </xdr:from>
        <xdr:to>
          <xdr:col>14</xdr:col>
          <xdr:colOff>25400</xdr:colOff>
          <xdr:row>223</xdr:row>
          <xdr:rowOff>63500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222</xdr:row>
          <xdr:rowOff>25400</xdr:rowOff>
        </xdr:from>
        <xdr:to>
          <xdr:col>15</xdr:col>
          <xdr:colOff>25400</xdr:colOff>
          <xdr:row>223</xdr:row>
          <xdr:rowOff>25400</xdr:rowOff>
        </xdr:to>
        <xdr:sp macro="" textlink="">
          <xdr:nvSpPr>
            <xdr:cNvPr id="2483" name="Check Box 435" hidden="1">
              <a:extLst>
                <a:ext uri="{63B3BB69-23CF-44E3-9099-C40C66FF867C}">
                  <a14:compatExt spid="_x0000_s2483"/>
                </a:ext>
                <a:ext uri="{FF2B5EF4-FFF2-40B4-BE49-F238E27FC236}">
                  <a16:creationId xmlns:a16="http://schemas.microsoft.com/office/drawing/2014/main" id="{00000000-0008-0000-0100-0000B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222</xdr:row>
          <xdr:rowOff>25400</xdr:rowOff>
        </xdr:from>
        <xdr:to>
          <xdr:col>16</xdr:col>
          <xdr:colOff>25400</xdr:colOff>
          <xdr:row>223</xdr:row>
          <xdr:rowOff>63500</xdr:rowOff>
        </xdr:to>
        <xdr:sp macro="" textlink="">
          <xdr:nvSpPr>
            <xdr:cNvPr id="2484" name="Check Box 436" hidden="1">
              <a:extLst>
                <a:ext uri="{63B3BB69-23CF-44E3-9099-C40C66FF867C}">
                  <a14:compatExt spid="_x0000_s2484"/>
                </a:ext>
                <a:ext uri="{FF2B5EF4-FFF2-40B4-BE49-F238E27FC236}">
                  <a16:creationId xmlns:a16="http://schemas.microsoft.com/office/drawing/2014/main" id="{00000000-0008-0000-0100-0000B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221</xdr:row>
          <xdr:rowOff>0</xdr:rowOff>
        </xdr:from>
        <xdr:to>
          <xdr:col>8</xdr:col>
          <xdr:colOff>177800</xdr:colOff>
          <xdr:row>222</xdr:row>
          <xdr:rowOff>63500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228</xdr:row>
          <xdr:rowOff>0</xdr:rowOff>
        </xdr:from>
        <xdr:to>
          <xdr:col>8</xdr:col>
          <xdr:colOff>177800</xdr:colOff>
          <xdr:row>229</xdr:row>
          <xdr:rowOff>63500</xdr:rowOff>
        </xdr:to>
        <xdr:sp macro="" textlink="">
          <xdr:nvSpPr>
            <xdr:cNvPr id="2487" name="Check Box 439" hidden="1">
              <a:extLst>
                <a:ext uri="{63B3BB69-23CF-44E3-9099-C40C66FF867C}">
                  <a14:compatExt spid="_x0000_s2487"/>
                </a:ext>
                <a:ext uri="{FF2B5EF4-FFF2-40B4-BE49-F238E27FC236}">
                  <a16:creationId xmlns:a16="http://schemas.microsoft.com/office/drawing/2014/main" id="{00000000-0008-0000-0100-0000B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230</xdr:row>
          <xdr:rowOff>25400</xdr:rowOff>
        </xdr:from>
        <xdr:to>
          <xdr:col>10</xdr:col>
          <xdr:colOff>25400</xdr:colOff>
          <xdr:row>231</xdr:row>
          <xdr:rowOff>63500</xdr:rowOff>
        </xdr:to>
        <xdr:sp macro="" textlink="">
          <xdr:nvSpPr>
            <xdr:cNvPr id="2488" name="Check Box 440" hidden="1">
              <a:extLst>
                <a:ext uri="{63B3BB69-23CF-44E3-9099-C40C66FF867C}">
                  <a14:compatExt spid="_x0000_s2488"/>
                </a:ext>
                <a:ext uri="{FF2B5EF4-FFF2-40B4-BE49-F238E27FC236}">
                  <a16:creationId xmlns:a16="http://schemas.microsoft.com/office/drawing/2014/main" id="{00000000-0008-0000-0100-0000B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230</xdr:row>
          <xdr:rowOff>25400</xdr:rowOff>
        </xdr:from>
        <xdr:to>
          <xdr:col>10</xdr:col>
          <xdr:colOff>889000</xdr:colOff>
          <xdr:row>231</xdr:row>
          <xdr:rowOff>63500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id="{00000000-0008-0000-01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230</xdr:row>
          <xdr:rowOff>25400</xdr:rowOff>
        </xdr:from>
        <xdr:to>
          <xdr:col>11</xdr:col>
          <xdr:colOff>889000</xdr:colOff>
          <xdr:row>231</xdr:row>
          <xdr:rowOff>25400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id="{00000000-0008-0000-01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230</xdr:row>
          <xdr:rowOff>25400</xdr:rowOff>
        </xdr:from>
        <xdr:to>
          <xdr:col>13</xdr:col>
          <xdr:colOff>25400</xdr:colOff>
          <xdr:row>231</xdr:row>
          <xdr:rowOff>63500</xdr:rowOff>
        </xdr:to>
        <xdr:sp macro="" textlink="">
          <xdr:nvSpPr>
            <xdr:cNvPr id="2491" name="Check Box 443" hidden="1">
              <a:extLst>
                <a:ext uri="{63B3BB69-23CF-44E3-9099-C40C66FF867C}">
                  <a14:compatExt spid="_x0000_s2491"/>
                </a:ext>
                <a:ext uri="{FF2B5EF4-FFF2-40B4-BE49-F238E27FC236}">
                  <a16:creationId xmlns:a16="http://schemas.microsoft.com/office/drawing/2014/main" id="{00000000-0008-0000-0100-0000B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230</xdr:row>
          <xdr:rowOff>25400</xdr:rowOff>
        </xdr:from>
        <xdr:to>
          <xdr:col>14</xdr:col>
          <xdr:colOff>25400</xdr:colOff>
          <xdr:row>231</xdr:row>
          <xdr:rowOff>63500</xdr:rowOff>
        </xdr:to>
        <xdr:sp macro="" textlink="">
          <xdr:nvSpPr>
            <xdr:cNvPr id="2492" name="Check Box 444" hidden="1">
              <a:extLst>
                <a:ext uri="{63B3BB69-23CF-44E3-9099-C40C66FF867C}">
                  <a14:compatExt spid="_x0000_s2492"/>
                </a:ext>
                <a:ext uri="{FF2B5EF4-FFF2-40B4-BE49-F238E27FC236}">
                  <a16:creationId xmlns:a16="http://schemas.microsoft.com/office/drawing/2014/main" id="{00000000-0008-0000-0100-0000B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230</xdr:row>
          <xdr:rowOff>25400</xdr:rowOff>
        </xdr:from>
        <xdr:to>
          <xdr:col>15</xdr:col>
          <xdr:colOff>25400</xdr:colOff>
          <xdr:row>231</xdr:row>
          <xdr:rowOff>25400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id="{00000000-0008-0000-01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230</xdr:row>
          <xdr:rowOff>25400</xdr:rowOff>
        </xdr:from>
        <xdr:to>
          <xdr:col>16</xdr:col>
          <xdr:colOff>25400</xdr:colOff>
          <xdr:row>231</xdr:row>
          <xdr:rowOff>63500</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id="{00000000-0008-0000-01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229</xdr:row>
          <xdr:rowOff>0</xdr:rowOff>
        </xdr:from>
        <xdr:to>
          <xdr:col>8</xdr:col>
          <xdr:colOff>177800</xdr:colOff>
          <xdr:row>230</xdr:row>
          <xdr:rowOff>63500</xdr:rowOff>
        </xdr:to>
        <xdr:sp macro="" textlink="">
          <xdr:nvSpPr>
            <xdr:cNvPr id="2495" name="Check Box 447" hidden="1">
              <a:extLst>
                <a:ext uri="{63B3BB69-23CF-44E3-9099-C40C66FF867C}">
                  <a14:compatExt spid="_x0000_s2495"/>
                </a:ext>
                <a:ext uri="{FF2B5EF4-FFF2-40B4-BE49-F238E27FC236}">
                  <a16:creationId xmlns:a16="http://schemas.microsoft.com/office/drawing/2014/main" id="{00000000-0008-0000-0100-0000B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228</xdr:row>
          <xdr:rowOff>0</xdr:rowOff>
        </xdr:from>
        <xdr:to>
          <xdr:col>8</xdr:col>
          <xdr:colOff>177800</xdr:colOff>
          <xdr:row>229</xdr:row>
          <xdr:rowOff>63500</xdr:rowOff>
        </xdr:to>
        <xdr:sp macro="" textlink="">
          <xdr:nvSpPr>
            <xdr:cNvPr id="2496" name="Check Box 448" hidden="1">
              <a:extLst>
                <a:ext uri="{63B3BB69-23CF-44E3-9099-C40C66FF867C}">
                  <a14:compatExt spid="_x0000_s2496"/>
                </a:ext>
                <a:ext uri="{FF2B5EF4-FFF2-40B4-BE49-F238E27FC236}">
                  <a16:creationId xmlns:a16="http://schemas.microsoft.com/office/drawing/2014/main" id="{00000000-0008-0000-0100-0000C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230</xdr:row>
          <xdr:rowOff>25400</xdr:rowOff>
        </xdr:from>
        <xdr:to>
          <xdr:col>10</xdr:col>
          <xdr:colOff>25400</xdr:colOff>
          <xdr:row>231</xdr:row>
          <xdr:rowOff>63500</xdr:rowOff>
        </xdr:to>
        <xdr:sp macro="" textlink="">
          <xdr:nvSpPr>
            <xdr:cNvPr id="2497" name="Check Box 449" hidden="1">
              <a:extLst>
                <a:ext uri="{63B3BB69-23CF-44E3-9099-C40C66FF867C}">
                  <a14:compatExt spid="_x0000_s2497"/>
                </a:ext>
                <a:ext uri="{FF2B5EF4-FFF2-40B4-BE49-F238E27FC236}">
                  <a16:creationId xmlns:a16="http://schemas.microsoft.com/office/drawing/2014/main" id="{00000000-0008-0000-0100-0000C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230</xdr:row>
          <xdr:rowOff>25400</xdr:rowOff>
        </xdr:from>
        <xdr:to>
          <xdr:col>10</xdr:col>
          <xdr:colOff>889000</xdr:colOff>
          <xdr:row>231</xdr:row>
          <xdr:rowOff>63500</xdr:rowOff>
        </xdr:to>
        <xdr:sp macro="" textlink="">
          <xdr:nvSpPr>
            <xdr:cNvPr id="2498" name="Check Box 450" hidden="1">
              <a:extLst>
                <a:ext uri="{63B3BB69-23CF-44E3-9099-C40C66FF867C}">
                  <a14:compatExt spid="_x0000_s2498"/>
                </a:ext>
                <a:ext uri="{FF2B5EF4-FFF2-40B4-BE49-F238E27FC236}">
                  <a16:creationId xmlns:a16="http://schemas.microsoft.com/office/drawing/2014/main" id="{00000000-0008-0000-0100-0000C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230</xdr:row>
          <xdr:rowOff>25400</xdr:rowOff>
        </xdr:from>
        <xdr:to>
          <xdr:col>11</xdr:col>
          <xdr:colOff>889000</xdr:colOff>
          <xdr:row>231</xdr:row>
          <xdr:rowOff>25400</xdr:rowOff>
        </xdr:to>
        <xdr:sp macro="" textlink="">
          <xdr:nvSpPr>
            <xdr:cNvPr id="2499" name="Check Box 451" hidden="1">
              <a:extLst>
                <a:ext uri="{63B3BB69-23CF-44E3-9099-C40C66FF867C}">
                  <a14:compatExt spid="_x0000_s2499"/>
                </a:ext>
                <a:ext uri="{FF2B5EF4-FFF2-40B4-BE49-F238E27FC236}">
                  <a16:creationId xmlns:a16="http://schemas.microsoft.com/office/drawing/2014/main" id="{00000000-0008-0000-0100-0000C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230</xdr:row>
          <xdr:rowOff>25400</xdr:rowOff>
        </xdr:from>
        <xdr:to>
          <xdr:col>13</xdr:col>
          <xdr:colOff>25400</xdr:colOff>
          <xdr:row>231</xdr:row>
          <xdr:rowOff>63500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1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230</xdr:row>
          <xdr:rowOff>25400</xdr:rowOff>
        </xdr:from>
        <xdr:to>
          <xdr:col>14</xdr:col>
          <xdr:colOff>25400</xdr:colOff>
          <xdr:row>231</xdr:row>
          <xdr:rowOff>63500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1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230</xdr:row>
          <xdr:rowOff>25400</xdr:rowOff>
        </xdr:from>
        <xdr:to>
          <xdr:col>15</xdr:col>
          <xdr:colOff>25400</xdr:colOff>
          <xdr:row>231</xdr:row>
          <xdr:rowOff>25400</xdr:rowOff>
        </xdr:to>
        <xdr:sp macro="" textlink="">
          <xdr:nvSpPr>
            <xdr:cNvPr id="2502" name="Check Box 454" hidden="1">
              <a:extLst>
                <a:ext uri="{63B3BB69-23CF-44E3-9099-C40C66FF867C}">
                  <a14:compatExt spid="_x0000_s2502"/>
                </a:ext>
                <a:ext uri="{FF2B5EF4-FFF2-40B4-BE49-F238E27FC236}">
                  <a16:creationId xmlns:a16="http://schemas.microsoft.com/office/drawing/2014/main" id="{00000000-0008-0000-0100-0000C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230</xdr:row>
          <xdr:rowOff>25400</xdr:rowOff>
        </xdr:from>
        <xdr:to>
          <xdr:col>16</xdr:col>
          <xdr:colOff>25400</xdr:colOff>
          <xdr:row>231</xdr:row>
          <xdr:rowOff>63500</xdr:rowOff>
        </xdr:to>
        <xdr:sp macro="" textlink="">
          <xdr:nvSpPr>
            <xdr:cNvPr id="2503" name="Check Box 455" hidden="1">
              <a:extLst>
                <a:ext uri="{63B3BB69-23CF-44E3-9099-C40C66FF867C}">
                  <a14:compatExt spid="_x0000_s2503"/>
                </a:ext>
                <a:ext uri="{FF2B5EF4-FFF2-40B4-BE49-F238E27FC236}">
                  <a16:creationId xmlns:a16="http://schemas.microsoft.com/office/drawing/2014/main" id="{00000000-0008-0000-0100-0000C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229</xdr:row>
          <xdr:rowOff>0</xdr:rowOff>
        </xdr:from>
        <xdr:to>
          <xdr:col>8</xdr:col>
          <xdr:colOff>177800</xdr:colOff>
          <xdr:row>230</xdr:row>
          <xdr:rowOff>63500</xdr:rowOff>
        </xdr:to>
        <xdr:sp macro="" textlink="">
          <xdr:nvSpPr>
            <xdr:cNvPr id="2504" name="Check Box 456" hidden="1">
              <a:extLst>
                <a:ext uri="{63B3BB69-23CF-44E3-9099-C40C66FF867C}">
                  <a14:compatExt spid="_x0000_s2504"/>
                </a:ext>
                <a:ext uri="{FF2B5EF4-FFF2-40B4-BE49-F238E27FC236}">
                  <a16:creationId xmlns:a16="http://schemas.microsoft.com/office/drawing/2014/main" id="{00000000-0008-0000-0100-0000C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236</xdr:row>
          <xdr:rowOff>0</xdr:rowOff>
        </xdr:from>
        <xdr:to>
          <xdr:col>8</xdr:col>
          <xdr:colOff>177800</xdr:colOff>
          <xdr:row>237</xdr:row>
          <xdr:rowOff>63500</xdr:rowOff>
        </xdr:to>
        <xdr:sp macro="" textlink="">
          <xdr:nvSpPr>
            <xdr:cNvPr id="2506" name="Check Box 458" hidden="1">
              <a:extLst>
                <a:ext uri="{63B3BB69-23CF-44E3-9099-C40C66FF867C}">
                  <a14:compatExt spid="_x0000_s2506"/>
                </a:ext>
                <a:ext uri="{FF2B5EF4-FFF2-40B4-BE49-F238E27FC236}">
                  <a16:creationId xmlns:a16="http://schemas.microsoft.com/office/drawing/2014/main" id="{00000000-0008-0000-0100-0000C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238</xdr:row>
          <xdr:rowOff>25400</xdr:rowOff>
        </xdr:from>
        <xdr:to>
          <xdr:col>10</xdr:col>
          <xdr:colOff>25400</xdr:colOff>
          <xdr:row>239</xdr:row>
          <xdr:rowOff>63500</xdr:rowOff>
        </xdr:to>
        <xdr:sp macro="" textlink="">
          <xdr:nvSpPr>
            <xdr:cNvPr id="2507" name="Check Box 459" hidden="1">
              <a:extLst>
                <a:ext uri="{63B3BB69-23CF-44E3-9099-C40C66FF867C}">
                  <a14:compatExt spid="_x0000_s2507"/>
                </a:ext>
                <a:ext uri="{FF2B5EF4-FFF2-40B4-BE49-F238E27FC236}">
                  <a16:creationId xmlns:a16="http://schemas.microsoft.com/office/drawing/2014/main" id="{00000000-0008-0000-0100-0000C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238</xdr:row>
          <xdr:rowOff>25400</xdr:rowOff>
        </xdr:from>
        <xdr:to>
          <xdr:col>10</xdr:col>
          <xdr:colOff>889000</xdr:colOff>
          <xdr:row>239</xdr:row>
          <xdr:rowOff>63500</xdr:rowOff>
        </xdr:to>
        <xdr:sp macro="" textlink="">
          <xdr:nvSpPr>
            <xdr:cNvPr id="2508" name="Check Box 460" hidden="1">
              <a:extLst>
                <a:ext uri="{63B3BB69-23CF-44E3-9099-C40C66FF867C}">
                  <a14:compatExt spid="_x0000_s2508"/>
                </a:ext>
                <a:ext uri="{FF2B5EF4-FFF2-40B4-BE49-F238E27FC236}">
                  <a16:creationId xmlns:a16="http://schemas.microsoft.com/office/drawing/2014/main" id="{00000000-0008-0000-01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238</xdr:row>
          <xdr:rowOff>25400</xdr:rowOff>
        </xdr:from>
        <xdr:to>
          <xdr:col>11</xdr:col>
          <xdr:colOff>889000</xdr:colOff>
          <xdr:row>239</xdr:row>
          <xdr:rowOff>25400</xdr:rowOff>
        </xdr:to>
        <xdr:sp macro="" textlink="">
          <xdr:nvSpPr>
            <xdr:cNvPr id="2509" name="Check Box 461" hidden="1">
              <a:extLst>
                <a:ext uri="{63B3BB69-23CF-44E3-9099-C40C66FF867C}">
                  <a14:compatExt spid="_x0000_s2509"/>
                </a:ext>
                <a:ext uri="{FF2B5EF4-FFF2-40B4-BE49-F238E27FC236}">
                  <a16:creationId xmlns:a16="http://schemas.microsoft.com/office/drawing/2014/main" id="{00000000-0008-0000-01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238</xdr:row>
          <xdr:rowOff>25400</xdr:rowOff>
        </xdr:from>
        <xdr:to>
          <xdr:col>13</xdr:col>
          <xdr:colOff>25400</xdr:colOff>
          <xdr:row>239</xdr:row>
          <xdr:rowOff>63500</xdr:rowOff>
        </xdr:to>
        <xdr:sp macro="" textlink="">
          <xdr:nvSpPr>
            <xdr:cNvPr id="2510" name="Check Box 462" hidden="1">
              <a:extLst>
                <a:ext uri="{63B3BB69-23CF-44E3-9099-C40C66FF867C}">
                  <a14:compatExt spid="_x0000_s2510"/>
                </a:ext>
                <a:ext uri="{FF2B5EF4-FFF2-40B4-BE49-F238E27FC236}">
                  <a16:creationId xmlns:a16="http://schemas.microsoft.com/office/drawing/2014/main" id="{00000000-0008-0000-0100-0000C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238</xdr:row>
          <xdr:rowOff>25400</xdr:rowOff>
        </xdr:from>
        <xdr:to>
          <xdr:col>14</xdr:col>
          <xdr:colOff>25400</xdr:colOff>
          <xdr:row>239</xdr:row>
          <xdr:rowOff>63500</xdr:rowOff>
        </xdr:to>
        <xdr:sp macro="" textlink="">
          <xdr:nvSpPr>
            <xdr:cNvPr id="2511" name="Check Box 463" hidden="1">
              <a:extLst>
                <a:ext uri="{63B3BB69-23CF-44E3-9099-C40C66FF867C}">
                  <a14:compatExt spid="_x0000_s2511"/>
                </a:ext>
                <a:ext uri="{FF2B5EF4-FFF2-40B4-BE49-F238E27FC236}">
                  <a16:creationId xmlns:a16="http://schemas.microsoft.com/office/drawing/2014/main" id="{00000000-0008-0000-0100-0000C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238</xdr:row>
          <xdr:rowOff>25400</xdr:rowOff>
        </xdr:from>
        <xdr:to>
          <xdr:col>15</xdr:col>
          <xdr:colOff>25400</xdr:colOff>
          <xdr:row>239</xdr:row>
          <xdr:rowOff>25400</xdr:rowOff>
        </xdr:to>
        <xdr:sp macro="" textlink="">
          <xdr:nvSpPr>
            <xdr:cNvPr id="2512" name="Check Box 464" hidden="1">
              <a:extLst>
                <a:ext uri="{63B3BB69-23CF-44E3-9099-C40C66FF867C}">
                  <a14:compatExt spid="_x0000_s2512"/>
                </a:ext>
                <a:ext uri="{FF2B5EF4-FFF2-40B4-BE49-F238E27FC236}">
                  <a16:creationId xmlns:a16="http://schemas.microsoft.com/office/drawing/2014/main" id="{00000000-0008-0000-0100-0000D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238</xdr:row>
          <xdr:rowOff>25400</xdr:rowOff>
        </xdr:from>
        <xdr:to>
          <xdr:col>16</xdr:col>
          <xdr:colOff>25400</xdr:colOff>
          <xdr:row>239</xdr:row>
          <xdr:rowOff>63500</xdr:rowOff>
        </xdr:to>
        <xdr:sp macro="" textlink="">
          <xdr:nvSpPr>
            <xdr:cNvPr id="2513" name="Check Box 465" hidden="1">
              <a:extLst>
                <a:ext uri="{63B3BB69-23CF-44E3-9099-C40C66FF867C}">
                  <a14:compatExt spid="_x0000_s2513"/>
                </a:ext>
                <a:ext uri="{FF2B5EF4-FFF2-40B4-BE49-F238E27FC236}">
                  <a16:creationId xmlns:a16="http://schemas.microsoft.com/office/drawing/2014/main" id="{00000000-0008-0000-0100-0000D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237</xdr:row>
          <xdr:rowOff>0</xdr:rowOff>
        </xdr:from>
        <xdr:to>
          <xdr:col>8</xdr:col>
          <xdr:colOff>177800</xdr:colOff>
          <xdr:row>238</xdr:row>
          <xdr:rowOff>63500</xdr:rowOff>
        </xdr:to>
        <xdr:sp macro="" textlink="">
          <xdr:nvSpPr>
            <xdr:cNvPr id="2514" name="Check Box 466" hidden="1">
              <a:extLst>
                <a:ext uri="{63B3BB69-23CF-44E3-9099-C40C66FF867C}">
                  <a14:compatExt spid="_x0000_s2514"/>
                </a:ext>
                <a:ext uri="{FF2B5EF4-FFF2-40B4-BE49-F238E27FC236}">
                  <a16:creationId xmlns:a16="http://schemas.microsoft.com/office/drawing/2014/main" id="{00000000-0008-0000-0100-0000D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236</xdr:row>
          <xdr:rowOff>0</xdr:rowOff>
        </xdr:from>
        <xdr:to>
          <xdr:col>8</xdr:col>
          <xdr:colOff>177800</xdr:colOff>
          <xdr:row>237</xdr:row>
          <xdr:rowOff>63500</xdr:rowOff>
        </xdr:to>
        <xdr:sp macro="" textlink="">
          <xdr:nvSpPr>
            <xdr:cNvPr id="2515" name="Check Box 467" hidden="1">
              <a:extLst>
                <a:ext uri="{63B3BB69-23CF-44E3-9099-C40C66FF867C}">
                  <a14:compatExt spid="_x0000_s2515"/>
                </a:ext>
                <a:ext uri="{FF2B5EF4-FFF2-40B4-BE49-F238E27FC236}">
                  <a16:creationId xmlns:a16="http://schemas.microsoft.com/office/drawing/2014/main" id="{00000000-0008-0000-0100-0000D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238</xdr:row>
          <xdr:rowOff>25400</xdr:rowOff>
        </xdr:from>
        <xdr:to>
          <xdr:col>10</xdr:col>
          <xdr:colOff>25400</xdr:colOff>
          <xdr:row>239</xdr:row>
          <xdr:rowOff>63500</xdr:rowOff>
        </xdr:to>
        <xdr:sp macro="" textlink="">
          <xdr:nvSpPr>
            <xdr:cNvPr id="2516" name="Check Box 468" hidden="1">
              <a:extLst>
                <a:ext uri="{63B3BB69-23CF-44E3-9099-C40C66FF867C}">
                  <a14:compatExt spid="_x0000_s2516"/>
                </a:ext>
                <a:ext uri="{FF2B5EF4-FFF2-40B4-BE49-F238E27FC236}">
                  <a16:creationId xmlns:a16="http://schemas.microsoft.com/office/drawing/2014/main" id="{00000000-0008-0000-0100-0000D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238</xdr:row>
          <xdr:rowOff>25400</xdr:rowOff>
        </xdr:from>
        <xdr:to>
          <xdr:col>10</xdr:col>
          <xdr:colOff>889000</xdr:colOff>
          <xdr:row>239</xdr:row>
          <xdr:rowOff>63500</xdr:rowOff>
        </xdr:to>
        <xdr:sp macro="" textlink="">
          <xdr:nvSpPr>
            <xdr:cNvPr id="2517" name="Check Box 469" hidden="1">
              <a:extLst>
                <a:ext uri="{63B3BB69-23CF-44E3-9099-C40C66FF867C}">
                  <a14:compatExt spid="_x0000_s2517"/>
                </a:ext>
                <a:ext uri="{FF2B5EF4-FFF2-40B4-BE49-F238E27FC236}">
                  <a16:creationId xmlns:a16="http://schemas.microsoft.com/office/drawing/2014/main" id="{00000000-0008-0000-0100-0000D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238</xdr:row>
          <xdr:rowOff>25400</xdr:rowOff>
        </xdr:from>
        <xdr:to>
          <xdr:col>11</xdr:col>
          <xdr:colOff>889000</xdr:colOff>
          <xdr:row>239</xdr:row>
          <xdr:rowOff>25400</xdr:rowOff>
        </xdr:to>
        <xdr:sp macro="" textlink="">
          <xdr:nvSpPr>
            <xdr:cNvPr id="2518" name="Check Box 470" hidden="1">
              <a:extLst>
                <a:ext uri="{63B3BB69-23CF-44E3-9099-C40C66FF867C}">
                  <a14:compatExt spid="_x0000_s2518"/>
                </a:ext>
                <a:ext uri="{FF2B5EF4-FFF2-40B4-BE49-F238E27FC236}">
                  <a16:creationId xmlns:a16="http://schemas.microsoft.com/office/drawing/2014/main" id="{00000000-0008-0000-0100-0000D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238</xdr:row>
          <xdr:rowOff>25400</xdr:rowOff>
        </xdr:from>
        <xdr:to>
          <xdr:col>13</xdr:col>
          <xdr:colOff>25400</xdr:colOff>
          <xdr:row>239</xdr:row>
          <xdr:rowOff>63500</xdr:rowOff>
        </xdr:to>
        <xdr:sp macro="" textlink="">
          <xdr:nvSpPr>
            <xdr:cNvPr id="2519" name="Check Box 471" hidden="1">
              <a:extLst>
                <a:ext uri="{63B3BB69-23CF-44E3-9099-C40C66FF867C}">
                  <a14:compatExt spid="_x0000_s2519"/>
                </a:ext>
                <a:ext uri="{FF2B5EF4-FFF2-40B4-BE49-F238E27FC236}">
                  <a16:creationId xmlns:a16="http://schemas.microsoft.com/office/drawing/2014/main" id="{00000000-0008-0000-0100-0000D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238</xdr:row>
          <xdr:rowOff>25400</xdr:rowOff>
        </xdr:from>
        <xdr:to>
          <xdr:col>14</xdr:col>
          <xdr:colOff>25400</xdr:colOff>
          <xdr:row>239</xdr:row>
          <xdr:rowOff>63500</xdr:rowOff>
        </xdr:to>
        <xdr:sp macro="" textlink="">
          <xdr:nvSpPr>
            <xdr:cNvPr id="2520" name="Check Box 472" hidden="1">
              <a:extLst>
                <a:ext uri="{63B3BB69-23CF-44E3-9099-C40C66FF867C}">
                  <a14:compatExt spid="_x0000_s2520"/>
                </a:ext>
                <a:ext uri="{FF2B5EF4-FFF2-40B4-BE49-F238E27FC236}">
                  <a16:creationId xmlns:a16="http://schemas.microsoft.com/office/drawing/2014/main" id="{00000000-0008-0000-0100-0000D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238</xdr:row>
          <xdr:rowOff>25400</xdr:rowOff>
        </xdr:from>
        <xdr:to>
          <xdr:col>15</xdr:col>
          <xdr:colOff>25400</xdr:colOff>
          <xdr:row>239</xdr:row>
          <xdr:rowOff>25400</xdr:rowOff>
        </xdr:to>
        <xdr:sp macro="" textlink="">
          <xdr:nvSpPr>
            <xdr:cNvPr id="2521" name="Check Box 473" hidden="1">
              <a:extLst>
                <a:ext uri="{63B3BB69-23CF-44E3-9099-C40C66FF867C}">
                  <a14:compatExt spid="_x0000_s2521"/>
                </a:ext>
                <a:ext uri="{FF2B5EF4-FFF2-40B4-BE49-F238E27FC236}">
                  <a16:creationId xmlns:a16="http://schemas.microsoft.com/office/drawing/2014/main" id="{00000000-0008-0000-0100-0000D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238</xdr:row>
          <xdr:rowOff>25400</xdr:rowOff>
        </xdr:from>
        <xdr:to>
          <xdr:col>16</xdr:col>
          <xdr:colOff>25400</xdr:colOff>
          <xdr:row>239</xdr:row>
          <xdr:rowOff>63500</xdr:rowOff>
        </xdr:to>
        <xdr:sp macro="" textlink="">
          <xdr:nvSpPr>
            <xdr:cNvPr id="2522" name="Check Box 474" hidden="1">
              <a:extLst>
                <a:ext uri="{63B3BB69-23CF-44E3-9099-C40C66FF867C}">
                  <a14:compatExt spid="_x0000_s2522"/>
                </a:ext>
                <a:ext uri="{FF2B5EF4-FFF2-40B4-BE49-F238E27FC236}">
                  <a16:creationId xmlns:a16="http://schemas.microsoft.com/office/drawing/2014/main" id="{00000000-0008-0000-0100-0000D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237</xdr:row>
          <xdr:rowOff>0</xdr:rowOff>
        </xdr:from>
        <xdr:to>
          <xdr:col>8</xdr:col>
          <xdr:colOff>177800</xdr:colOff>
          <xdr:row>238</xdr:row>
          <xdr:rowOff>63500</xdr:rowOff>
        </xdr:to>
        <xdr:sp macro="" textlink="">
          <xdr:nvSpPr>
            <xdr:cNvPr id="2523" name="Check Box 475" hidden="1">
              <a:extLst>
                <a:ext uri="{63B3BB69-23CF-44E3-9099-C40C66FF867C}">
                  <a14:compatExt spid="_x0000_s2523"/>
                </a:ext>
                <a:ext uri="{FF2B5EF4-FFF2-40B4-BE49-F238E27FC236}">
                  <a16:creationId xmlns:a16="http://schemas.microsoft.com/office/drawing/2014/main" id="{00000000-0008-0000-0100-0000D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244</xdr:row>
          <xdr:rowOff>0</xdr:rowOff>
        </xdr:from>
        <xdr:to>
          <xdr:col>8</xdr:col>
          <xdr:colOff>177800</xdr:colOff>
          <xdr:row>245</xdr:row>
          <xdr:rowOff>63500</xdr:rowOff>
        </xdr:to>
        <xdr:sp macro="" textlink="">
          <xdr:nvSpPr>
            <xdr:cNvPr id="2525" name="Check Box 477" hidden="1">
              <a:extLst>
                <a:ext uri="{63B3BB69-23CF-44E3-9099-C40C66FF867C}">
                  <a14:compatExt spid="_x0000_s2525"/>
                </a:ext>
                <a:ext uri="{FF2B5EF4-FFF2-40B4-BE49-F238E27FC236}">
                  <a16:creationId xmlns:a16="http://schemas.microsoft.com/office/drawing/2014/main" id="{00000000-0008-0000-0100-0000D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246</xdr:row>
          <xdr:rowOff>25400</xdr:rowOff>
        </xdr:from>
        <xdr:to>
          <xdr:col>10</xdr:col>
          <xdr:colOff>25400</xdr:colOff>
          <xdr:row>247</xdr:row>
          <xdr:rowOff>63500</xdr:rowOff>
        </xdr:to>
        <xdr:sp macro="" textlink="">
          <xdr:nvSpPr>
            <xdr:cNvPr id="2526" name="Check Box 478" hidden="1">
              <a:extLst>
                <a:ext uri="{63B3BB69-23CF-44E3-9099-C40C66FF867C}">
                  <a14:compatExt spid="_x0000_s2526"/>
                </a:ext>
                <a:ext uri="{FF2B5EF4-FFF2-40B4-BE49-F238E27FC236}">
                  <a16:creationId xmlns:a16="http://schemas.microsoft.com/office/drawing/2014/main" id="{00000000-0008-0000-0100-0000D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246</xdr:row>
          <xdr:rowOff>25400</xdr:rowOff>
        </xdr:from>
        <xdr:to>
          <xdr:col>10</xdr:col>
          <xdr:colOff>889000</xdr:colOff>
          <xdr:row>247</xdr:row>
          <xdr:rowOff>63500</xdr:rowOff>
        </xdr:to>
        <xdr:sp macro="" textlink="">
          <xdr:nvSpPr>
            <xdr:cNvPr id="2527" name="Check Box 479" hidden="1">
              <a:extLst>
                <a:ext uri="{63B3BB69-23CF-44E3-9099-C40C66FF867C}">
                  <a14:compatExt spid="_x0000_s2527"/>
                </a:ext>
                <a:ext uri="{FF2B5EF4-FFF2-40B4-BE49-F238E27FC236}">
                  <a16:creationId xmlns:a16="http://schemas.microsoft.com/office/drawing/2014/main" id="{00000000-0008-0000-0100-0000D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246</xdr:row>
          <xdr:rowOff>25400</xdr:rowOff>
        </xdr:from>
        <xdr:to>
          <xdr:col>11</xdr:col>
          <xdr:colOff>889000</xdr:colOff>
          <xdr:row>247</xdr:row>
          <xdr:rowOff>25400</xdr:rowOff>
        </xdr:to>
        <xdr:sp macro="" textlink="">
          <xdr:nvSpPr>
            <xdr:cNvPr id="2528" name="Check Box 480" hidden="1">
              <a:extLst>
                <a:ext uri="{63B3BB69-23CF-44E3-9099-C40C66FF867C}">
                  <a14:compatExt spid="_x0000_s2528"/>
                </a:ext>
                <a:ext uri="{FF2B5EF4-FFF2-40B4-BE49-F238E27FC236}">
                  <a16:creationId xmlns:a16="http://schemas.microsoft.com/office/drawing/2014/main" id="{00000000-0008-0000-0100-0000E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246</xdr:row>
          <xdr:rowOff>25400</xdr:rowOff>
        </xdr:from>
        <xdr:to>
          <xdr:col>13</xdr:col>
          <xdr:colOff>25400</xdr:colOff>
          <xdr:row>247</xdr:row>
          <xdr:rowOff>63500</xdr:rowOff>
        </xdr:to>
        <xdr:sp macro="" textlink="">
          <xdr:nvSpPr>
            <xdr:cNvPr id="2529" name="Check Box 481" hidden="1">
              <a:extLst>
                <a:ext uri="{63B3BB69-23CF-44E3-9099-C40C66FF867C}">
                  <a14:compatExt spid="_x0000_s2529"/>
                </a:ext>
                <a:ext uri="{FF2B5EF4-FFF2-40B4-BE49-F238E27FC236}">
                  <a16:creationId xmlns:a16="http://schemas.microsoft.com/office/drawing/2014/main" id="{00000000-0008-0000-0100-0000E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246</xdr:row>
          <xdr:rowOff>25400</xdr:rowOff>
        </xdr:from>
        <xdr:to>
          <xdr:col>14</xdr:col>
          <xdr:colOff>25400</xdr:colOff>
          <xdr:row>247</xdr:row>
          <xdr:rowOff>63500</xdr:rowOff>
        </xdr:to>
        <xdr:sp macro="" textlink="">
          <xdr:nvSpPr>
            <xdr:cNvPr id="2530" name="Check Box 482" hidden="1">
              <a:extLst>
                <a:ext uri="{63B3BB69-23CF-44E3-9099-C40C66FF867C}">
                  <a14:compatExt spid="_x0000_s2530"/>
                </a:ext>
                <a:ext uri="{FF2B5EF4-FFF2-40B4-BE49-F238E27FC236}">
                  <a16:creationId xmlns:a16="http://schemas.microsoft.com/office/drawing/2014/main" id="{00000000-0008-0000-0100-0000E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246</xdr:row>
          <xdr:rowOff>25400</xdr:rowOff>
        </xdr:from>
        <xdr:to>
          <xdr:col>15</xdr:col>
          <xdr:colOff>25400</xdr:colOff>
          <xdr:row>247</xdr:row>
          <xdr:rowOff>25400</xdr:rowOff>
        </xdr:to>
        <xdr:sp macro="" textlink="">
          <xdr:nvSpPr>
            <xdr:cNvPr id="2531" name="Check Box 483" hidden="1">
              <a:extLst>
                <a:ext uri="{63B3BB69-23CF-44E3-9099-C40C66FF867C}">
                  <a14:compatExt spid="_x0000_s2531"/>
                </a:ext>
                <a:ext uri="{FF2B5EF4-FFF2-40B4-BE49-F238E27FC236}">
                  <a16:creationId xmlns:a16="http://schemas.microsoft.com/office/drawing/2014/main" id="{00000000-0008-0000-0100-0000E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246</xdr:row>
          <xdr:rowOff>25400</xdr:rowOff>
        </xdr:from>
        <xdr:to>
          <xdr:col>16</xdr:col>
          <xdr:colOff>25400</xdr:colOff>
          <xdr:row>247</xdr:row>
          <xdr:rowOff>63500</xdr:rowOff>
        </xdr:to>
        <xdr:sp macro="" textlink="">
          <xdr:nvSpPr>
            <xdr:cNvPr id="2532" name="Check Box 484" hidden="1">
              <a:extLst>
                <a:ext uri="{63B3BB69-23CF-44E3-9099-C40C66FF867C}">
                  <a14:compatExt spid="_x0000_s2532"/>
                </a:ext>
                <a:ext uri="{FF2B5EF4-FFF2-40B4-BE49-F238E27FC236}">
                  <a16:creationId xmlns:a16="http://schemas.microsoft.com/office/drawing/2014/main" id="{00000000-0008-0000-0100-0000E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245</xdr:row>
          <xdr:rowOff>0</xdr:rowOff>
        </xdr:from>
        <xdr:to>
          <xdr:col>8</xdr:col>
          <xdr:colOff>177800</xdr:colOff>
          <xdr:row>246</xdr:row>
          <xdr:rowOff>63500</xdr:rowOff>
        </xdr:to>
        <xdr:sp macro="" textlink="">
          <xdr:nvSpPr>
            <xdr:cNvPr id="2533" name="Check Box 485" hidden="1">
              <a:extLst>
                <a:ext uri="{63B3BB69-23CF-44E3-9099-C40C66FF867C}">
                  <a14:compatExt spid="_x0000_s2533"/>
                </a:ext>
                <a:ext uri="{FF2B5EF4-FFF2-40B4-BE49-F238E27FC236}">
                  <a16:creationId xmlns:a16="http://schemas.microsoft.com/office/drawing/2014/main" id="{00000000-0008-0000-0100-0000E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244</xdr:row>
          <xdr:rowOff>0</xdr:rowOff>
        </xdr:from>
        <xdr:to>
          <xdr:col>8</xdr:col>
          <xdr:colOff>177800</xdr:colOff>
          <xdr:row>245</xdr:row>
          <xdr:rowOff>63500</xdr:rowOff>
        </xdr:to>
        <xdr:sp macro="" textlink="">
          <xdr:nvSpPr>
            <xdr:cNvPr id="2534" name="Check Box 486" hidden="1">
              <a:extLst>
                <a:ext uri="{63B3BB69-23CF-44E3-9099-C40C66FF867C}">
                  <a14:compatExt spid="_x0000_s2534"/>
                </a:ext>
                <a:ext uri="{FF2B5EF4-FFF2-40B4-BE49-F238E27FC236}">
                  <a16:creationId xmlns:a16="http://schemas.microsoft.com/office/drawing/2014/main" id="{00000000-0008-0000-0100-0000E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246</xdr:row>
          <xdr:rowOff>25400</xdr:rowOff>
        </xdr:from>
        <xdr:to>
          <xdr:col>10</xdr:col>
          <xdr:colOff>25400</xdr:colOff>
          <xdr:row>247</xdr:row>
          <xdr:rowOff>63500</xdr:rowOff>
        </xdr:to>
        <xdr:sp macro="" textlink="">
          <xdr:nvSpPr>
            <xdr:cNvPr id="2535" name="Check Box 487" hidden="1">
              <a:extLst>
                <a:ext uri="{63B3BB69-23CF-44E3-9099-C40C66FF867C}">
                  <a14:compatExt spid="_x0000_s2535"/>
                </a:ext>
                <a:ext uri="{FF2B5EF4-FFF2-40B4-BE49-F238E27FC236}">
                  <a16:creationId xmlns:a16="http://schemas.microsoft.com/office/drawing/2014/main" id="{00000000-0008-0000-0100-0000E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246</xdr:row>
          <xdr:rowOff>25400</xdr:rowOff>
        </xdr:from>
        <xdr:to>
          <xdr:col>10</xdr:col>
          <xdr:colOff>889000</xdr:colOff>
          <xdr:row>247</xdr:row>
          <xdr:rowOff>63500</xdr:rowOff>
        </xdr:to>
        <xdr:sp macro="" textlink="">
          <xdr:nvSpPr>
            <xdr:cNvPr id="2536" name="Check Box 488" hidden="1">
              <a:extLst>
                <a:ext uri="{63B3BB69-23CF-44E3-9099-C40C66FF867C}">
                  <a14:compatExt spid="_x0000_s2536"/>
                </a:ext>
                <a:ext uri="{FF2B5EF4-FFF2-40B4-BE49-F238E27FC236}">
                  <a16:creationId xmlns:a16="http://schemas.microsoft.com/office/drawing/2014/main" id="{00000000-0008-0000-0100-0000E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246</xdr:row>
          <xdr:rowOff>25400</xdr:rowOff>
        </xdr:from>
        <xdr:to>
          <xdr:col>11</xdr:col>
          <xdr:colOff>889000</xdr:colOff>
          <xdr:row>247</xdr:row>
          <xdr:rowOff>25400</xdr:rowOff>
        </xdr:to>
        <xdr:sp macro="" textlink="">
          <xdr:nvSpPr>
            <xdr:cNvPr id="2537" name="Check Box 489" hidden="1">
              <a:extLst>
                <a:ext uri="{63B3BB69-23CF-44E3-9099-C40C66FF867C}">
                  <a14:compatExt spid="_x0000_s2537"/>
                </a:ext>
                <a:ext uri="{FF2B5EF4-FFF2-40B4-BE49-F238E27FC236}">
                  <a16:creationId xmlns:a16="http://schemas.microsoft.com/office/drawing/2014/main" id="{00000000-0008-0000-0100-0000E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246</xdr:row>
          <xdr:rowOff>25400</xdr:rowOff>
        </xdr:from>
        <xdr:to>
          <xdr:col>13</xdr:col>
          <xdr:colOff>25400</xdr:colOff>
          <xdr:row>247</xdr:row>
          <xdr:rowOff>63500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id="{00000000-0008-0000-01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246</xdr:row>
          <xdr:rowOff>25400</xdr:rowOff>
        </xdr:from>
        <xdr:to>
          <xdr:col>14</xdr:col>
          <xdr:colOff>25400</xdr:colOff>
          <xdr:row>247</xdr:row>
          <xdr:rowOff>63500</xdr:rowOff>
        </xdr:to>
        <xdr:sp macro="" textlink="">
          <xdr:nvSpPr>
            <xdr:cNvPr id="2539" name="Check Box 491" hidden="1">
              <a:extLst>
                <a:ext uri="{63B3BB69-23CF-44E3-9099-C40C66FF867C}">
                  <a14:compatExt spid="_x0000_s2539"/>
                </a:ext>
                <a:ext uri="{FF2B5EF4-FFF2-40B4-BE49-F238E27FC236}">
                  <a16:creationId xmlns:a16="http://schemas.microsoft.com/office/drawing/2014/main" id="{00000000-0008-0000-0100-0000E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246</xdr:row>
          <xdr:rowOff>25400</xdr:rowOff>
        </xdr:from>
        <xdr:to>
          <xdr:col>15</xdr:col>
          <xdr:colOff>25400</xdr:colOff>
          <xdr:row>247</xdr:row>
          <xdr:rowOff>25400</xdr:rowOff>
        </xdr:to>
        <xdr:sp macro="" textlink="">
          <xdr:nvSpPr>
            <xdr:cNvPr id="2540" name="Check Box 492" hidden="1">
              <a:extLst>
                <a:ext uri="{63B3BB69-23CF-44E3-9099-C40C66FF867C}">
                  <a14:compatExt spid="_x0000_s2540"/>
                </a:ext>
                <a:ext uri="{FF2B5EF4-FFF2-40B4-BE49-F238E27FC236}">
                  <a16:creationId xmlns:a16="http://schemas.microsoft.com/office/drawing/2014/main" id="{00000000-0008-0000-0100-0000E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246</xdr:row>
          <xdr:rowOff>25400</xdr:rowOff>
        </xdr:from>
        <xdr:to>
          <xdr:col>16</xdr:col>
          <xdr:colOff>25400</xdr:colOff>
          <xdr:row>247</xdr:row>
          <xdr:rowOff>63500</xdr:rowOff>
        </xdr:to>
        <xdr:sp macro="" textlink="">
          <xdr:nvSpPr>
            <xdr:cNvPr id="2541" name="Check Box 493" hidden="1">
              <a:extLst>
                <a:ext uri="{63B3BB69-23CF-44E3-9099-C40C66FF867C}">
                  <a14:compatExt spid="_x0000_s2541"/>
                </a:ext>
                <a:ext uri="{FF2B5EF4-FFF2-40B4-BE49-F238E27FC236}">
                  <a16:creationId xmlns:a16="http://schemas.microsoft.com/office/drawing/2014/main" id="{00000000-0008-0000-01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245</xdr:row>
          <xdr:rowOff>0</xdr:rowOff>
        </xdr:from>
        <xdr:to>
          <xdr:col>8</xdr:col>
          <xdr:colOff>177800</xdr:colOff>
          <xdr:row>246</xdr:row>
          <xdr:rowOff>63500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id="{00000000-0008-0000-01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252</xdr:row>
          <xdr:rowOff>0</xdr:rowOff>
        </xdr:from>
        <xdr:to>
          <xdr:col>8</xdr:col>
          <xdr:colOff>177800</xdr:colOff>
          <xdr:row>253</xdr:row>
          <xdr:rowOff>63500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254</xdr:row>
          <xdr:rowOff>25400</xdr:rowOff>
        </xdr:from>
        <xdr:to>
          <xdr:col>10</xdr:col>
          <xdr:colOff>25400</xdr:colOff>
          <xdr:row>255</xdr:row>
          <xdr:rowOff>63500</xdr:rowOff>
        </xdr:to>
        <xdr:sp macro="" textlink="">
          <xdr:nvSpPr>
            <xdr:cNvPr id="2545" name="Check Box 497" hidden="1">
              <a:extLst>
                <a:ext uri="{63B3BB69-23CF-44E3-9099-C40C66FF867C}">
                  <a14:compatExt spid="_x0000_s2545"/>
                </a:ext>
                <a:ext uri="{FF2B5EF4-FFF2-40B4-BE49-F238E27FC236}">
                  <a16:creationId xmlns:a16="http://schemas.microsoft.com/office/drawing/2014/main" id="{00000000-0008-0000-0100-0000F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254</xdr:row>
          <xdr:rowOff>25400</xdr:rowOff>
        </xdr:from>
        <xdr:to>
          <xdr:col>10</xdr:col>
          <xdr:colOff>889000</xdr:colOff>
          <xdr:row>255</xdr:row>
          <xdr:rowOff>63500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254</xdr:row>
          <xdr:rowOff>25400</xdr:rowOff>
        </xdr:from>
        <xdr:to>
          <xdr:col>11</xdr:col>
          <xdr:colOff>889000</xdr:colOff>
          <xdr:row>255</xdr:row>
          <xdr:rowOff>25400</xdr:rowOff>
        </xdr:to>
        <xdr:sp macro="" textlink="">
          <xdr:nvSpPr>
            <xdr:cNvPr id="2547" name="Check Box 499" hidden="1">
              <a:extLst>
                <a:ext uri="{63B3BB69-23CF-44E3-9099-C40C66FF867C}">
                  <a14:compatExt spid="_x0000_s2547"/>
                </a:ext>
                <a:ext uri="{FF2B5EF4-FFF2-40B4-BE49-F238E27FC236}">
                  <a16:creationId xmlns:a16="http://schemas.microsoft.com/office/drawing/2014/main" id="{00000000-0008-0000-0100-0000F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254</xdr:row>
          <xdr:rowOff>25400</xdr:rowOff>
        </xdr:from>
        <xdr:to>
          <xdr:col>13</xdr:col>
          <xdr:colOff>25400</xdr:colOff>
          <xdr:row>255</xdr:row>
          <xdr:rowOff>63500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254</xdr:row>
          <xdr:rowOff>25400</xdr:rowOff>
        </xdr:from>
        <xdr:to>
          <xdr:col>14</xdr:col>
          <xdr:colOff>25400</xdr:colOff>
          <xdr:row>255</xdr:row>
          <xdr:rowOff>63500</xdr:rowOff>
        </xdr:to>
        <xdr:sp macro="" textlink="">
          <xdr:nvSpPr>
            <xdr:cNvPr id="2549" name="Check Box 501" hidden="1">
              <a:extLst>
                <a:ext uri="{63B3BB69-23CF-44E3-9099-C40C66FF867C}">
                  <a14:compatExt spid="_x0000_s2549"/>
                </a:ext>
                <a:ext uri="{FF2B5EF4-FFF2-40B4-BE49-F238E27FC236}">
                  <a16:creationId xmlns:a16="http://schemas.microsoft.com/office/drawing/2014/main" id="{00000000-0008-0000-0100-0000F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254</xdr:row>
          <xdr:rowOff>25400</xdr:rowOff>
        </xdr:from>
        <xdr:to>
          <xdr:col>15</xdr:col>
          <xdr:colOff>25400</xdr:colOff>
          <xdr:row>255</xdr:row>
          <xdr:rowOff>25400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254</xdr:row>
          <xdr:rowOff>25400</xdr:rowOff>
        </xdr:from>
        <xdr:to>
          <xdr:col>16</xdr:col>
          <xdr:colOff>25400</xdr:colOff>
          <xdr:row>255</xdr:row>
          <xdr:rowOff>63500</xdr:rowOff>
        </xdr:to>
        <xdr:sp macro="" textlink="">
          <xdr:nvSpPr>
            <xdr:cNvPr id="2551" name="Check Box 503" hidden="1">
              <a:extLst>
                <a:ext uri="{63B3BB69-23CF-44E3-9099-C40C66FF867C}">
                  <a14:compatExt spid="_x0000_s2551"/>
                </a:ext>
                <a:ext uri="{FF2B5EF4-FFF2-40B4-BE49-F238E27FC236}">
                  <a16:creationId xmlns:a16="http://schemas.microsoft.com/office/drawing/2014/main" id="{00000000-0008-0000-0100-0000F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253</xdr:row>
          <xdr:rowOff>0</xdr:rowOff>
        </xdr:from>
        <xdr:to>
          <xdr:col>8</xdr:col>
          <xdr:colOff>177800</xdr:colOff>
          <xdr:row>254</xdr:row>
          <xdr:rowOff>63500</xdr:rowOff>
        </xdr:to>
        <xdr:sp macro="" textlink="">
          <xdr:nvSpPr>
            <xdr:cNvPr id="2552" name="Check Box 504" hidden="1">
              <a:extLst>
                <a:ext uri="{63B3BB69-23CF-44E3-9099-C40C66FF867C}">
                  <a14:compatExt spid="_x0000_s2552"/>
                </a:ext>
                <a:ext uri="{FF2B5EF4-FFF2-40B4-BE49-F238E27FC236}">
                  <a16:creationId xmlns:a16="http://schemas.microsoft.com/office/drawing/2014/main" id="{00000000-0008-0000-0100-0000F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252</xdr:row>
          <xdr:rowOff>0</xdr:rowOff>
        </xdr:from>
        <xdr:to>
          <xdr:col>8</xdr:col>
          <xdr:colOff>177800</xdr:colOff>
          <xdr:row>253</xdr:row>
          <xdr:rowOff>63500</xdr:rowOff>
        </xdr:to>
        <xdr:sp macro="" textlink="">
          <xdr:nvSpPr>
            <xdr:cNvPr id="2553" name="Check Box 505" hidden="1">
              <a:extLst>
                <a:ext uri="{63B3BB69-23CF-44E3-9099-C40C66FF867C}">
                  <a14:compatExt spid="_x0000_s2553"/>
                </a:ext>
                <a:ext uri="{FF2B5EF4-FFF2-40B4-BE49-F238E27FC236}">
                  <a16:creationId xmlns:a16="http://schemas.microsoft.com/office/drawing/2014/main" id="{00000000-0008-0000-0100-0000F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254</xdr:row>
          <xdr:rowOff>25400</xdr:rowOff>
        </xdr:from>
        <xdr:to>
          <xdr:col>10</xdr:col>
          <xdr:colOff>25400</xdr:colOff>
          <xdr:row>255</xdr:row>
          <xdr:rowOff>63500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254</xdr:row>
          <xdr:rowOff>25400</xdr:rowOff>
        </xdr:from>
        <xdr:to>
          <xdr:col>10</xdr:col>
          <xdr:colOff>889000</xdr:colOff>
          <xdr:row>255</xdr:row>
          <xdr:rowOff>63500</xdr:rowOff>
        </xdr:to>
        <xdr:sp macro="" textlink="">
          <xdr:nvSpPr>
            <xdr:cNvPr id="2555" name="Check Box 507" hidden="1">
              <a:extLst>
                <a:ext uri="{63B3BB69-23CF-44E3-9099-C40C66FF867C}">
                  <a14:compatExt spid="_x0000_s2555"/>
                </a:ext>
                <a:ext uri="{FF2B5EF4-FFF2-40B4-BE49-F238E27FC236}">
                  <a16:creationId xmlns:a16="http://schemas.microsoft.com/office/drawing/2014/main" id="{00000000-0008-0000-0100-0000F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254</xdr:row>
          <xdr:rowOff>25400</xdr:rowOff>
        </xdr:from>
        <xdr:to>
          <xdr:col>11</xdr:col>
          <xdr:colOff>889000</xdr:colOff>
          <xdr:row>255</xdr:row>
          <xdr:rowOff>25400</xdr:rowOff>
        </xdr:to>
        <xdr:sp macro="" textlink="">
          <xdr:nvSpPr>
            <xdr:cNvPr id="2556" name="Check Box 508" hidden="1">
              <a:extLst>
                <a:ext uri="{63B3BB69-23CF-44E3-9099-C40C66FF867C}">
                  <a14:compatExt spid="_x0000_s2556"/>
                </a:ext>
                <a:ext uri="{FF2B5EF4-FFF2-40B4-BE49-F238E27FC236}">
                  <a16:creationId xmlns:a16="http://schemas.microsoft.com/office/drawing/2014/main" id="{00000000-0008-0000-0100-0000F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254</xdr:row>
          <xdr:rowOff>25400</xdr:rowOff>
        </xdr:from>
        <xdr:to>
          <xdr:col>13</xdr:col>
          <xdr:colOff>25400</xdr:colOff>
          <xdr:row>255</xdr:row>
          <xdr:rowOff>63500</xdr:rowOff>
        </xdr:to>
        <xdr:sp macro="" textlink="">
          <xdr:nvSpPr>
            <xdr:cNvPr id="2557" name="Check Box 509" hidden="1">
              <a:extLst>
                <a:ext uri="{63B3BB69-23CF-44E3-9099-C40C66FF867C}">
                  <a14:compatExt spid="_x0000_s2557"/>
                </a:ext>
                <a:ext uri="{FF2B5EF4-FFF2-40B4-BE49-F238E27FC236}">
                  <a16:creationId xmlns:a16="http://schemas.microsoft.com/office/drawing/2014/main" id="{00000000-0008-0000-0100-0000F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254</xdr:row>
          <xdr:rowOff>25400</xdr:rowOff>
        </xdr:from>
        <xdr:to>
          <xdr:col>14</xdr:col>
          <xdr:colOff>25400</xdr:colOff>
          <xdr:row>255</xdr:row>
          <xdr:rowOff>63500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254</xdr:row>
          <xdr:rowOff>25400</xdr:rowOff>
        </xdr:from>
        <xdr:to>
          <xdr:col>15</xdr:col>
          <xdr:colOff>25400</xdr:colOff>
          <xdr:row>255</xdr:row>
          <xdr:rowOff>25400</xdr:rowOff>
        </xdr:to>
        <xdr:sp macro="" textlink="">
          <xdr:nvSpPr>
            <xdr:cNvPr id="2559" name="Check Box 511" hidden="1">
              <a:extLst>
                <a:ext uri="{63B3BB69-23CF-44E3-9099-C40C66FF867C}">
                  <a14:compatExt spid="_x0000_s2559"/>
                </a:ext>
                <a:ext uri="{FF2B5EF4-FFF2-40B4-BE49-F238E27FC236}">
                  <a16:creationId xmlns:a16="http://schemas.microsoft.com/office/drawing/2014/main" id="{00000000-0008-0000-0100-0000F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254</xdr:row>
          <xdr:rowOff>25400</xdr:rowOff>
        </xdr:from>
        <xdr:to>
          <xdr:col>16</xdr:col>
          <xdr:colOff>25400</xdr:colOff>
          <xdr:row>255</xdr:row>
          <xdr:rowOff>63500</xdr:rowOff>
        </xdr:to>
        <xdr:sp macro="" textlink="">
          <xdr:nvSpPr>
            <xdr:cNvPr id="2560" name="Check Box 512" hidden="1">
              <a:extLst>
                <a:ext uri="{63B3BB69-23CF-44E3-9099-C40C66FF867C}">
                  <a14:compatExt spid="_x0000_s2560"/>
                </a:ext>
                <a:ext uri="{FF2B5EF4-FFF2-40B4-BE49-F238E27FC236}">
                  <a16:creationId xmlns:a16="http://schemas.microsoft.com/office/drawing/2014/main" id="{00000000-0008-0000-0100-00000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253</xdr:row>
          <xdr:rowOff>0</xdr:rowOff>
        </xdr:from>
        <xdr:to>
          <xdr:col>8</xdr:col>
          <xdr:colOff>177800</xdr:colOff>
          <xdr:row>254</xdr:row>
          <xdr:rowOff>63500</xdr:rowOff>
        </xdr:to>
        <xdr:sp macro="" textlink="">
          <xdr:nvSpPr>
            <xdr:cNvPr id="2561" name="Check Box 513" hidden="1">
              <a:extLst>
                <a:ext uri="{63B3BB69-23CF-44E3-9099-C40C66FF867C}">
                  <a14:compatExt spid="_x0000_s2561"/>
                </a:ext>
                <a:ext uri="{FF2B5EF4-FFF2-40B4-BE49-F238E27FC236}">
                  <a16:creationId xmlns:a16="http://schemas.microsoft.com/office/drawing/2014/main" id="{00000000-0008-0000-0100-00000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260</xdr:row>
          <xdr:rowOff>0</xdr:rowOff>
        </xdr:from>
        <xdr:to>
          <xdr:col>8</xdr:col>
          <xdr:colOff>177800</xdr:colOff>
          <xdr:row>261</xdr:row>
          <xdr:rowOff>63500</xdr:rowOff>
        </xdr:to>
        <xdr:sp macro="" textlink="">
          <xdr:nvSpPr>
            <xdr:cNvPr id="2563" name="Check Box 515" hidden="1">
              <a:extLst>
                <a:ext uri="{63B3BB69-23CF-44E3-9099-C40C66FF867C}">
                  <a14:compatExt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262</xdr:row>
          <xdr:rowOff>25400</xdr:rowOff>
        </xdr:from>
        <xdr:to>
          <xdr:col>10</xdr:col>
          <xdr:colOff>25400</xdr:colOff>
          <xdr:row>263</xdr:row>
          <xdr:rowOff>63500</xdr:rowOff>
        </xdr:to>
        <xdr:sp macro="" textlink="">
          <xdr:nvSpPr>
            <xdr:cNvPr id="2564" name="Check Box 516" hidden="1">
              <a:extLst>
                <a:ext uri="{63B3BB69-23CF-44E3-9099-C40C66FF867C}">
                  <a14:compatExt spid="_x0000_s2564"/>
                </a:ext>
                <a:ext uri="{FF2B5EF4-FFF2-40B4-BE49-F238E27FC236}">
                  <a16:creationId xmlns:a16="http://schemas.microsoft.com/office/drawing/2014/main" id="{00000000-0008-0000-0100-00000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262</xdr:row>
          <xdr:rowOff>25400</xdr:rowOff>
        </xdr:from>
        <xdr:to>
          <xdr:col>10</xdr:col>
          <xdr:colOff>889000</xdr:colOff>
          <xdr:row>263</xdr:row>
          <xdr:rowOff>63500</xdr:rowOff>
        </xdr:to>
        <xdr:sp macro="" textlink="">
          <xdr:nvSpPr>
            <xdr:cNvPr id="2565" name="Check Box 517" hidden="1">
              <a:extLst>
                <a:ext uri="{63B3BB69-23CF-44E3-9099-C40C66FF867C}">
                  <a14:compatExt spid="_x0000_s2565"/>
                </a:ext>
                <a:ext uri="{FF2B5EF4-FFF2-40B4-BE49-F238E27FC236}">
                  <a16:creationId xmlns:a16="http://schemas.microsoft.com/office/drawing/2014/main" id="{00000000-0008-0000-0100-00000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262</xdr:row>
          <xdr:rowOff>25400</xdr:rowOff>
        </xdr:from>
        <xdr:to>
          <xdr:col>11</xdr:col>
          <xdr:colOff>889000</xdr:colOff>
          <xdr:row>263</xdr:row>
          <xdr:rowOff>25400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262</xdr:row>
          <xdr:rowOff>25400</xdr:rowOff>
        </xdr:from>
        <xdr:to>
          <xdr:col>13</xdr:col>
          <xdr:colOff>25400</xdr:colOff>
          <xdr:row>263</xdr:row>
          <xdr:rowOff>63500</xdr:rowOff>
        </xdr:to>
        <xdr:sp macro="" textlink="">
          <xdr:nvSpPr>
            <xdr:cNvPr id="2567" name="Check Box 519" hidden="1">
              <a:extLst>
                <a:ext uri="{63B3BB69-23CF-44E3-9099-C40C66FF867C}">
                  <a14:compatExt spid="_x0000_s2567"/>
                </a:ext>
                <a:ext uri="{FF2B5EF4-FFF2-40B4-BE49-F238E27FC236}">
                  <a16:creationId xmlns:a16="http://schemas.microsoft.com/office/drawing/2014/main" id="{00000000-0008-0000-0100-00000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262</xdr:row>
          <xdr:rowOff>25400</xdr:rowOff>
        </xdr:from>
        <xdr:to>
          <xdr:col>14</xdr:col>
          <xdr:colOff>25400</xdr:colOff>
          <xdr:row>263</xdr:row>
          <xdr:rowOff>63500</xdr:rowOff>
        </xdr:to>
        <xdr:sp macro="" textlink="">
          <xdr:nvSpPr>
            <xdr:cNvPr id="2568" name="Check Box 520" hidden="1">
              <a:extLst>
                <a:ext uri="{63B3BB69-23CF-44E3-9099-C40C66FF867C}">
                  <a14:compatExt spid="_x0000_s2568"/>
                </a:ext>
                <a:ext uri="{FF2B5EF4-FFF2-40B4-BE49-F238E27FC236}">
                  <a16:creationId xmlns:a16="http://schemas.microsoft.com/office/drawing/2014/main" id="{00000000-0008-0000-0100-00000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262</xdr:row>
          <xdr:rowOff>25400</xdr:rowOff>
        </xdr:from>
        <xdr:to>
          <xdr:col>15</xdr:col>
          <xdr:colOff>25400</xdr:colOff>
          <xdr:row>263</xdr:row>
          <xdr:rowOff>25400</xdr:rowOff>
        </xdr:to>
        <xdr:sp macro="" textlink="">
          <xdr:nvSpPr>
            <xdr:cNvPr id="2569" name="Check Box 521" hidden="1">
              <a:extLst>
                <a:ext uri="{63B3BB69-23CF-44E3-9099-C40C66FF867C}">
                  <a14:compatExt spid="_x0000_s2569"/>
                </a:ext>
                <a:ext uri="{FF2B5EF4-FFF2-40B4-BE49-F238E27FC236}">
                  <a16:creationId xmlns:a16="http://schemas.microsoft.com/office/drawing/2014/main" id="{00000000-0008-0000-0100-00000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262</xdr:row>
          <xdr:rowOff>25400</xdr:rowOff>
        </xdr:from>
        <xdr:to>
          <xdr:col>16</xdr:col>
          <xdr:colOff>25400</xdr:colOff>
          <xdr:row>263</xdr:row>
          <xdr:rowOff>63500</xdr:rowOff>
        </xdr:to>
        <xdr:sp macro="" textlink="">
          <xdr:nvSpPr>
            <xdr:cNvPr id="2570" name="Check Box 522" hidden="1">
              <a:extLst>
                <a:ext uri="{63B3BB69-23CF-44E3-9099-C40C66FF867C}">
                  <a14:compatExt spid="_x0000_s2570"/>
                </a:ext>
                <a:ext uri="{FF2B5EF4-FFF2-40B4-BE49-F238E27FC236}">
                  <a16:creationId xmlns:a16="http://schemas.microsoft.com/office/drawing/2014/main" id="{00000000-0008-0000-0100-00000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261</xdr:row>
          <xdr:rowOff>0</xdr:rowOff>
        </xdr:from>
        <xdr:to>
          <xdr:col>8</xdr:col>
          <xdr:colOff>177800</xdr:colOff>
          <xdr:row>262</xdr:row>
          <xdr:rowOff>63500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260</xdr:row>
          <xdr:rowOff>0</xdr:rowOff>
        </xdr:from>
        <xdr:to>
          <xdr:col>8</xdr:col>
          <xdr:colOff>177800</xdr:colOff>
          <xdr:row>261</xdr:row>
          <xdr:rowOff>63500</xdr:rowOff>
        </xdr:to>
        <xdr:sp macro="" textlink="">
          <xdr:nvSpPr>
            <xdr:cNvPr id="2572" name="Check Box 524" hidden="1">
              <a:extLst>
                <a:ext uri="{63B3BB69-23CF-44E3-9099-C40C66FF867C}">
                  <a14:compatExt spid="_x0000_s2572"/>
                </a:ext>
                <a:ext uri="{FF2B5EF4-FFF2-40B4-BE49-F238E27FC236}">
                  <a16:creationId xmlns:a16="http://schemas.microsoft.com/office/drawing/2014/main" id="{00000000-0008-0000-0100-00000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262</xdr:row>
          <xdr:rowOff>25400</xdr:rowOff>
        </xdr:from>
        <xdr:to>
          <xdr:col>10</xdr:col>
          <xdr:colOff>25400</xdr:colOff>
          <xdr:row>263</xdr:row>
          <xdr:rowOff>63500</xdr:rowOff>
        </xdr:to>
        <xdr:sp macro="" textlink="">
          <xdr:nvSpPr>
            <xdr:cNvPr id="2573" name="Check Box 525" hidden="1">
              <a:extLst>
                <a:ext uri="{63B3BB69-23CF-44E3-9099-C40C66FF867C}">
                  <a14:compatExt spid="_x0000_s2573"/>
                </a:ext>
                <a:ext uri="{FF2B5EF4-FFF2-40B4-BE49-F238E27FC236}">
                  <a16:creationId xmlns:a16="http://schemas.microsoft.com/office/drawing/2014/main" id="{00000000-0008-0000-0100-00000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262</xdr:row>
          <xdr:rowOff>25400</xdr:rowOff>
        </xdr:from>
        <xdr:to>
          <xdr:col>10</xdr:col>
          <xdr:colOff>889000</xdr:colOff>
          <xdr:row>263</xdr:row>
          <xdr:rowOff>63500</xdr:rowOff>
        </xdr:to>
        <xdr:sp macro="" textlink="">
          <xdr:nvSpPr>
            <xdr:cNvPr id="2574" name="Check Box 526" hidden="1">
              <a:extLst>
                <a:ext uri="{63B3BB69-23CF-44E3-9099-C40C66FF867C}">
                  <a14:compatExt spid="_x0000_s2574"/>
                </a:ext>
                <a:ext uri="{FF2B5EF4-FFF2-40B4-BE49-F238E27FC236}">
                  <a16:creationId xmlns:a16="http://schemas.microsoft.com/office/drawing/2014/main" id="{00000000-0008-0000-0100-00000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262</xdr:row>
          <xdr:rowOff>25400</xdr:rowOff>
        </xdr:from>
        <xdr:to>
          <xdr:col>11</xdr:col>
          <xdr:colOff>889000</xdr:colOff>
          <xdr:row>263</xdr:row>
          <xdr:rowOff>25400</xdr:rowOff>
        </xdr:to>
        <xdr:sp macro="" textlink="">
          <xdr:nvSpPr>
            <xdr:cNvPr id="2575" name="Check Box 527" hidden="1">
              <a:extLst>
                <a:ext uri="{63B3BB69-23CF-44E3-9099-C40C66FF867C}">
                  <a14:compatExt spid="_x0000_s2575"/>
                </a:ext>
                <a:ext uri="{FF2B5EF4-FFF2-40B4-BE49-F238E27FC236}">
                  <a16:creationId xmlns:a16="http://schemas.microsoft.com/office/drawing/2014/main" id="{00000000-0008-0000-0100-00000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262</xdr:row>
          <xdr:rowOff>25400</xdr:rowOff>
        </xdr:from>
        <xdr:to>
          <xdr:col>13</xdr:col>
          <xdr:colOff>25400</xdr:colOff>
          <xdr:row>263</xdr:row>
          <xdr:rowOff>63500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262</xdr:row>
          <xdr:rowOff>25400</xdr:rowOff>
        </xdr:from>
        <xdr:to>
          <xdr:col>14</xdr:col>
          <xdr:colOff>25400</xdr:colOff>
          <xdr:row>263</xdr:row>
          <xdr:rowOff>63500</xdr:rowOff>
        </xdr:to>
        <xdr:sp macro="" textlink="">
          <xdr:nvSpPr>
            <xdr:cNvPr id="2577" name="Check Box 529" hidden="1">
              <a:extLst>
                <a:ext uri="{63B3BB69-23CF-44E3-9099-C40C66FF867C}">
                  <a14:compatExt spid="_x0000_s2577"/>
                </a:ext>
                <a:ext uri="{FF2B5EF4-FFF2-40B4-BE49-F238E27FC236}">
                  <a16:creationId xmlns:a16="http://schemas.microsoft.com/office/drawing/2014/main" id="{00000000-0008-0000-0100-00001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262</xdr:row>
          <xdr:rowOff>25400</xdr:rowOff>
        </xdr:from>
        <xdr:to>
          <xdr:col>15</xdr:col>
          <xdr:colOff>25400</xdr:colOff>
          <xdr:row>263</xdr:row>
          <xdr:rowOff>25400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262</xdr:row>
          <xdr:rowOff>25400</xdr:rowOff>
        </xdr:from>
        <xdr:to>
          <xdr:col>16</xdr:col>
          <xdr:colOff>25400</xdr:colOff>
          <xdr:row>263</xdr:row>
          <xdr:rowOff>63500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261</xdr:row>
          <xdr:rowOff>0</xdr:rowOff>
        </xdr:from>
        <xdr:to>
          <xdr:col>8</xdr:col>
          <xdr:colOff>177800</xdr:colOff>
          <xdr:row>262</xdr:row>
          <xdr:rowOff>63500</xdr:rowOff>
        </xdr:to>
        <xdr:sp macro="" textlink="">
          <xdr:nvSpPr>
            <xdr:cNvPr id="2580" name="Check Box 532" hidden="1">
              <a:extLst>
                <a:ext uri="{63B3BB69-23CF-44E3-9099-C40C66FF867C}">
                  <a14:compatExt spid="_x0000_s2580"/>
                </a:ext>
                <a:ext uri="{FF2B5EF4-FFF2-40B4-BE49-F238E27FC236}">
                  <a16:creationId xmlns:a16="http://schemas.microsoft.com/office/drawing/2014/main" id="{00000000-0008-0000-0100-00001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268</xdr:row>
          <xdr:rowOff>0</xdr:rowOff>
        </xdr:from>
        <xdr:to>
          <xdr:col>8</xdr:col>
          <xdr:colOff>177800</xdr:colOff>
          <xdr:row>269</xdr:row>
          <xdr:rowOff>63500</xdr:rowOff>
        </xdr:to>
        <xdr:sp macro="" textlink="">
          <xdr:nvSpPr>
            <xdr:cNvPr id="2583" name="Check Box 535" hidden="1">
              <a:extLst>
                <a:ext uri="{63B3BB69-23CF-44E3-9099-C40C66FF867C}">
                  <a14:compatExt spid="_x0000_s2583"/>
                </a:ext>
                <a:ext uri="{FF2B5EF4-FFF2-40B4-BE49-F238E27FC236}">
                  <a16:creationId xmlns:a16="http://schemas.microsoft.com/office/drawing/2014/main" id="{00000000-0008-0000-0100-00001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270</xdr:row>
          <xdr:rowOff>25400</xdr:rowOff>
        </xdr:from>
        <xdr:to>
          <xdr:col>10</xdr:col>
          <xdr:colOff>25400</xdr:colOff>
          <xdr:row>271</xdr:row>
          <xdr:rowOff>63500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270</xdr:row>
          <xdr:rowOff>25400</xdr:rowOff>
        </xdr:from>
        <xdr:to>
          <xdr:col>10</xdr:col>
          <xdr:colOff>889000</xdr:colOff>
          <xdr:row>271</xdr:row>
          <xdr:rowOff>63500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270</xdr:row>
          <xdr:rowOff>25400</xdr:rowOff>
        </xdr:from>
        <xdr:to>
          <xdr:col>11</xdr:col>
          <xdr:colOff>889000</xdr:colOff>
          <xdr:row>271</xdr:row>
          <xdr:rowOff>25400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270</xdr:row>
          <xdr:rowOff>25400</xdr:rowOff>
        </xdr:from>
        <xdr:to>
          <xdr:col>13</xdr:col>
          <xdr:colOff>25400</xdr:colOff>
          <xdr:row>271</xdr:row>
          <xdr:rowOff>63500</xdr:rowOff>
        </xdr:to>
        <xdr:sp macro="" textlink="">
          <xdr:nvSpPr>
            <xdr:cNvPr id="2587" name="Check Box 539" hidden="1">
              <a:extLst>
                <a:ext uri="{63B3BB69-23CF-44E3-9099-C40C66FF867C}">
                  <a14:compatExt spid="_x0000_s2587"/>
                </a:ext>
                <a:ext uri="{FF2B5EF4-FFF2-40B4-BE49-F238E27FC236}">
                  <a16:creationId xmlns:a16="http://schemas.microsoft.com/office/drawing/2014/main" id="{00000000-0008-0000-0100-00001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270</xdr:row>
          <xdr:rowOff>25400</xdr:rowOff>
        </xdr:from>
        <xdr:to>
          <xdr:col>14</xdr:col>
          <xdr:colOff>25400</xdr:colOff>
          <xdr:row>271</xdr:row>
          <xdr:rowOff>63500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270</xdr:row>
          <xdr:rowOff>25400</xdr:rowOff>
        </xdr:from>
        <xdr:to>
          <xdr:col>15</xdr:col>
          <xdr:colOff>25400</xdr:colOff>
          <xdr:row>271</xdr:row>
          <xdr:rowOff>25400</xdr:rowOff>
        </xdr:to>
        <xdr:sp macro="" textlink="">
          <xdr:nvSpPr>
            <xdr:cNvPr id="2589" name="Check Box 541" hidden="1">
              <a:extLst>
                <a:ext uri="{63B3BB69-23CF-44E3-9099-C40C66FF867C}">
                  <a14:compatExt spid="_x0000_s2589"/>
                </a:ext>
                <a:ext uri="{FF2B5EF4-FFF2-40B4-BE49-F238E27FC236}">
                  <a16:creationId xmlns:a16="http://schemas.microsoft.com/office/drawing/2014/main" id="{00000000-0008-0000-0100-00001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270</xdr:row>
          <xdr:rowOff>25400</xdr:rowOff>
        </xdr:from>
        <xdr:to>
          <xdr:col>16</xdr:col>
          <xdr:colOff>25400</xdr:colOff>
          <xdr:row>271</xdr:row>
          <xdr:rowOff>63500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269</xdr:row>
          <xdr:rowOff>0</xdr:rowOff>
        </xdr:from>
        <xdr:to>
          <xdr:col>8</xdr:col>
          <xdr:colOff>177800</xdr:colOff>
          <xdr:row>270</xdr:row>
          <xdr:rowOff>63500</xdr:rowOff>
        </xdr:to>
        <xdr:sp macro="" textlink="">
          <xdr:nvSpPr>
            <xdr:cNvPr id="2591" name="Check Box 543" hidden="1">
              <a:extLst>
                <a:ext uri="{63B3BB69-23CF-44E3-9099-C40C66FF867C}">
                  <a14:compatExt spid="_x0000_s2591"/>
                </a:ext>
                <a:ext uri="{FF2B5EF4-FFF2-40B4-BE49-F238E27FC236}">
                  <a16:creationId xmlns:a16="http://schemas.microsoft.com/office/drawing/2014/main" id="{00000000-0008-0000-0100-00001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268</xdr:row>
          <xdr:rowOff>0</xdr:rowOff>
        </xdr:from>
        <xdr:to>
          <xdr:col>8</xdr:col>
          <xdr:colOff>177800</xdr:colOff>
          <xdr:row>269</xdr:row>
          <xdr:rowOff>63500</xdr:rowOff>
        </xdr:to>
        <xdr:sp macro="" textlink="">
          <xdr:nvSpPr>
            <xdr:cNvPr id="2592" name="Check Box 544" hidden="1">
              <a:extLst>
                <a:ext uri="{63B3BB69-23CF-44E3-9099-C40C66FF867C}">
                  <a14:compatExt spid="_x0000_s2592"/>
                </a:ext>
                <a:ext uri="{FF2B5EF4-FFF2-40B4-BE49-F238E27FC236}">
                  <a16:creationId xmlns:a16="http://schemas.microsoft.com/office/drawing/2014/main" id="{00000000-0008-0000-0100-00002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270</xdr:row>
          <xdr:rowOff>25400</xdr:rowOff>
        </xdr:from>
        <xdr:to>
          <xdr:col>10</xdr:col>
          <xdr:colOff>25400</xdr:colOff>
          <xdr:row>271</xdr:row>
          <xdr:rowOff>63500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270</xdr:row>
          <xdr:rowOff>25400</xdr:rowOff>
        </xdr:from>
        <xdr:to>
          <xdr:col>10</xdr:col>
          <xdr:colOff>889000</xdr:colOff>
          <xdr:row>271</xdr:row>
          <xdr:rowOff>63500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270</xdr:row>
          <xdr:rowOff>25400</xdr:rowOff>
        </xdr:from>
        <xdr:to>
          <xdr:col>11</xdr:col>
          <xdr:colOff>889000</xdr:colOff>
          <xdr:row>271</xdr:row>
          <xdr:rowOff>25400</xdr:rowOff>
        </xdr:to>
        <xdr:sp macro="" textlink="">
          <xdr:nvSpPr>
            <xdr:cNvPr id="2595" name="Check Box 547" hidden="1">
              <a:extLst>
                <a:ext uri="{63B3BB69-23CF-44E3-9099-C40C66FF867C}">
                  <a14:compatExt spid="_x0000_s2595"/>
                </a:ext>
                <a:ext uri="{FF2B5EF4-FFF2-40B4-BE49-F238E27FC236}">
                  <a16:creationId xmlns:a16="http://schemas.microsoft.com/office/drawing/2014/main" id="{00000000-0008-0000-0100-00002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270</xdr:row>
          <xdr:rowOff>25400</xdr:rowOff>
        </xdr:from>
        <xdr:to>
          <xdr:col>13</xdr:col>
          <xdr:colOff>25400</xdr:colOff>
          <xdr:row>271</xdr:row>
          <xdr:rowOff>63500</xdr:rowOff>
        </xdr:to>
        <xdr:sp macro="" textlink="">
          <xdr:nvSpPr>
            <xdr:cNvPr id="2596" name="Check Box 548" hidden="1">
              <a:extLst>
                <a:ext uri="{63B3BB69-23CF-44E3-9099-C40C66FF867C}">
                  <a14:compatExt spid="_x0000_s2596"/>
                </a:ext>
                <a:ext uri="{FF2B5EF4-FFF2-40B4-BE49-F238E27FC236}">
                  <a16:creationId xmlns:a16="http://schemas.microsoft.com/office/drawing/2014/main" id="{00000000-0008-0000-0100-00002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270</xdr:row>
          <xdr:rowOff>25400</xdr:rowOff>
        </xdr:from>
        <xdr:to>
          <xdr:col>14</xdr:col>
          <xdr:colOff>25400</xdr:colOff>
          <xdr:row>271</xdr:row>
          <xdr:rowOff>63500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270</xdr:row>
          <xdr:rowOff>25400</xdr:rowOff>
        </xdr:from>
        <xdr:to>
          <xdr:col>15</xdr:col>
          <xdr:colOff>25400</xdr:colOff>
          <xdr:row>271</xdr:row>
          <xdr:rowOff>25400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270</xdr:row>
          <xdr:rowOff>25400</xdr:rowOff>
        </xdr:from>
        <xdr:to>
          <xdr:col>16</xdr:col>
          <xdr:colOff>25400</xdr:colOff>
          <xdr:row>271</xdr:row>
          <xdr:rowOff>63500</xdr:rowOff>
        </xdr:to>
        <xdr:sp macro="" textlink="">
          <xdr:nvSpPr>
            <xdr:cNvPr id="2599" name="Check Box 551" hidden="1">
              <a:extLst>
                <a:ext uri="{63B3BB69-23CF-44E3-9099-C40C66FF867C}">
                  <a14:compatExt spid="_x0000_s2599"/>
                </a:ext>
                <a:ext uri="{FF2B5EF4-FFF2-40B4-BE49-F238E27FC236}">
                  <a16:creationId xmlns:a16="http://schemas.microsoft.com/office/drawing/2014/main" id="{00000000-0008-0000-0100-00002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269</xdr:row>
          <xdr:rowOff>0</xdr:rowOff>
        </xdr:from>
        <xdr:to>
          <xdr:col>8</xdr:col>
          <xdr:colOff>177800</xdr:colOff>
          <xdr:row>270</xdr:row>
          <xdr:rowOff>63500</xdr:rowOff>
        </xdr:to>
        <xdr:sp macro="" textlink="">
          <xdr:nvSpPr>
            <xdr:cNvPr id="2600" name="Check Box 552" hidden="1">
              <a:extLst>
                <a:ext uri="{63B3BB69-23CF-44E3-9099-C40C66FF867C}">
                  <a14:compatExt spid="_x0000_s2600"/>
                </a:ext>
                <a:ext uri="{FF2B5EF4-FFF2-40B4-BE49-F238E27FC236}">
                  <a16:creationId xmlns:a16="http://schemas.microsoft.com/office/drawing/2014/main" id="{00000000-0008-0000-0100-00002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276</xdr:row>
          <xdr:rowOff>0</xdr:rowOff>
        </xdr:from>
        <xdr:to>
          <xdr:col>8</xdr:col>
          <xdr:colOff>177800</xdr:colOff>
          <xdr:row>277</xdr:row>
          <xdr:rowOff>63500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278</xdr:row>
          <xdr:rowOff>25400</xdr:rowOff>
        </xdr:from>
        <xdr:to>
          <xdr:col>10</xdr:col>
          <xdr:colOff>25400</xdr:colOff>
          <xdr:row>279</xdr:row>
          <xdr:rowOff>63500</xdr:rowOff>
        </xdr:to>
        <xdr:sp macro="" textlink="">
          <xdr:nvSpPr>
            <xdr:cNvPr id="2603" name="Check Box 555" hidden="1">
              <a:extLst>
                <a:ext uri="{63B3BB69-23CF-44E3-9099-C40C66FF867C}">
                  <a14:compatExt spid="_x0000_s2603"/>
                </a:ext>
                <a:ext uri="{FF2B5EF4-FFF2-40B4-BE49-F238E27FC236}">
                  <a16:creationId xmlns:a16="http://schemas.microsoft.com/office/drawing/2014/main" id="{00000000-0008-0000-0100-00002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278</xdr:row>
          <xdr:rowOff>25400</xdr:rowOff>
        </xdr:from>
        <xdr:to>
          <xdr:col>10</xdr:col>
          <xdr:colOff>889000</xdr:colOff>
          <xdr:row>279</xdr:row>
          <xdr:rowOff>63500</xdr:rowOff>
        </xdr:to>
        <xdr:sp macro="" textlink="">
          <xdr:nvSpPr>
            <xdr:cNvPr id="2604" name="Check Box 556" hidden="1">
              <a:extLst>
                <a:ext uri="{63B3BB69-23CF-44E3-9099-C40C66FF867C}">
                  <a14:compatExt spid="_x0000_s2604"/>
                </a:ext>
                <a:ext uri="{FF2B5EF4-FFF2-40B4-BE49-F238E27FC236}">
                  <a16:creationId xmlns:a16="http://schemas.microsoft.com/office/drawing/2014/main" id="{00000000-0008-0000-0100-00002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278</xdr:row>
          <xdr:rowOff>25400</xdr:rowOff>
        </xdr:from>
        <xdr:to>
          <xdr:col>11</xdr:col>
          <xdr:colOff>889000</xdr:colOff>
          <xdr:row>279</xdr:row>
          <xdr:rowOff>25400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278</xdr:row>
          <xdr:rowOff>25400</xdr:rowOff>
        </xdr:from>
        <xdr:to>
          <xdr:col>13</xdr:col>
          <xdr:colOff>25400</xdr:colOff>
          <xdr:row>279</xdr:row>
          <xdr:rowOff>63500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278</xdr:row>
          <xdr:rowOff>25400</xdr:rowOff>
        </xdr:from>
        <xdr:to>
          <xdr:col>14</xdr:col>
          <xdr:colOff>25400</xdr:colOff>
          <xdr:row>279</xdr:row>
          <xdr:rowOff>63500</xdr:rowOff>
        </xdr:to>
        <xdr:sp macro="" textlink="">
          <xdr:nvSpPr>
            <xdr:cNvPr id="2607" name="Check Box 559" hidden="1">
              <a:extLst>
                <a:ext uri="{63B3BB69-23CF-44E3-9099-C40C66FF867C}">
                  <a14:compatExt spid="_x0000_s2607"/>
                </a:ext>
                <a:ext uri="{FF2B5EF4-FFF2-40B4-BE49-F238E27FC236}">
                  <a16:creationId xmlns:a16="http://schemas.microsoft.com/office/drawing/2014/main" id="{00000000-0008-0000-0100-00002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278</xdr:row>
          <xdr:rowOff>25400</xdr:rowOff>
        </xdr:from>
        <xdr:to>
          <xdr:col>15</xdr:col>
          <xdr:colOff>25400</xdr:colOff>
          <xdr:row>279</xdr:row>
          <xdr:rowOff>25400</xdr:rowOff>
        </xdr:to>
        <xdr:sp macro="" textlink="">
          <xdr:nvSpPr>
            <xdr:cNvPr id="2608" name="Check Box 560" hidden="1">
              <a:extLst>
                <a:ext uri="{63B3BB69-23CF-44E3-9099-C40C66FF867C}">
                  <a14:compatExt spid="_x0000_s2608"/>
                </a:ext>
                <a:ext uri="{FF2B5EF4-FFF2-40B4-BE49-F238E27FC236}">
                  <a16:creationId xmlns:a16="http://schemas.microsoft.com/office/drawing/2014/main" id="{00000000-0008-0000-0100-00003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278</xdr:row>
          <xdr:rowOff>25400</xdr:rowOff>
        </xdr:from>
        <xdr:to>
          <xdr:col>16</xdr:col>
          <xdr:colOff>25400</xdr:colOff>
          <xdr:row>279</xdr:row>
          <xdr:rowOff>63500</xdr:rowOff>
        </xdr:to>
        <xdr:sp macro="" textlink="">
          <xdr:nvSpPr>
            <xdr:cNvPr id="2609" name="Check Box 561" hidden="1">
              <a:extLst>
                <a:ext uri="{63B3BB69-23CF-44E3-9099-C40C66FF867C}">
                  <a14:compatExt spid="_x0000_s2609"/>
                </a:ext>
                <a:ext uri="{FF2B5EF4-FFF2-40B4-BE49-F238E27FC236}">
                  <a16:creationId xmlns:a16="http://schemas.microsoft.com/office/drawing/2014/main" id="{00000000-0008-0000-0100-00003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277</xdr:row>
          <xdr:rowOff>0</xdr:rowOff>
        </xdr:from>
        <xdr:to>
          <xdr:col>8</xdr:col>
          <xdr:colOff>177800</xdr:colOff>
          <xdr:row>278</xdr:row>
          <xdr:rowOff>63500</xdr:rowOff>
        </xdr:to>
        <xdr:sp macro="" textlink="">
          <xdr:nvSpPr>
            <xdr:cNvPr id="2610" name="Check Box 562" hidden="1">
              <a:extLst>
                <a:ext uri="{63B3BB69-23CF-44E3-9099-C40C66FF867C}">
                  <a14:compatExt spid="_x0000_s2610"/>
                </a:ext>
                <a:ext uri="{FF2B5EF4-FFF2-40B4-BE49-F238E27FC236}">
                  <a16:creationId xmlns:a16="http://schemas.microsoft.com/office/drawing/2014/main" id="{00000000-0008-0000-0100-00003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276</xdr:row>
          <xdr:rowOff>0</xdr:rowOff>
        </xdr:from>
        <xdr:to>
          <xdr:col>8</xdr:col>
          <xdr:colOff>177800</xdr:colOff>
          <xdr:row>277</xdr:row>
          <xdr:rowOff>63500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278</xdr:row>
          <xdr:rowOff>25400</xdr:rowOff>
        </xdr:from>
        <xdr:to>
          <xdr:col>10</xdr:col>
          <xdr:colOff>25400</xdr:colOff>
          <xdr:row>279</xdr:row>
          <xdr:rowOff>63500</xdr:rowOff>
        </xdr:to>
        <xdr:sp macro="" textlink="">
          <xdr:nvSpPr>
            <xdr:cNvPr id="2612" name="Check Box 564" hidden="1">
              <a:extLst>
                <a:ext uri="{63B3BB69-23CF-44E3-9099-C40C66FF867C}">
                  <a14:compatExt spid="_x0000_s2612"/>
                </a:ext>
                <a:ext uri="{FF2B5EF4-FFF2-40B4-BE49-F238E27FC236}">
                  <a16:creationId xmlns:a16="http://schemas.microsoft.com/office/drawing/2014/main" id="{00000000-0008-0000-0100-00003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278</xdr:row>
          <xdr:rowOff>25400</xdr:rowOff>
        </xdr:from>
        <xdr:to>
          <xdr:col>10</xdr:col>
          <xdr:colOff>889000</xdr:colOff>
          <xdr:row>279</xdr:row>
          <xdr:rowOff>63500</xdr:rowOff>
        </xdr:to>
        <xdr:sp macro="" textlink="">
          <xdr:nvSpPr>
            <xdr:cNvPr id="2613" name="Check Box 565" hidden="1">
              <a:extLst>
                <a:ext uri="{63B3BB69-23CF-44E3-9099-C40C66FF867C}">
                  <a14:compatExt spid="_x0000_s2613"/>
                </a:ext>
                <a:ext uri="{FF2B5EF4-FFF2-40B4-BE49-F238E27FC236}">
                  <a16:creationId xmlns:a16="http://schemas.microsoft.com/office/drawing/2014/main" id="{00000000-0008-0000-0100-00003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278</xdr:row>
          <xdr:rowOff>25400</xdr:rowOff>
        </xdr:from>
        <xdr:to>
          <xdr:col>11</xdr:col>
          <xdr:colOff>889000</xdr:colOff>
          <xdr:row>279</xdr:row>
          <xdr:rowOff>25400</xdr:rowOff>
        </xdr:to>
        <xdr:sp macro="" textlink="">
          <xdr:nvSpPr>
            <xdr:cNvPr id="2614" name="Check Box 566" hidden="1">
              <a:extLst>
                <a:ext uri="{63B3BB69-23CF-44E3-9099-C40C66FF867C}">
                  <a14:compatExt spid="_x0000_s2614"/>
                </a:ext>
                <a:ext uri="{FF2B5EF4-FFF2-40B4-BE49-F238E27FC236}">
                  <a16:creationId xmlns:a16="http://schemas.microsoft.com/office/drawing/2014/main" id="{00000000-0008-0000-0100-00003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278</xdr:row>
          <xdr:rowOff>25400</xdr:rowOff>
        </xdr:from>
        <xdr:to>
          <xdr:col>13</xdr:col>
          <xdr:colOff>25400</xdr:colOff>
          <xdr:row>279</xdr:row>
          <xdr:rowOff>63500</xdr:rowOff>
        </xdr:to>
        <xdr:sp macro="" textlink="">
          <xdr:nvSpPr>
            <xdr:cNvPr id="2615" name="Check Box 567" hidden="1">
              <a:extLst>
                <a:ext uri="{63B3BB69-23CF-44E3-9099-C40C66FF867C}">
                  <a14:compatExt spid="_x0000_s2615"/>
                </a:ext>
                <a:ext uri="{FF2B5EF4-FFF2-40B4-BE49-F238E27FC236}">
                  <a16:creationId xmlns:a16="http://schemas.microsoft.com/office/drawing/2014/main" id="{00000000-0008-0000-0100-00003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278</xdr:row>
          <xdr:rowOff>25400</xdr:rowOff>
        </xdr:from>
        <xdr:to>
          <xdr:col>14</xdr:col>
          <xdr:colOff>25400</xdr:colOff>
          <xdr:row>279</xdr:row>
          <xdr:rowOff>63500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278</xdr:row>
          <xdr:rowOff>25400</xdr:rowOff>
        </xdr:from>
        <xdr:to>
          <xdr:col>15</xdr:col>
          <xdr:colOff>25400</xdr:colOff>
          <xdr:row>279</xdr:row>
          <xdr:rowOff>25400</xdr:rowOff>
        </xdr:to>
        <xdr:sp macro="" textlink="">
          <xdr:nvSpPr>
            <xdr:cNvPr id="2617" name="Check Box 569" hidden="1">
              <a:extLst>
                <a:ext uri="{63B3BB69-23CF-44E3-9099-C40C66FF867C}">
                  <a14:compatExt spid="_x0000_s2617"/>
                </a:ext>
                <a:ext uri="{FF2B5EF4-FFF2-40B4-BE49-F238E27FC236}">
                  <a16:creationId xmlns:a16="http://schemas.microsoft.com/office/drawing/2014/main" id="{00000000-0008-0000-0100-00003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278</xdr:row>
          <xdr:rowOff>25400</xdr:rowOff>
        </xdr:from>
        <xdr:to>
          <xdr:col>16</xdr:col>
          <xdr:colOff>25400</xdr:colOff>
          <xdr:row>279</xdr:row>
          <xdr:rowOff>63500</xdr:rowOff>
        </xdr:to>
        <xdr:sp macro="" textlink="">
          <xdr:nvSpPr>
            <xdr:cNvPr id="2618" name="Check Box 570" hidden="1">
              <a:extLst>
                <a:ext uri="{63B3BB69-23CF-44E3-9099-C40C66FF867C}">
                  <a14:compatExt spid="_x0000_s2618"/>
                </a:ext>
                <a:ext uri="{FF2B5EF4-FFF2-40B4-BE49-F238E27FC236}">
                  <a16:creationId xmlns:a16="http://schemas.microsoft.com/office/drawing/2014/main" id="{00000000-0008-0000-0100-00003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277</xdr:row>
          <xdr:rowOff>0</xdr:rowOff>
        </xdr:from>
        <xdr:to>
          <xdr:col>8</xdr:col>
          <xdr:colOff>177800</xdr:colOff>
          <xdr:row>278</xdr:row>
          <xdr:rowOff>63500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284</xdr:row>
          <xdr:rowOff>0</xdr:rowOff>
        </xdr:from>
        <xdr:to>
          <xdr:col>8</xdr:col>
          <xdr:colOff>177800</xdr:colOff>
          <xdr:row>285</xdr:row>
          <xdr:rowOff>63500</xdr:rowOff>
        </xdr:to>
        <xdr:sp macro="" textlink="">
          <xdr:nvSpPr>
            <xdr:cNvPr id="2621" name="Check Box 573" hidden="1">
              <a:extLst>
                <a:ext uri="{63B3BB69-23CF-44E3-9099-C40C66FF867C}">
                  <a14:compatExt spid="_x0000_s2621"/>
                </a:ext>
                <a:ext uri="{FF2B5EF4-FFF2-40B4-BE49-F238E27FC236}">
                  <a16:creationId xmlns:a16="http://schemas.microsoft.com/office/drawing/2014/main" id="{00000000-0008-0000-0100-00003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286</xdr:row>
          <xdr:rowOff>25400</xdr:rowOff>
        </xdr:from>
        <xdr:to>
          <xdr:col>10</xdr:col>
          <xdr:colOff>25400</xdr:colOff>
          <xdr:row>287</xdr:row>
          <xdr:rowOff>63500</xdr:rowOff>
        </xdr:to>
        <xdr:sp macro="" textlink="">
          <xdr:nvSpPr>
            <xdr:cNvPr id="2622" name="Check Box 574" hidden="1">
              <a:extLst>
                <a:ext uri="{63B3BB69-23CF-44E3-9099-C40C66FF867C}">
                  <a14:compatExt spid="_x0000_s2622"/>
                </a:ext>
                <a:ext uri="{FF2B5EF4-FFF2-40B4-BE49-F238E27FC236}">
                  <a16:creationId xmlns:a16="http://schemas.microsoft.com/office/drawing/2014/main" id="{00000000-0008-0000-0100-00003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286</xdr:row>
          <xdr:rowOff>25400</xdr:rowOff>
        </xdr:from>
        <xdr:to>
          <xdr:col>10</xdr:col>
          <xdr:colOff>889000</xdr:colOff>
          <xdr:row>287</xdr:row>
          <xdr:rowOff>63500</xdr:rowOff>
        </xdr:to>
        <xdr:sp macro="" textlink="">
          <xdr:nvSpPr>
            <xdr:cNvPr id="2623" name="Check Box 575" hidden="1">
              <a:extLst>
                <a:ext uri="{63B3BB69-23CF-44E3-9099-C40C66FF867C}">
                  <a14:compatExt spid="_x0000_s2623"/>
                </a:ext>
                <a:ext uri="{FF2B5EF4-FFF2-40B4-BE49-F238E27FC236}">
                  <a16:creationId xmlns:a16="http://schemas.microsoft.com/office/drawing/2014/main" id="{00000000-0008-0000-0100-00003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286</xdr:row>
          <xdr:rowOff>25400</xdr:rowOff>
        </xdr:from>
        <xdr:to>
          <xdr:col>11</xdr:col>
          <xdr:colOff>889000</xdr:colOff>
          <xdr:row>287</xdr:row>
          <xdr:rowOff>25400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286</xdr:row>
          <xdr:rowOff>25400</xdr:rowOff>
        </xdr:from>
        <xdr:to>
          <xdr:col>13</xdr:col>
          <xdr:colOff>25400</xdr:colOff>
          <xdr:row>287</xdr:row>
          <xdr:rowOff>63500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286</xdr:row>
          <xdr:rowOff>25400</xdr:rowOff>
        </xdr:from>
        <xdr:to>
          <xdr:col>14</xdr:col>
          <xdr:colOff>25400</xdr:colOff>
          <xdr:row>287</xdr:row>
          <xdr:rowOff>63500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286</xdr:row>
          <xdr:rowOff>25400</xdr:rowOff>
        </xdr:from>
        <xdr:to>
          <xdr:col>15</xdr:col>
          <xdr:colOff>25400</xdr:colOff>
          <xdr:row>287</xdr:row>
          <xdr:rowOff>25400</xdr:rowOff>
        </xdr:to>
        <xdr:sp macro="" textlink="">
          <xdr:nvSpPr>
            <xdr:cNvPr id="2627" name="Check Box 579" hidden="1">
              <a:extLst>
                <a:ext uri="{63B3BB69-23CF-44E3-9099-C40C66FF867C}">
                  <a14:compatExt spid="_x0000_s2627"/>
                </a:ext>
                <a:ext uri="{FF2B5EF4-FFF2-40B4-BE49-F238E27FC236}">
                  <a16:creationId xmlns:a16="http://schemas.microsoft.com/office/drawing/2014/main" id="{00000000-0008-0000-0100-00004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286</xdr:row>
          <xdr:rowOff>25400</xdr:rowOff>
        </xdr:from>
        <xdr:to>
          <xdr:col>16</xdr:col>
          <xdr:colOff>25400</xdr:colOff>
          <xdr:row>287</xdr:row>
          <xdr:rowOff>63500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285</xdr:row>
          <xdr:rowOff>0</xdr:rowOff>
        </xdr:from>
        <xdr:to>
          <xdr:col>8</xdr:col>
          <xdr:colOff>177800</xdr:colOff>
          <xdr:row>286</xdr:row>
          <xdr:rowOff>63500</xdr:rowOff>
        </xdr:to>
        <xdr:sp macro="" textlink="">
          <xdr:nvSpPr>
            <xdr:cNvPr id="2629" name="Check Box 581" hidden="1">
              <a:extLst>
                <a:ext uri="{63B3BB69-23CF-44E3-9099-C40C66FF867C}">
                  <a14:compatExt spid="_x0000_s2629"/>
                </a:ext>
                <a:ext uri="{FF2B5EF4-FFF2-40B4-BE49-F238E27FC236}">
                  <a16:creationId xmlns:a16="http://schemas.microsoft.com/office/drawing/2014/main" id="{00000000-0008-0000-01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284</xdr:row>
          <xdr:rowOff>0</xdr:rowOff>
        </xdr:from>
        <xdr:to>
          <xdr:col>8</xdr:col>
          <xdr:colOff>177800</xdr:colOff>
          <xdr:row>285</xdr:row>
          <xdr:rowOff>63500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286</xdr:row>
          <xdr:rowOff>25400</xdr:rowOff>
        </xdr:from>
        <xdr:to>
          <xdr:col>10</xdr:col>
          <xdr:colOff>25400</xdr:colOff>
          <xdr:row>287</xdr:row>
          <xdr:rowOff>63500</xdr:rowOff>
        </xdr:to>
        <xdr:sp macro="" textlink="">
          <xdr:nvSpPr>
            <xdr:cNvPr id="2631" name="Check Box 583" hidden="1">
              <a:extLst>
                <a:ext uri="{63B3BB69-23CF-44E3-9099-C40C66FF867C}">
                  <a14:compatExt spid="_x0000_s2631"/>
                </a:ext>
                <a:ext uri="{FF2B5EF4-FFF2-40B4-BE49-F238E27FC236}">
                  <a16:creationId xmlns:a16="http://schemas.microsoft.com/office/drawing/2014/main" id="{00000000-0008-0000-0100-00004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286</xdr:row>
          <xdr:rowOff>25400</xdr:rowOff>
        </xdr:from>
        <xdr:to>
          <xdr:col>10</xdr:col>
          <xdr:colOff>889000</xdr:colOff>
          <xdr:row>287</xdr:row>
          <xdr:rowOff>63500</xdr:rowOff>
        </xdr:to>
        <xdr:sp macro="" textlink="">
          <xdr:nvSpPr>
            <xdr:cNvPr id="2632" name="Check Box 584" hidden="1">
              <a:extLst>
                <a:ext uri="{63B3BB69-23CF-44E3-9099-C40C66FF867C}">
                  <a14:compatExt spid="_x0000_s2632"/>
                </a:ext>
                <a:ext uri="{FF2B5EF4-FFF2-40B4-BE49-F238E27FC236}">
                  <a16:creationId xmlns:a16="http://schemas.microsoft.com/office/drawing/2014/main" id="{00000000-0008-0000-0100-00004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286</xdr:row>
          <xdr:rowOff>25400</xdr:rowOff>
        </xdr:from>
        <xdr:to>
          <xdr:col>11</xdr:col>
          <xdr:colOff>889000</xdr:colOff>
          <xdr:row>287</xdr:row>
          <xdr:rowOff>25400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286</xdr:row>
          <xdr:rowOff>25400</xdr:rowOff>
        </xdr:from>
        <xdr:to>
          <xdr:col>13</xdr:col>
          <xdr:colOff>25400</xdr:colOff>
          <xdr:row>287</xdr:row>
          <xdr:rowOff>63500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286</xdr:row>
          <xdr:rowOff>25400</xdr:rowOff>
        </xdr:from>
        <xdr:to>
          <xdr:col>14</xdr:col>
          <xdr:colOff>25400</xdr:colOff>
          <xdr:row>287</xdr:row>
          <xdr:rowOff>63500</xdr:rowOff>
        </xdr:to>
        <xdr:sp macro="" textlink="">
          <xdr:nvSpPr>
            <xdr:cNvPr id="2635" name="Check Box 587" hidden="1">
              <a:extLst>
                <a:ext uri="{63B3BB69-23CF-44E3-9099-C40C66FF867C}">
                  <a14:compatExt spid="_x0000_s2635"/>
                </a:ext>
                <a:ext uri="{FF2B5EF4-FFF2-40B4-BE49-F238E27FC236}">
                  <a16:creationId xmlns:a16="http://schemas.microsoft.com/office/drawing/2014/main" id="{00000000-0008-0000-0100-00004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286</xdr:row>
          <xdr:rowOff>25400</xdr:rowOff>
        </xdr:from>
        <xdr:to>
          <xdr:col>15</xdr:col>
          <xdr:colOff>25400</xdr:colOff>
          <xdr:row>287</xdr:row>
          <xdr:rowOff>25400</xdr:rowOff>
        </xdr:to>
        <xdr:sp macro="" textlink="">
          <xdr:nvSpPr>
            <xdr:cNvPr id="2636" name="Check Box 588" hidden="1">
              <a:extLst>
                <a:ext uri="{63B3BB69-23CF-44E3-9099-C40C66FF867C}">
                  <a14:compatExt spid="_x0000_s2636"/>
                </a:ext>
                <a:ext uri="{FF2B5EF4-FFF2-40B4-BE49-F238E27FC236}">
                  <a16:creationId xmlns:a16="http://schemas.microsoft.com/office/drawing/2014/main" id="{00000000-0008-0000-0100-00004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286</xdr:row>
          <xdr:rowOff>25400</xdr:rowOff>
        </xdr:from>
        <xdr:to>
          <xdr:col>16</xdr:col>
          <xdr:colOff>25400</xdr:colOff>
          <xdr:row>287</xdr:row>
          <xdr:rowOff>63500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285</xdr:row>
          <xdr:rowOff>0</xdr:rowOff>
        </xdr:from>
        <xdr:to>
          <xdr:col>8</xdr:col>
          <xdr:colOff>177800</xdr:colOff>
          <xdr:row>286</xdr:row>
          <xdr:rowOff>63500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292</xdr:row>
          <xdr:rowOff>0</xdr:rowOff>
        </xdr:from>
        <xdr:to>
          <xdr:col>8</xdr:col>
          <xdr:colOff>177800</xdr:colOff>
          <xdr:row>293</xdr:row>
          <xdr:rowOff>63500</xdr:rowOff>
        </xdr:to>
        <xdr:sp macro="" textlink="">
          <xdr:nvSpPr>
            <xdr:cNvPr id="2640" name="Check Box 592" hidden="1">
              <a:extLst>
                <a:ext uri="{63B3BB69-23CF-44E3-9099-C40C66FF867C}">
                  <a14:compatExt spid="_x0000_s2640"/>
                </a:ext>
                <a:ext uri="{FF2B5EF4-FFF2-40B4-BE49-F238E27FC236}">
                  <a16:creationId xmlns:a16="http://schemas.microsoft.com/office/drawing/2014/main" id="{00000000-0008-0000-0100-00005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294</xdr:row>
          <xdr:rowOff>25400</xdr:rowOff>
        </xdr:from>
        <xdr:to>
          <xdr:col>10</xdr:col>
          <xdr:colOff>25400</xdr:colOff>
          <xdr:row>295</xdr:row>
          <xdr:rowOff>63500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294</xdr:row>
          <xdr:rowOff>25400</xdr:rowOff>
        </xdr:from>
        <xdr:to>
          <xdr:col>10</xdr:col>
          <xdr:colOff>889000</xdr:colOff>
          <xdr:row>295</xdr:row>
          <xdr:rowOff>63500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294</xdr:row>
          <xdr:rowOff>25400</xdr:rowOff>
        </xdr:from>
        <xdr:to>
          <xdr:col>11</xdr:col>
          <xdr:colOff>889000</xdr:colOff>
          <xdr:row>295</xdr:row>
          <xdr:rowOff>25400</xdr:rowOff>
        </xdr:to>
        <xdr:sp macro="" textlink="">
          <xdr:nvSpPr>
            <xdr:cNvPr id="2643" name="Check Box 595" hidden="1">
              <a:extLst>
                <a:ext uri="{63B3BB69-23CF-44E3-9099-C40C66FF867C}">
                  <a14:compatExt spid="_x0000_s2643"/>
                </a:ext>
                <a:ext uri="{FF2B5EF4-FFF2-40B4-BE49-F238E27FC236}">
                  <a16:creationId xmlns:a16="http://schemas.microsoft.com/office/drawing/2014/main" id="{00000000-0008-0000-0100-00005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294</xdr:row>
          <xdr:rowOff>25400</xdr:rowOff>
        </xdr:from>
        <xdr:to>
          <xdr:col>13</xdr:col>
          <xdr:colOff>25400</xdr:colOff>
          <xdr:row>295</xdr:row>
          <xdr:rowOff>63500</xdr:rowOff>
        </xdr:to>
        <xdr:sp macro="" textlink="">
          <xdr:nvSpPr>
            <xdr:cNvPr id="2644" name="Check Box 596" hidden="1">
              <a:extLst>
                <a:ext uri="{63B3BB69-23CF-44E3-9099-C40C66FF867C}">
                  <a14:compatExt spid="_x0000_s2644"/>
                </a:ext>
                <a:ext uri="{FF2B5EF4-FFF2-40B4-BE49-F238E27FC236}">
                  <a16:creationId xmlns:a16="http://schemas.microsoft.com/office/drawing/2014/main" id="{00000000-0008-0000-01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294</xdr:row>
          <xdr:rowOff>25400</xdr:rowOff>
        </xdr:from>
        <xdr:to>
          <xdr:col>14</xdr:col>
          <xdr:colOff>25400</xdr:colOff>
          <xdr:row>295</xdr:row>
          <xdr:rowOff>63500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294</xdr:row>
          <xdr:rowOff>25400</xdr:rowOff>
        </xdr:from>
        <xdr:to>
          <xdr:col>15</xdr:col>
          <xdr:colOff>25400</xdr:colOff>
          <xdr:row>295</xdr:row>
          <xdr:rowOff>25400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294</xdr:row>
          <xdr:rowOff>25400</xdr:rowOff>
        </xdr:from>
        <xdr:to>
          <xdr:col>16</xdr:col>
          <xdr:colOff>25400</xdr:colOff>
          <xdr:row>295</xdr:row>
          <xdr:rowOff>63500</xdr:rowOff>
        </xdr:to>
        <xdr:sp macro="" textlink="">
          <xdr:nvSpPr>
            <xdr:cNvPr id="2647" name="Check Box 599" hidden="1">
              <a:extLst>
                <a:ext uri="{63B3BB69-23CF-44E3-9099-C40C66FF867C}">
                  <a14:compatExt spid="_x0000_s2647"/>
                </a:ext>
                <a:ext uri="{FF2B5EF4-FFF2-40B4-BE49-F238E27FC236}">
                  <a16:creationId xmlns:a16="http://schemas.microsoft.com/office/drawing/2014/main" id="{00000000-0008-0000-01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293</xdr:row>
          <xdr:rowOff>0</xdr:rowOff>
        </xdr:from>
        <xdr:to>
          <xdr:col>8</xdr:col>
          <xdr:colOff>177800</xdr:colOff>
          <xdr:row>294</xdr:row>
          <xdr:rowOff>63500</xdr:rowOff>
        </xdr:to>
        <xdr:sp macro="" textlink="">
          <xdr:nvSpPr>
            <xdr:cNvPr id="2648" name="Check Box 600" hidden="1">
              <a:extLst>
                <a:ext uri="{63B3BB69-23CF-44E3-9099-C40C66FF867C}">
                  <a14:compatExt spid="_x0000_s2648"/>
                </a:ext>
                <a:ext uri="{FF2B5EF4-FFF2-40B4-BE49-F238E27FC236}">
                  <a16:creationId xmlns:a16="http://schemas.microsoft.com/office/drawing/2014/main" id="{00000000-0008-0000-01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292</xdr:row>
          <xdr:rowOff>0</xdr:rowOff>
        </xdr:from>
        <xdr:to>
          <xdr:col>8</xdr:col>
          <xdr:colOff>177800</xdr:colOff>
          <xdr:row>293</xdr:row>
          <xdr:rowOff>63500</xdr:rowOff>
        </xdr:to>
        <xdr:sp macro="" textlink="">
          <xdr:nvSpPr>
            <xdr:cNvPr id="2649" name="Check Box 601" hidden="1">
              <a:extLst>
                <a:ext uri="{63B3BB69-23CF-44E3-9099-C40C66FF867C}">
                  <a14:compatExt spid="_x0000_s2649"/>
                </a:ext>
                <a:ext uri="{FF2B5EF4-FFF2-40B4-BE49-F238E27FC236}">
                  <a16:creationId xmlns:a16="http://schemas.microsoft.com/office/drawing/2014/main" id="{00000000-0008-0000-0100-00005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294</xdr:row>
          <xdr:rowOff>25400</xdr:rowOff>
        </xdr:from>
        <xdr:to>
          <xdr:col>10</xdr:col>
          <xdr:colOff>25400</xdr:colOff>
          <xdr:row>295</xdr:row>
          <xdr:rowOff>63500</xdr:rowOff>
        </xdr:to>
        <xdr:sp macro="" textlink="">
          <xdr:nvSpPr>
            <xdr:cNvPr id="2650" name="Check Box 602" hidden="1">
              <a:extLst>
                <a:ext uri="{63B3BB69-23CF-44E3-9099-C40C66FF867C}">
                  <a14:compatExt spid="_x0000_s2650"/>
                </a:ext>
                <a:ext uri="{FF2B5EF4-FFF2-40B4-BE49-F238E27FC236}">
                  <a16:creationId xmlns:a16="http://schemas.microsoft.com/office/drawing/2014/main" id="{00000000-0008-0000-01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294</xdr:row>
          <xdr:rowOff>25400</xdr:rowOff>
        </xdr:from>
        <xdr:to>
          <xdr:col>10</xdr:col>
          <xdr:colOff>889000</xdr:colOff>
          <xdr:row>295</xdr:row>
          <xdr:rowOff>63500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294</xdr:row>
          <xdr:rowOff>25400</xdr:rowOff>
        </xdr:from>
        <xdr:to>
          <xdr:col>11</xdr:col>
          <xdr:colOff>889000</xdr:colOff>
          <xdr:row>295</xdr:row>
          <xdr:rowOff>25400</xdr:rowOff>
        </xdr:to>
        <xdr:sp macro="" textlink="">
          <xdr:nvSpPr>
            <xdr:cNvPr id="2652" name="Check Box 604" hidden="1">
              <a:extLst>
                <a:ext uri="{63B3BB69-23CF-44E3-9099-C40C66FF867C}">
                  <a14:compatExt spid="_x0000_s2652"/>
                </a:ext>
                <a:ext uri="{FF2B5EF4-FFF2-40B4-BE49-F238E27FC236}">
                  <a16:creationId xmlns:a16="http://schemas.microsoft.com/office/drawing/2014/main" id="{00000000-0008-0000-0100-00005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294</xdr:row>
          <xdr:rowOff>25400</xdr:rowOff>
        </xdr:from>
        <xdr:to>
          <xdr:col>13</xdr:col>
          <xdr:colOff>25400</xdr:colOff>
          <xdr:row>295</xdr:row>
          <xdr:rowOff>63500</xdr:rowOff>
        </xdr:to>
        <xdr:sp macro="" textlink="">
          <xdr:nvSpPr>
            <xdr:cNvPr id="2653" name="Check Box 605" hidden="1">
              <a:extLst>
                <a:ext uri="{63B3BB69-23CF-44E3-9099-C40C66FF867C}">
                  <a14:compatExt spid="_x0000_s2653"/>
                </a:ext>
                <a:ext uri="{FF2B5EF4-FFF2-40B4-BE49-F238E27FC236}">
                  <a16:creationId xmlns:a16="http://schemas.microsoft.com/office/drawing/2014/main" id="{00000000-0008-0000-0100-00005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294</xdr:row>
          <xdr:rowOff>25400</xdr:rowOff>
        </xdr:from>
        <xdr:to>
          <xdr:col>14</xdr:col>
          <xdr:colOff>25400</xdr:colOff>
          <xdr:row>295</xdr:row>
          <xdr:rowOff>63500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294</xdr:row>
          <xdr:rowOff>25400</xdr:rowOff>
        </xdr:from>
        <xdr:to>
          <xdr:col>15</xdr:col>
          <xdr:colOff>25400</xdr:colOff>
          <xdr:row>295</xdr:row>
          <xdr:rowOff>25400</xdr:rowOff>
        </xdr:to>
        <xdr:sp macro="" textlink="">
          <xdr:nvSpPr>
            <xdr:cNvPr id="2655" name="Check Box 607" hidden="1">
              <a:extLst>
                <a:ext uri="{63B3BB69-23CF-44E3-9099-C40C66FF867C}">
                  <a14:compatExt spid="_x0000_s2655"/>
                </a:ext>
                <a:ext uri="{FF2B5EF4-FFF2-40B4-BE49-F238E27FC236}">
                  <a16:creationId xmlns:a16="http://schemas.microsoft.com/office/drawing/2014/main" id="{00000000-0008-0000-0100-00005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294</xdr:row>
          <xdr:rowOff>25400</xdr:rowOff>
        </xdr:from>
        <xdr:to>
          <xdr:col>16</xdr:col>
          <xdr:colOff>25400</xdr:colOff>
          <xdr:row>295</xdr:row>
          <xdr:rowOff>63500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293</xdr:row>
          <xdr:rowOff>0</xdr:rowOff>
        </xdr:from>
        <xdr:to>
          <xdr:col>8</xdr:col>
          <xdr:colOff>177800</xdr:colOff>
          <xdr:row>294</xdr:row>
          <xdr:rowOff>63500</xdr:rowOff>
        </xdr:to>
        <xdr:sp macro="" textlink="">
          <xdr:nvSpPr>
            <xdr:cNvPr id="2657" name="Check Box 609" hidden="1">
              <a:extLst>
                <a:ext uri="{63B3BB69-23CF-44E3-9099-C40C66FF867C}">
                  <a14:compatExt spid="_x0000_s2657"/>
                </a:ext>
                <a:ext uri="{FF2B5EF4-FFF2-40B4-BE49-F238E27FC236}">
                  <a16:creationId xmlns:a16="http://schemas.microsoft.com/office/drawing/2014/main" id="{00000000-0008-0000-0100-00006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300</xdr:row>
          <xdr:rowOff>0</xdr:rowOff>
        </xdr:from>
        <xdr:to>
          <xdr:col>8</xdr:col>
          <xdr:colOff>177800</xdr:colOff>
          <xdr:row>301</xdr:row>
          <xdr:rowOff>63500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302</xdr:row>
          <xdr:rowOff>25400</xdr:rowOff>
        </xdr:from>
        <xdr:to>
          <xdr:col>10</xdr:col>
          <xdr:colOff>25400</xdr:colOff>
          <xdr:row>303</xdr:row>
          <xdr:rowOff>63500</xdr:rowOff>
        </xdr:to>
        <xdr:sp macro="" textlink="">
          <xdr:nvSpPr>
            <xdr:cNvPr id="2660" name="Check Box 612" hidden="1">
              <a:extLst>
                <a:ext uri="{63B3BB69-23CF-44E3-9099-C40C66FF867C}">
                  <a14:compatExt spid="_x0000_s2660"/>
                </a:ext>
                <a:ext uri="{FF2B5EF4-FFF2-40B4-BE49-F238E27FC236}">
                  <a16:creationId xmlns:a16="http://schemas.microsoft.com/office/drawing/2014/main" id="{00000000-0008-0000-01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302</xdr:row>
          <xdr:rowOff>25400</xdr:rowOff>
        </xdr:from>
        <xdr:to>
          <xdr:col>10</xdr:col>
          <xdr:colOff>889000</xdr:colOff>
          <xdr:row>303</xdr:row>
          <xdr:rowOff>63500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302</xdr:row>
          <xdr:rowOff>25400</xdr:rowOff>
        </xdr:from>
        <xdr:to>
          <xdr:col>11</xdr:col>
          <xdr:colOff>889000</xdr:colOff>
          <xdr:row>303</xdr:row>
          <xdr:rowOff>25400</xdr:rowOff>
        </xdr:to>
        <xdr:sp macro="" textlink="">
          <xdr:nvSpPr>
            <xdr:cNvPr id="2662" name="Check Box 614" hidden="1">
              <a:extLst>
                <a:ext uri="{63B3BB69-23CF-44E3-9099-C40C66FF867C}">
                  <a14:compatExt spid="_x0000_s2662"/>
                </a:ext>
                <a:ext uri="{FF2B5EF4-FFF2-40B4-BE49-F238E27FC236}">
                  <a16:creationId xmlns:a16="http://schemas.microsoft.com/office/drawing/2014/main" id="{00000000-0008-0000-01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302</xdr:row>
          <xdr:rowOff>25400</xdr:rowOff>
        </xdr:from>
        <xdr:to>
          <xdr:col>13</xdr:col>
          <xdr:colOff>25400</xdr:colOff>
          <xdr:row>303</xdr:row>
          <xdr:rowOff>63500</xdr:rowOff>
        </xdr:to>
        <xdr:sp macro="" textlink="">
          <xdr:nvSpPr>
            <xdr:cNvPr id="2663" name="Check Box 615" hidden="1">
              <a:extLst>
                <a:ext uri="{63B3BB69-23CF-44E3-9099-C40C66FF867C}">
                  <a14:compatExt spid="_x0000_s2663"/>
                </a:ext>
                <a:ext uri="{FF2B5EF4-FFF2-40B4-BE49-F238E27FC236}">
                  <a16:creationId xmlns:a16="http://schemas.microsoft.com/office/drawing/2014/main" id="{00000000-0008-0000-01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302</xdr:row>
          <xdr:rowOff>25400</xdr:rowOff>
        </xdr:from>
        <xdr:to>
          <xdr:col>14</xdr:col>
          <xdr:colOff>25400</xdr:colOff>
          <xdr:row>303</xdr:row>
          <xdr:rowOff>63500</xdr:rowOff>
        </xdr:to>
        <xdr:sp macro="" textlink="">
          <xdr:nvSpPr>
            <xdr:cNvPr id="2664" name="Check Box 616" hidden="1">
              <a:extLst>
                <a:ext uri="{63B3BB69-23CF-44E3-9099-C40C66FF867C}">
                  <a14:compatExt spid="_x0000_s2664"/>
                </a:ext>
                <a:ext uri="{FF2B5EF4-FFF2-40B4-BE49-F238E27FC236}">
                  <a16:creationId xmlns:a16="http://schemas.microsoft.com/office/drawing/2014/main" id="{00000000-0008-0000-0100-00006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302</xdr:row>
          <xdr:rowOff>25400</xdr:rowOff>
        </xdr:from>
        <xdr:to>
          <xdr:col>15</xdr:col>
          <xdr:colOff>25400</xdr:colOff>
          <xdr:row>303</xdr:row>
          <xdr:rowOff>25400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302</xdr:row>
          <xdr:rowOff>25400</xdr:rowOff>
        </xdr:from>
        <xdr:to>
          <xdr:col>16</xdr:col>
          <xdr:colOff>25400</xdr:colOff>
          <xdr:row>303</xdr:row>
          <xdr:rowOff>63500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301</xdr:row>
          <xdr:rowOff>0</xdr:rowOff>
        </xdr:from>
        <xdr:to>
          <xdr:col>8</xdr:col>
          <xdr:colOff>177800</xdr:colOff>
          <xdr:row>302</xdr:row>
          <xdr:rowOff>63500</xdr:rowOff>
        </xdr:to>
        <xdr:sp macro="" textlink="">
          <xdr:nvSpPr>
            <xdr:cNvPr id="2667" name="Check Box 619" hidden="1">
              <a:extLst>
                <a:ext uri="{63B3BB69-23CF-44E3-9099-C40C66FF867C}">
                  <a14:compatExt spid="_x0000_s2667"/>
                </a:ext>
                <a:ext uri="{FF2B5EF4-FFF2-40B4-BE49-F238E27FC236}">
                  <a16:creationId xmlns:a16="http://schemas.microsoft.com/office/drawing/2014/main" id="{00000000-0008-0000-01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300</xdr:row>
          <xdr:rowOff>0</xdr:rowOff>
        </xdr:from>
        <xdr:to>
          <xdr:col>8</xdr:col>
          <xdr:colOff>177800</xdr:colOff>
          <xdr:row>301</xdr:row>
          <xdr:rowOff>63500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302</xdr:row>
          <xdr:rowOff>25400</xdr:rowOff>
        </xdr:from>
        <xdr:to>
          <xdr:col>10</xdr:col>
          <xdr:colOff>25400</xdr:colOff>
          <xdr:row>303</xdr:row>
          <xdr:rowOff>63500</xdr:rowOff>
        </xdr:to>
        <xdr:sp macro="" textlink="">
          <xdr:nvSpPr>
            <xdr:cNvPr id="2669" name="Check Box 621" hidden="1">
              <a:extLst>
                <a:ext uri="{63B3BB69-23CF-44E3-9099-C40C66FF867C}">
                  <a14:compatExt spid="_x0000_s2669"/>
                </a:ext>
                <a:ext uri="{FF2B5EF4-FFF2-40B4-BE49-F238E27FC236}">
                  <a16:creationId xmlns:a16="http://schemas.microsoft.com/office/drawing/2014/main" id="{00000000-0008-0000-0100-00006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302</xdr:row>
          <xdr:rowOff>25400</xdr:rowOff>
        </xdr:from>
        <xdr:to>
          <xdr:col>10</xdr:col>
          <xdr:colOff>889000</xdr:colOff>
          <xdr:row>303</xdr:row>
          <xdr:rowOff>63500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302</xdr:row>
          <xdr:rowOff>25400</xdr:rowOff>
        </xdr:from>
        <xdr:to>
          <xdr:col>11</xdr:col>
          <xdr:colOff>889000</xdr:colOff>
          <xdr:row>303</xdr:row>
          <xdr:rowOff>25400</xdr:rowOff>
        </xdr:to>
        <xdr:sp macro="" textlink="">
          <xdr:nvSpPr>
            <xdr:cNvPr id="2671" name="Check Box 623" hidden="1">
              <a:extLst>
                <a:ext uri="{63B3BB69-23CF-44E3-9099-C40C66FF867C}">
                  <a14:compatExt spid="_x0000_s2671"/>
                </a:ext>
                <a:ext uri="{FF2B5EF4-FFF2-40B4-BE49-F238E27FC236}">
                  <a16:creationId xmlns:a16="http://schemas.microsoft.com/office/drawing/2014/main" id="{00000000-0008-0000-0100-00006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302</xdr:row>
          <xdr:rowOff>25400</xdr:rowOff>
        </xdr:from>
        <xdr:to>
          <xdr:col>13</xdr:col>
          <xdr:colOff>25400</xdr:colOff>
          <xdr:row>303</xdr:row>
          <xdr:rowOff>63500</xdr:rowOff>
        </xdr:to>
        <xdr:sp macro="" textlink="">
          <xdr:nvSpPr>
            <xdr:cNvPr id="2672" name="Check Box 624" hidden="1">
              <a:extLst>
                <a:ext uri="{63B3BB69-23CF-44E3-9099-C40C66FF867C}">
                  <a14:compatExt spid="_x0000_s2672"/>
                </a:ext>
                <a:ext uri="{FF2B5EF4-FFF2-40B4-BE49-F238E27FC236}">
                  <a16:creationId xmlns:a16="http://schemas.microsoft.com/office/drawing/2014/main" id="{00000000-0008-0000-0100-00007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302</xdr:row>
          <xdr:rowOff>25400</xdr:rowOff>
        </xdr:from>
        <xdr:to>
          <xdr:col>14</xdr:col>
          <xdr:colOff>25400</xdr:colOff>
          <xdr:row>303</xdr:row>
          <xdr:rowOff>63500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302</xdr:row>
          <xdr:rowOff>25400</xdr:rowOff>
        </xdr:from>
        <xdr:to>
          <xdr:col>15</xdr:col>
          <xdr:colOff>25400</xdr:colOff>
          <xdr:row>303</xdr:row>
          <xdr:rowOff>25400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302</xdr:row>
          <xdr:rowOff>25400</xdr:rowOff>
        </xdr:from>
        <xdr:to>
          <xdr:col>16</xdr:col>
          <xdr:colOff>25400</xdr:colOff>
          <xdr:row>303</xdr:row>
          <xdr:rowOff>63500</xdr:rowOff>
        </xdr:to>
        <xdr:sp macro="" textlink="">
          <xdr:nvSpPr>
            <xdr:cNvPr id="2675" name="Check Box 627" hidden="1">
              <a:extLst>
                <a:ext uri="{63B3BB69-23CF-44E3-9099-C40C66FF867C}">
                  <a14:compatExt spid="_x0000_s2675"/>
                </a:ext>
                <a:ext uri="{FF2B5EF4-FFF2-40B4-BE49-F238E27FC236}">
                  <a16:creationId xmlns:a16="http://schemas.microsoft.com/office/drawing/2014/main" id="{00000000-0008-0000-0100-00007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301</xdr:row>
          <xdr:rowOff>0</xdr:rowOff>
        </xdr:from>
        <xdr:to>
          <xdr:col>8</xdr:col>
          <xdr:colOff>177800</xdr:colOff>
          <xdr:row>302</xdr:row>
          <xdr:rowOff>63500</xdr:rowOff>
        </xdr:to>
        <xdr:sp macro="" textlink="">
          <xdr:nvSpPr>
            <xdr:cNvPr id="2676" name="Check Box 628" hidden="1">
              <a:extLst>
                <a:ext uri="{63B3BB69-23CF-44E3-9099-C40C66FF867C}">
                  <a14:compatExt spid="_x0000_s2676"/>
                </a:ext>
                <a:ext uri="{FF2B5EF4-FFF2-40B4-BE49-F238E27FC236}">
                  <a16:creationId xmlns:a16="http://schemas.microsoft.com/office/drawing/2014/main" id="{00000000-0008-0000-0100-00007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308</xdr:row>
          <xdr:rowOff>0</xdr:rowOff>
        </xdr:from>
        <xdr:to>
          <xdr:col>8</xdr:col>
          <xdr:colOff>177800</xdr:colOff>
          <xdr:row>309</xdr:row>
          <xdr:rowOff>63500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310</xdr:row>
          <xdr:rowOff>25400</xdr:rowOff>
        </xdr:from>
        <xdr:to>
          <xdr:col>10</xdr:col>
          <xdr:colOff>25400</xdr:colOff>
          <xdr:row>311</xdr:row>
          <xdr:rowOff>63500</xdr:rowOff>
        </xdr:to>
        <xdr:sp macro="" textlink="">
          <xdr:nvSpPr>
            <xdr:cNvPr id="2679" name="Check Box 631" hidden="1">
              <a:extLst>
                <a:ext uri="{63B3BB69-23CF-44E3-9099-C40C66FF867C}">
                  <a14:compatExt spid="_x0000_s2679"/>
                </a:ext>
                <a:ext uri="{FF2B5EF4-FFF2-40B4-BE49-F238E27FC236}">
                  <a16:creationId xmlns:a16="http://schemas.microsoft.com/office/drawing/2014/main" id="{00000000-0008-0000-0100-00007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310</xdr:row>
          <xdr:rowOff>25400</xdr:rowOff>
        </xdr:from>
        <xdr:to>
          <xdr:col>10</xdr:col>
          <xdr:colOff>889000</xdr:colOff>
          <xdr:row>311</xdr:row>
          <xdr:rowOff>63500</xdr:rowOff>
        </xdr:to>
        <xdr:sp macro="" textlink="">
          <xdr:nvSpPr>
            <xdr:cNvPr id="2680" name="Check Box 632" hidden="1">
              <a:extLst>
                <a:ext uri="{63B3BB69-23CF-44E3-9099-C40C66FF867C}">
                  <a14:compatExt spid="_x0000_s2680"/>
                </a:ext>
                <a:ext uri="{FF2B5EF4-FFF2-40B4-BE49-F238E27FC236}">
                  <a16:creationId xmlns:a16="http://schemas.microsoft.com/office/drawing/2014/main" id="{00000000-0008-0000-0100-00007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310</xdr:row>
          <xdr:rowOff>25400</xdr:rowOff>
        </xdr:from>
        <xdr:to>
          <xdr:col>11</xdr:col>
          <xdr:colOff>889000</xdr:colOff>
          <xdr:row>311</xdr:row>
          <xdr:rowOff>25400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310</xdr:row>
          <xdr:rowOff>25400</xdr:rowOff>
        </xdr:from>
        <xdr:to>
          <xdr:col>13</xdr:col>
          <xdr:colOff>25400</xdr:colOff>
          <xdr:row>311</xdr:row>
          <xdr:rowOff>63500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310</xdr:row>
          <xdr:rowOff>25400</xdr:rowOff>
        </xdr:from>
        <xdr:to>
          <xdr:col>14</xdr:col>
          <xdr:colOff>25400</xdr:colOff>
          <xdr:row>311</xdr:row>
          <xdr:rowOff>63500</xdr:rowOff>
        </xdr:to>
        <xdr:sp macro="" textlink="">
          <xdr:nvSpPr>
            <xdr:cNvPr id="2683" name="Check Box 635" hidden="1">
              <a:extLst>
                <a:ext uri="{63B3BB69-23CF-44E3-9099-C40C66FF867C}">
                  <a14:compatExt spid="_x0000_s2683"/>
                </a:ext>
                <a:ext uri="{FF2B5EF4-FFF2-40B4-BE49-F238E27FC236}">
                  <a16:creationId xmlns:a16="http://schemas.microsoft.com/office/drawing/2014/main" id="{00000000-0008-0000-0100-00007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310</xdr:row>
          <xdr:rowOff>25400</xdr:rowOff>
        </xdr:from>
        <xdr:to>
          <xdr:col>15</xdr:col>
          <xdr:colOff>25400</xdr:colOff>
          <xdr:row>311</xdr:row>
          <xdr:rowOff>25400</xdr:rowOff>
        </xdr:to>
        <xdr:sp macro="" textlink="">
          <xdr:nvSpPr>
            <xdr:cNvPr id="2684" name="Check Box 636" hidden="1">
              <a:extLst>
                <a:ext uri="{63B3BB69-23CF-44E3-9099-C40C66FF867C}">
                  <a14:compatExt spid="_x0000_s2684"/>
                </a:ext>
                <a:ext uri="{FF2B5EF4-FFF2-40B4-BE49-F238E27FC236}">
                  <a16:creationId xmlns:a16="http://schemas.microsoft.com/office/drawing/2014/main" id="{00000000-0008-0000-0100-00007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310</xdr:row>
          <xdr:rowOff>25400</xdr:rowOff>
        </xdr:from>
        <xdr:to>
          <xdr:col>16</xdr:col>
          <xdr:colOff>25400</xdr:colOff>
          <xdr:row>311</xdr:row>
          <xdr:rowOff>63500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309</xdr:row>
          <xdr:rowOff>0</xdr:rowOff>
        </xdr:from>
        <xdr:to>
          <xdr:col>8</xdr:col>
          <xdr:colOff>177800</xdr:colOff>
          <xdr:row>310</xdr:row>
          <xdr:rowOff>63500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308</xdr:row>
          <xdr:rowOff>0</xdr:rowOff>
        </xdr:from>
        <xdr:to>
          <xdr:col>8</xdr:col>
          <xdr:colOff>177800</xdr:colOff>
          <xdr:row>309</xdr:row>
          <xdr:rowOff>63500</xdr:rowOff>
        </xdr:to>
        <xdr:sp macro="" textlink="">
          <xdr:nvSpPr>
            <xdr:cNvPr id="2687" name="Check Box 639" hidden="1">
              <a:extLst>
                <a:ext uri="{63B3BB69-23CF-44E3-9099-C40C66FF867C}">
                  <a14:compatExt spid="_x0000_s2687"/>
                </a:ext>
                <a:ext uri="{FF2B5EF4-FFF2-40B4-BE49-F238E27FC236}">
                  <a16:creationId xmlns:a16="http://schemas.microsoft.com/office/drawing/2014/main" id="{00000000-0008-0000-0100-00007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310</xdr:row>
          <xdr:rowOff>25400</xdr:rowOff>
        </xdr:from>
        <xdr:to>
          <xdr:col>10</xdr:col>
          <xdr:colOff>25400</xdr:colOff>
          <xdr:row>311</xdr:row>
          <xdr:rowOff>63500</xdr:rowOff>
        </xdr:to>
        <xdr:sp macro="" textlink="">
          <xdr:nvSpPr>
            <xdr:cNvPr id="2688" name="Check Box 640" hidden="1">
              <a:extLst>
                <a:ext uri="{63B3BB69-23CF-44E3-9099-C40C66FF867C}">
                  <a14:compatExt spid="_x0000_s2688"/>
                </a:ext>
                <a:ext uri="{FF2B5EF4-FFF2-40B4-BE49-F238E27FC236}">
                  <a16:creationId xmlns:a16="http://schemas.microsoft.com/office/drawing/2014/main" id="{00000000-0008-0000-0100-00008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310</xdr:row>
          <xdr:rowOff>25400</xdr:rowOff>
        </xdr:from>
        <xdr:to>
          <xdr:col>10</xdr:col>
          <xdr:colOff>889000</xdr:colOff>
          <xdr:row>311</xdr:row>
          <xdr:rowOff>63500</xdr:rowOff>
        </xdr:to>
        <xdr:sp macro="" textlink="">
          <xdr:nvSpPr>
            <xdr:cNvPr id="2689" name="Check Box 641" hidden="1">
              <a:extLst>
                <a:ext uri="{63B3BB69-23CF-44E3-9099-C40C66FF867C}">
                  <a14:compatExt spid="_x0000_s2689"/>
                </a:ext>
                <a:ext uri="{FF2B5EF4-FFF2-40B4-BE49-F238E27FC236}">
                  <a16:creationId xmlns:a16="http://schemas.microsoft.com/office/drawing/2014/main" id="{00000000-0008-0000-01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310</xdr:row>
          <xdr:rowOff>25400</xdr:rowOff>
        </xdr:from>
        <xdr:to>
          <xdr:col>11</xdr:col>
          <xdr:colOff>889000</xdr:colOff>
          <xdr:row>311</xdr:row>
          <xdr:rowOff>25400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310</xdr:row>
          <xdr:rowOff>25400</xdr:rowOff>
        </xdr:from>
        <xdr:to>
          <xdr:col>13</xdr:col>
          <xdr:colOff>25400</xdr:colOff>
          <xdr:row>311</xdr:row>
          <xdr:rowOff>63500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310</xdr:row>
          <xdr:rowOff>25400</xdr:rowOff>
        </xdr:from>
        <xdr:to>
          <xdr:col>14</xdr:col>
          <xdr:colOff>25400</xdr:colOff>
          <xdr:row>311</xdr:row>
          <xdr:rowOff>63500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310</xdr:row>
          <xdr:rowOff>25400</xdr:rowOff>
        </xdr:from>
        <xdr:to>
          <xdr:col>15</xdr:col>
          <xdr:colOff>25400</xdr:colOff>
          <xdr:row>311</xdr:row>
          <xdr:rowOff>25400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310</xdr:row>
          <xdr:rowOff>25400</xdr:rowOff>
        </xdr:from>
        <xdr:to>
          <xdr:col>16</xdr:col>
          <xdr:colOff>25400</xdr:colOff>
          <xdr:row>311</xdr:row>
          <xdr:rowOff>63500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309</xdr:row>
          <xdr:rowOff>0</xdr:rowOff>
        </xdr:from>
        <xdr:to>
          <xdr:col>8</xdr:col>
          <xdr:colOff>177800</xdr:colOff>
          <xdr:row>310</xdr:row>
          <xdr:rowOff>63500</xdr:rowOff>
        </xdr:to>
        <xdr:sp macro="" textlink="">
          <xdr:nvSpPr>
            <xdr:cNvPr id="2695" name="Check Box 647" hidden="1">
              <a:extLst>
                <a:ext uri="{63B3BB69-23CF-44E3-9099-C40C66FF867C}">
                  <a14:compatExt spid="_x0000_s2695"/>
                </a:ext>
                <a:ext uri="{FF2B5EF4-FFF2-40B4-BE49-F238E27FC236}">
                  <a16:creationId xmlns:a16="http://schemas.microsoft.com/office/drawing/2014/main" id="{00000000-0008-0000-0100-00008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316</xdr:row>
          <xdr:rowOff>0</xdr:rowOff>
        </xdr:from>
        <xdr:to>
          <xdr:col>8</xdr:col>
          <xdr:colOff>177800</xdr:colOff>
          <xdr:row>317</xdr:row>
          <xdr:rowOff>63500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318</xdr:row>
          <xdr:rowOff>25400</xdr:rowOff>
        </xdr:from>
        <xdr:to>
          <xdr:col>10</xdr:col>
          <xdr:colOff>25400</xdr:colOff>
          <xdr:row>319</xdr:row>
          <xdr:rowOff>63500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318</xdr:row>
          <xdr:rowOff>25400</xdr:rowOff>
        </xdr:from>
        <xdr:to>
          <xdr:col>10</xdr:col>
          <xdr:colOff>889000</xdr:colOff>
          <xdr:row>319</xdr:row>
          <xdr:rowOff>63500</xdr:rowOff>
        </xdr:to>
        <xdr:sp macro="" textlink="">
          <xdr:nvSpPr>
            <xdr:cNvPr id="2699" name="Check Box 651" hidden="1">
              <a:extLst>
                <a:ext uri="{63B3BB69-23CF-44E3-9099-C40C66FF867C}">
                  <a14:compatExt spid="_x0000_s2699"/>
                </a:ext>
                <a:ext uri="{FF2B5EF4-FFF2-40B4-BE49-F238E27FC236}">
                  <a16:creationId xmlns:a16="http://schemas.microsoft.com/office/drawing/2014/main" id="{00000000-0008-0000-0100-00008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318</xdr:row>
          <xdr:rowOff>25400</xdr:rowOff>
        </xdr:from>
        <xdr:to>
          <xdr:col>11</xdr:col>
          <xdr:colOff>889000</xdr:colOff>
          <xdr:row>319</xdr:row>
          <xdr:rowOff>25400</xdr:rowOff>
        </xdr:to>
        <xdr:sp macro="" textlink="">
          <xdr:nvSpPr>
            <xdr:cNvPr id="2700" name="Check Box 652" hidden="1">
              <a:extLst>
                <a:ext uri="{63B3BB69-23CF-44E3-9099-C40C66FF867C}">
                  <a14:compatExt spid="_x0000_s2700"/>
                </a:ext>
                <a:ext uri="{FF2B5EF4-FFF2-40B4-BE49-F238E27FC236}">
                  <a16:creationId xmlns:a16="http://schemas.microsoft.com/office/drawing/2014/main" id="{00000000-0008-0000-0100-00008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318</xdr:row>
          <xdr:rowOff>25400</xdr:rowOff>
        </xdr:from>
        <xdr:to>
          <xdr:col>13</xdr:col>
          <xdr:colOff>25400</xdr:colOff>
          <xdr:row>319</xdr:row>
          <xdr:rowOff>63500</xdr:rowOff>
        </xdr:to>
        <xdr:sp macro="" textlink="">
          <xdr:nvSpPr>
            <xdr:cNvPr id="2701" name="Check Box 653" hidden="1">
              <a:extLst>
                <a:ext uri="{63B3BB69-23CF-44E3-9099-C40C66FF867C}">
                  <a14:compatExt spid="_x0000_s2701"/>
                </a:ext>
                <a:ext uri="{FF2B5EF4-FFF2-40B4-BE49-F238E27FC236}">
                  <a16:creationId xmlns:a16="http://schemas.microsoft.com/office/drawing/2014/main" id="{00000000-0008-0000-0100-00008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318</xdr:row>
          <xdr:rowOff>25400</xdr:rowOff>
        </xdr:from>
        <xdr:to>
          <xdr:col>14</xdr:col>
          <xdr:colOff>25400</xdr:colOff>
          <xdr:row>319</xdr:row>
          <xdr:rowOff>63500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318</xdr:row>
          <xdr:rowOff>25400</xdr:rowOff>
        </xdr:from>
        <xdr:to>
          <xdr:col>15</xdr:col>
          <xdr:colOff>25400</xdr:colOff>
          <xdr:row>319</xdr:row>
          <xdr:rowOff>25400</xdr:rowOff>
        </xdr:to>
        <xdr:sp macro="" textlink="">
          <xdr:nvSpPr>
            <xdr:cNvPr id="2703" name="Check Box 655" hidden="1">
              <a:extLst>
                <a:ext uri="{63B3BB69-23CF-44E3-9099-C40C66FF867C}">
                  <a14:compatExt spid="_x0000_s2703"/>
                </a:ext>
                <a:ext uri="{FF2B5EF4-FFF2-40B4-BE49-F238E27FC236}">
                  <a16:creationId xmlns:a16="http://schemas.microsoft.com/office/drawing/2014/main" id="{00000000-0008-0000-0100-00008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318</xdr:row>
          <xdr:rowOff>25400</xdr:rowOff>
        </xdr:from>
        <xdr:to>
          <xdr:col>16</xdr:col>
          <xdr:colOff>25400</xdr:colOff>
          <xdr:row>319</xdr:row>
          <xdr:rowOff>63500</xdr:rowOff>
        </xdr:to>
        <xdr:sp macro="" textlink="">
          <xdr:nvSpPr>
            <xdr:cNvPr id="2704" name="Check Box 656" hidden="1">
              <a:extLst>
                <a:ext uri="{63B3BB69-23CF-44E3-9099-C40C66FF867C}">
                  <a14:compatExt spid="_x0000_s2704"/>
                </a:ext>
                <a:ext uri="{FF2B5EF4-FFF2-40B4-BE49-F238E27FC236}">
                  <a16:creationId xmlns:a16="http://schemas.microsoft.com/office/drawing/2014/main" id="{00000000-0008-0000-0100-00009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317</xdr:row>
          <xdr:rowOff>0</xdr:rowOff>
        </xdr:from>
        <xdr:to>
          <xdr:col>8</xdr:col>
          <xdr:colOff>177800</xdr:colOff>
          <xdr:row>318</xdr:row>
          <xdr:rowOff>63500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316</xdr:row>
          <xdr:rowOff>0</xdr:rowOff>
        </xdr:from>
        <xdr:to>
          <xdr:col>8</xdr:col>
          <xdr:colOff>177800</xdr:colOff>
          <xdr:row>317</xdr:row>
          <xdr:rowOff>63500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318</xdr:row>
          <xdr:rowOff>25400</xdr:rowOff>
        </xdr:from>
        <xdr:to>
          <xdr:col>10</xdr:col>
          <xdr:colOff>25400</xdr:colOff>
          <xdr:row>319</xdr:row>
          <xdr:rowOff>63500</xdr:rowOff>
        </xdr:to>
        <xdr:sp macro="" textlink="">
          <xdr:nvSpPr>
            <xdr:cNvPr id="2707" name="Check Box 659" hidden="1">
              <a:extLst>
                <a:ext uri="{63B3BB69-23CF-44E3-9099-C40C66FF867C}">
                  <a14:compatExt spid="_x0000_s2707"/>
                </a:ext>
                <a:ext uri="{FF2B5EF4-FFF2-40B4-BE49-F238E27FC236}">
                  <a16:creationId xmlns:a16="http://schemas.microsoft.com/office/drawing/2014/main" id="{00000000-0008-0000-0100-00009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318</xdr:row>
          <xdr:rowOff>25400</xdr:rowOff>
        </xdr:from>
        <xdr:to>
          <xdr:col>10</xdr:col>
          <xdr:colOff>889000</xdr:colOff>
          <xdr:row>319</xdr:row>
          <xdr:rowOff>63500</xdr:rowOff>
        </xdr:to>
        <xdr:sp macro="" textlink="">
          <xdr:nvSpPr>
            <xdr:cNvPr id="2708" name="Check Box 660" hidden="1">
              <a:extLst>
                <a:ext uri="{63B3BB69-23CF-44E3-9099-C40C66FF867C}">
                  <a14:compatExt spid="_x0000_s2708"/>
                </a:ext>
                <a:ext uri="{FF2B5EF4-FFF2-40B4-BE49-F238E27FC236}">
                  <a16:creationId xmlns:a16="http://schemas.microsoft.com/office/drawing/2014/main" id="{00000000-0008-0000-0100-00009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318</xdr:row>
          <xdr:rowOff>25400</xdr:rowOff>
        </xdr:from>
        <xdr:to>
          <xdr:col>11</xdr:col>
          <xdr:colOff>889000</xdr:colOff>
          <xdr:row>319</xdr:row>
          <xdr:rowOff>25400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318</xdr:row>
          <xdr:rowOff>25400</xdr:rowOff>
        </xdr:from>
        <xdr:to>
          <xdr:col>13</xdr:col>
          <xdr:colOff>25400</xdr:colOff>
          <xdr:row>319</xdr:row>
          <xdr:rowOff>63500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318</xdr:row>
          <xdr:rowOff>25400</xdr:rowOff>
        </xdr:from>
        <xdr:to>
          <xdr:col>14</xdr:col>
          <xdr:colOff>25400</xdr:colOff>
          <xdr:row>319</xdr:row>
          <xdr:rowOff>63500</xdr:rowOff>
        </xdr:to>
        <xdr:sp macro="" textlink="">
          <xdr:nvSpPr>
            <xdr:cNvPr id="2711" name="Check Box 663" hidden="1">
              <a:extLst>
                <a:ext uri="{63B3BB69-23CF-44E3-9099-C40C66FF867C}">
                  <a14:compatExt spid="_x0000_s2711"/>
                </a:ext>
                <a:ext uri="{FF2B5EF4-FFF2-40B4-BE49-F238E27FC236}">
                  <a16:creationId xmlns:a16="http://schemas.microsoft.com/office/drawing/2014/main" id="{00000000-0008-0000-0100-00009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318</xdr:row>
          <xdr:rowOff>25400</xdr:rowOff>
        </xdr:from>
        <xdr:to>
          <xdr:col>15</xdr:col>
          <xdr:colOff>25400</xdr:colOff>
          <xdr:row>319</xdr:row>
          <xdr:rowOff>25400</xdr:rowOff>
        </xdr:to>
        <xdr:sp macro="" textlink="">
          <xdr:nvSpPr>
            <xdr:cNvPr id="2712" name="Check Box 664" hidden="1">
              <a:extLst>
                <a:ext uri="{63B3BB69-23CF-44E3-9099-C40C66FF867C}">
                  <a14:compatExt spid="_x0000_s2712"/>
                </a:ext>
                <a:ext uri="{FF2B5EF4-FFF2-40B4-BE49-F238E27FC236}">
                  <a16:creationId xmlns:a16="http://schemas.microsoft.com/office/drawing/2014/main" id="{00000000-0008-0000-0100-00009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318</xdr:row>
          <xdr:rowOff>25400</xdr:rowOff>
        </xdr:from>
        <xdr:to>
          <xdr:col>16</xdr:col>
          <xdr:colOff>25400</xdr:colOff>
          <xdr:row>319</xdr:row>
          <xdr:rowOff>63500</xdr:rowOff>
        </xdr:to>
        <xdr:sp macro="" textlink="">
          <xdr:nvSpPr>
            <xdr:cNvPr id="2713" name="Check Box 665" hidden="1">
              <a:extLst>
                <a:ext uri="{63B3BB69-23CF-44E3-9099-C40C66FF867C}">
                  <a14:compatExt spid="_x0000_s2713"/>
                </a:ext>
                <a:ext uri="{FF2B5EF4-FFF2-40B4-BE49-F238E27FC236}">
                  <a16:creationId xmlns:a16="http://schemas.microsoft.com/office/drawing/2014/main" id="{00000000-0008-0000-0100-00009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317</xdr:row>
          <xdr:rowOff>0</xdr:rowOff>
        </xdr:from>
        <xdr:to>
          <xdr:col>8</xdr:col>
          <xdr:colOff>177800</xdr:colOff>
          <xdr:row>318</xdr:row>
          <xdr:rowOff>63500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324</xdr:row>
          <xdr:rowOff>0</xdr:rowOff>
        </xdr:from>
        <xdr:to>
          <xdr:col>8</xdr:col>
          <xdr:colOff>177800</xdr:colOff>
          <xdr:row>325</xdr:row>
          <xdr:rowOff>63500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326</xdr:row>
          <xdr:rowOff>25400</xdr:rowOff>
        </xdr:from>
        <xdr:to>
          <xdr:col>10</xdr:col>
          <xdr:colOff>25400</xdr:colOff>
          <xdr:row>327</xdr:row>
          <xdr:rowOff>63500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326</xdr:row>
          <xdr:rowOff>25400</xdr:rowOff>
        </xdr:from>
        <xdr:to>
          <xdr:col>10</xdr:col>
          <xdr:colOff>889000</xdr:colOff>
          <xdr:row>327</xdr:row>
          <xdr:rowOff>63500</xdr:rowOff>
        </xdr:to>
        <xdr:sp macro="" textlink="">
          <xdr:nvSpPr>
            <xdr:cNvPr id="2719" name="Check Box 671" hidden="1">
              <a:extLst>
                <a:ext uri="{63B3BB69-23CF-44E3-9099-C40C66FF867C}">
                  <a14:compatExt spid="_x0000_s2719"/>
                </a:ext>
                <a:ext uri="{FF2B5EF4-FFF2-40B4-BE49-F238E27FC236}">
                  <a16:creationId xmlns:a16="http://schemas.microsoft.com/office/drawing/2014/main" id="{00000000-0008-0000-0100-00009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326</xdr:row>
          <xdr:rowOff>25400</xdr:rowOff>
        </xdr:from>
        <xdr:to>
          <xdr:col>11</xdr:col>
          <xdr:colOff>889000</xdr:colOff>
          <xdr:row>327</xdr:row>
          <xdr:rowOff>25400</xdr:rowOff>
        </xdr:to>
        <xdr:sp macro="" textlink="">
          <xdr:nvSpPr>
            <xdr:cNvPr id="2720" name="Check Box 672" hidden="1">
              <a:extLst>
                <a:ext uri="{63B3BB69-23CF-44E3-9099-C40C66FF867C}">
                  <a14:compatExt spid="_x0000_s2720"/>
                </a:ext>
                <a:ext uri="{FF2B5EF4-FFF2-40B4-BE49-F238E27FC236}">
                  <a16:creationId xmlns:a16="http://schemas.microsoft.com/office/drawing/2014/main" id="{00000000-0008-0000-0100-0000A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326</xdr:row>
          <xdr:rowOff>25400</xdr:rowOff>
        </xdr:from>
        <xdr:to>
          <xdr:col>13</xdr:col>
          <xdr:colOff>25400</xdr:colOff>
          <xdr:row>327</xdr:row>
          <xdr:rowOff>63500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326</xdr:row>
          <xdr:rowOff>25400</xdr:rowOff>
        </xdr:from>
        <xdr:to>
          <xdr:col>14</xdr:col>
          <xdr:colOff>25400</xdr:colOff>
          <xdr:row>327</xdr:row>
          <xdr:rowOff>63500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326</xdr:row>
          <xdr:rowOff>25400</xdr:rowOff>
        </xdr:from>
        <xdr:to>
          <xdr:col>15</xdr:col>
          <xdr:colOff>25400</xdr:colOff>
          <xdr:row>327</xdr:row>
          <xdr:rowOff>25400</xdr:rowOff>
        </xdr:to>
        <xdr:sp macro="" textlink="">
          <xdr:nvSpPr>
            <xdr:cNvPr id="2723" name="Check Box 675" hidden="1">
              <a:extLst>
                <a:ext uri="{63B3BB69-23CF-44E3-9099-C40C66FF867C}">
                  <a14:compatExt spid="_x0000_s2723"/>
                </a:ext>
                <a:ext uri="{FF2B5EF4-FFF2-40B4-BE49-F238E27FC236}">
                  <a16:creationId xmlns:a16="http://schemas.microsoft.com/office/drawing/2014/main" id="{00000000-0008-0000-0100-0000A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326</xdr:row>
          <xdr:rowOff>25400</xdr:rowOff>
        </xdr:from>
        <xdr:to>
          <xdr:col>16</xdr:col>
          <xdr:colOff>25400</xdr:colOff>
          <xdr:row>327</xdr:row>
          <xdr:rowOff>63500</xdr:rowOff>
        </xdr:to>
        <xdr:sp macro="" textlink="">
          <xdr:nvSpPr>
            <xdr:cNvPr id="2724" name="Check Box 676" hidden="1">
              <a:extLst>
                <a:ext uri="{63B3BB69-23CF-44E3-9099-C40C66FF867C}">
                  <a14:compatExt spid="_x0000_s2724"/>
                </a:ext>
                <a:ext uri="{FF2B5EF4-FFF2-40B4-BE49-F238E27FC236}">
                  <a16:creationId xmlns:a16="http://schemas.microsoft.com/office/drawing/2014/main" id="{00000000-0008-0000-0100-0000A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325</xdr:row>
          <xdr:rowOff>0</xdr:rowOff>
        </xdr:from>
        <xdr:to>
          <xdr:col>8</xdr:col>
          <xdr:colOff>177800</xdr:colOff>
          <xdr:row>326</xdr:row>
          <xdr:rowOff>63500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324</xdr:row>
          <xdr:rowOff>0</xdr:rowOff>
        </xdr:from>
        <xdr:to>
          <xdr:col>8</xdr:col>
          <xdr:colOff>177800</xdr:colOff>
          <xdr:row>325</xdr:row>
          <xdr:rowOff>63500</xdr:rowOff>
        </xdr:to>
        <xdr:sp macro="" textlink="">
          <xdr:nvSpPr>
            <xdr:cNvPr id="2726" name="Check Box 678" hidden="1">
              <a:extLst>
                <a:ext uri="{63B3BB69-23CF-44E3-9099-C40C66FF867C}">
                  <a14:compatExt spid="_x0000_s2726"/>
                </a:ext>
                <a:ext uri="{FF2B5EF4-FFF2-40B4-BE49-F238E27FC236}">
                  <a16:creationId xmlns:a16="http://schemas.microsoft.com/office/drawing/2014/main" id="{00000000-0008-0000-0100-0000A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326</xdr:row>
          <xdr:rowOff>25400</xdr:rowOff>
        </xdr:from>
        <xdr:to>
          <xdr:col>10</xdr:col>
          <xdr:colOff>25400</xdr:colOff>
          <xdr:row>327</xdr:row>
          <xdr:rowOff>63500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326</xdr:row>
          <xdr:rowOff>25400</xdr:rowOff>
        </xdr:from>
        <xdr:to>
          <xdr:col>10</xdr:col>
          <xdr:colOff>889000</xdr:colOff>
          <xdr:row>327</xdr:row>
          <xdr:rowOff>63500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1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326</xdr:row>
          <xdr:rowOff>25400</xdr:rowOff>
        </xdr:from>
        <xdr:to>
          <xdr:col>11</xdr:col>
          <xdr:colOff>889000</xdr:colOff>
          <xdr:row>327</xdr:row>
          <xdr:rowOff>25400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326</xdr:row>
          <xdr:rowOff>25400</xdr:rowOff>
        </xdr:from>
        <xdr:to>
          <xdr:col>13</xdr:col>
          <xdr:colOff>25400</xdr:colOff>
          <xdr:row>327</xdr:row>
          <xdr:rowOff>63500</xdr:rowOff>
        </xdr:to>
        <xdr:sp macro="" textlink="">
          <xdr:nvSpPr>
            <xdr:cNvPr id="2730" name="Check Box 682" hidden="1">
              <a:extLst>
                <a:ext uri="{63B3BB69-23CF-44E3-9099-C40C66FF867C}">
                  <a14:compatExt spid="_x0000_s2730"/>
                </a:ext>
                <a:ext uri="{FF2B5EF4-FFF2-40B4-BE49-F238E27FC236}">
                  <a16:creationId xmlns:a16="http://schemas.microsoft.com/office/drawing/2014/main" id="{00000000-0008-0000-0100-0000A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326</xdr:row>
          <xdr:rowOff>25400</xdr:rowOff>
        </xdr:from>
        <xdr:to>
          <xdr:col>14</xdr:col>
          <xdr:colOff>25400</xdr:colOff>
          <xdr:row>327</xdr:row>
          <xdr:rowOff>63500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326</xdr:row>
          <xdr:rowOff>25400</xdr:rowOff>
        </xdr:from>
        <xdr:to>
          <xdr:col>15</xdr:col>
          <xdr:colOff>25400</xdr:colOff>
          <xdr:row>327</xdr:row>
          <xdr:rowOff>25400</xdr:rowOff>
        </xdr:to>
        <xdr:sp macro="" textlink="">
          <xdr:nvSpPr>
            <xdr:cNvPr id="2732" name="Check Box 684" hidden="1">
              <a:extLst>
                <a:ext uri="{63B3BB69-23CF-44E3-9099-C40C66FF867C}">
                  <a14:compatExt spid="_x0000_s2732"/>
                </a:ext>
                <a:ext uri="{FF2B5EF4-FFF2-40B4-BE49-F238E27FC236}">
                  <a16:creationId xmlns:a16="http://schemas.microsoft.com/office/drawing/2014/main" id="{00000000-0008-0000-0100-0000A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326</xdr:row>
          <xdr:rowOff>25400</xdr:rowOff>
        </xdr:from>
        <xdr:to>
          <xdr:col>16</xdr:col>
          <xdr:colOff>25400</xdr:colOff>
          <xdr:row>327</xdr:row>
          <xdr:rowOff>63500</xdr:rowOff>
        </xdr:to>
        <xdr:sp macro="" textlink="">
          <xdr:nvSpPr>
            <xdr:cNvPr id="2733" name="Check Box 685" hidden="1">
              <a:extLst>
                <a:ext uri="{63B3BB69-23CF-44E3-9099-C40C66FF867C}">
                  <a14:compatExt spid="_x0000_s2733"/>
                </a:ext>
                <a:ext uri="{FF2B5EF4-FFF2-40B4-BE49-F238E27FC236}">
                  <a16:creationId xmlns:a16="http://schemas.microsoft.com/office/drawing/2014/main" id="{00000000-0008-0000-0100-0000A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325</xdr:row>
          <xdr:rowOff>0</xdr:rowOff>
        </xdr:from>
        <xdr:to>
          <xdr:col>8</xdr:col>
          <xdr:colOff>177800</xdr:colOff>
          <xdr:row>326</xdr:row>
          <xdr:rowOff>63500</xdr:rowOff>
        </xdr:to>
        <xdr:sp macro="" textlink="">
          <xdr:nvSpPr>
            <xdr:cNvPr id="2734" name="Check Box 686" hidden="1">
              <a:extLst>
                <a:ext uri="{63B3BB69-23CF-44E3-9099-C40C66FF867C}">
                  <a14:compatExt spid="_x0000_s2734"/>
                </a:ext>
                <a:ext uri="{FF2B5EF4-FFF2-40B4-BE49-F238E27FC236}">
                  <a16:creationId xmlns:a16="http://schemas.microsoft.com/office/drawing/2014/main" id="{00000000-0008-0000-0100-0000A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332</xdr:row>
          <xdr:rowOff>0</xdr:rowOff>
        </xdr:from>
        <xdr:to>
          <xdr:col>8</xdr:col>
          <xdr:colOff>177800</xdr:colOff>
          <xdr:row>333</xdr:row>
          <xdr:rowOff>63500</xdr:rowOff>
        </xdr:to>
        <xdr:sp macro="" textlink="">
          <xdr:nvSpPr>
            <xdr:cNvPr id="2736" name="Check Box 688" hidden="1">
              <a:extLst>
                <a:ext uri="{63B3BB69-23CF-44E3-9099-C40C66FF867C}">
                  <a14:compatExt spid="_x0000_s2736"/>
                </a:ext>
                <a:ext uri="{FF2B5EF4-FFF2-40B4-BE49-F238E27FC236}">
                  <a16:creationId xmlns:a16="http://schemas.microsoft.com/office/drawing/2014/main" id="{00000000-0008-0000-0100-0000B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334</xdr:row>
          <xdr:rowOff>25400</xdr:rowOff>
        </xdr:from>
        <xdr:to>
          <xdr:col>10</xdr:col>
          <xdr:colOff>25400</xdr:colOff>
          <xdr:row>335</xdr:row>
          <xdr:rowOff>63500</xdr:rowOff>
        </xdr:to>
        <xdr:sp macro="" textlink="">
          <xdr:nvSpPr>
            <xdr:cNvPr id="2737" name="Check Box 689" hidden="1">
              <a:extLst>
                <a:ext uri="{63B3BB69-23CF-44E3-9099-C40C66FF867C}">
                  <a14:compatExt spid="_x0000_s2737"/>
                </a:ext>
                <a:ext uri="{FF2B5EF4-FFF2-40B4-BE49-F238E27FC236}">
                  <a16:creationId xmlns:a16="http://schemas.microsoft.com/office/drawing/2014/main" id="{00000000-0008-0000-0100-0000B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334</xdr:row>
          <xdr:rowOff>25400</xdr:rowOff>
        </xdr:from>
        <xdr:to>
          <xdr:col>10</xdr:col>
          <xdr:colOff>889000</xdr:colOff>
          <xdr:row>335</xdr:row>
          <xdr:rowOff>63500</xdr:rowOff>
        </xdr:to>
        <xdr:sp macro="" textlink="">
          <xdr:nvSpPr>
            <xdr:cNvPr id="2738" name="Check Box 690" hidden="1">
              <a:extLst>
                <a:ext uri="{63B3BB69-23CF-44E3-9099-C40C66FF867C}">
                  <a14:compatExt spid="_x0000_s2738"/>
                </a:ext>
                <a:ext uri="{FF2B5EF4-FFF2-40B4-BE49-F238E27FC236}">
                  <a16:creationId xmlns:a16="http://schemas.microsoft.com/office/drawing/2014/main" id="{00000000-0008-0000-0100-0000B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334</xdr:row>
          <xdr:rowOff>25400</xdr:rowOff>
        </xdr:from>
        <xdr:to>
          <xdr:col>11</xdr:col>
          <xdr:colOff>889000</xdr:colOff>
          <xdr:row>335</xdr:row>
          <xdr:rowOff>25400</xdr:rowOff>
        </xdr:to>
        <xdr:sp macro="" textlink="">
          <xdr:nvSpPr>
            <xdr:cNvPr id="2739" name="Check Box 691" hidden="1">
              <a:extLst>
                <a:ext uri="{63B3BB69-23CF-44E3-9099-C40C66FF867C}">
                  <a14:compatExt spid="_x0000_s2739"/>
                </a:ext>
                <a:ext uri="{FF2B5EF4-FFF2-40B4-BE49-F238E27FC236}">
                  <a16:creationId xmlns:a16="http://schemas.microsoft.com/office/drawing/2014/main" id="{00000000-0008-0000-0100-0000B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334</xdr:row>
          <xdr:rowOff>25400</xdr:rowOff>
        </xdr:from>
        <xdr:to>
          <xdr:col>13</xdr:col>
          <xdr:colOff>25400</xdr:colOff>
          <xdr:row>335</xdr:row>
          <xdr:rowOff>63500</xdr:rowOff>
        </xdr:to>
        <xdr:sp macro="" textlink="">
          <xdr:nvSpPr>
            <xdr:cNvPr id="2740" name="Check Box 692" hidden="1">
              <a:extLst>
                <a:ext uri="{63B3BB69-23CF-44E3-9099-C40C66FF867C}">
                  <a14:compatExt spid="_x0000_s2740"/>
                </a:ext>
                <a:ext uri="{FF2B5EF4-FFF2-40B4-BE49-F238E27FC236}">
                  <a16:creationId xmlns:a16="http://schemas.microsoft.com/office/drawing/2014/main" id="{00000000-0008-0000-0100-0000B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334</xdr:row>
          <xdr:rowOff>25400</xdr:rowOff>
        </xdr:from>
        <xdr:to>
          <xdr:col>14</xdr:col>
          <xdr:colOff>25400</xdr:colOff>
          <xdr:row>335</xdr:row>
          <xdr:rowOff>63500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334</xdr:row>
          <xdr:rowOff>25400</xdr:rowOff>
        </xdr:from>
        <xdr:to>
          <xdr:col>15</xdr:col>
          <xdr:colOff>25400</xdr:colOff>
          <xdr:row>335</xdr:row>
          <xdr:rowOff>25400</xdr:rowOff>
        </xdr:to>
        <xdr:sp macro="" textlink="">
          <xdr:nvSpPr>
            <xdr:cNvPr id="2742" name="Check Box 694" hidden="1">
              <a:extLst>
                <a:ext uri="{63B3BB69-23CF-44E3-9099-C40C66FF867C}">
                  <a14:compatExt spid="_x0000_s2742"/>
                </a:ext>
                <a:ext uri="{FF2B5EF4-FFF2-40B4-BE49-F238E27FC236}">
                  <a16:creationId xmlns:a16="http://schemas.microsoft.com/office/drawing/2014/main" id="{00000000-0008-0000-0100-0000B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334</xdr:row>
          <xdr:rowOff>25400</xdr:rowOff>
        </xdr:from>
        <xdr:to>
          <xdr:col>16</xdr:col>
          <xdr:colOff>25400</xdr:colOff>
          <xdr:row>335</xdr:row>
          <xdr:rowOff>63500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333</xdr:row>
          <xdr:rowOff>0</xdr:rowOff>
        </xdr:from>
        <xdr:to>
          <xdr:col>8</xdr:col>
          <xdr:colOff>177800</xdr:colOff>
          <xdr:row>334</xdr:row>
          <xdr:rowOff>63500</xdr:rowOff>
        </xdr:to>
        <xdr:sp macro="" textlink="">
          <xdr:nvSpPr>
            <xdr:cNvPr id="2744" name="Check Box 696" hidden="1">
              <a:extLst>
                <a:ext uri="{63B3BB69-23CF-44E3-9099-C40C66FF867C}">
                  <a14:compatExt spid="_x0000_s2744"/>
                </a:ext>
                <a:ext uri="{FF2B5EF4-FFF2-40B4-BE49-F238E27FC236}">
                  <a16:creationId xmlns:a16="http://schemas.microsoft.com/office/drawing/2014/main" id="{00000000-0008-0000-0100-0000B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332</xdr:row>
          <xdr:rowOff>0</xdr:rowOff>
        </xdr:from>
        <xdr:to>
          <xdr:col>8</xdr:col>
          <xdr:colOff>177800</xdr:colOff>
          <xdr:row>333</xdr:row>
          <xdr:rowOff>63500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334</xdr:row>
          <xdr:rowOff>25400</xdr:rowOff>
        </xdr:from>
        <xdr:to>
          <xdr:col>10</xdr:col>
          <xdr:colOff>25400</xdr:colOff>
          <xdr:row>335</xdr:row>
          <xdr:rowOff>63500</xdr:rowOff>
        </xdr:to>
        <xdr:sp macro="" textlink="">
          <xdr:nvSpPr>
            <xdr:cNvPr id="2746" name="Check Box 698" hidden="1">
              <a:extLst>
                <a:ext uri="{63B3BB69-23CF-44E3-9099-C40C66FF867C}">
                  <a14:compatExt spid="_x0000_s2746"/>
                </a:ext>
                <a:ext uri="{FF2B5EF4-FFF2-40B4-BE49-F238E27FC236}">
                  <a16:creationId xmlns:a16="http://schemas.microsoft.com/office/drawing/2014/main" id="{00000000-0008-0000-0100-0000B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334</xdr:row>
          <xdr:rowOff>25400</xdr:rowOff>
        </xdr:from>
        <xdr:to>
          <xdr:col>10</xdr:col>
          <xdr:colOff>889000</xdr:colOff>
          <xdr:row>335</xdr:row>
          <xdr:rowOff>63500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334</xdr:row>
          <xdr:rowOff>25400</xdr:rowOff>
        </xdr:from>
        <xdr:to>
          <xdr:col>11</xdr:col>
          <xdr:colOff>889000</xdr:colOff>
          <xdr:row>335</xdr:row>
          <xdr:rowOff>25400</xdr:rowOff>
        </xdr:to>
        <xdr:sp macro="" textlink="">
          <xdr:nvSpPr>
            <xdr:cNvPr id="2748" name="Check Box 700" hidden="1">
              <a:extLst>
                <a:ext uri="{63B3BB69-23CF-44E3-9099-C40C66FF867C}">
                  <a14:compatExt spid="_x0000_s2748"/>
                </a:ext>
                <a:ext uri="{FF2B5EF4-FFF2-40B4-BE49-F238E27FC236}">
                  <a16:creationId xmlns:a16="http://schemas.microsoft.com/office/drawing/2014/main" id="{00000000-0008-0000-0100-0000B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334</xdr:row>
          <xdr:rowOff>25400</xdr:rowOff>
        </xdr:from>
        <xdr:to>
          <xdr:col>13</xdr:col>
          <xdr:colOff>25400</xdr:colOff>
          <xdr:row>335</xdr:row>
          <xdr:rowOff>63500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334</xdr:row>
          <xdr:rowOff>25400</xdr:rowOff>
        </xdr:from>
        <xdr:to>
          <xdr:col>14</xdr:col>
          <xdr:colOff>25400</xdr:colOff>
          <xdr:row>335</xdr:row>
          <xdr:rowOff>63500</xdr:rowOff>
        </xdr:to>
        <xdr:sp macro="" textlink="">
          <xdr:nvSpPr>
            <xdr:cNvPr id="2750" name="Check Box 702" hidden="1">
              <a:extLst>
                <a:ext uri="{63B3BB69-23CF-44E3-9099-C40C66FF867C}">
                  <a14:compatExt spid="_x0000_s2750"/>
                </a:ext>
                <a:ext uri="{FF2B5EF4-FFF2-40B4-BE49-F238E27FC236}">
                  <a16:creationId xmlns:a16="http://schemas.microsoft.com/office/drawing/2014/main" id="{00000000-0008-0000-0100-0000B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334</xdr:row>
          <xdr:rowOff>25400</xdr:rowOff>
        </xdr:from>
        <xdr:to>
          <xdr:col>15</xdr:col>
          <xdr:colOff>25400</xdr:colOff>
          <xdr:row>335</xdr:row>
          <xdr:rowOff>25400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334</xdr:row>
          <xdr:rowOff>25400</xdr:rowOff>
        </xdr:from>
        <xdr:to>
          <xdr:col>16</xdr:col>
          <xdr:colOff>25400</xdr:colOff>
          <xdr:row>335</xdr:row>
          <xdr:rowOff>63500</xdr:rowOff>
        </xdr:to>
        <xdr:sp macro="" textlink="">
          <xdr:nvSpPr>
            <xdr:cNvPr id="2752" name="Check Box 704" hidden="1">
              <a:extLst>
                <a:ext uri="{63B3BB69-23CF-44E3-9099-C40C66FF867C}">
                  <a14:compatExt spid="_x0000_s2752"/>
                </a:ext>
                <a:ext uri="{FF2B5EF4-FFF2-40B4-BE49-F238E27FC236}">
                  <a16:creationId xmlns:a16="http://schemas.microsoft.com/office/drawing/2014/main" id="{00000000-0008-0000-0100-0000C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333</xdr:row>
          <xdr:rowOff>0</xdr:rowOff>
        </xdr:from>
        <xdr:to>
          <xdr:col>8</xdr:col>
          <xdr:colOff>177800</xdr:colOff>
          <xdr:row>334</xdr:row>
          <xdr:rowOff>63500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340</xdr:row>
          <xdr:rowOff>0</xdr:rowOff>
        </xdr:from>
        <xdr:to>
          <xdr:col>8</xdr:col>
          <xdr:colOff>177800</xdr:colOff>
          <xdr:row>341</xdr:row>
          <xdr:rowOff>63500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342</xdr:row>
          <xdr:rowOff>25400</xdr:rowOff>
        </xdr:from>
        <xdr:to>
          <xdr:col>10</xdr:col>
          <xdr:colOff>25400</xdr:colOff>
          <xdr:row>343</xdr:row>
          <xdr:rowOff>63500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342</xdr:row>
          <xdr:rowOff>25400</xdr:rowOff>
        </xdr:from>
        <xdr:to>
          <xdr:col>10</xdr:col>
          <xdr:colOff>889000</xdr:colOff>
          <xdr:row>343</xdr:row>
          <xdr:rowOff>63500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342</xdr:row>
          <xdr:rowOff>25400</xdr:rowOff>
        </xdr:from>
        <xdr:to>
          <xdr:col>11</xdr:col>
          <xdr:colOff>889000</xdr:colOff>
          <xdr:row>343</xdr:row>
          <xdr:rowOff>25400</xdr:rowOff>
        </xdr:to>
        <xdr:sp macro="" textlink="">
          <xdr:nvSpPr>
            <xdr:cNvPr id="2759" name="Check Box 711" hidden="1">
              <a:extLst>
                <a:ext uri="{63B3BB69-23CF-44E3-9099-C40C66FF867C}">
                  <a14:compatExt spid="_x0000_s2759"/>
                </a:ext>
                <a:ext uri="{FF2B5EF4-FFF2-40B4-BE49-F238E27FC236}">
                  <a16:creationId xmlns:a16="http://schemas.microsoft.com/office/drawing/2014/main" id="{00000000-0008-0000-0100-0000C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342</xdr:row>
          <xdr:rowOff>25400</xdr:rowOff>
        </xdr:from>
        <xdr:to>
          <xdr:col>13</xdr:col>
          <xdr:colOff>25400</xdr:colOff>
          <xdr:row>343</xdr:row>
          <xdr:rowOff>63500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342</xdr:row>
          <xdr:rowOff>25400</xdr:rowOff>
        </xdr:from>
        <xdr:to>
          <xdr:col>14</xdr:col>
          <xdr:colOff>25400</xdr:colOff>
          <xdr:row>343</xdr:row>
          <xdr:rowOff>63500</xdr:rowOff>
        </xdr:to>
        <xdr:sp macro="" textlink="">
          <xdr:nvSpPr>
            <xdr:cNvPr id="2761" name="Check Box 713" hidden="1">
              <a:extLst>
                <a:ext uri="{63B3BB69-23CF-44E3-9099-C40C66FF867C}">
                  <a14:compatExt spid="_x0000_s2761"/>
                </a:ext>
                <a:ext uri="{FF2B5EF4-FFF2-40B4-BE49-F238E27FC236}">
                  <a16:creationId xmlns:a16="http://schemas.microsoft.com/office/drawing/2014/main" id="{00000000-0008-0000-0100-0000C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342</xdr:row>
          <xdr:rowOff>25400</xdr:rowOff>
        </xdr:from>
        <xdr:to>
          <xdr:col>15</xdr:col>
          <xdr:colOff>25400</xdr:colOff>
          <xdr:row>343</xdr:row>
          <xdr:rowOff>25400</xdr:rowOff>
        </xdr:to>
        <xdr:sp macro="" textlink="">
          <xdr:nvSpPr>
            <xdr:cNvPr id="2762" name="Check Box 714" hidden="1">
              <a:extLst>
                <a:ext uri="{63B3BB69-23CF-44E3-9099-C40C66FF867C}">
                  <a14:compatExt spid="_x0000_s2762"/>
                </a:ext>
                <a:ext uri="{FF2B5EF4-FFF2-40B4-BE49-F238E27FC236}">
                  <a16:creationId xmlns:a16="http://schemas.microsoft.com/office/drawing/2014/main" id="{00000000-0008-0000-0100-0000C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342</xdr:row>
          <xdr:rowOff>25400</xdr:rowOff>
        </xdr:from>
        <xdr:to>
          <xdr:col>16</xdr:col>
          <xdr:colOff>25400</xdr:colOff>
          <xdr:row>343</xdr:row>
          <xdr:rowOff>63500</xdr:rowOff>
        </xdr:to>
        <xdr:sp macro="" textlink="">
          <xdr:nvSpPr>
            <xdr:cNvPr id="2763" name="Check Box 715" hidden="1">
              <a:extLst>
                <a:ext uri="{63B3BB69-23CF-44E3-9099-C40C66FF867C}">
                  <a14:compatExt spid="_x0000_s2763"/>
                </a:ext>
                <a:ext uri="{FF2B5EF4-FFF2-40B4-BE49-F238E27FC236}">
                  <a16:creationId xmlns:a16="http://schemas.microsoft.com/office/drawing/2014/main" id="{00000000-0008-0000-0100-0000C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341</xdr:row>
          <xdr:rowOff>0</xdr:rowOff>
        </xdr:from>
        <xdr:to>
          <xdr:col>8</xdr:col>
          <xdr:colOff>177800</xdr:colOff>
          <xdr:row>342</xdr:row>
          <xdr:rowOff>63500</xdr:rowOff>
        </xdr:to>
        <xdr:sp macro="" textlink="">
          <xdr:nvSpPr>
            <xdr:cNvPr id="2764" name="Check Box 716" hidden="1">
              <a:extLst>
                <a:ext uri="{63B3BB69-23CF-44E3-9099-C40C66FF867C}">
                  <a14:compatExt spid="_x0000_s2764"/>
                </a:ext>
                <a:ext uri="{FF2B5EF4-FFF2-40B4-BE49-F238E27FC236}">
                  <a16:creationId xmlns:a16="http://schemas.microsoft.com/office/drawing/2014/main" id="{00000000-0008-0000-0100-0000C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340</xdr:row>
          <xdr:rowOff>0</xdr:rowOff>
        </xdr:from>
        <xdr:to>
          <xdr:col>8</xdr:col>
          <xdr:colOff>177800</xdr:colOff>
          <xdr:row>341</xdr:row>
          <xdr:rowOff>63500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342</xdr:row>
          <xdr:rowOff>25400</xdr:rowOff>
        </xdr:from>
        <xdr:to>
          <xdr:col>10</xdr:col>
          <xdr:colOff>25400</xdr:colOff>
          <xdr:row>343</xdr:row>
          <xdr:rowOff>63500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342</xdr:row>
          <xdr:rowOff>25400</xdr:rowOff>
        </xdr:from>
        <xdr:to>
          <xdr:col>10</xdr:col>
          <xdr:colOff>889000</xdr:colOff>
          <xdr:row>343</xdr:row>
          <xdr:rowOff>63500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342</xdr:row>
          <xdr:rowOff>25400</xdr:rowOff>
        </xdr:from>
        <xdr:to>
          <xdr:col>11</xdr:col>
          <xdr:colOff>889000</xdr:colOff>
          <xdr:row>343</xdr:row>
          <xdr:rowOff>25400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342</xdr:row>
          <xdr:rowOff>25400</xdr:rowOff>
        </xdr:from>
        <xdr:to>
          <xdr:col>13</xdr:col>
          <xdr:colOff>25400</xdr:colOff>
          <xdr:row>343</xdr:row>
          <xdr:rowOff>63500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342</xdr:row>
          <xdr:rowOff>25400</xdr:rowOff>
        </xdr:from>
        <xdr:to>
          <xdr:col>14</xdr:col>
          <xdr:colOff>25400</xdr:colOff>
          <xdr:row>343</xdr:row>
          <xdr:rowOff>63500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342</xdr:row>
          <xdr:rowOff>25400</xdr:rowOff>
        </xdr:from>
        <xdr:to>
          <xdr:col>15</xdr:col>
          <xdr:colOff>25400</xdr:colOff>
          <xdr:row>343</xdr:row>
          <xdr:rowOff>25400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342</xdr:row>
          <xdr:rowOff>25400</xdr:rowOff>
        </xdr:from>
        <xdr:to>
          <xdr:col>16</xdr:col>
          <xdr:colOff>25400</xdr:colOff>
          <xdr:row>343</xdr:row>
          <xdr:rowOff>63500</xdr:rowOff>
        </xdr:to>
        <xdr:sp macro="" textlink="">
          <xdr:nvSpPr>
            <xdr:cNvPr id="2772" name="Check Box 724" hidden="1">
              <a:extLst>
                <a:ext uri="{63B3BB69-23CF-44E3-9099-C40C66FF867C}">
                  <a14:compatExt spid="_x0000_s2772"/>
                </a:ext>
                <a:ext uri="{FF2B5EF4-FFF2-40B4-BE49-F238E27FC236}">
                  <a16:creationId xmlns:a16="http://schemas.microsoft.com/office/drawing/2014/main" id="{00000000-0008-0000-0100-0000D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341</xdr:row>
          <xdr:rowOff>0</xdr:rowOff>
        </xdr:from>
        <xdr:to>
          <xdr:col>8</xdr:col>
          <xdr:colOff>177800</xdr:colOff>
          <xdr:row>342</xdr:row>
          <xdr:rowOff>63500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348</xdr:row>
          <xdr:rowOff>0</xdr:rowOff>
        </xdr:from>
        <xdr:to>
          <xdr:col>8</xdr:col>
          <xdr:colOff>177800</xdr:colOff>
          <xdr:row>349</xdr:row>
          <xdr:rowOff>63500</xdr:rowOff>
        </xdr:to>
        <xdr:sp macro="" textlink="">
          <xdr:nvSpPr>
            <xdr:cNvPr id="2775" name="Check Box 727" hidden="1">
              <a:extLst>
                <a:ext uri="{63B3BB69-23CF-44E3-9099-C40C66FF867C}">
                  <a14:compatExt spid="_x0000_s2775"/>
                </a:ext>
                <a:ext uri="{FF2B5EF4-FFF2-40B4-BE49-F238E27FC236}">
                  <a16:creationId xmlns:a16="http://schemas.microsoft.com/office/drawing/2014/main" id="{00000000-0008-0000-0100-0000D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350</xdr:row>
          <xdr:rowOff>25400</xdr:rowOff>
        </xdr:from>
        <xdr:to>
          <xdr:col>10</xdr:col>
          <xdr:colOff>25400</xdr:colOff>
          <xdr:row>351</xdr:row>
          <xdr:rowOff>63500</xdr:rowOff>
        </xdr:to>
        <xdr:sp macro="" textlink="">
          <xdr:nvSpPr>
            <xdr:cNvPr id="2776" name="Check Box 728" hidden="1">
              <a:extLst>
                <a:ext uri="{63B3BB69-23CF-44E3-9099-C40C66FF867C}">
                  <a14:compatExt spid="_x0000_s2776"/>
                </a:ext>
                <a:ext uri="{FF2B5EF4-FFF2-40B4-BE49-F238E27FC236}">
                  <a16:creationId xmlns:a16="http://schemas.microsoft.com/office/drawing/2014/main" id="{00000000-0008-0000-0100-0000D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350</xdr:row>
          <xdr:rowOff>25400</xdr:rowOff>
        </xdr:from>
        <xdr:to>
          <xdr:col>10</xdr:col>
          <xdr:colOff>889000</xdr:colOff>
          <xdr:row>351</xdr:row>
          <xdr:rowOff>63500</xdr:rowOff>
        </xdr:to>
        <xdr:sp macro="" textlink="">
          <xdr:nvSpPr>
            <xdr:cNvPr id="2777" name="Check Box 729" hidden="1">
              <a:extLst>
                <a:ext uri="{63B3BB69-23CF-44E3-9099-C40C66FF867C}">
                  <a14:compatExt spid="_x0000_s2777"/>
                </a:ext>
                <a:ext uri="{FF2B5EF4-FFF2-40B4-BE49-F238E27FC236}">
                  <a16:creationId xmlns:a16="http://schemas.microsoft.com/office/drawing/2014/main" id="{00000000-0008-0000-0100-0000D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350</xdr:row>
          <xdr:rowOff>25400</xdr:rowOff>
        </xdr:from>
        <xdr:to>
          <xdr:col>11</xdr:col>
          <xdr:colOff>889000</xdr:colOff>
          <xdr:row>351</xdr:row>
          <xdr:rowOff>25400</xdr:rowOff>
        </xdr:to>
        <xdr:sp macro="" textlink="">
          <xdr:nvSpPr>
            <xdr:cNvPr id="2778" name="Check Box 730" hidden="1">
              <a:extLst>
                <a:ext uri="{63B3BB69-23CF-44E3-9099-C40C66FF867C}">
                  <a14:compatExt spid="_x0000_s2778"/>
                </a:ext>
                <a:ext uri="{FF2B5EF4-FFF2-40B4-BE49-F238E27FC236}">
                  <a16:creationId xmlns:a16="http://schemas.microsoft.com/office/drawing/2014/main" id="{00000000-0008-0000-0100-0000D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350</xdr:row>
          <xdr:rowOff>25400</xdr:rowOff>
        </xdr:from>
        <xdr:to>
          <xdr:col>13</xdr:col>
          <xdr:colOff>25400</xdr:colOff>
          <xdr:row>351</xdr:row>
          <xdr:rowOff>63500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350</xdr:row>
          <xdr:rowOff>25400</xdr:rowOff>
        </xdr:from>
        <xdr:to>
          <xdr:col>14</xdr:col>
          <xdr:colOff>25400</xdr:colOff>
          <xdr:row>351</xdr:row>
          <xdr:rowOff>63500</xdr:rowOff>
        </xdr:to>
        <xdr:sp macro="" textlink="">
          <xdr:nvSpPr>
            <xdr:cNvPr id="2780" name="Check Box 732" hidden="1">
              <a:extLst>
                <a:ext uri="{63B3BB69-23CF-44E3-9099-C40C66FF867C}">
                  <a14:compatExt spid="_x0000_s2780"/>
                </a:ext>
                <a:ext uri="{FF2B5EF4-FFF2-40B4-BE49-F238E27FC236}">
                  <a16:creationId xmlns:a16="http://schemas.microsoft.com/office/drawing/2014/main" id="{00000000-0008-0000-0100-0000D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350</xdr:row>
          <xdr:rowOff>25400</xdr:rowOff>
        </xdr:from>
        <xdr:to>
          <xdr:col>15</xdr:col>
          <xdr:colOff>25400</xdr:colOff>
          <xdr:row>351</xdr:row>
          <xdr:rowOff>25400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350</xdr:row>
          <xdr:rowOff>25400</xdr:rowOff>
        </xdr:from>
        <xdr:to>
          <xdr:col>16</xdr:col>
          <xdr:colOff>25400</xdr:colOff>
          <xdr:row>351</xdr:row>
          <xdr:rowOff>63500</xdr:rowOff>
        </xdr:to>
        <xdr:sp macro="" textlink="">
          <xdr:nvSpPr>
            <xdr:cNvPr id="2782" name="Check Box 734" hidden="1">
              <a:extLst>
                <a:ext uri="{63B3BB69-23CF-44E3-9099-C40C66FF867C}">
                  <a14:compatExt spid="_x0000_s2782"/>
                </a:ext>
                <a:ext uri="{FF2B5EF4-FFF2-40B4-BE49-F238E27FC236}">
                  <a16:creationId xmlns:a16="http://schemas.microsoft.com/office/drawing/2014/main" id="{00000000-0008-0000-0100-0000D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349</xdr:row>
          <xdr:rowOff>0</xdr:rowOff>
        </xdr:from>
        <xdr:to>
          <xdr:col>8</xdr:col>
          <xdr:colOff>177800</xdr:colOff>
          <xdr:row>350</xdr:row>
          <xdr:rowOff>63500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348</xdr:row>
          <xdr:rowOff>0</xdr:rowOff>
        </xdr:from>
        <xdr:to>
          <xdr:col>8</xdr:col>
          <xdr:colOff>177800</xdr:colOff>
          <xdr:row>349</xdr:row>
          <xdr:rowOff>63500</xdr:rowOff>
        </xdr:to>
        <xdr:sp macro="" textlink="">
          <xdr:nvSpPr>
            <xdr:cNvPr id="2784" name="Check Box 736" hidden="1">
              <a:extLst>
                <a:ext uri="{63B3BB69-23CF-44E3-9099-C40C66FF867C}">
                  <a14:compatExt spid="_x0000_s2784"/>
                </a:ext>
                <a:ext uri="{FF2B5EF4-FFF2-40B4-BE49-F238E27FC236}">
                  <a16:creationId xmlns:a16="http://schemas.microsoft.com/office/drawing/2014/main" id="{00000000-0008-0000-0100-0000E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350</xdr:row>
          <xdr:rowOff>25400</xdr:rowOff>
        </xdr:from>
        <xdr:to>
          <xdr:col>10</xdr:col>
          <xdr:colOff>25400</xdr:colOff>
          <xdr:row>351</xdr:row>
          <xdr:rowOff>63500</xdr:rowOff>
        </xdr:to>
        <xdr:sp macro="" textlink="">
          <xdr:nvSpPr>
            <xdr:cNvPr id="2785" name="Check Box 737" hidden="1">
              <a:extLst>
                <a:ext uri="{63B3BB69-23CF-44E3-9099-C40C66FF867C}">
                  <a14:compatExt spid="_x0000_s2785"/>
                </a:ext>
                <a:ext uri="{FF2B5EF4-FFF2-40B4-BE49-F238E27FC236}">
                  <a16:creationId xmlns:a16="http://schemas.microsoft.com/office/drawing/2014/main" id="{00000000-0008-0000-0100-0000E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350</xdr:row>
          <xdr:rowOff>25400</xdr:rowOff>
        </xdr:from>
        <xdr:to>
          <xdr:col>10</xdr:col>
          <xdr:colOff>889000</xdr:colOff>
          <xdr:row>351</xdr:row>
          <xdr:rowOff>63500</xdr:rowOff>
        </xdr:to>
        <xdr:sp macro="" textlink="">
          <xdr:nvSpPr>
            <xdr:cNvPr id="2786" name="Check Box 738" hidden="1">
              <a:extLst>
                <a:ext uri="{63B3BB69-23CF-44E3-9099-C40C66FF867C}">
                  <a14:compatExt spid="_x0000_s2786"/>
                </a:ext>
                <a:ext uri="{FF2B5EF4-FFF2-40B4-BE49-F238E27FC236}">
                  <a16:creationId xmlns:a16="http://schemas.microsoft.com/office/drawing/2014/main" id="{00000000-0008-0000-0100-0000E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350</xdr:row>
          <xdr:rowOff>25400</xdr:rowOff>
        </xdr:from>
        <xdr:to>
          <xdr:col>11</xdr:col>
          <xdr:colOff>889000</xdr:colOff>
          <xdr:row>351</xdr:row>
          <xdr:rowOff>25400</xdr:rowOff>
        </xdr:to>
        <xdr:sp macro="" textlink="">
          <xdr:nvSpPr>
            <xdr:cNvPr id="2787" name="Check Box 739" hidden="1">
              <a:extLst>
                <a:ext uri="{63B3BB69-23CF-44E3-9099-C40C66FF867C}">
                  <a14:compatExt spid="_x0000_s2787"/>
                </a:ext>
                <a:ext uri="{FF2B5EF4-FFF2-40B4-BE49-F238E27FC236}">
                  <a16:creationId xmlns:a16="http://schemas.microsoft.com/office/drawing/2014/main" id="{00000000-0008-0000-0100-0000E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350</xdr:row>
          <xdr:rowOff>25400</xdr:rowOff>
        </xdr:from>
        <xdr:to>
          <xdr:col>13</xdr:col>
          <xdr:colOff>25400</xdr:colOff>
          <xdr:row>351</xdr:row>
          <xdr:rowOff>63500</xdr:rowOff>
        </xdr:to>
        <xdr:sp macro="" textlink="">
          <xdr:nvSpPr>
            <xdr:cNvPr id="2788" name="Check Box 740" hidden="1">
              <a:extLst>
                <a:ext uri="{63B3BB69-23CF-44E3-9099-C40C66FF867C}">
                  <a14:compatExt spid="_x0000_s2788"/>
                </a:ext>
                <a:ext uri="{FF2B5EF4-FFF2-40B4-BE49-F238E27FC236}">
                  <a16:creationId xmlns:a16="http://schemas.microsoft.com/office/drawing/2014/main" id="{00000000-0008-0000-0100-0000E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350</xdr:row>
          <xdr:rowOff>25400</xdr:rowOff>
        </xdr:from>
        <xdr:to>
          <xdr:col>14</xdr:col>
          <xdr:colOff>25400</xdr:colOff>
          <xdr:row>351</xdr:row>
          <xdr:rowOff>63500</xdr:rowOff>
        </xdr:to>
        <xdr:sp macro="" textlink="">
          <xdr:nvSpPr>
            <xdr:cNvPr id="2789" name="Check Box 741" hidden="1">
              <a:extLst>
                <a:ext uri="{63B3BB69-23CF-44E3-9099-C40C66FF867C}">
                  <a14:compatExt spid="_x0000_s2789"/>
                </a:ext>
                <a:ext uri="{FF2B5EF4-FFF2-40B4-BE49-F238E27FC236}">
                  <a16:creationId xmlns:a16="http://schemas.microsoft.com/office/drawing/2014/main" id="{00000000-0008-0000-0100-0000E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350</xdr:row>
          <xdr:rowOff>25400</xdr:rowOff>
        </xdr:from>
        <xdr:to>
          <xdr:col>15</xdr:col>
          <xdr:colOff>25400</xdr:colOff>
          <xdr:row>351</xdr:row>
          <xdr:rowOff>25400</xdr:rowOff>
        </xdr:to>
        <xdr:sp macro="" textlink="">
          <xdr:nvSpPr>
            <xdr:cNvPr id="2790" name="Check Box 742" hidden="1">
              <a:extLst>
                <a:ext uri="{63B3BB69-23CF-44E3-9099-C40C66FF867C}">
                  <a14:compatExt spid="_x0000_s2790"/>
                </a:ext>
                <a:ext uri="{FF2B5EF4-FFF2-40B4-BE49-F238E27FC236}">
                  <a16:creationId xmlns:a16="http://schemas.microsoft.com/office/drawing/2014/main" id="{00000000-0008-0000-0100-0000E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350</xdr:row>
          <xdr:rowOff>25400</xdr:rowOff>
        </xdr:from>
        <xdr:to>
          <xdr:col>16</xdr:col>
          <xdr:colOff>25400</xdr:colOff>
          <xdr:row>351</xdr:row>
          <xdr:rowOff>63500</xdr:rowOff>
        </xdr:to>
        <xdr:sp macro="" textlink="">
          <xdr:nvSpPr>
            <xdr:cNvPr id="2791" name="Check Box 743" hidden="1">
              <a:extLst>
                <a:ext uri="{63B3BB69-23CF-44E3-9099-C40C66FF867C}">
                  <a14:compatExt spid="_x0000_s2791"/>
                </a:ext>
                <a:ext uri="{FF2B5EF4-FFF2-40B4-BE49-F238E27FC236}">
                  <a16:creationId xmlns:a16="http://schemas.microsoft.com/office/drawing/2014/main" id="{00000000-0008-0000-0100-0000E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349</xdr:row>
          <xdr:rowOff>0</xdr:rowOff>
        </xdr:from>
        <xdr:to>
          <xdr:col>8</xdr:col>
          <xdr:colOff>177800</xdr:colOff>
          <xdr:row>350</xdr:row>
          <xdr:rowOff>63500</xdr:rowOff>
        </xdr:to>
        <xdr:sp macro="" textlink="">
          <xdr:nvSpPr>
            <xdr:cNvPr id="2792" name="Check Box 744" hidden="1">
              <a:extLst>
                <a:ext uri="{63B3BB69-23CF-44E3-9099-C40C66FF867C}">
                  <a14:compatExt spid="_x0000_s2792"/>
                </a:ext>
                <a:ext uri="{FF2B5EF4-FFF2-40B4-BE49-F238E27FC236}">
                  <a16:creationId xmlns:a16="http://schemas.microsoft.com/office/drawing/2014/main" id="{00000000-0008-0000-0100-0000E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356</xdr:row>
          <xdr:rowOff>0</xdr:rowOff>
        </xdr:from>
        <xdr:to>
          <xdr:col>8</xdr:col>
          <xdr:colOff>177800</xdr:colOff>
          <xdr:row>357</xdr:row>
          <xdr:rowOff>63500</xdr:rowOff>
        </xdr:to>
        <xdr:sp macro="" textlink="">
          <xdr:nvSpPr>
            <xdr:cNvPr id="2794" name="Check Box 746" hidden="1">
              <a:extLst>
                <a:ext uri="{63B3BB69-23CF-44E3-9099-C40C66FF867C}">
                  <a14:compatExt spid="_x0000_s2794"/>
                </a:ext>
                <a:ext uri="{FF2B5EF4-FFF2-40B4-BE49-F238E27FC236}">
                  <a16:creationId xmlns:a16="http://schemas.microsoft.com/office/drawing/2014/main" id="{00000000-0008-0000-0100-0000E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358</xdr:row>
          <xdr:rowOff>25400</xdr:rowOff>
        </xdr:from>
        <xdr:to>
          <xdr:col>10</xdr:col>
          <xdr:colOff>25400</xdr:colOff>
          <xdr:row>359</xdr:row>
          <xdr:rowOff>63500</xdr:rowOff>
        </xdr:to>
        <xdr:sp macro="" textlink="">
          <xdr:nvSpPr>
            <xdr:cNvPr id="2795" name="Check Box 747" hidden="1">
              <a:extLst>
                <a:ext uri="{63B3BB69-23CF-44E3-9099-C40C66FF867C}">
                  <a14:compatExt spid="_x0000_s2795"/>
                </a:ext>
                <a:ext uri="{FF2B5EF4-FFF2-40B4-BE49-F238E27FC236}">
                  <a16:creationId xmlns:a16="http://schemas.microsoft.com/office/drawing/2014/main" id="{00000000-0008-0000-0100-0000E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358</xdr:row>
          <xdr:rowOff>25400</xdr:rowOff>
        </xdr:from>
        <xdr:to>
          <xdr:col>10</xdr:col>
          <xdr:colOff>889000</xdr:colOff>
          <xdr:row>359</xdr:row>
          <xdr:rowOff>63500</xdr:rowOff>
        </xdr:to>
        <xdr:sp macro="" textlink="">
          <xdr:nvSpPr>
            <xdr:cNvPr id="2796" name="Check Box 748" hidden="1">
              <a:extLst>
                <a:ext uri="{63B3BB69-23CF-44E3-9099-C40C66FF867C}">
                  <a14:compatExt spid="_x0000_s2796"/>
                </a:ext>
                <a:ext uri="{FF2B5EF4-FFF2-40B4-BE49-F238E27FC236}">
                  <a16:creationId xmlns:a16="http://schemas.microsoft.com/office/drawing/2014/main" id="{00000000-0008-0000-0100-0000E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358</xdr:row>
          <xdr:rowOff>25400</xdr:rowOff>
        </xdr:from>
        <xdr:to>
          <xdr:col>11</xdr:col>
          <xdr:colOff>889000</xdr:colOff>
          <xdr:row>359</xdr:row>
          <xdr:rowOff>25400</xdr:rowOff>
        </xdr:to>
        <xdr:sp macro="" textlink="">
          <xdr:nvSpPr>
            <xdr:cNvPr id="2797" name="Check Box 749" hidden="1">
              <a:extLst>
                <a:ext uri="{63B3BB69-23CF-44E3-9099-C40C66FF867C}">
                  <a14:compatExt spid="_x0000_s2797"/>
                </a:ext>
                <a:ext uri="{FF2B5EF4-FFF2-40B4-BE49-F238E27FC236}">
                  <a16:creationId xmlns:a16="http://schemas.microsoft.com/office/drawing/2014/main" id="{00000000-0008-0000-0100-0000E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358</xdr:row>
          <xdr:rowOff>25400</xdr:rowOff>
        </xdr:from>
        <xdr:to>
          <xdr:col>13</xdr:col>
          <xdr:colOff>25400</xdr:colOff>
          <xdr:row>359</xdr:row>
          <xdr:rowOff>63500</xdr:rowOff>
        </xdr:to>
        <xdr:sp macro="" textlink="">
          <xdr:nvSpPr>
            <xdr:cNvPr id="2798" name="Check Box 750" hidden="1">
              <a:extLst>
                <a:ext uri="{63B3BB69-23CF-44E3-9099-C40C66FF867C}">
                  <a14:compatExt spid="_x0000_s2798"/>
                </a:ext>
                <a:ext uri="{FF2B5EF4-FFF2-40B4-BE49-F238E27FC236}">
                  <a16:creationId xmlns:a16="http://schemas.microsoft.com/office/drawing/2014/main" id="{00000000-0008-0000-0100-0000E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358</xdr:row>
          <xdr:rowOff>25400</xdr:rowOff>
        </xdr:from>
        <xdr:to>
          <xdr:col>14</xdr:col>
          <xdr:colOff>25400</xdr:colOff>
          <xdr:row>359</xdr:row>
          <xdr:rowOff>63500</xdr:rowOff>
        </xdr:to>
        <xdr:sp macro="" textlink="">
          <xdr:nvSpPr>
            <xdr:cNvPr id="2799" name="Check Box 751" hidden="1">
              <a:extLst>
                <a:ext uri="{63B3BB69-23CF-44E3-9099-C40C66FF867C}">
                  <a14:compatExt spid="_x0000_s2799"/>
                </a:ext>
                <a:ext uri="{FF2B5EF4-FFF2-40B4-BE49-F238E27FC236}">
                  <a16:creationId xmlns:a16="http://schemas.microsoft.com/office/drawing/2014/main" id="{00000000-0008-0000-0100-0000E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358</xdr:row>
          <xdr:rowOff>25400</xdr:rowOff>
        </xdr:from>
        <xdr:to>
          <xdr:col>15</xdr:col>
          <xdr:colOff>25400</xdr:colOff>
          <xdr:row>359</xdr:row>
          <xdr:rowOff>25400</xdr:rowOff>
        </xdr:to>
        <xdr:sp macro="" textlink="">
          <xdr:nvSpPr>
            <xdr:cNvPr id="2800" name="Check Box 752" hidden="1">
              <a:extLst>
                <a:ext uri="{63B3BB69-23CF-44E3-9099-C40C66FF867C}">
                  <a14:compatExt spid="_x0000_s2800"/>
                </a:ext>
                <a:ext uri="{FF2B5EF4-FFF2-40B4-BE49-F238E27FC236}">
                  <a16:creationId xmlns:a16="http://schemas.microsoft.com/office/drawing/2014/main" id="{00000000-0008-0000-0100-0000F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358</xdr:row>
          <xdr:rowOff>25400</xdr:rowOff>
        </xdr:from>
        <xdr:to>
          <xdr:col>16</xdr:col>
          <xdr:colOff>25400</xdr:colOff>
          <xdr:row>359</xdr:row>
          <xdr:rowOff>63500</xdr:rowOff>
        </xdr:to>
        <xdr:sp macro="" textlink="">
          <xdr:nvSpPr>
            <xdr:cNvPr id="2801" name="Check Box 753" hidden="1">
              <a:extLst>
                <a:ext uri="{63B3BB69-23CF-44E3-9099-C40C66FF867C}">
                  <a14:compatExt spid="_x0000_s2801"/>
                </a:ext>
                <a:ext uri="{FF2B5EF4-FFF2-40B4-BE49-F238E27FC236}">
                  <a16:creationId xmlns:a16="http://schemas.microsoft.com/office/drawing/2014/main" id="{00000000-0008-0000-0100-0000F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357</xdr:row>
          <xdr:rowOff>0</xdr:rowOff>
        </xdr:from>
        <xdr:to>
          <xdr:col>8</xdr:col>
          <xdr:colOff>177800</xdr:colOff>
          <xdr:row>358</xdr:row>
          <xdr:rowOff>63500</xdr:rowOff>
        </xdr:to>
        <xdr:sp macro="" textlink="">
          <xdr:nvSpPr>
            <xdr:cNvPr id="2802" name="Check Box 754" hidden="1">
              <a:extLst>
                <a:ext uri="{63B3BB69-23CF-44E3-9099-C40C66FF867C}">
                  <a14:compatExt spid="_x0000_s2802"/>
                </a:ext>
                <a:ext uri="{FF2B5EF4-FFF2-40B4-BE49-F238E27FC236}">
                  <a16:creationId xmlns:a16="http://schemas.microsoft.com/office/drawing/2014/main" id="{00000000-0008-0000-0100-0000F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356</xdr:row>
          <xdr:rowOff>0</xdr:rowOff>
        </xdr:from>
        <xdr:to>
          <xdr:col>8</xdr:col>
          <xdr:colOff>177800</xdr:colOff>
          <xdr:row>357</xdr:row>
          <xdr:rowOff>63500</xdr:rowOff>
        </xdr:to>
        <xdr:sp macro="" textlink="">
          <xdr:nvSpPr>
            <xdr:cNvPr id="2803" name="Check Box 755" hidden="1">
              <a:extLst>
                <a:ext uri="{63B3BB69-23CF-44E3-9099-C40C66FF867C}">
                  <a14:compatExt spid="_x0000_s2803"/>
                </a:ext>
                <a:ext uri="{FF2B5EF4-FFF2-40B4-BE49-F238E27FC236}">
                  <a16:creationId xmlns:a16="http://schemas.microsoft.com/office/drawing/2014/main" id="{00000000-0008-0000-0100-0000F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358</xdr:row>
          <xdr:rowOff>25400</xdr:rowOff>
        </xdr:from>
        <xdr:to>
          <xdr:col>10</xdr:col>
          <xdr:colOff>25400</xdr:colOff>
          <xdr:row>359</xdr:row>
          <xdr:rowOff>63500</xdr:rowOff>
        </xdr:to>
        <xdr:sp macro="" textlink="">
          <xdr:nvSpPr>
            <xdr:cNvPr id="2804" name="Check Box 756" hidden="1">
              <a:extLst>
                <a:ext uri="{63B3BB69-23CF-44E3-9099-C40C66FF867C}">
                  <a14:compatExt spid="_x0000_s2804"/>
                </a:ext>
                <a:ext uri="{FF2B5EF4-FFF2-40B4-BE49-F238E27FC236}">
                  <a16:creationId xmlns:a16="http://schemas.microsoft.com/office/drawing/2014/main" id="{00000000-0008-0000-0100-0000F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358</xdr:row>
          <xdr:rowOff>25400</xdr:rowOff>
        </xdr:from>
        <xdr:to>
          <xdr:col>10</xdr:col>
          <xdr:colOff>889000</xdr:colOff>
          <xdr:row>359</xdr:row>
          <xdr:rowOff>63500</xdr:rowOff>
        </xdr:to>
        <xdr:sp macro="" textlink="">
          <xdr:nvSpPr>
            <xdr:cNvPr id="2805" name="Check Box 757" hidden="1">
              <a:extLst>
                <a:ext uri="{63B3BB69-23CF-44E3-9099-C40C66FF867C}">
                  <a14:compatExt spid="_x0000_s2805"/>
                </a:ext>
                <a:ext uri="{FF2B5EF4-FFF2-40B4-BE49-F238E27FC236}">
                  <a16:creationId xmlns:a16="http://schemas.microsoft.com/office/drawing/2014/main" id="{00000000-0008-0000-0100-0000F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358</xdr:row>
          <xdr:rowOff>25400</xdr:rowOff>
        </xdr:from>
        <xdr:to>
          <xdr:col>11</xdr:col>
          <xdr:colOff>889000</xdr:colOff>
          <xdr:row>359</xdr:row>
          <xdr:rowOff>25400</xdr:rowOff>
        </xdr:to>
        <xdr:sp macro="" textlink="">
          <xdr:nvSpPr>
            <xdr:cNvPr id="2806" name="Check Box 758" hidden="1">
              <a:extLst>
                <a:ext uri="{63B3BB69-23CF-44E3-9099-C40C66FF867C}">
                  <a14:compatExt spid="_x0000_s2806"/>
                </a:ext>
                <a:ext uri="{FF2B5EF4-FFF2-40B4-BE49-F238E27FC236}">
                  <a16:creationId xmlns:a16="http://schemas.microsoft.com/office/drawing/2014/main" id="{00000000-0008-0000-0100-0000F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358</xdr:row>
          <xdr:rowOff>25400</xdr:rowOff>
        </xdr:from>
        <xdr:to>
          <xdr:col>13</xdr:col>
          <xdr:colOff>25400</xdr:colOff>
          <xdr:row>359</xdr:row>
          <xdr:rowOff>63500</xdr:rowOff>
        </xdr:to>
        <xdr:sp macro="" textlink="">
          <xdr:nvSpPr>
            <xdr:cNvPr id="2807" name="Check Box 759" hidden="1">
              <a:extLst>
                <a:ext uri="{63B3BB69-23CF-44E3-9099-C40C66FF867C}">
                  <a14:compatExt spid="_x0000_s2807"/>
                </a:ext>
                <a:ext uri="{FF2B5EF4-FFF2-40B4-BE49-F238E27FC236}">
                  <a16:creationId xmlns:a16="http://schemas.microsoft.com/office/drawing/2014/main" id="{00000000-0008-0000-0100-0000F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358</xdr:row>
          <xdr:rowOff>25400</xdr:rowOff>
        </xdr:from>
        <xdr:to>
          <xdr:col>14</xdr:col>
          <xdr:colOff>25400</xdr:colOff>
          <xdr:row>359</xdr:row>
          <xdr:rowOff>63500</xdr:rowOff>
        </xdr:to>
        <xdr:sp macro="" textlink="">
          <xdr:nvSpPr>
            <xdr:cNvPr id="2808" name="Check Box 760" hidden="1">
              <a:extLst>
                <a:ext uri="{63B3BB69-23CF-44E3-9099-C40C66FF867C}">
                  <a14:compatExt spid="_x0000_s2808"/>
                </a:ext>
                <a:ext uri="{FF2B5EF4-FFF2-40B4-BE49-F238E27FC236}">
                  <a16:creationId xmlns:a16="http://schemas.microsoft.com/office/drawing/2014/main" id="{00000000-0008-0000-0100-0000F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358</xdr:row>
          <xdr:rowOff>25400</xdr:rowOff>
        </xdr:from>
        <xdr:to>
          <xdr:col>15</xdr:col>
          <xdr:colOff>25400</xdr:colOff>
          <xdr:row>359</xdr:row>
          <xdr:rowOff>25400</xdr:rowOff>
        </xdr:to>
        <xdr:sp macro="" textlink="">
          <xdr:nvSpPr>
            <xdr:cNvPr id="2809" name="Check Box 761" hidden="1">
              <a:extLst>
                <a:ext uri="{63B3BB69-23CF-44E3-9099-C40C66FF867C}">
                  <a14:compatExt spid="_x0000_s2809"/>
                </a:ext>
                <a:ext uri="{FF2B5EF4-FFF2-40B4-BE49-F238E27FC236}">
                  <a16:creationId xmlns:a16="http://schemas.microsoft.com/office/drawing/2014/main" id="{00000000-0008-0000-0100-0000F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358</xdr:row>
          <xdr:rowOff>25400</xdr:rowOff>
        </xdr:from>
        <xdr:to>
          <xdr:col>16</xdr:col>
          <xdr:colOff>25400</xdr:colOff>
          <xdr:row>359</xdr:row>
          <xdr:rowOff>63500</xdr:rowOff>
        </xdr:to>
        <xdr:sp macro="" textlink="">
          <xdr:nvSpPr>
            <xdr:cNvPr id="2810" name="Check Box 762" hidden="1">
              <a:extLst>
                <a:ext uri="{63B3BB69-23CF-44E3-9099-C40C66FF867C}">
                  <a14:compatExt spid="_x0000_s2810"/>
                </a:ext>
                <a:ext uri="{FF2B5EF4-FFF2-40B4-BE49-F238E27FC236}">
                  <a16:creationId xmlns:a16="http://schemas.microsoft.com/office/drawing/2014/main" id="{00000000-0008-0000-0100-0000F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357</xdr:row>
          <xdr:rowOff>0</xdr:rowOff>
        </xdr:from>
        <xdr:to>
          <xdr:col>8</xdr:col>
          <xdr:colOff>177800</xdr:colOff>
          <xdr:row>358</xdr:row>
          <xdr:rowOff>63500</xdr:rowOff>
        </xdr:to>
        <xdr:sp macro="" textlink="">
          <xdr:nvSpPr>
            <xdr:cNvPr id="2811" name="Check Box 763" hidden="1">
              <a:extLst>
                <a:ext uri="{63B3BB69-23CF-44E3-9099-C40C66FF867C}">
                  <a14:compatExt spid="_x0000_s2811"/>
                </a:ext>
                <a:ext uri="{FF2B5EF4-FFF2-40B4-BE49-F238E27FC236}">
                  <a16:creationId xmlns:a16="http://schemas.microsoft.com/office/drawing/2014/main" id="{00000000-0008-0000-0100-0000F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364</xdr:row>
          <xdr:rowOff>0</xdr:rowOff>
        </xdr:from>
        <xdr:to>
          <xdr:col>8</xdr:col>
          <xdr:colOff>177800</xdr:colOff>
          <xdr:row>365</xdr:row>
          <xdr:rowOff>63500</xdr:rowOff>
        </xdr:to>
        <xdr:sp macro="" textlink="">
          <xdr:nvSpPr>
            <xdr:cNvPr id="2814" name="Check Box 766" hidden="1">
              <a:extLst>
                <a:ext uri="{63B3BB69-23CF-44E3-9099-C40C66FF867C}">
                  <a14:compatExt spid="_x0000_s2814"/>
                </a:ext>
                <a:ext uri="{FF2B5EF4-FFF2-40B4-BE49-F238E27FC236}">
                  <a16:creationId xmlns:a16="http://schemas.microsoft.com/office/drawing/2014/main" id="{00000000-0008-0000-0100-0000F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366</xdr:row>
          <xdr:rowOff>25400</xdr:rowOff>
        </xdr:from>
        <xdr:to>
          <xdr:col>10</xdr:col>
          <xdr:colOff>25400</xdr:colOff>
          <xdr:row>367</xdr:row>
          <xdr:rowOff>63500</xdr:rowOff>
        </xdr:to>
        <xdr:sp macro="" textlink="">
          <xdr:nvSpPr>
            <xdr:cNvPr id="2815" name="Check Box 767" hidden="1">
              <a:extLst>
                <a:ext uri="{63B3BB69-23CF-44E3-9099-C40C66FF867C}">
                  <a14:compatExt spid="_x0000_s2815"/>
                </a:ext>
                <a:ext uri="{FF2B5EF4-FFF2-40B4-BE49-F238E27FC236}">
                  <a16:creationId xmlns:a16="http://schemas.microsoft.com/office/drawing/2014/main" id="{00000000-0008-0000-0100-0000F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366</xdr:row>
          <xdr:rowOff>25400</xdr:rowOff>
        </xdr:from>
        <xdr:to>
          <xdr:col>10</xdr:col>
          <xdr:colOff>889000</xdr:colOff>
          <xdr:row>367</xdr:row>
          <xdr:rowOff>63500</xdr:rowOff>
        </xdr:to>
        <xdr:sp macro="" textlink="">
          <xdr:nvSpPr>
            <xdr:cNvPr id="2816" name="Check Box 768" hidden="1">
              <a:extLst>
                <a:ext uri="{63B3BB69-23CF-44E3-9099-C40C66FF867C}">
                  <a14:compatExt spid="_x0000_s2816"/>
                </a:ext>
                <a:ext uri="{FF2B5EF4-FFF2-40B4-BE49-F238E27FC236}">
                  <a16:creationId xmlns:a16="http://schemas.microsoft.com/office/drawing/2014/main" id="{00000000-0008-0000-0100-00000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366</xdr:row>
          <xdr:rowOff>25400</xdr:rowOff>
        </xdr:from>
        <xdr:to>
          <xdr:col>11</xdr:col>
          <xdr:colOff>889000</xdr:colOff>
          <xdr:row>367</xdr:row>
          <xdr:rowOff>25400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366</xdr:row>
          <xdr:rowOff>25400</xdr:rowOff>
        </xdr:from>
        <xdr:to>
          <xdr:col>13</xdr:col>
          <xdr:colOff>25400</xdr:colOff>
          <xdr:row>367</xdr:row>
          <xdr:rowOff>63500</xdr:rowOff>
        </xdr:to>
        <xdr:sp macro="" textlink="">
          <xdr:nvSpPr>
            <xdr:cNvPr id="2818" name="Check Box 770" hidden="1">
              <a:extLst>
                <a:ext uri="{63B3BB69-23CF-44E3-9099-C40C66FF867C}">
                  <a14:compatExt spid="_x0000_s2818"/>
                </a:ext>
                <a:ext uri="{FF2B5EF4-FFF2-40B4-BE49-F238E27FC236}">
                  <a16:creationId xmlns:a16="http://schemas.microsoft.com/office/drawing/2014/main" id="{00000000-0008-0000-0100-00000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366</xdr:row>
          <xdr:rowOff>25400</xdr:rowOff>
        </xdr:from>
        <xdr:to>
          <xdr:col>14</xdr:col>
          <xdr:colOff>25400</xdr:colOff>
          <xdr:row>367</xdr:row>
          <xdr:rowOff>63500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366</xdr:row>
          <xdr:rowOff>25400</xdr:rowOff>
        </xdr:from>
        <xdr:to>
          <xdr:col>15</xdr:col>
          <xdr:colOff>25400</xdr:colOff>
          <xdr:row>367</xdr:row>
          <xdr:rowOff>25400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366</xdr:row>
          <xdr:rowOff>25400</xdr:rowOff>
        </xdr:from>
        <xdr:to>
          <xdr:col>16</xdr:col>
          <xdr:colOff>25400</xdr:colOff>
          <xdr:row>367</xdr:row>
          <xdr:rowOff>63500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365</xdr:row>
          <xdr:rowOff>0</xdr:rowOff>
        </xdr:from>
        <xdr:to>
          <xdr:col>8</xdr:col>
          <xdr:colOff>177800</xdr:colOff>
          <xdr:row>366</xdr:row>
          <xdr:rowOff>63500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364</xdr:row>
          <xdr:rowOff>0</xdr:rowOff>
        </xdr:from>
        <xdr:to>
          <xdr:col>8</xdr:col>
          <xdr:colOff>177800</xdr:colOff>
          <xdr:row>365</xdr:row>
          <xdr:rowOff>63500</xdr:rowOff>
        </xdr:to>
        <xdr:sp macro="" textlink="">
          <xdr:nvSpPr>
            <xdr:cNvPr id="2823" name="Check Box 775" hidden="1">
              <a:extLst>
                <a:ext uri="{63B3BB69-23CF-44E3-9099-C40C66FF867C}">
                  <a14:compatExt spid="_x0000_s2823"/>
                </a:ext>
                <a:ext uri="{FF2B5EF4-FFF2-40B4-BE49-F238E27FC236}">
                  <a16:creationId xmlns:a16="http://schemas.microsoft.com/office/drawing/2014/main" id="{00000000-0008-0000-0100-00000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366</xdr:row>
          <xdr:rowOff>25400</xdr:rowOff>
        </xdr:from>
        <xdr:to>
          <xdr:col>10</xdr:col>
          <xdr:colOff>25400</xdr:colOff>
          <xdr:row>367</xdr:row>
          <xdr:rowOff>63500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366</xdr:row>
          <xdr:rowOff>25400</xdr:rowOff>
        </xdr:from>
        <xdr:to>
          <xdr:col>10</xdr:col>
          <xdr:colOff>889000</xdr:colOff>
          <xdr:row>367</xdr:row>
          <xdr:rowOff>63500</xdr:rowOff>
        </xdr:to>
        <xdr:sp macro="" textlink="">
          <xdr:nvSpPr>
            <xdr:cNvPr id="2825" name="Check Box 777" hidden="1">
              <a:extLst>
                <a:ext uri="{63B3BB69-23CF-44E3-9099-C40C66FF867C}">
                  <a14:compatExt spid="_x0000_s2825"/>
                </a:ext>
                <a:ext uri="{FF2B5EF4-FFF2-40B4-BE49-F238E27FC236}">
                  <a16:creationId xmlns:a16="http://schemas.microsoft.com/office/drawing/2014/main" id="{00000000-0008-0000-0100-00000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366</xdr:row>
          <xdr:rowOff>25400</xdr:rowOff>
        </xdr:from>
        <xdr:to>
          <xdr:col>11</xdr:col>
          <xdr:colOff>889000</xdr:colOff>
          <xdr:row>367</xdr:row>
          <xdr:rowOff>25400</xdr:rowOff>
        </xdr:to>
        <xdr:sp macro="" textlink="">
          <xdr:nvSpPr>
            <xdr:cNvPr id="2826" name="Check Box 778" hidden="1">
              <a:extLst>
                <a:ext uri="{63B3BB69-23CF-44E3-9099-C40C66FF867C}">
                  <a14:compatExt spid="_x0000_s2826"/>
                </a:ext>
                <a:ext uri="{FF2B5EF4-FFF2-40B4-BE49-F238E27FC236}">
                  <a16:creationId xmlns:a16="http://schemas.microsoft.com/office/drawing/2014/main" id="{00000000-0008-0000-0100-00000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366</xdr:row>
          <xdr:rowOff>25400</xdr:rowOff>
        </xdr:from>
        <xdr:to>
          <xdr:col>13</xdr:col>
          <xdr:colOff>25400</xdr:colOff>
          <xdr:row>367</xdr:row>
          <xdr:rowOff>63500</xdr:rowOff>
        </xdr:to>
        <xdr:sp macro="" textlink="">
          <xdr:nvSpPr>
            <xdr:cNvPr id="2827" name="Check Box 779" hidden="1">
              <a:extLst>
                <a:ext uri="{63B3BB69-23CF-44E3-9099-C40C66FF867C}">
                  <a14:compatExt spid="_x0000_s2827"/>
                </a:ext>
                <a:ext uri="{FF2B5EF4-FFF2-40B4-BE49-F238E27FC236}">
                  <a16:creationId xmlns:a16="http://schemas.microsoft.com/office/drawing/2014/main" id="{00000000-0008-0000-0100-00000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366</xdr:row>
          <xdr:rowOff>25400</xdr:rowOff>
        </xdr:from>
        <xdr:to>
          <xdr:col>14</xdr:col>
          <xdr:colOff>25400</xdr:colOff>
          <xdr:row>367</xdr:row>
          <xdr:rowOff>63500</xdr:rowOff>
        </xdr:to>
        <xdr:sp macro="" textlink="">
          <xdr:nvSpPr>
            <xdr:cNvPr id="2828" name="Check Box 780" hidden="1">
              <a:extLst>
                <a:ext uri="{63B3BB69-23CF-44E3-9099-C40C66FF867C}">
                  <a14:compatExt spid="_x0000_s2828"/>
                </a:ext>
                <a:ext uri="{FF2B5EF4-FFF2-40B4-BE49-F238E27FC236}">
                  <a16:creationId xmlns:a16="http://schemas.microsoft.com/office/drawing/2014/main" id="{00000000-0008-0000-0100-00000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366</xdr:row>
          <xdr:rowOff>25400</xdr:rowOff>
        </xdr:from>
        <xdr:to>
          <xdr:col>15</xdr:col>
          <xdr:colOff>25400</xdr:colOff>
          <xdr:row>367</xdr:row>
          <xdr:rowOff>25400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366</xdr:row>
          <xdr:rowOff>25400</xdr:rowOff>
        </xdr:from>
        <xdr:to>
          <xdr:col>16</xdr:col>
          <xdr:colOff>25400</xdr:colOff>
          <xdr:row>367</xdr:row>
          <xdr:rowOff>63500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365</xdr:row>
          <xdr:rowOff>0</xdr:rowOff>
        </xdr:from>
        <xdr:to>
          <xdr:col>8</xdr:col>
          <xdr:colOff>177800</xdr:colOff>
          <xdr:row>366</xdr:row>
          <xdr:rowOff>63500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372</xdr:row>
          <xdr:rowOff>0</xdr:rowOff>
        </xdr:from>
        <xdr:to>
          <xdr:col>8</xdr:col>
          <xdr:colOff>177800</xdr:colOff>
          <xdr:row>373</xdr:row>
          <xdr:rowOff>63500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374</xdr:row>
          <xdr:rowOff>25400</xdr:rowOff>
        </xdr:from>
        <xdr:to>
          <xdr:col>10</xdr:col>
          <xdr:colOff>25400</xdr:colOff>
          <xdr:row>375</xdr:row>
          <xdr:rowOff>63500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374</xdr:row>
          <xdr:rowOff>25400</xdr:rowOff>
        </xdr:from>
        <xdr:to>
          <xdr:col>10</xdr:col>
          <xdr:colOff>889000</xdr:colOff>
          <xdr:row>375</xdr:row>
          <xdr:rowOff>63500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374</xdr:row>
          <xdr:rowOff>25400</xdr:rowOff>
        </xdr:from>
        <xdr:to>
          <xdr:col>11</xdr:col>
          <xdr:colOff>889000</xdr:colOff>
          <xdr:row>375</xdr:row>
          <xdr:rowOff>25400</xdr:rowOff>
        </xdr:to>
        <xdr:sp macro="" textlink="">
          <xdr:nvSpPr>
            <xdr:cNvPr id="2836" name="Check Box 788" hidden="1">
              <a:extLst>
                <a:ext uri="{63B3BB69-23CF-44E3-9099-C40C66FF867C}">
                  <a14:compatExt spid="_x0000_s2836"/>
                </a:ext>
                <a:ext uri="{FF2B5EF4-FFF2-40B4-BE49-F238E27FC236}">
                  <a16:creationId xmlns:a16="http://schemas.microsoft.com/office/drawing/2014/main" id="{00000000-0008-0000-0100-00001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374</xdr:row>
          <xdr:rowOff>25400</xdr:rowOff>
        </xdr:from>
        <xdr:to>
          <xdr:col>13</xdr:col>
          <xdr:colOff>25400</xdr:colOff>
          <xdr:row>375</xdr:row>
          <xdr:rowOff>63500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374</xdr:row>
          <xdr:rowOff>25400</xdr:rowOff>
        </xdr:from>
        <xdr:to>
          <xdr:col>14</xdr:col>
          <xdr:colOff>25400</xdr:colOff>
          <xdr:row>375</xdr:row>
          <xdr:rowOff>63500</xdr:rowOff>
        </xdr:to>
        <xdr:sp macro="" textlink="">
          <xdr:nvSpPr>
            <xdr:cNvPr id="2838" name="Check Box 790" hidden="1">
              <a:extLst>
                <a:ext uri="{63B3BB69-23CF-44E3-9099-C40C66FF867C}">
                  <a14:compatExt spid="_x0000_s2838"/>
                </a:ext>
                <a:ext uri="{FF2B5EF4-FFF2-40B4-BE49-F238E27FC236}">
                  <a16:creationId xmlns:a16="http://schemas.microsoft.com/office/drawing/2014/main" id="{00000000-0008-0000-0100-00001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374</xdr:row>
          <xdr:rowOff>25400</xdr:rowOff>
        </xdr:from>
        <xdr:to>
          <xdr:col>15</xdr:col>
          <xdr:colOff>25400</xdr:colOff>
          <xdr:row>375</xdr:row>
          <xdr:rowOff>25400</xdr:rowOff>
        </xdr:to>
        <xdr:sp macro="" textlink="">
          <xdr:nvSpPr>
            <xdr:cNvPr id="2839" name="Check Box 791" hidden="1">
              <a:extLst>
                <a:ext uri="{63B3BB69-23CF-44E3-9099-C40C66FF867C}">
                  <a14:compatExt spid="_x0000_s2839"/>
                </a:ext>
                <a:ext uri="{FF2B5EF4-FFF2-40B4-BE49-F238E27FC236}">
                  <a16:creationId xmlns:a16="http://schemas.microsoft.com/office/drawing/2014/main" id="{00000000-0008-0000-0100-00001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374</xdr:row>
          <xdr:rowOff>25400</xdr:rowOff>
        </xdr:from>
        <xdr:to>
          <xdr:col>16</xdr:col>
          <xdr:colOff>25400</xdr:colOff>
          <xdr:row>375</xdr:row>
          <xdr:rowOff>63500</xdr:rowOff>
        </xdr:to>
        <xdr:sp macro="" textlink="">
          <xdr:nvSpPr>
            <xdr:cNvPr id="2840" name="Check Box 792" hidden="1">
              <a:extLst>
                <a:ext uri="{63B3BB69-23CF-44E3-9099-C40C66FF867C}">
                  <a14:compatExt spid="_x0000_s2840"/>
                </a:ext>
                <a:ext uri="{FF2B5EF4-FFF2-40B4-BE49-F238E27FC236}">
                  <a16:creationId xmlns:a16="http://schemas.microsoft.com/office/drawing/2014/main" id="{00000000-0008-0000-0100-00001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373</xdr:row>
          <xdr:rowOff>0</xdr:rowOff>
        </xdr:from>
        <xdr:to>
          <xdr:col>8</xdr:col>
          <xdr:colOff>177800</xdr:colOff>
          <xdr:row>374</xdr:row>
          <xdr:rowOff>63500</xdr:rowOff>
        </xdr:to>
        <xdr:sp macro="" textlink="">
          <xdr:nvSpPr>
            <xdr:cNvPr id="2841" name="Check Box 793" hidden="1">
              <a:extLst>
                <a:ext uri="{63B3BB69-23CF-44E3-9099-C40C66FF867C}">
                  <a14:compatExt spid="_x0000_s2841"/>
                </a:ext>
                <a:ext uri="{FF2B5EF4-FFF2-40B4-BE49-F238E27FC236}">
                  <a16:creationId xmlns:a16="http://schemas.microsoft.com/office/drawing/2014/main" id="{00000000-0008-0000-0100-00001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372</xdr:row>
          <xdr:rowOff>0</xdr:rowOff>
        </xdr:from>
        <xdr:to>
          <xdr:col>8</xdr:col>
          <xdr:colOff>177800</xdr:colOff>
          <xdr:row>373</xdr:row>
          <xdr:rowOff>63500</xdr:rowOff>
        </xdr:to>
        <xdr:sp macro="" textlink="">
          <xdr:nvSpPr>
            <xdr:cNvPr id="2842" name="Check Box 794" hidden="1">
              <a:extLst>
                <a:ext uri="{63B3BB69-23CF-44E3-9099-C40C66FF867C}">
                  <a14:compatExt spid="_x0000_s2842"/>
                </a:ext>
                <a:ext uri="{FF2B5EF4-FFF2-40B4-BE49-F238E27FC236}">
                  <a16:creationId xmlns:a16="http://schemas.microsoft.com/office/drawing/2014/main" id="{00000000-0008-0000-0100-00001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374</xdr:row>
          <xdr:rowOff>25400</xdr:rowOff>
        </xdr:from>
        <xdr:to>
          <xdr:col>10</xdr:col>
          <xdr:colOff>25400</xdr:colOff>
          <xdr:row>375</xdr:row>
          <xdr:rowOff>63500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374</xdr:row>
          <xdr:rowOff>25400</xdr:rowOff>
        </xdr:from>
        <xdr:to>
          <xdr:col>10</xdr:col>
          <xdr:colOff>889000</xdr:colOff>
          <xdr:row>375</xdr:row>
          <xdr:rowOff>63500</xdr:rowOff>
        </xdr:to>
        <xdr:sp macro="" textlink="">
          <xdr:nvSpPr>
            <xdr:cNvPr id="2844" name="Check Box 796" hidden="1">
              <a:extLst>
                <a:ext uri="{63B3BB69-23CF-44E3-9099-C40C66FF867C}">
                  <a14:compatExt spid="_x0000_s2844"/>
                </a:ext>
                <a:ext uri="{FF2B5EF4-FFF2-40B4-BE49-F238E27FC236}">
                  <a16:creationId xmlns:a16="http://schemas.microsoft.com/office/drawing/2014/main" id="{00000000-0008-0000-0100-00001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374</xdr:row>
          <xdr:rowOff>25400</xdr:rowOff>
        </xdr:from>
        <xdr:to>
          <xdr:col>11</xdr:col>
          <xdr:colOff>889000</xdr:colOff>
          <xdr:row>375</xdr:row>
          <xdr:rowOff>25400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374</xdr:row>
          <xdr:rowOff>25400</xdr:rowOff>
        </xdr:from>
        <xdr:to>
          <xdr:col>13</xdr:col>
          <xdr:colOff>25400</xdr:colOff>
          <xdr:row>375</xdr:row>
          <xdr:rowOff>63500</xdr:rowOff>
        </xdr:to>
        <xdr:sp macro="" textlink="">
          <xdr:nvSpPr>
            <xdr:cNvPr id="2846" name="Check Box 798" hidden="1">
              <a:extLst>
                <a:ext uri="{63B3BB69-23CF-44E3-9099-C40C66FF867C}">
                  <a14:compatExt spid="_x0000_s2846"/>
                </a:ext>
                <a:ext uri="{FF2B5EF4-FFF2-40B4-BE49-F238E27FC236}">
                  <a16:creationId xmlns:a16="http://schemas.microsoft.com/office/drawing/2014/main" id="{00000000-0008-0000-0100-00001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374</xdr:row>
          <xdr:rowOff>25400</xdr:rowOff>
        </xdr:from>
        <xdr:to>
          <xdr:col>14</xdr:col>
          <xdr:colOff>25400</xdr:colOff>
          <xdr:row>375</xdr:row>
          <xdr:rowOff>63500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374</xdr:row>
          <xdr:rowOff>25400</xdr:rowOff>
        </xdr:from>
        <xdr:to>
          <xdr:col>15</xdr:col>
          <xdr:colOff>25400</xdr:colOff>
          <xdr:row>375</xdr:row>
          <xdr:rowOff>25400</xdr:rowOff>
        </xdr:to>
        <xdr:sp macro="" textlink="">
          <xdr:nvSpPr>
            <xdr:cNvPr id="2848" name="Check Box 800" hidden="1">
              <a:extLst>
                <a:ext uri="{63B3BB69-23CF-44E3-9099-C40C66FF867C}">
                  <a14:compatExt spid="_x0000_s2848"/>
                </a:ext>
                <a:ext uri="{FF2B5EF4-FFF2-40B4-BE49-F238E27FC236}">
                  <a16:creationId xmlns:a16="http://schemas.microsoft.com/office/drawing/2014/main" id="{00000000-0008-0000-0100-00002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374</xdr:row>
          <xdr:rowOff>25400</xdr:rowOff>
        </xdr:from>
        <xdr:to>
          <xdr:col>16</xdr:col>
          <xdr:colOff>25400</xdr:colOff>
          <xdr:row>375</xdr:row>
          <xdr:rowOff>63500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373</xdr:row>
          <xdr:rowOff>0</xdr:rowOff>
        </xdr:from>
        <xdr:to>
          <xdr:col>8</xdr:col>
          <xdr:colOff>177800</xdr:colOff>
          <xdr:row>374</xdr:row>
          <xdr:rowOff>63500</xdr:rowOff>
        </xdr:to>
        <xdr:sp macro="" textlink="">
          <xdr:nvSpPr>
            <xdr:cNvPr id="2850" name="Check Box 802" hidden="1">
              <a:extLst>
                <a:ext uri="{63B3BB69-23CF-44E3-9099-C40C66FF867C}">
                  <a14:compatExt spid="_x0000_s2850"/>
                </a:ext>
                <a:ext uri="{FF2B5EF4-FFF2-40B4-BE49-F238E27FC236}">
                  <a16:creationId xmlns:a16="http://schemas.microsoft.com/office/drawing/2014/main" id="{00000000-0008-0000-0100-00002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380</xdr:row>
          <xdr:rowOff>0</xdr:rowOff>
        </xdr:from>
        <xdr:to>
          <xdr:col>8</xdr:col>
          <xdr:colOff>177800</xdr:colOff>
          <xdr:row>381</xdr:row>
          <xdr:rowOff>63500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382</xdr:row>
          <xdr:rowOff>25400</xdr:rowOff>
        </xdr:from>
        <xdr:to>
          <xdr:col>10</xdr:col>
          <xdr:colOff>25400</xdr:colOff>
          <xdr:row>383</xdr:row>
          <xdr:rowOff>63500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382</xdr:row>
          <xdr:rowOff>25400</xdr:rowOff>
        </xdr:from>
        <xdr:to>
          <xdr:col>10</xdr:col>
          <xdr:colOff>889000</xdr:colOff>
          <xdr:row>383</xdr:row>
          <xdr:rowOff>63500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382</xdr:row>
          <xdr:rowOff>25400</xdr:rowOff>
        </xdr:from>
        <xdr:to>
          <xdr:col>11</xdr:col>
          <xdr:colOff>889000</xdr:colOff>
          <xdr:row>383</xdr:row>
          <xdr:rowOff>25400</xdr:rowOff>
        </xdr:to>
        <xdr:sp macro="" textlink="">
          <xdr:nvSpPr>
            <xdr:cNvPr id="2855" name="Check Box 807" hidden="1">
              <a:extLst>
                <a:ext uri="{63B3BB69-23CF-44E3-9099-C40C66FF867C}">
                  <a14:compatExt spid="_x0000_s2855"/>
                </a:ext>
                <a:ext uri="{FF2B5EF4-FFF2-40B4-BE49-F238E27FC236}">
                  <a16:creationId xmlns:a16="http://schemas.microsoft.com/office/drawing/2014/main" id="{00000000-0008-0000-0100-00002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382</xdr:row>
          <xdr:rowOff>25400</xdr:rowOff>
        </xdr:from>
        <xdr:to>
          <xdr:col>13</xdr:col>
          <xdr:colOff>25400</xdr:colOff>
          <xdr:row>383</xdr:row>
          <xdr:rowOff>63500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382</xdr:row>
          <xdr:rowOff>25400</xdr:rowOff>
        </xdr:from>
        <xdr:to>
          <xdr:col>14</xdr:col>
          <xdr:colOff>25400</xdr:colOff>
          <xdr:row>383</xdr:row>
          <xdr:rowOff>63500</xdr:rowOff>
        </xdr:to>
        <xdr:sp macro="" textlink="">
          <xdr:nvSpPr>
            <xdr:cNvPr id="2857" name="Check Box 809" hidden="1">
              <a:extLst>
                <a:ext uri="{63B3BB69-23CF-44E3-9099-C40C66FF867C}">
                  <a14:compatExt spid="_x0000_s2857"/>
                </a:ext>
                <a:ext uri="{FF2B5EF4-FFF2-40B4-BE49-F238E27FC236}">
                  <a16:creationId xmlns:a16="http://schemas.microsoft.com/office/drawing/2014/main" id="{00000000-0008-0000-0100-00002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382</xdr:row>
          <xdr:rowOff>25400</xdr:rowOff>
        </xdr:from>
        <xdr:to>
          <xdr:col>15</xdr:col>
          <xdr:colOff>25400</xdr:colOff>
          <xdr:row>383</xdr:row>
          <xdr:rowOff>25400</xdr:rowOff>
        </xdr:to>
        <xdr:sp macro="" textlink="">
          <xdr:nvSpPr>
            <xdr:cNvPr id="2858" name="Check Box 810" hidden="1">
              <a:extLst>
                <a:ext uri="{63B3BB69-23CF-44E3-9099-C40C66FF867C}">
                  <a14:compatExt spid="_x0000_s2858"/>
                </a:ext>
                <a:ext uri="{FF2B5EF4-FFF2-40B4-BE49-F238E27FC236}">
                  <a16:creationId xmlns:a16="http://schemas.microsoft.com/office/drawing/2014/main" id="{00000000-0008-0000-0100-00002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382</xdr:row>
          <xdr:rowOff>25400</xdr:rowOff>
        </xdr:from>
        <xdr:to>
          <xdr:col>16</xdr:col>
          <xdr:colOff>25400</xdr:colOff>
          <xdr:row>383</xdr:row>
          <xdr:rowOff>63500</xdr:rowOff>
        </xdr:to>
        <xdr:sp macro="" textlink="">
          <xdr:nvSpPr>
            <xdr:cNvPr id="2859" name="Check Box 811" hidden="1">
              <a:extLst>
                <a:ext uri="{63B3BB69-23CF-44E3-9099-C40C66FF867C}">
                  <a14:compatExt spid="_x0000_s2859"/>
                </a:ext>
                <a:ext uri="{FF2B5EF4-FFF2-40B4-BE49-F238E27FC236}">
                  <a16:creationId xmlns:a16="http://schemas.microsoft.com/office/drawing/2014/main" id="{00000000-0008-0000-0100-00002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381</xdr:row>
          <xdr:rowOff>0</xdr:rowOff>
        </xdr:from>
        <xdr:to>
          <xdr:col>8</xdr:col>
          <xdr:colOff>177800</xdr:colOff>
          <xdr:row>382</xdr:row>
          <xdr:rowOff>63500</xdr:rowOff>
        </xdr:to>
        <xdr:sp macro="" textlink="">
          <xdr:nvSpPr>
            <xdr:cNvPr id="2860" name="Check Box 812" hidden="1">
              <a:extLst>
                <a:ext uri="{63B3BB69-23CF-44E3-9099-C40C66FF867C}">
                  <a14:compatExt spid="_x0000_s2860"/>
                </a:ext>
                <a:ext uri="{FF2B5EF4-FFF2-40B4-BE49-F238E27FC236}">
                  <a16:creationId xmlns:a16="http://schemas.microsoft.com/office/drawing/2014/main" id="{00000000-0008-0000-0100-00002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380</xdr:row>
          <xdr:rowOff>0</xdr:rowOff>
        </xdr:from>
        <xdr:to>
          <xdr:col>8</xdr:col>
          <xdr:colOff>177800</xdr:colOff>
          <xdr:row>381</xdr:row>
          <xdr:rowOff>63500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382</xdr:row>
          <xdr:rowOff>25400</xdr:rowOff>
        </xdr:from>
        <xdr:to>
          <xdr:col>10</xdr:col>
          <xdr:colOff>25400</xdr:colOff>
          <xdr:row>383</xdr:row>
          <xdr:rowOff>63500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382</xdr:row>
          <xdr:rowOff>25400</xdr:rowOff>
        </xdr:from>
        <xdr:to>
          <xdr:col>10</xdr:col>
          <xdr:colOff>889000</xdr:colOff>
          <xdr:row>383</xdr:row>
          <xdr:rowOff>63500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382</xdr:row>
          <xdr:rowOff>25400</xdr:rowOff>
        </xdr:from>
        <xdr:to>
          <xdr:col>11</xdr:col>
          <xdr:colOff>889000</xdr:colOff>
          <xdr:row>383</xdr:row>
          <xdr:rowOff>25400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382</xdr:row>
          <xdr:rowOff>25400</xdr:rowOff>
        </xdr:from>
        <xdr:to>
          <xdr:col>13</xdr:col>
          <xdr:colOff>25400</xdr:colOff>
          <xdr:row>383</xdr:row>
          <xdr:rowOff>63500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382</xdr:row>
          <xdr:rowOff>25400</xdr:rowOff>
        </xdr:from>
        <xdr:to>
          <xdr:col>14</xdr:col>
          <xdr:colOff>25400</xdr:colOff>
          <xdr:row>383</xdr:row>
          <xdr:rowOff>63500</xdr:rowOff>
        </xdr:to>
        <xdr:sp macro="" textlink="">
          <xdr:nvSpPr>
            <xdr:cNvPr id="2866" name="Check Box 818" hidden="1">
              <a:extLst>
                <a:ext uri="{63B3BB69-23CF-44E3-9099-C40C66FF867C}">
                  <a14:compatExt spid="_x0000_s2866"/>
                </a:ext>
                <a:ext uri="{FF2B5EF4-FFF2-40B4-BE49-F238E27FC236}">
                  <a16:creationId xmlns:a16="http://schemas.microsoft.com/office/drawing/2014/main" id="{00000000-0008-0000-0100-00003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382</xdr:row>
          <xdr:rowOff>25400</xdr:rowOff>
        </xdr:from>
        <xdr:to>
          <xdr:col>15</xdr:col>
          <xdr:colOff>25400</xdr:colOff>
          <xdr:row>383</xdr:row>
          <xdr:rowOff>25400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382</xdr:row>
          <xdr:rowOff>25400</xdr:rowOff>
        </xdr:from>
        <xdr:to>
          <xdr:col>16</xdr:col>
          <xdr:colOff>25400</xdr:colOff>
          <xdr:row>383</xdr:row>
          <xdr:rowOff>63500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381</xdr:row>
          <xdr:rowOff>0</xdr:rowOff>
        </xdr:from>
        <xdr:to>
          <xdr:col>8</xdr:col>
          <xdr:colOff>177800</xdr:colOff>
          <xdr:row>382</xdr:row>
          <xdr:rowOff>63500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388</xdr:row>
          <xdr:rowOff>0</xdr:rowOff>
        </xdr:from>
        <xdr:to>
          <xdr:col>8</xdr:col>
          <xdr:colOff>177800</xdr:colOff>
          <xdr:row>389</xdr:row>
          <xdr:rowOff>63500</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1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390</xdr:row>
          <xdr:rowOff>25400</xdr:rowOff>
        </xdr:from>
        <xdr:to>
          <xdr:col>10</xdr:col>
          <xdr:colOff>25400</xdr:colOff>
          <xdr:row>391</xdr:row>
          <xdr:rowOff>63500</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1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390</xdr:row>
          <xdr:rowOff>25400</xdr:rowOff>
        </xdr:from>
        <xdr:to>
          <xdr:col>10</xdr:col>
          <xdr:colOff>889000</xdr:colOff>
          <xdr:row>391</xdr:row>
          <xdr:rowOff>63500</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1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390</xdr:row>
          <xdr:rowOff>25400</xdr:rowOff>
        </xdr:from>
        <xdr:to>
          <xdr:col>11</xdr:col>
          <xdr:colOff>889000</xdr:colOff>
          <xdr:row>391</xdr:row>
          <xdr:rowOff>25400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390</xdr:row>
          <xdr:rowOff>25400</xdr:rowOff>
        </xdr:from>
        <xdr:to>
          <xdr:col>13</xdr:col>
          <xdr:colOff>25400</xdr:colOff>
          <xdr:row>391</xdr:row>
          <xdr:rowOff>63500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390</xdr:row>
          <xdr:rowOff>25400</xdr:rowOff>
        </xdr:from>
        <xdr:to>
          <xdr:col>14</xdr:col>
          <xdr:colOff>25400</xdr:colOff>
          <xdr:row>391</xdr:row>
          <xdr:rowOff>63500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390</xdr:row>
          <xdr:rowOff>25400</xdr:rowOff>
        </xdr:from>
        <xdr:to>
          <xdr:col>15</xdr:col>
          <xdr:colOff>25400</xdr:colOff>
          <xdr:row>391</xdr:row>
          <xdr:rowOff>25400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390</xdr:row>
          <xdr:rowOff>25400</xdr:rowOff>
        </xdr:from>
        <xdr:to>
          <xdr:col>16</xdr:col>
          <xdr:colOff>25400</xdr:colOff>
          <xdr:row>391</xdr:row>
          <xdr:rowOff>63500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389</xdr:row>
          <xdr:rowOff>0</xdr:rowOff>
        </xdr:from>
        <xdr:to>
          <xdr:col>8</xdr:col>
          <xdr:colOff>177800</xdr:colOff>
          <xdr:row>390</xdr:row>
          <xdr:rowOff>63500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1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388</xdr:row>
          <xdr:rowOff>0</xdr:rowOff>
        </xdr:from>
        <xdr:to>
          <xdr:col>8</xdr:col>
          <xdr:colOff>177800</xdr:colOff>
          <xdr:row>389</xdr:row>
          <xdr:rowOff>63500</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1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390</xdr:row>
          <xdr:rowOff>25400</xdr:rowOff>
        </xdr:from>
        <xdr:to>
          <xdr:col>10</xdr:col>
          <xdr:colOff>25400</xdr:colOff>
          <xdr:row>391</xdr:row>
          <xdr:rowOff>63500</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1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390</xdr:row>
          <xdr:rowOff>25400</xdr:rowOff>
        </xdr:from>
        <xdr:to>
          <xdr:col>10</xdr:col>
          <xdr:colOff>889000</xdr:colOff>
          <xdr:row>391</xdr:row>
          <xdr:rowOff>63500</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1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390</xdr:row>
          <xdr:rowOff>25400</xdr:rowOff>
        </xdr:from>
        <xdr:to>
          <xdr:col>11</xdr:col>
          <xdr:colOff>889000</xdr:colOff>
          <xdr:row>391</xdr:row>
          <xdr:rowOff>25400</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1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390</xdr:row>
          <xdr:rowOff>25400</xdr:rowOff>
        </xdr:from>
        <xdr:to>
          <xdr:col>13</xdr:col>
          <xdr:colOff>25400</xdr:colOff>
          <xdr:row>391</xdr:row>
          <xdr:rowOff>63500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1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390</xdr:row>
          <xdr:rowOff>25400</xdr:rowOff>
        </xdr:from>
        <xdr:to>
          <xdr:col>14</xdr:col>
          <xdr:colOff>25400</xdr:colOff>
          <xdr:row>391</xdr:row>
          <xdr:rowOff>63500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1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390</xdr:row>
          <xdr:rowOff>25400</xdr:rowOff>
        </xdr:from>
        <xdr:to>
          <xdr:col>15</xdr:col>
          <xdr:colOff>25400</xdr:colOff>
          <xdr:row>391</xdr:row>
          <xdr:rowOff>25400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1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390</xdr:row>
          <xdr:rowOff>25400</xdr:rowOff>
        </xdr:from>
        <xdr:to>
          <xdr:col>16</xdr:col>
          <xdr:colOff>25400</xdr:colOff>
          <xdr:row>391</xdr:row>
          <xdr:rowOff>63500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1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389</xdr:row>
          <xdr:rowOff>0</xdr:rowOff>
        </xdr:from>
        <xdr:to>
          <xdr:col>8</xdr:col>
          <xdr:colOff>177800</xdr:colOff>
          <xdr:row>390</xdr:row>
          <xdr:rowOff>63500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1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396</xdr:row>
          <xdr:rowOff>0</xdr:rowOff>
        </xdr:from>
        <xdr:to>
          <xdr:col>8</xdr:col>
          <xdr:colOff>177800</xdr:colOff>
          <xdr:row>397</xdr:row>
          <xdr:rowOff>63500</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1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398</xdr:row>
          <xdr:rowOff>25400</xdr:rowOff>
        </xdr:from>
        <xdr:to>
          <xdr:col>10</xdr:col>
          <xdr:colOff>25400</xdr:colOff>
          <xdr:row>399</xdr:row>
          <xdr:rowOff>63500</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1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398</xdr:row>
          <xdr:rowOff>25400</xdr:rowOff>
        </xdr:from>
        <xdr:to>
          <xdr:col>10</xdr:col>
          <xdr:colOff>889000</xdr:colOff>
          <xdr:row>399</xdr:row>
          <xdr:rowOff>63500</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1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398</xdr:row>
          <xdr:rowOff>25400</xdr:rowOff>
        </xdr:from>
        <xdr:to>
          <xdr:col>11</xdr:col>
          <xdr:colOff>889000</xdr:colOff>
          <xdr:row>399</xdr:row>
          <xdr:rowOff>25400</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1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398</xdr:row>
          <xdr:rowOff>25400</xdr:rowOff>
        </xdr:from>
        <xdr:to>
          <xdr:col>13</xdr:col>
          <xdr:colOff>25400</xdr:colOff>
          <xdr:row>399</xdr:row>
          <xdr:rowOff>63500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1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398</xdr:row>
          <xdr:rowOff>25400</xdr:rowOff>
        </xdr:from>
        <xdr:to>
          <xdr:col>14</xdr:col>
          <xdr:colOff>25400</xdr:colOff>
          <xdr:row>399</xdr:row>
          <xdr:rowOff>63500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1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398</xdr:row>
          <xdr:rowOff>25400</xdr:rowOff>
        </xdr:from>
        <xdr:to>
          <xdr:col>15</xdr:col>
          <xdr:colOff>25400</xdr:colOff>
          <xdr:row>399</xdr:row>
          <xdr:rowOff>25400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1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398</xdr:row>
          <xdr:rowOff>25400</xdr:rowOff>
        </xdr:from>
        <xdr:to>
          <xdr:col>16</xdr:col>
          <xdr:colOff>25400</xdr:colOff>
          <xdr:row>399</xdr:row>
          <xdr:rowOff>63500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1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397</xdr:row>
          <xdr:rowOff>0</xdr:rowOff>
        </xdr:from>
        <xdr:to>
          <xdr:col>8</xdr:col>
          <xdr:colOff>177800</xdr:colOff>
          <xdr:row>398</xdr:row>
          <xdr:rowOff>63500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1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396</xdr:row>
          <xdr:rowOff>0</xdr:rowOff>
        </xdr:from>
        <xdr:to>
          <xdr:col>8</xdr:col>
          <xdr:colOff>177800</xdr:colOff>
          <xdr:row>397</xdr:row>
          <xdr:rowOff>63500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1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398</xdr:row>
          <xdr:rowOff>25400</xdr:rowOff>
        </xdr:from>
        <xdr:to>
          <xdr:col>10</xdr:col>
          <xdr:colOff>25400</xdr:colOff>
          <xdr:row>399</xdr:row>
          <xdr:rowOff>63500</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1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398</xdr:row>
          <xdr:rowOff>25400</xdr:rowOff>
        </xdr:from>
        <xdr:to>
          <xdr:col>10</xdr:col>
          <xdr:colOff>889000</xdr:colOff>
          <xdr:row>399</xdr:row>
          <xdr:rowOff>63500</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1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398</xdr:row>
          <xdr:rowOff>25400</xdr:rowOff>
        </xdr:from>
        <xdr:to>
          <xdr:col>11</xdr:col>
          <xdr:colOff>889000</xdr:colOff>
          <xdr:row>399</xdr:row>
          <xdr:rowOff>25400</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1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398</xdr:row>
          <xdr:rowOff>25400</xdr:rowOff>
        </xdr:from>
        <xdr:to>
          <xdr:col>13</xdr:col>
          <xdr:colOff>25400</xdr:colOff>
          <xdr:row>399</xdr:row>
          <xdr:rowOff>63500</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1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398</xdr:row>
          <xdr:rowOff>25400</xdr:rowOff>
        </xdr:from>
        <xdr:to>
          <xdr:col>14</xdr:col>
          <xdr:colOff>25400</xdr:colOff>
          <xdr:row>399</xdr:row>
          <xdr:rowOff>63500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1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398</xdr:row>
          <xdr:rowOff>25400</xdr:rowOff>
        </xdr:from>
        <xdr:to>
          <xdr:col>15</xdr:col>
          <xdr:colOff>25400</xdr:colOff>
          <xdr:row>399</xdr:row>
          <xdr:rowOff>25400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1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398</xdr:row>
          <xdr:rowOff>25400</xdr:rowOff>
        </xdr:from>
        <xdr:to>
          <xdr:col>16</xdr:col>
          <xdr:colOff>25400</xdr:colOff>
          <xdr:row>399</xdr:row>
          <xdr:rowOff>63500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1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397</xdr:row>
          <xdr:rowOff>0</xdr:rowOff>
        </xdr:from>
        <xdr:to>
          <xdr:col>8</xdr:col>
          <xdr:colOff>177800</xdr:colOff>
          <xdr:row>398</xdr:row>
          <xdr:rowOff>63500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1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404</xdr:row>
          <xdr:rowOff>0</xdr:rowOff>
        </xdr:from>
        <xdr:to>
          <xdr:col>8</xdr:col>
          <xdr:colOff>177800</xdr:colOff>
          <xdr:row>405</xdr:row>
          <xdr:rowOff>63500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1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406</xdr:row>
          <xdr:rowOff>25400</xdr:rowOff>
        </xdr:from>
        <xdr:to>
          <xdr:col>10</xdr:col>
          <xdr:colOff>25400</xdr:colOff>
          <xdr:row>407</xdr:row>
          <xdr:rowOff>63500</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1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406</xdr:row>
          <xdr:rowOff>25400</xdr:rowOff>
        </xdr:from>
        <xdr:to>
          <xdr:col>10</xdr:col>
          <xdr:colOff>889000</xdr:colOff>
          <xdr:row>407</xdr:row>
          <xdr:rowOff>63500</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1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406</xdr:row>
          <xdr:rowOff>25400</xdr:rowOff>
        </xdr:from>
        <xdr:to>
          <xdr:col>11</xdr:col>
          <xdr:colOff>889000</xdr:colOff>
          <xdr:row>407</xdr:row>
          <xdr:rowOff>25400</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1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406</xdr:row>
          <xdr:rowOff>25400</xdr:rowOff>
        </xdr:from>
        <xdr:to>
          <xdr:col>13</xdr:col>
          <xdr:colOff>25400</xdr:colOff>
          <xdr:row>407</xdr:row>
          <xdr:rowOff>63500</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1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406</xdr:row>
          <xdr:rowOff>25400</xdr:rowOff>
        </xdr:from>
        <xdr:to>
          <xdr:col>14</xdr:col>
          <xdr:colOff>25400</xdr:colOff>
          <xdr:row>407</xdr:row>
          <xdr:rowOff>63500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1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406</xdr:row>
          <xdr:rowOff>25400</xdr:rowOff>
        </xdr:from>
        <xdr:to>
          <xdr:col>15</xdr:col>
          <xdr:colOff>25400</xdr:colOff>
          <xdr:row>407</xdr:row>
          <xdr:rowOff>25400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1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406</xdr:row>
          <xdr:rowOff>25400</xdr:rowOff>
        </xdr:from>
        <xdr:to>
          <xdr:col>16</xdr:col>
          <xdr:colOff>25400</xdr:colOff>
          <xdr:row>407</xdr:row>
          <xdr:rowOff>63500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1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405</xdr:row>
          <xdr:rowOff>0</xdr:rowOff>
        </xdr:from>
        <xdr:to>
          <xdr:col>8</xdr:col>
          <xdr:colOff>177800</xdr:colOff>
          <xdr:row>406</xdr:row>
          <xdr:rowOff>63500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1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404</xdr:row>
          <xdr:rowOff>0</xdr:rowOff>
        </xdr:from>
        <xdr:to>
          <xdr:col>8</xdr:col>
          <xdr:colOff>177800</xdr:colOff>
          <xdr:row>405</xdr:row>
          <xdr:rowOff>63500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1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406</xdr:row>
          <xdr:rowOff>25400</xdr:rowOff>
        </xdr:from>
        <xdr:to>
          <xdr:col>10</xdr:col>
          <xdr:colOff>25400</xdr:colOff>
          <xdr:row>407</xdr:row>
          <xdr:rowOff>63500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1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406</xdr:row>
          <xdr:rowOff>25400</xdr:rowOff>
        </xdr:from>
        <xdr:to>
          <xdr:col>10</xdr:col>
          <xdr:colOff>889000</xdr:colOff>
          <xdr:row>407</xdr:row>
          <xdr:rowOff>63500</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1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406</xdr:row>
          <xdr:rowOff>25400</xdr:rowOff>
        </xdr:from>
        <xdr:to>
          <xdr:col>11</xdr:col>
          <xdr:colOff>889000</xdr:colOff>
          <xdr:row>407</xdr:row>
          <xdr:rowOff>25400</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1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406</xdr:row>
          <xdr:rowOff>25400</xdr:rowOff>
        </xdr:from>
        <xdr:to>
          <xdr:col>13</xdr:col>
          <xdr:colOff>25400</xdr:colOff>
          <xdr:row>407</xdr:row>
          <xdr:rowOff>63500</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1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406</xdr:row>
          <xdr:rowOff>25400</xdr:rowOff>
        </xdr:from>
        <xdr:to>
          <xdr:col>14</xdr:col>
          <xdr:colOff>25400</xdr:colOff>
          <xdr:row>407</xdr:row>
          <xdr:rowOff>63500</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1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406</xdr:row>
          <xdr:rowOff>25400</xdr:rowOff>
        </xdr:from>
        <xdr:to>
          <xdr:col>15</xdr:col>
          <xdr:colOff>25400</xdr:colOff>
          <xdr:row>407</xdr:row>
          <xdr:rowOff>25400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1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406</xdr:row>
          <xdr:rowOff>25400</xdr:rowOff>
        </xdr:from>
        <xdr:to>
          <xdr:col>16</xdr:col>
          <xdr:colOff>25400</xdr:colOff>
          <xdr:row>407</xdr:row>
          <xdr:rowOff>63500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1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405</xdr:row>
          <xdr:rowOff>0</xdr:rowOff>
        </xdr:from>
        <xdr:to>
          <xdr:col>8</xdr:col>
          <xdr:colOff>177800</xdr:colOff>
          <xdr:row>406</xdr:row>
          <xdr:rowOff>63500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1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412</xdr:row>
          <xdr:rowOff>0</xdr:rowOff>
        </xdr:from>
        <xdr:to>
          <xdr:col>8</xdr:col>
          <xdr:colOff>177800</xdr:colOff>
          <xdr:row>413</xdr:row>
          <xdr:rowOff>63500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1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414</xdr:row>
          <xdr:rowOff>25400</xdr:rowOff>
        </xdr:from>
        <xdr:to>
          <xdr:col>10</xdr:col>
          <xdr:colOff>25400</xdr:colOff>
          <xdr:row>415</xdr:row>
          <xdr:rowOff>63500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1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414</xdr:row>
          <xdr:rowOff>25400</xdr:rowOff>
        </xdr:from>
        <xdr:to>
          <xdr:col>10</xdr:col>
          <xdr:colOff>889000</xdr:colOff>
          <xdr:row>415</xdr:row>
          <xdr:rowOff>63500</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1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414</xdr:row>
          <xdr:rowOff>25400</xdr:rowOff>
        </xdr:from>
        <xdr:to>
          <xdr:col>11</xdr:col>
          <xdr:colOff>889000</xdr:colOff>
          <xdr:row>415</xdr:row>
          <xdr:rowOff>25400</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1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414</xdr:row>
          <xdr:rowOff>25400</xdr:rowOff>
        </xdr:from>
        <xdr:to>
          <xdr:col>13</xdr:col>
          <xdr:colOff>25400</xdr:colOff>
          <xdr:row>415</xdr:row>
          <xdr:rowOff>63500</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1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414</xdr:row>
          <xdr:rowOff>25400</xdr:rowOff>
        </xdr:from>
        <xdr:to>
          <xdr:col>14</xdr:col>
          <xdr:colOff>25400</xdr:colOff>
          <xdr:row>415</xdr:row>
          <xdr:rowOff>63500</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1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414</xdr:row>
          <xdr:rowOff>25400</xdr:rowOff>
        </xdr:from>
        <xdr:to>
          <xdr:col>15</xdr:col>
          <xdr:colOff>25400</xdr:colOff>
          <xdr:row>415</xdr:row>
          <xdr:rowOff>25400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1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414</xdr:row>
          <xdr:rowOff>25400</xdr:rowOff>
        </xdr:from>
        <xdr:to>
          <xdr:col>16</xdr:col>
          <xdr:colOff>25400</xdr:colOff>
          <xdr:row>415</xdr:row>
          <xdr:rowOff>63500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1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413</xdr:row>
          <xdr:rowOff>0</xdr:rowOff>
        </xdr:from>
        <xdr:to>
          <xdr:col>8</xdr:col>
          <xdr:colOff>177800</xdr:colOff>
          <xdr:row>414</xdr:row>
          <xdr:rowOff>63500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1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412</xdr:row>
          <xdr:rowOff>0</xdr:rowOff>
        </xdr:from>
        <xdr:to>
          <xdr:col>8</xdr:col>
          <xdr:colOff>177800</xdr:colOff>
          <xdr:row>413</xdr:row>
          <xdr:rowOff>63500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1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673100</xdr:colOff>
          <xdr:row>414</xdr:row>
          <xdr:rowOff>25400</xdr:rowOff>
        </xdr:from>
        <xdr:to>
          <xdr:col>10</xdr:col>
          <xdr:colOff>25400</xdr:colOff>
          <xdr:row>415</xdr:row>
          <xdr:rowOff>63500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1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647700</xdr:colOff>
          <xdr:row>414</xdr:row>
          <xdr:rowOff>25400</xdr:rowOff>
        </xdr:from>
        <xdr:to>
          <xdr:col>10</xdr:col>
          <xdr:colOff>889000</xdr:colOff>
          <xdr:row>415</xdr:row>
          <xdr:rowOff>63500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1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660400</xdr:colOff>
          <xdr:row>414</xdr:row>
          <xdr:rowOff>25400</xdr:rowOff>
        </xdr:from>
        <xdr:to>
          <xdr:col>11</xdr:col>
          <xdr:colOff>889000</xdr:colOff>
          <xdr:row>415</xdr:row>
          <xdr:rowOff>25400</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1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673100</xdr:colOff>
          <xdr:row>414</xdr:row>
          <xdr:rowOff>25400</xdr:rowOff>
        </xdr:from>
        <xdr:to>
          <xdr:col>13</xdr:col>
          <xdr:colOff>25400</xdr:colOff>
          <xdr:row>415</xdr:row>
          <xdr:rowOff>63500</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1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673100</xdr:colOff>
          <xdr:row>414</xdr:row>
          <xdr:rowOff>25400</xdr:rowOff>
        </xdr:from>
        <xdr:to>
          <xdr:col>14</xdr:col>
          <xdr:colOff>25400</xdr:colOff>
          <xdr:row>415</xdr:row>
          <xdr:rowOff>63500</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1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673100</xdr:colOff>
          <xdr:row>414</xdr:row>
          <xdr:rowOff>25400</xdr:rowOff>
        </xdr:from>
        <xdr:to>
          <xdr:col>15</xdr:col>
          <xdr:colOff>25400</xdr:colOff>
          <xdr:row>415</xdr:row>
          <xdr:rowOff>25400</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1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673100</xdr:colOff>
          <xdr:row>414</xdr:row>
          <xdr:rowOff>25400</xdr:rowOff>
        </xdr:from>
        <xdr:to>
          <xdr:col>16</xdr:col>
          <xdr:colOff>25400</xdr:colOff>
          <xdr:row>415</xdr:row>
          <xdr:rowOff>63500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1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413</xdr:row>
          <xdr:rowOff>0</xdr:rowOff>
        </xdr:from>
        <xdr:to>
          <xdr:col>8</xdr:col>
          <xdr:colOff>177800</xdr:colOff>
          <xdr:row>414</xdr:row>
          <xdr:rowOff>63500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fPrintsWithSheet="0"/>
      </xdr:twoCellAnchor>
    </mc:Choice>
    <mc:Fallback/>
  </mc:AlternateContent>
  <xdr:twoCellAnchor editAs="oneCell">
    <xdr:from>
      <xdr:col>16</xdr:col>
      <xdr:colOff>155222</xdr:colOff>
      <xdr:row>1</xdr:row>
      <xdr:rowOff>119944</xdr:rowOff>
    </xdr:from>
    <xdr:to>
      <xdr:col>17</xdr:col>
      <xdr:colOff>112959</xdr:colOff>
      <xdr:row>7</xdr:row>
      <xdr:rowOff>91228</xdr:rowOff>
    </xdr:to>
    <xdr:pic>
      <xdr:nvPicPr>
        <xdr:cNvPr id="724" name="Picture 723">
          <a:extLst>
            <a:ext uri="{FF2B5EF4-FFF2-40B4-BE49-F238E27FC236}">
              <a16:creationId xmlns:a16="http://schemas.microsoft.com/office/drawing/2014/main" id="{092BCC1E-6397-4DF3-B4C4-9B3C653CFED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2611" y="282222"/>
          <a:ext cx="1009015" cy="10013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66.xml"/><Relationship Id="rId671" Type="http://schemas.openxmlformats.org/officeDocument/2006/relationships/ctrlProp" Target="../ctrlProps/ctrlProp720.xml"/><Relationship Id="rId21" Type="http://schemas.openxmlformats.org/officeDocument/2006/relationships/ctrlProp" Target="../ctrlProps/ctrlProp70.xml"/><Relationship Id="rId324" Type="http://schemas.openxmlformats.org/officeDocument/2006/relationships/ctrlProp" Target="../ctrlProps/ctrlProp373.xml"/><Relationship Id="rId531" Type="http://schemas.openxmlformats.org/officeDocument/2006/relationships/ctrlProp" Target="../ctrlProps/ctrlProp580.xml"/><Relationship Id="rId629" Type="http://schemas.openxmlformats.org/officeDocument/2006/relationships/ctrlProp" Target="../ctrlProps/ctrlProp678.xml"/><Relationship Id="rId170" Type="http://schemas.openxmlformats.org/officeDocument/2006/relationships/ctrlProp" Target="../ctrlProps/ctrlProp219.xml"/><Relationship Id="rId268" Type="http://schemas.openxmlformats.org/officeDocument/2006/relationships/ctrlProp" Target="../ctrlProps/ctrlProp317.xml"/><Relationship Id="rId475" Type="http://schemas.openxmlformats.org/officeDocument/2006/relationships/ctrlProp" Target="../ctrlProps/ctrlProp524.xml"/><Relationship Id="rId682" Type="http://schemas.openxmlformats.org/officeDocument/2006/relationships/ctrlProp" Target="../ctrlProps/ctrlProp731.xml"/><Relationship Id="rId32" Type="http://schemas.openxmlformats.org/officeDocument/2006/relationships/ctrlProp" Target="../ctrlProps/ctrlProp81.xml"/><Relationship Id="rId128" Type="http://schemas.openxmlformats.org/officeDocument/2006/relationships/ctrlProp" Target="../ctrlProps/ctrlProp177.xml"/><Relationship Id="rId335" Type="http://schemas.openxmlformats.org/officeDocument/2006/relationships/ctrlProp" Target="../ctrlProps/ctrlProp384.xml"/><Relationship Id="rId542" Type="http://schemas.openxmlformats.org/officeDocument/2006/relationships/ctrlProp" Target="../ctrlProps/ctrlProp591.xml"/><Relationship Id="rId181" Type="http://schemas.openxmlformats.org/officeDocument/2006/relationships/ctrlProp" Target="../ctrlProps/ctrlProp230.xml"/><Relationship Id="rId402" Type="http://schemas.openxmlformats.org/officeDocument/2006/relationships/ctrlProp" Target="../ctrlProps/ctrlProp451.xml"/><Relationship Id="rId279" Type="http://schemas.openxmlformats.org/officeDocument/2006/relationships/ctrlProp" Target="../ctrlProps/ctrlProp328.xml"/><Relationship Id="rId486" Type="http://schemas.openxmlformats.org/officeDocument/2006/relationships/ctrlProp" Target="../ctrlProps/ctrlProp535.xml"/><Relationship Id="rId693" Type="http://schemas.openxmlformats.org/officeDocument/2006/relationships/ctrlProp" Target="../ctrlProps/ctrlProp742.xml"/><Relationship Id="rId707" Type="http://schemas.openxmlformats.org/officeDocument/2006/relationships/ctrlProp" Target="../ctrlProps/ctrlProp756.xml"/><Relationship Id="rId43" Type="http://schemas.openxmlformats.org/officeDocument/2006/relationships/ctrlProp" Target="../ctrlProps/ctrlProp92.xml"/><Relationship Id="rId139" Type="http://schemas.openxmlformats.org/officeDocument/2006/relationships/ctrlProp" Target="../ctrlProps/ctrlProp188.xml"/><Relationship Id="rId346" Type="http://schemas.openxmlformats.org/officeDocument/2006/relationships/ctrlProp" Target="../ctrlProps/ctrlProp395.xml"/><Relationship Id="rId553" Type="http://schemas.openxmlformats.org/officeDocument/2006/relationships/ctrlProp" Target="../ctrlProps/ctrlProp602.xml"/><Relationship Id="rId192" Type="http://schemas.openxmlformats.org/officeDocument/2006/relationships/ctrlProp" Target="../ctrlProps/ctrlProp241.xml"/><Relationship Id="rId206" Type="http://schemas.openxmlformats.org/officeDocument/2006/relationships/ctrlProp" Target="../ctrlProps/ctrlProp255.xml"/><Relationship Id="rId413" Type="http://schemas.openxmlformats.org/officeDocument/2006/relationships/ctrlProp" Target="../ctrlProps/ctrlProp462.xml"/><Relationship Id="rId497" Type="http://schemas.openxmlformats.org/officeDocument/2006/relationships/ctrlProp" Target="../ctrlProps/ctrlProp546.xml"/><Relationship Id="rId620" Type="http://schemas.openxmlformats.org/officeDocument/2006/relationships/ctrlProp" Target="../ctrlProps/ctrlProp669.xml"/><Relationship Id="rId718" Type="http://schemas.openxmlformats.org/officeDocument/2006/relationships/ctrlProp" Target="../ctrlProps/ctrlProp767.xml"/><Relationship Id="rId357" Type="http://schemas.openxmlformats.org/officeDocument/2006/relationships/ctrlProp" Target="../ctrlProps/ctrlProp406.xml"/><Relationship Id="rId54" Type="http://schemas.openxmlformats.org/officeDocument/2006/relationships/ctrlProp" Target="../ctrlProps/ctrlProp103.xml"/><Relationship Id="rId217" Type="http://schemas.openxmlformats.org/officeDocument/2006/relationships/ctrlProp" Target="../ctrlProps/ctrlProp266.xml"/><Relationship Id="rId564" Type="http://schemas.openxmlformats.org/officeDocument/2006/relationships/ctrlProp" Target="../ctrlProps/ctrlProp613.xml"/><Relationship Id="rId424" Type="http://schemas.openxmlformats.org/officeDocument/2006/relationships/ctrlProp" Target="../ctrlProps/ctrlProp473.xml"/><Relationship Id="rId631" Type="http://schemas.openxmlformats.org/officeDocument/2006/relationships/ctrlProp" Target="../ctrlProps/ctrlProp680.xml"/><Relationship Id="rId270" Type="http://schemas.openxmlformats.org/officeDocument/2006/relationships/ctrlProp" Target="../ctrlProps/ctrlProp319.xml"/><Relationship Id="rId65" Type="http://schemas.openxmlformats.org/officeDocument/2006/relationships/ctrlProp" Target="../ctrlProps/ctrlProp114.xml"/><Relationship Id="rId130" Type="http://schemas.openxmlformats.org/officeDocument/2006/relationships/ctrlProp" Target="../ctrlProps/ctrlProp179.xml"/><Relationship Id="rId368" Type="http://schemas.openxmlformats.org/officeDocument/2006/relationships/ctrlProp" Target="../ctrlProps/ctrlProp417.xml"/><Relationship Id="rId575" Type="http://schemas.openxmlformats.org/officeDocument/2006/relationships/ctrlProp" Target="../ctrlProps/ctrlProp624.xml"/><Relationship Id="rId228" Type="http://schemas.openxmlformats.org/officeDocument/2006/relationships/ctrlProp" Target="../ctrlProps/ctrlProp277.xml"/><Relationship Id="rId435" Type="http://schemas.openxmlformats.org/officeDocument/2006/relationships/ctrlProp" Target="../ctrlProps/ctrlProp484.xml"/><Relationship Id="rId642" Type="http://schemas.openxmlformats.org/officeDocument/2006/relationships/ctrlProp" Target="../ctrlProps/ctrlProp691.xml"/><Relationship Id="rId281" Type="http://schemas.openxmlformats.org/officeDocument/2006/relationships/ctrlProp" Target="../ctrlProps/ctrlProp330.xml"/><Relationship Id="rId502" Type="http://schemas.openxmlformats.org/officeDocument/2006/relationships/ctrlProp" Target="../ctrlProps/ctrlProp551.xml"/><Relationship Id="rId76" Type="http://schemas.openxmlformats.org/officeDocument/2006/relationships/ctrlProp" Target="../ctrlProps/ctrlProp125.xml"/><Relationship Id="rId141" Type="http://schemas.openxmlformats.org/officeDocument/2006/relationships/ctrlProp" Target="../ctrlProps/ctrlProp190.xml"/><Relationship Id="rId379" Type="http://schemas.openxmlformats.org/officeDocument/2006/relationships/ctrlProp" Target="../ctrlProps/ctrlProp428.xml"/><Relationship Id="rId586" Type="http://schemas.openxmlformats.org/officeDocument/2006/relationships/ctrlProp" Target="../ctrlProps/ctrlProp635.xml"/><Relationship Id="rId7" Type="http://schemas.openxmlformats.org/officeDocument/2006/relationships/ctrlProp" Target="../ctrlProps/ctrlProp56.xml"/><Relationship Id="rId239" Type="http://schemas.openxmlformats.org/officeDocument/2006/relationships/ctrlProp" Target="../ctrlProps/ctrlProp288.xml"/><Relationship Id="rId446" Type="http://schemas.openxmlformats.org/officeDocument/2006/relationships/ctrlProp" Target="../ctrlProps/ctrlProp495.xml"/><Relationship Id="rId653" Type="http://schemas.openxmlformats.org/officeDocument/2006/relationships/ctrlProp" Target="../ctrlProps/ctrlProp702.xml"/><Relationship Id="rId292" Type="http://schemas.openxmlformats.org/officeDocument/2006/relationships/ctrlProp" Target="../ctrlProps/ctrlProp341.xml"/><Relationship Id="rId306" Type="http://schemas.openxmlformats.org/officeDocument/2006/relationships/ctrlProp" Target="../ctrlProps/ctrlProp355.xml"/><Relationship Id="rId87" Type="http://schemas.openxmlformats.org/officeDocument/2006/relationships/ctrlProp" Target="../ctrlProps/ctrlProp136.xml"/><Relationship Id="rId513" Type="http://schemas.openxmlformats.org/officeDocument/2006/relationships/ctrlProp" Target="../ctrlProps/ctrlProp562.xml"/><Relationship Id="rId597" Type="http://schemas.openxmlformats.org/officeDocument/2006/relationships/ctrlProp" Target="../ctrlProps/ctrlProp646.xml"/><Relationship Id="rId720" Type="http://schemas.openxmlformats.org/officeDocument/2006/relationships/ctrlProp" Target="../ctrlProps/ctrlProp769.xml"/><Relationship Id="rId152" Type="http://schemas.openxmlformats.org/officeDocument/2006/relationships/ctrlProp" Target="../ctrlProps/ctrlProp201.xml"/><Relationship Id="rId457" Type="http://schemas.openxmlformats.org/officeDocument/2006/relationships/ctrlProp" Target="../ctrlProps/ctrlProp506.xml"/><Relationship Id="rId664" Type="http://schemas.openxmlformats.org/officeDocument/2006/relationships/ctrlProp" Target="../ctrlProps/ctrlProp713.xml"/><Relationship Id="rId14" Type="http://schemas.openxmlformats.org/officeDocument/2006/relationships/ctrlProp" Target="../ctrlProps/ctrlProp63.xml"/><Relationship Id="rId317" Type="http://schemas.openxmlformats.org/officeDocument/2006/relationships/ctrlProp" Target="../ctrlProps/ctrlProp366.xml"/><Relationship Id="rId524" Type="http://schemas.openxmlformats.org/officeDocument/2006/relationships/ctrlProp" Target="../ctrlProps/ctrlProp573.xml"/><Relationship Id="rId98" Type="http://schemas.openxmlformats.org/officeDocument/2006/relationships/ctrlProp" Target="../ctrlProps/ctrlProp147.xml"/><Relationship Id="rId163" Type="http://schemas.openxmlformats.org/officeDocument/2006/relationships/ctrlProp" Target="../ctrlProps/ctrlProp212.xml"/><Relationship Id="rId370" Type="http://schemas.openxmlformats.org/officeDocument/2006/relationships/ctrlProp" Target="../ctrlProps/ctrlProp419.xml"/><Relationship Id="rId230" Type="http://schemas.openxmlformats.org/officeDocument/2006/relationships/ctrlProp" Target="../ctrlProps/ctrlProp279.xml"/><Relationship Id="rId468" Type="http://schemas.openxmlformats.org/officeDocument/2006/relationships/ctrlProp" Target="../ctrlProps/ctrlProp517.xml"/><Relationship Id="rId675" Type="http://schemas.openxmlformats.org/officeDocument/2006/relationships/ctrlProp" Target="../ctrlProps/ctrlProp724.xml"/><Relationship Id="rId25" Type="http://schemas.openxmlformats.org/officeDocument/2006/relationships/ctrlProp" Target="../ctrlProps/ctrlProp74.xml"/><Relationship Id="rId328" Type="http://schemas.openxmlformats.org/officeDocument/2006/relationships/ctrlProp" Target="../ctrlProps/ctrlProp377.xml"/><Relationship Id="rId535" Type="http://schemas.openxmlformats.org/officeDocument/2006/relationships/ctrlProp" Target="../ctrlProps/ctrlProp584.xml"/><Relationship Id="rId174" Type="http://schemas.openxmlformats.org/officeDocument/2006/relationships/ctrlProp" Target="../ctrlProps/ctrlProp223.xml"/><Relationship Id="rId381" Type="http://schemas.openxmlformats.org/officeDocument/2006/relationships/ctrlProp" Target="../ctrlProps/ctrlProp430.xml"/><Relationship Id="rId602" Type="http://schemas.openxmlformats.org/officeDocument/2006/relationships/ctrlProp" Target="../ctrlProps/ctrlProp651.xml"/><Relationship Id="rId241" Type="http://schemas.openxmlformats.org/officeDocument/2006/relationships/ctrlProp" Target="../ctrlProps/ctrlProp290.xml"/><Relationship Id="rId479" Type="http://schemas.openxmlformats.org/officeDocument/2006/relationships/ctrlProp" Target="../ctrlProps/ctrlProp528.xml"/><Relationship Id="rId686" Type="http://schemas.openxmlformats.org/officeDocument/2006/relationships/ctrlProp" Target="../ctrlProps/ctrlProp735.xml"/><Relationship Id="rId36" Type="http://schemas.openxmlformats.org/officeDocument/2006/relationships/ctrlProp" Target="../ctrlProps/ctrlProp85.xml"/><Relationship Id="rId339" Type="http://schemas.openxmlformats.org/officeDocument/2006/relationships/ctrlProp" Target="../ctrlProps/ctrlProp388.xml"/><Relationship Id="rId546" Type="http://schemas.openxmlformats.org/officeDocument/2006/relationships/ctrlProp" Target="../ctrlProps/ctrlProp595.xml"/><Relationship Id="rId101" Type="http://schemas.openxmlformats.org/officeDocument/2006/relationships/ctrlProp" Target="../ctrlProps/ctrlProp150.xml"/><Relationship Id="rId185" Type="http://schemas.openxmlformats.org/officeDocument/2006/relationships/ctrlProp" Target="../ctrlProps/ctrlProp234.xml"/><Relationship Id="rId406" Type="http://schemas.openxmlformats.org/officeDocument/2006/relationships/ctrlProp" Target="../ctrlProps/ctrlProp455.xml"/><Relationship Id="rId392" Type="http://schemas.openxmlformats.org/officeDocument/2006/relationships/ctrlProp" Target="../ctrlProps/ctrlProp441.xml"/><Relationship Id="rId613" Type="http://schemas.openxmlformats.org/officeDocument/2006/relationships/ctrlProp" Target="../ctrlProps/ctrlProp662.xml"/><Relationship Id="rId697" Type="http://schemas.openxmlformats.org/officeDocument/2006/relationships/ctrlProp" Target="../ctrlProps/ctrlProp746.xml"/><Relationship Id="rId252" Type="http://schemas.openxmlformats.org/officeDocument/2006/relationships/ctrlProp" Target="../ctrlProps/ctrlProp301.xml"/><Relationship Id="rId47" Type="http://schemas.openxmlformats.org/officeDocument/2006/relationships/ctrlProp" Target="../ctrlProps/ctrlProp96.xml"/><Relationship Id="rId112" Type="http://schemas.openxmlformats.org/officeDocument/2006/relationships/ctrlProp" Target="../ctrlProps/ctrlProp161.xml"/><Relationship Id="rId557" Type="http://schemas.openxmlformats.org/officeDocument/2006/relationships/ctrlProp" Target="../ctrlProps/ctrlProp606.xml"/><Relationship Id="rId196" Type="http://schemas.openxmlformats.org/officeDocument/2006/relationships/ctrlProp" Target="../ctrlProps/ctrlProp245.xml"/><Relationship Id="rId417" Type="http://schemas.openxmlformats.org/officeDocument/2006/relationships/ctrlProp" Target="../ctrlProps/ctrlProp466.xml"/><Relationship Id="rId624" Type="http://schemas.openxmlformats.org/officeDocument/2006/relationships/ctrlProp" Target="../ctrlProps/ctrlProp673.xml"/><Relationship Id="rId263" Type="http://schemas.openxmlformats.org/officeDocument/2006/relationships/ctrlProp" Target="../ctrlProps/ctrlProp312.xml"/><Relationship Id="rId470" Type="http://schemas.openxmlformats.org/officeDocument/2006/relationships/ctrlProp" Target="../ctrlProps/ctrlProp519.xml"/><Relationship Id="rId58" Type="http://schemas.openxmlformats.org/officeDocument/2006/relationships/ctrlProp" Target="../ctrlProps/ctrlProp107.xml"/><Relationship Id="rId123" Type="http://schemas.openxmlformats.org/officeDocument/2006/relationships/ctrlProp" Target="../ctrlProps/ctrlProp172.xml"/><Relationship Id="rId330" Type="http://schemas.openxmlformats.org/officeDocument/2006/relationships/ctrlProp" Target="../ctrlProps/ctrlProp379.xml"/><Relationship Id="rId568" Type="http://schemas.openxmlformats.org/officeDocument/2006/relationships/ctrlProp" Target="../ctrlProps/ctrlProp617.xml"/><Relationship Id="rId428" Type="http://schemas.openxmlformats.org/officeDocument/2006/relationships/ctrlProp" Target="../ctrlProps/ctrlProp477.xml"/><Relationship Id="rId635" Type="http://schemas.openxmlformats.org/officeDocument/2006/relationships/ctrlProp" Target="../ctrlProps/ctrlProp684.xml"/><Relationship Id="rId274" Type="http://schemas.openxmlformats.org/officeDocument/2006/relationships/ctrlProp" Target="../ctrlProps/ctrlProp323.xml"/><Relationship Id="rId481" Type="http://schemas.openxmlformats.org/officeDocument/2006/relationships/ctrlProp" Target="../ctrlProps/ctrlProp530.xml"/><Relationship Id="rId702" Type="http://schemas.openxmlformats.org/officeDocument/2006/relationships/ctrlProp" Target="../ctrlProps/ctrlProp751.xml"/><Relationship Id="rId69" Type="http://schemas.openxmlformats.org/officeDocument/2006/relationships/ctrlProp" Target="../ctrlProps/ctrlProp118.xml"/><Relationship Id="rId134" Type="http://schemas.openxmlformats.org/officeDocument/2006/relationships/ctrlProp" Target="../ctrlProps/ctrlProp183.xml"/><Relationship Id="rId579" Type="http://schemas.openxmlformats.org/officeDocument/2006/relationships/ctrlProp" Target="../ctrlProps/ctrlProp628.xml"/><Relationship Id="rId341" Type="http://schemas.openxmlformats.org/officeDocument/2006/relationships/ctrlProp" Target="../ctrlProps/ctrlProp390.xml"/><Relationship Id="rId439" Type="http://schemas.openxmlformats.org/officeDocument/2006/relationships/ctrlProp" Target="../ctrlProps/ctrlProp488.xml"/><Relationship Id="rId646" Type="http://schemas.openxmlformats.org/officeDocument/2006/relationships/ctrlProp" Target="../ctrlProps/ctrlProp695.xml"/><Relationship Id="rId201" Type="http://schemas.openxmlformats.org/officeDocument/2006/relationships/ctrlProp" Target="../ctrlProps/ctrlProp250.xml"/><Relationship Id="rId285" Type="http://schemas.openxmlformats.org/officeDocument/2006/relationships/ctrlProp" Target="../ctrlProps/ctrlProp334.xml"/><Relationship Id="rId506" Type="http://schemas.openxmlformats.org/officeDocument/2006/relationships/ctrlProp" Target="../ctrlProps/ctrlProp555.xml"/><Relationship Id="rId492" Type="http://schemas.openxmlformats.org/officeDocument/2006/relationships/ctrlProp" Target="../ctrlProps/ctrlProp541.xml"/><Relationship Id="rId713" Type="http://schemas.openxmlformats.org/officeDocument/2006/relationships/ctrlProp" Target="../ctrlProps/ctrlProp762.xml"/><Relationship Id="rId145" Type="http://schemas.openxmlformats.org/officeDocument/2006/relationships/ctrlProp" Target="../ctrlProps/ctrlProp194.xml"/><Relationship Id="rId352" Type="http://schemas.openxmlformats.org/officeDocument/2006/relationships/ctrlProp" Target="../ctrlProps/ctrlProp401.xml"/><Relationship Id="rId212" Type="http://schemas.openxmlformats.org/officeDocument/2006/relationships/ctrlProp" Target="../ctrlProps/ctrlProp261.xml"/><Relationship Id="rId657" Type="http://schemas.openxmlformats.org/officeDocument/2006/relationships/ctrlProp" Target="../ctrlProps/ctrlProp706.xml"/><Relationship Id="rId296" Type="http://schemas.openxmlformats.org/officeDocument/2006/relationships/ctrlProp" Target="../ctrlProps/ctrlProp345.xml"/><Relationship Id="rId517" Type="http://schemas.openxmlformats.org/officeDocument/2006/relationships/ctrlProp" Target="../ctrlProps/ctrlProp566.xml"/><Relationship Id="rId60" Type="http://schemas.openxmlformats.org/officeDocument/2006/relationships/ctrlProp" Target="../ctrlProps/ctrlProp109.xml"/><Relationship Id="rId156" Type="http://schemas.openxmlformats.org/officeDocument/2006/relationships/ctrlProp" Target="../ctrlProps/ctrlProp205.xml"/><Relationship Id="rId363" Type="http://schemas.openxmlformats.org/officeDocument/2006/relationships/ctrlProp" Target="../ctrlProps/ctrlProp412.xml"/><Relationship Id="rId570" Type="http://schemas.openxmlformats.org/officeDocument/2006/relationships/ctrlProp" Target="../ctrlProps/ctrlProp619.xml"/><Relationship Id="rId223" Type="http://schemas.openxmlformats.org/officeDocument/2006/relationships/ctrlProp" Target="../ctrlProps/ctrlProp272.xml"/><Relationship Id="rId430" Type="http://schemas.openxmlformats.org/officeDocument/2006/relationships/ctrlProp" Target="../ctrlProps/ctrlProp479.xml"/><Relationship Id="rId668" Type="http://schemas.openxmlformats.org/officeDocument/2006/relationships/ctrlProp" Target="../ctrlProps/ctrlProp717.xml"/><Relationship Id="rId18" Type="http://schemas.openxmlformats.org/officeDocument/2006/relationships/ctrlProp" Target="../ctrlProps/ctrlProp67.xml"/><Relationship Id="rId528" Type="http://schemas.openxmlformats.org/officeDocument/2006/relationships/ctrlProp" Target="../ctrlProps/ctrlProp577.xml"/><Relationship Id="rId167" Type="http://schemas.openxmlformats.org/officeDocument/2006/relationships/ctrlProp" Target="../ctrlProps/ctrlProp216.xml"/><Relationship Id="rId374" Type="http://schemas.openxmlformats.org/officeDocument/2006/relationships/ctrlProp" Target="../ctrlProps/ctrlProp423.xml"/><Relationship Id="rId581" Type="http://schemas.openxmlformats.org/officeDocument/2006/relationships/ctrlProp" Target="../ctrlProps/ctrlProp630.xml"/><Relationship Id="rId71" Type="http://schemas.openxmlformats.org/officeDocument/2006/relationships/ctrlProp" Target="../ctrlProps/ctrlProp120.xml"/><Relationship Id="rId234" Type="http://schemas.openxmlformats.org/officeDocument/2006/relationships/ctrlProp" Target="../ctrlProps/ctrlProp283.xml"/><Relationship Id="rId679" Type="http://schemas.openxmlformats.org/officeDocument/2006/relationships/ctrlProp" Target="../ctrlProps/ctrlProp728.xml"/><Relationship Id="rId2" Type="http://schemas.openxmlformats.org/officeDocument/2006/relationships/vmlDrawing" Target="../drawings/vmlDrawing2.vml"/><Relationship Id="rId29" Type="http://schemas.openxmlformats.org/officeDocument/2006/relationships/ctrlProp" Target="../ctrlProps/ctrlProp78.xml"/><Relationship Id="rId441" Type="http://schemas.openxmlformats.org/officeDocument/2006/relationships/ctrlProp" Target="../ctrlProps/ctrlProp490.xml"/><Relationship Id="rId539" Type="http://schemas.openxmlformats.org/officeDocument/2006/relationships/ctrlProp" Target="../ctrlProps/ctrlProp588.xml"/><Relationship Id="rId178" Type="http://schemas.openxmlformats.org/officeDocument/2006/relationships/ctrlProp" Target="../ctrlProps/ctrlProp227.xml"/><Relationship Id="rId301" Type="http://schemas.openxmlformats.org/officeDocument/2006/relationships/ctrlProp" Target="../ctrlProps/ctrlProp350.xml"/><Relationship Id="rId82" Type="http://schemas.openxmlformats.org/officeDocument/2006/relationships/ctrlProp" Target="../ctrlProps/ctrlProp131.xml"/><Relationship Id="rId203" Type="http://schemas.openxmlformats.org/officeDocument/2006/relationships/ctrlProp" Target="../ctrlProps/ctrlProp252.xml"/><Relationship Id="rId385" Type="http://schemas.openxmlformats.org/officeDocument/2006/relationships/ctrlProp" Target="../ctrlProps/ctrlProp434.xml"/><Relationship Id="rId592" Type="http://schemas.openxmlformats.org/officeDocument/2006/relationships/ctrlProp" Target="../ctrlProps/ctrlProp641.xml"/><Relationship Id="rId606" Type="http://schemas.openxmlformats.org/officeDocument/2006/relationships/ctrlProp" Target="../ctrlProps/ctrlProp655.xml"/><Relationship Id="rId648" Type="http://schemas.openxmlformats.org/officeDocument/2006/relationships/ctrlProp" Target="../ctrlProps/ctrlProp697.xml"/><Relationship Id="rId245" Type="http://schemas.openxmlformats.org/officeDocument/2006/relationships/ctrlProp" Target="../ctrlProps/ctrlProp294.xml"/><Relationship Id="rId287" Type="http://schemas.openxmlformats.org/officeDocument/2006/relationships/ctrlProp" Target="../ctrlProps/ctrlProp336.xml"/><Relationship Id="rId410" Type="http://schemas.openxmlformats.org/officeDocument/2006/relationships/ctrlProp" Target="../ctrlProps/ctrlProp459.xml"/><Relationship Id="rId452" Type="http://schemas.openxmlformats.org/officeDocument/2006/relationships/ctrlProp" Target="../ctrlProps/ctrlProp501.xml"/><Relationship Id="rId494" Type="http://schemas.openxmlformats.org/officeDocument/2006/relationships/ctrlProp" Target="../ctrlProps/ctrlProp543.xml"/><Relationship Id="rId508" Type="http://schemas.openxmlformats.org/officeDocument/2006/relationships/ctrlProp" Target="../ctrlProps/ctrlProp557.xml"/><Relationship Id="rId715" Type="http://schemas.openxmlformats.org/officeDocument/2006/relationships/ctrlProp" Target="../ctrlProps/ctrlProp764.xml"/><Relationship Id="rId105" Type="http://schemas.openxmlformats.org/officeDocument/2006/relationships/ctrlProp" Target="../ctrlProps/ctrlProp154.xml"/><Relationship Id="rId147" Type="http://schemas.openxmlformats.org/officeDocument/2006/relationships/ctrlProp" Target="../ctrlProps/ctrlProp196.xml"/><Relationship Id="rId312" Type="http://schemas.openxmlformats.org/officeDocument/2006/relationships/ctrlProp" Target="../ctrlProps/ctrlProp361.xml"/><Relationship Id="rId354" Type="http://schemas.openxmlformats.org/officeDocument/2006/relationships/ctrlProp" Target="../ctrlProps/ctrlProp403.xml"/><Relationship Id="rId51" Type="http://schemas.openxmlformats.org/officeDocument/2006/relationships/ctrlProp" Target="../ctrlProps/ctrlProp100.xml"/><Relationship Id="rId93" Type="http://schemas.openxmlformats.org/officeDocument/2006/relationships/ctrlProp" Target="../ctrlProps/ctrlProp142.xml"/><Relationship Id="rId189" Type="http://schemas.openxmlformats.org/officeDocument/2006/relationships/ctrlProp" Target="../ctrlProps/ctrlProp238.xml"/><Relationship Id="rId396" Type="http://schemas.openxmlformats.org/officeDocument/2006/relationships/ctrlProp" Target="../ctrlProps/ctrlProp445.xml"/><Relationship Id="rId561" Type="http://schemas.openxmlformats.org/officeDocument/2006/relationships/ctrlProp" Target="../ctrlProps/ctrlProp610.xml"/><Relationship Id="rId617" Type="http://schemas.openxmlformats.org/officeDocument/2006/relationships/ctrlProp" Target="../ctrlProps/ctrlProp666.xml"/><Relationship Id="rId659" Type="http://schemas.openxmlformats.org/officeDocument/2006/relationships/ctrlProp" Target="../ctrlProps/ctrlProp708.xml"/><Relationship Id="rId214" Type="http://schemas.openxmlformats.org/officeDocument/2006/relationships/ctrlProp" Target="../ctrlProps/ctrlProp263.xml"/><Relationship Id="rId256" Type="http://schemas.openxmlformats.org/officeDocument/2006/relationships/ctrlProp" Target="../ctrlProps/ctrlProp305.xml"/><Relationship Id="rId298" Type="http://schemas.openxmlformats.org/officeDocument/2006/relationships/ctrlProp" Target="../ctrlProps/ctrlProp347.xml"/><Relationship Id="rId421" Type="http://schemas.openxmlformats.org/officeDocument/2006/relationships/ctrlProp" Target="../ctrlProps/ctrlProp470.xml"/><Relationship Id="rId463" Type="http://schemas.openxmlformats.org/officeDocument/2006/relationships/ctrlProp" Target="../ctrlProps/ctrlProp512.xml"/><Relationship Id="rId519" Type="http://schemas.openxmlformats.org/officeDocument/2006/relationships/ctrlProp" Target="../ctrlProps/ctrlProp568.xml"/><Relationship Id="rId670" Type="http://schemas.openxmlformats.org/officeDocument/2006/relationships/ctrlProp" Target="../ctrlProps/ctrlProp719.xml"/><Relationship Id="rId116" Type="http://schemas.openxmlformats.org/officeDocument/2006/relationships/ctrlProp" Target="../ctrlProps/ctrlProp165.xml"/><Relationship Id="rId158" Type="http://schemas.openxmlformats.org/officeDocument/2006/relationships/ctrlProp" Target="../ctrlProps/ctrlProp207.xml"/><Relationship Id="rId323" Type="http://schemas.openxmlformats.org/officeDocument/2006/relationships/ctrlProp" Target="../ctrlProps/ctrlProp372.xml"/><Relationship Id="rId530" Type="http://schemas.openxmlformats.org/officeDocument/2006/relationships/ctrlProp" Target="../ctrlProps/ctrlProp579.xml"/><Relationship Id="rId20" Type="http://schemas.openxmlformats.org/officeDocument/2006/relationships/ctrlProp" Target="../ctrlProps/ctrlProp69.xml"/><Relationship Id="rId62" Type="http://schemas.openxmlformats.org/officeDocument/2006/relationships/ctrlProp" Target="../ctrlProps/ctrlProp111.xml"/><Relationship Id="rId365" Type="http://schemas.openxmlformats.org/officeDocument/2006/relationships/ctrlProp" Target="../ctrlProps/ctrlProp414.xml"/><Relationship Id="rId572" Type="http://schemas.openxmlformats.org/officeDocument/2006/relationships/ctrlProp" Target="../ctrlProps/ctrlProp621.xml"/><Relationship Id="rId628" Type="http://schemas.openxmlformats.org/officeDocument/2006/relationships/ctrlProp" Target="../ctrlProps/ctrlProp677.xml"/><Relationship Id="rId225" Type="http://schemas.openxmlformats.org/officeDocument/2006/relationships/ctrlProp" Target="../ctrlProps/ctrlProp274.xml"/><Relationship Id="rId267" Type="http://schemas.openxmlformats.org/officeDocument/2006/relationships/ctrlProp" Target="../ctrlProps/ctrlProp316.xml"/><Relationship Id="rId432" Type="http://schemas.openxmlformats.org/officeDocument/2006/relationships/ctrlProp" Target="../ctrlProps/ctrlProp481.xml"/><Relationship Id="rId474" Type="http://schemas.openxmlformats.org/officeDocument/2006/relationships/ctrlProp" Target="../ctrlProps/ctrlProp523.xml"/><Relationship Id="rId127" Type="http://schemas.openxmlformats.org/officeDocument/2006/relationships/ctrlProp" Target="../ctrlProps/ctrlProp176.xml"/><Relationship Id="rId681" Type="http://schemas.openxmlformats.org/officeDocument/2006/relationships/ctrlProp" Target="../ctrlProps/ctrlProp730.xml"/><Relationship Id="rId31" Type="http://schemas.openxmlformats.org/officeDocument/2006/relationships/ctrlProp" Target="../ctrlProps/ctrlProp80.xml"/><Relationship Id="rId73" Type="http://schemas.openxmlformats.org/officeDocument/2006/relationships/ctrlProp" Target="../ctrlProps/ctrlProp122.xml"/><Relationship Id="rId169" Type="http://schemas.openxmlformats.org/officeDocument/2006/relationships/ctrlProp" Target="../ctrlProps/ctrlProp218.xml"/><Relationship Id="rId334" Type="http://schemas.openxmlformats.org/officeDocument/2006/relationships/ctrlProp" Target="../ctrlProps/ctrlProp383.xml"/><Relationship Id="rId376" Type="http://schemas.openxmlformats.org/officeDocument/2006/relationships/ctrlProp" Target="../ctrlProps/ctrlProp425.xml"/><Relationship Id="rId541" Type="http://schemas.openxmlformats.org/officeDocument/2006/relationships/ctrlProp" Target="../ctrlProps/ctrlProp590.xml"/><Relationship Id="rId583" Type="http://schemas.openxmlformats.org/officeDocument/2006/relationships/ctrlProp" Target="../ctrlProps/ctrlProp632.xml"/><Relationship Id="rId639" Type="http://schemas.openxmlformats.org/officeDocument/2006/relationships/ctrlProp" Target="../ctrlProps/ctrlProp688.xml"/><Relationship Id="rId4" Type="http://schemas.openxmlformats.org/officeDocument/2006/relationships/ctrlProp" Target="../ctrlProps/ctrlProp53.xml"/><Relationship Id="rId180" Type="http://schemas.openxmlformats.org/officeDocument/2006/relationships/ctrlProp" Target="../ctrlProps/ctrlProp229.xml"/><Relationship Id="rId236" Type="http://schemas.openxmlformats.org/officeDocument/2006/relationships/ctrlProp" Target="../ctrlProps/ctrlProp285.xml"/><Relationship Id="rId278" Type="http://schemas.openxmlformats.org/officeDocument/2006/relationships/ctrlProp" Target="../ctrlProps/ctrlProp327.xml"/><Relationship Id="rId401" Type="http://schemas.openxmlformats.org/officeDocument/2006/relationships/ctrlProp" Target="../ctrlProps/ctrlProp450.xml"/><Relationship Id="rId443" Type="http://schemas.openxmlformats.org/officeDocument/2006/relationships/ctrlProp" Target="../ctrlProps/ctrlProp492.xml"/><Relationship Id="rId650" Type="http://schemas.openxmlformats.org/officeDocument/2006/relationships/ctrlProp" Target="../ctrlProps/ctrlProp699.xml"/><Relationship Id="rId303" Type="http://schemas.openxmlformats.org/officeDocument/2006/relationships/ctrlProp" Target="../ctrlProps/ctrlProp352.xml"/><Relationship Id="rId485" Type="http://schemas.openxmlformats.org/officeDocument/2006/relationships/ctrlProp" Target="../ctrlProps/ctrlProp534.xml"/><Relationship Id="rId692" Type="http://schemas.openxmlformats.org/officeDocument/2006/relationships/ctrlProp" Target="../ctrlProps/ctrlProp741.xml"/><Relationship Id="rId706" Type="http://schemas.openxmlformats.org/officeDocument/2006/relationships/ctrlProp" Target="../ctrlProps/ctrlProp755.xml"/><Relationship Id="rId42" Type="http://schemas.openxmlformats.org/officeDocument/2006/relationships/ctrlProp" Target="../ctrlProps/ctrlProp91.xml"/><Relationship Id="rId84" Type="http://schemas.openxmlformats.org/officeDocument/2006/relationships/ctrlProp" Target="../ctrlProps/ctrlProp133.xml"/><Relationship Id="rId138" Type="http://schemas.openxmlformats.org/officeDocument/2006/relationships/ctrlProp" Target="../ctrlProps/ctrlProp187.xml"/><Relationship Id="rId345" Type="http://schemas.openxmlformats.org/officeDocument/2006/relationships/ctrlProp" Target="../ctrlProps/ctrlProp394.xml"/><Relationship Id="rId387" Type="http://schemas.openxmlformats.org/officeDocument/2006/relationships/ctrlProp" Target="../ctrlProps/ctrlProp436.xml"/><Relationship Id="rId510" Type="http://schemas.openxmlformats.org/officeDocument/2006/relationships/ctrlProp" Target="../ctrlProps/ctrlProp559.xml"/><Relationship Id="rId552" Type="http://schemas.openxmlformats.org/officeDocument/2006/relationships/ctrlProp" Target="../ctrlProps/ctrlProp601.xml"/><Relationship Id="rId594" Type="http://schemas.openxmlformats.org/officeDocument/2006/relationships/ctrlProp" Target="../ctrlProps/ctrlProp643.xml"/><Relationship Id="rId608" Type="http://schemas.openxmlformats.org/officeDocument/2006/relationships/ctrlProp" Target="../ctrlProps/ctrlProp657.xml"/><Relationship Id="rId191" Type="http://schemas.openxmlformats.org/officeDocument/2006/relationships/ctrlProp" Target="../ctrlProps/ctrlProp240.xml"/><Relationship Id="rId205" Type="http://schemas.openxmlformats.org/officeDocument/2006/relationships/ctrlProp" Target="../ctrlProps/ctrlProp254.xml"/><Relationship Id="rId247" Type="http://schemas.openxmlformats.org/officeDocument/2006/relationships/ctrlProp" Target="../ctrlProps/ctrlProp296.xml"/><Relationship Id="rId412" Type="http://schemas.openxmlformats.org/officeDocument/2006/relationships/ctrlProp" Target="../ctrlProps/ctrlProp461.xml"/><Relationship Id="rId107" Type="http://schemas.openxmlformats.org/officeDocument/2006/relationships/ctrlProp" Target="../ctrlProps/ctrlProp156.xml"/><Relationship Id="rId289" Type="http://schemas.openxmlformats.org/officeDocument/2006/relationships/ctrlProp" Target="../ctrlProps/ctrlProp338.xml"/><Relationship Id="rId454" Type="http://schemas.openxmlformats.org/officeDocument/2006/relationships/ctrlProp" Target="../ctrlProps/ctrlProp503.xml"/><Relationship Id="rId496" Type="http://schemas.openxmlformats.org/officeDocument/2006/relationships/ctrlProp" Target="../ctrlProps/ctrlProp545.xml"/><Relationship Id="rId661" Type="http://schemas.openxmlformats.org/officeDocument/2006/relationships/ctrlProp" Target="../ctrlProps/ctrlProp710.xml"/><Relationship Id="rId717" Type="http://schemas.openxmlformats.org/officeDocument/2006/relationships/ctrlProp" Target="../ctrlProps/ctrlProp766.xml"/><Relationship Id="rId11" Type="http://schemas.openxmlformats.org/officeDocument/2006/relationships/ctrlProp" Target="../ctrlProps/ctrlProp60.xml"/><Relationship Id="rId53" Type="http://schemas.openxmlformats.org/officeDocument/2006/relationships/ctrlProp" Target="../ctrlProps/ctrlProp102.xml"/><Relationship Id="rId149" Type="http://schemas.openxmlformats.org/officeDocument/2006/relationships/ctrlProp" Target="../ctrlProps/ctrlProp198.xml"/><Relationship Id="rId314" Type="http://schemas.openxmlformats.org/officeDocument/2006/relationships/ctrlProp" Target="../ctrlProps/ctrlProp363.xml"/><Relationship Id="rId356" Type="http://schemas.openxmlformats.org/officeDocument/2006/relationships/ctrlProp" Target="../ctrlProps/ctrlProp405.xml"/><Relationship Id="rId398" Type="http://schemas.openxmlformats.org/officeDocument/2006/relationships/ctrlProp" Target="../ctrlProps/ctrlProp447.xml"/><Relationship Id="rId521" Type="http://schemas.openxmlformats.org/officeDocument/2006/relationships/ctrlProp" Target="../ctrlProps/ctrlProp570.xml"/><Relationship Id="rId563" Type="http://schemas.openxmlformats.org/officeDocument/2006/relationships/ctrlProp" Target="../ctrlProps/ctrlProp612.xml"/><Relationship Id="rId619" Type="http://schemas.openxmlformats.org/officeDocument/2006/relationships/ctrlProp" Target="../ctrlProps/ctrlProp668.xml"/><Relationship Id="rId95" Type="http://schemas.openxmlformats.org/officeDocument/2006/relationships/ctrlProp" Target="../ctrlProps/ctrlProp144.xml"/><Relationship Id="rId160" Type="http://schemas.openxmlformats.org/officeDocument/2006/relationships/ctrlProp" Target="../ctrlProps/ctrlProp209.xml"/><Relationship Id="rId216" Type="http://schemas.openxmlformats.org/officeDocument/2006/relationships/ctrlProp" Target="../ctrlProps/ctrlProp265.xml"/><Relationship Id="rId423" Type="http://schemas.openxmlformats.org/officeDocument/2006/relationships/ctrlProp" Target="../ctrlProps/ctrlProp472.xml"/><Relationship Id="rId258" Type="http://schemas.openxmlformats.org/officeDocument/2006/relationships/ctrlProp" Target="../ctrlProps/ctrlProp307.xml"/><Relationship Id="rId465" Type="http://schemas.openxmlformats.org/officeDocument/2006/relationships/ctrlProp" Target="../ctrlProps/ctrlProp514.xml"/><Relationship Id="rId630" Type="http://schemas.openxmlformats.org/officeDocument/2006/relationships/ctrlProp" Target="../ctrlProps/ctrlProp679.xml"/><Relationship Id="rId672" Type="http://schemas.openxmlformats.org/officeDocument/2006/relationships/ctrlProp" Target="../ctrlProps/ctrlProp721.xml"/><Relationship Id="rId22" Type="http://schemas.openxmlformats.org/officeDocument/2006/relationships/ctrlProp" Target="../ctrlProps/ctrlProp71.xml"/><Relationship Id="rId64" Type="http://schemas.openxmlformats.org/officeDocument/2006/relationships/ctrlProp" Target="../ctrlProps/ctrlProp113.xml"/><Relationship Id="rId118" Type="http://schemas.openxmlformats.org/officeDocument/2006/relationships/ctrlProp" Target="../ctrlProps/ctrlProp167.xml"/><Relationship Id="rId325" Type="http://schemas.openxmlformats.org/officeDocument/2006/relationships/ctrlProp" Target="../ctrlProps/ctrlProp374.xml"/><Relationship Id="rId367" Type="http://schemas.openxmlformats.org/officeDocument/2006/relationships/ctrlProp" Target="../ctrlProps/ctrlProp416.xml"/><Relationship Id="rId532" Type="http://schemas.openxmlformats.org/officeDocument/2006/relationships/ctrlProp" Target="../ctrlProps/ctrlProp581.xml"/><Relationship Id="rId574" Type="http://schemas.openxmlformats.org/officeDocument/2006/relationships/ctrlProp" Target="../ctrlProps/ctrlProp623.xml"/><Relationship Id="rId171" Type="http://schemas.openxmlformats.org/officeDocument/2006/relationships/ctrlProp" Target="../ctrlProps/ctrlProp220.xml"/><Relationship Id="rId227" Type="http://schemas.openxmlformats.org/officeDocument/2006/relationships/ctrlProp" Target="../ctrlProps/ctrlProp276.xml"/><Relationship Id="rId269" Type="http://schemas.openxmlformats.org/officeDocument/2006/relationships/ctrlProp" Target="../ctrlProps/ctrlProp318.xml"/><Relationship Id="rId434" Type="http://schemas.openxmlformats.org/officeDocument/2006/relationships/ctrlProp" Target="../ctrlProps/ctrlProp483.xml"/><Relationship Id="rId476" Type="http://schemas.openxmlformats.org/officeDocument/2006/relationships/ctrlProp" Target="../ctrlProps/ctrlProp525.xml"/><Relationship Id="rId641" Type="http://schemas.openxmlformats.org/officeDocument/2006/relationships/ctrlProp" Target="../ctrlProps/ctrlProp690.xml"/><Relationship Id="rId683" Type="http://schemas.openxmlformats.org/officeDocument/2006/relationships/ctrlProp" Target="../ctrlProps/ctrlProp732.xml"/><Relationship Id="rId33" Type="http://schemas.openxmlformats.org/officeDocument/2006/relationships/ctrlProp" Target="../ctrlProps/ctrlProp82.xml"/><Relationship Id="rId129" Type="http://schemas.openxmlformats.org/officeDocument/2006/relationships/ctrlProp" Target="../ctrlProps/ctrlProp178.xml"/><Relationship Id="rId280" Type="http://schemas.openxmlformats.org/officeDocument/2006/relationships/ctrlProp" Target="../ctrlProps/ctrlProp329.xml"/><Relationship Id="rId336" Type="http://schemas.openxmlformats.org/officeDocument/2006/relationships/ctrlProp" Target="../ctrlProps/ctrlProp385.xml"/><Relationship Id="rId501" Type="http://schemas.openxmlformats.org/officeDocument/2006/relationships/ctrlProp" Target="../ctrlProps/ctrlProp550.xml"/><Relationship Id="rId543" Type="http://schemas.openxmlformats.org/officeDocument/2006/relationships/ctrlProp" Target="../ctrlProps/ctrlProp592.xml"/><Relationship Id="rId75" Type="http://schemas.openxmlformats.org/officeDocument/2006/relationships/ctrlProp" Target="../ctrlProps/ctrlProp124.xml"/><Relationship Id="rId140" Type="http://schemas.openxmlformats.org/officeDocument/2006/relationships/ctrlProp" Target="../ctrlProps/ctrlProp189.xml"/><Relationship Id="rId182" Type="http://schemas.openxmlformats.org/officeDocument/2006/relationships/ctrlProp" Target="../ctrlProps/ctrlProp231.xml"/><Relationship Id="rId378" Type="http://schemas.openxmlformats.org/officeDocument/2006/relationships/ctrlProp" Target="../ctrlProps/ctrlProp427.xml"/><Relationship Id="rId403" Type="http://schemas.openxmlformats.org/officeDocument/2006/relationships/ctrlProp" Target="../ctrlProps/ctrlProp452.xml"/><Relationship Id="rId585" Type="http://schemas.openxmlformats.org/officeDocument/2006/relationships/ctrlProp" Target="../ctrlProps/ctrlProp634.xml"/><Relationship Id="rId6" Type="http://schemas.openxmlformats.org/officeDocument/2006/relationships/ctrlProp" Target="../ctrlProps/ctrlProp55.xml"/><Relationship Id="rId238" Type="http://schemas.openxmlformats.org/officeDocument/2006/relationships/ctrlProp" Target="../ctrlProps/ctrlProp287.xml"/><Relationship Id="rId445" Type="http://schemas.openxmlformats.org/officeDocument/2006/relationships/ctrlProp" Target="../ctrlProps/ctrlProp494.xml"/><Relationship Id="rId487" Type="http://schemas.openxmlformats.org/officeDocument/2006/relationships/ctrlProp" Target="../ctrlProps/ctrlProp536.xml"/><Relationship Id="rId610" Type="http://schemas.openxmlformats.org/officeDocument/2006/relationships/ctrlProp" Target="../ctrlProps/ctrlProp659.xml"/><Relationship Id="rId652" Type="http://schemas.openxmlformats.org/officeDocument/2006/relationships/ctrlProp" Target="../ctrlProps/ctrlProp701.xml"/><Relationship Id="rId694" Type="http://schemas.openxmlformats.org/officeDocument/2006/relationships/ctrlProp" Target="../ctrlProps/ctrlProp743.xml"/><Relationship Id="rId708" Type="http://schemas.openxmlformats.org/officeDocument/2006/relationships/ctrlProp" Target="../ctrlProps/ctrlProp757.xml"/><Relationship Id="rId291" Type="http://schemas.openxmlformats.org/officeDocument/2006/relationships/ctrlProp" Target="../ctrlProps/ctrlProp340.xml"/><Relationship Id="rId305" Type="http://schemas.openxmlformats.org/officeDocument/2006/relationships/ctrlProp" Target="../ctrlProps/ctrlProp354.xml"/><Relationship Id="rId347" Type="http://schemas.openxmlformats.org/officeDocument/2006/relationships/ctrlProp" Target="../ctrlProps/ctrlProp396.xml"/><Relationship Id="rId512" Type="http://schemas.openxmlformats.org/officeDocument/2006/relationships/ctrlProp" Target="../ctrlProps/ctrlProp561.xml"/><Relationship Id="rId44" Type="http://schemas.openxmlformats.org/officeDocument/2006/relationships/ctrlProp" Target="../ctrlProps/ctrlProp93.xml"/><Relationship Id="rId86" Type="http://schemas.openxmlformats.org/officeDocument/2006/relationships/ctrlProp" Target="../ctrlProps/ctrlProp135.xml"/><Relationship Id="rId151" Type="http://schemas.openxmlformats.org/officeDocument/2006/relationships/ctrlProp" Target="../ctrlProps/ctrlProp200.xml"/><Relationship Id="rId389" Type="http://schemas.openxmlformats.org/officeDocument/2006/relationships/ctrlProp" Target="../ctrlProps/ctrlProp438.xml"/><Relationship Id="rId554" Type="http://schemas.openxmlformats.org/officeDocument/2006/relationships/ctrlProp" Target="../ctrlProps/ctrlProp603.xml"/><Relationship Id="rId596" Type="http://schemas.openxmlformats.org/officeDocument/2006/relationships/ctrlProp" Target="../ctrlProps/ctrlProp645.xml"/><Relationship Id="rId193" Type="http://schemas.openxmlformats.org/officeDocument/2006/relationships/ctrlProp" Target="../ctrlProps/ctrlProp242.xml"/><Relationship Id="rId207" Type="http://schemas.openxmlformats.org/officeDocument/2006/relationships/ctrlProp" Target="../ctrlProps/ctrlProp256.xml"/><Relationship Id="rId249" Type="http://schemas.openxmlformats.org/officeDocument/2006/relationships/ctrlProp" Target="../ctrlProps/ctrlProp298.xml"/><Relationship Id="rId414" Type="http://schemas.openxmlformats.org/officeDocument/2006/relationships/ctrlProp" Target="../ctrlProps/ctrlProp463.xml"/><Relationship Id="rId456" Type="http://schemas.openxmlformats.org/officeDocument/2006/relationships/ctrlProp" Target="../ctrlProps/ctrlProp505.xml"/><Relationship Id="rId498" Type="http://schemas.openxmlformats.org/officeDocument/2006/relationships/ctrlProp" Target="../ctrlProps/ctrlProp547.xml"/><Relationship Id="rId621" Type="http://schemas.openxmlformats.org/officeDocument/2006/relationships/ctrlProp" Target="../ctrlProps/ctrlProp670.xml"/><Relationship Id="rId663" Type="http://schemas.openxmlformats.org/officeDocument/2006/relationships/ctrlProp" Target="../ctrlProps/ctrlProp712.xml"/><Relationship Id="rId13" Type="http://schemas.openxmlformats.org/officeDocument/2006/relationships/ctrlProp" Target="../ctrlProps/ctrlProp62.xml"/><Relationship Id="rId109" Type="http://schemas.openxmlformats.org/officeDocument/2006/relationships/ctrlProp" Target="../ctrlProps/ctrlProp158.xml"/><Relationship Id="rId260" Type="http://schemas.openxmlformats.org/officeDocument/2006/relationships/ctrlProp" Target="../ctrlProps/ctrlProp309.xml"/><Relationship Id="rId316" Type="http://schemas.openxmlformats.org/officeDocument/2006/relationships/ctrlProp" Target="../ctrlProps/ctrlProp365.xml"/><Relationship Id="rId523" Type="http://schemas.openxmlformats.org/officeDocument/2006/relationships/ctrlProp" Target="../ctrlProps/ctrlProp572.xml"/><Relationship Id="rId719" Type="http://schemas.openxmlformats.org/officeDocument/2006/relationships/ctrlProp" Target="../ctrlProps/ctrlProp768.xml"/><Relationship Id="rId55" Type="http://schemas.openxmlformats.org/officeDocument/2006/relationships/ctrlProp" Target="../ctrlProps/ctrlProp104.xml"/><Relationship Id="rId97" Type="http://schemas.openxmlformats.org/officeDocument/2006/relationships/ctrlProp" Target="../ctrlProps/ctrlProp146.xml"/><Relationship Id="rId120" Type="http://schemas.openxmlformats.org/officeDocument/2006/relationships/ctrlProp" Target="../ctrlProps/ctrlProp169.xml"/><Relationship Id="rId358" Type="http://schemas.openxmlformats.org/officeDocument/2006/relationships/ctrlProp" Target="../ctrlProps/ctrlProp407.xml"/><Relationship Id="rId565" Type="http://schemas.openxmlformats.org/officeDocument/2006/relationships/ctrlProp" Target="../ctrlProps/ctrlProp614.xml"/><Relationship Id="rId162" Type="http://schemas.openxmlformats.org/officeDocument/2006/relationships/ctrlProp" Target="../ctrlProps/ctrlProp211.xml"/><Relationship Id="rId218" Type="http://schemas.openxmlformats.org/officeDocument/2006/relationships/ctrlProp" Target="../ctrlProps/ctrlProp267.xml"/><Relationship Id="rId425" Type="http://schemas.openxmlformats.org/officeDocument/2006/relationships/ctrlProp" Target="../ctrlProps/ctrlProp474.xml"/><Relationship Id="rId467" Type="http://schemas.openxmlformats.org/officeDocument/2006/relationships/ctrlProp" Target="../ctrlProps/ctrlProp516.xml"/><Relationship Id="rId632" Type="http://schemas.openxmlformats.org/officeDocument/2006/relationships/ctrlProp" Target="../ctrlProps/ctrlProp681.xml"/><Relationship Id="rId271" Type="http://schemas.openxmlformats.org/officeDocument/2006/relationships/ctrlProp" Target="../ctrlProps/ctrlProp320.xml"/><Relationship Id="rId674" Type="http://schemas.openxmlformats.org/officeDocument/2006/relationships/ctrlProp" Target="../ctrlProps/ctrlProp723.xml"/><Relationship Id="rId24" Type="http://schemas.openxmlformats.org/officeDocument/2006/relationships/ctrlProp" Target="../ctrlProps/ctrlProp73.xml"/><Relationship Id="rId66" Type="http://schemas.openxmlformats.org/officeDocument/2006/relationships/ctrlProp" Target="../ctrlProps/ctrlProp115.xml"/><Relationship Id="rId131" Type="http://schemas.openxmlformats.org/officeDocument/2006/relationships/ctrlProp" Target="../ctrlProps/ctrlProp180.xml"/><Relationship Id="rId327" Type="http://schemas.openxmlformats.org/officeDocument/2006/relationships/ctrlProp" Target="../ctrlProps/ctrlProp376.xml"/><Relationship Id="rId369" Type="http://schemas.openxmlformats.org/officeDocument/2006/relationships/ctrlProp" Target="../ctrlProps/ctrlProp418.xml"/><Relationship Id="rId534" Type="http://schemas.openxmlformats.org/officeDocument/2006/relationships/ctrlProp" Target="../ctrlProps/ctrlProp583.xml"/><Relationship Id="rId576" Type="http://schemas.openxmlformats.org/officeDocument/2006/relationships/ctrlProp" Target="../ctrlProps/ctrlProp625.xml"/><Relationship Id="rId173" Type="http://schemas.openxmlformats.org/officeDocument/2006/relationships/ctrlProp" Target="../ctrlProps/ctrlProp222.xml"/><Relationship Id="rId229" Type="http://schemas.openxmlformats.org/officeDocument/2006/relationships/ctrlProp" Target="../ctrlProps/ctrlProp278.xml"/><Relationship Id="rId380" Type="http://schemas.openxmlformats.org/officeDocument/2006/relationships/ctrlProp" Target="../ctrlProps/ctrlProp429.xml"/><Relationship Id="rId436" Type="http://schemas.openxmlformats.org/officeDocument/2006/relationships/ctrlProp" Target="../ctrlProps/ctrlProp485.xml"/><Relationship Id="rId601" Type="http://schemas.openxmlformats.org/officeDocument/2006/relationships/ctrlProp" Target="../ctrlProps/ctrlProp650.xml"/><Relationship Id="rId643" Type="http://schemas.openxmlformats.org/officeDocument/2006/relationships/ctrlProp" Target="../ctrlProps/ctrlProp692.xml"/><Relationship Id="rId240" Type="http://schemas.openxmlformats.org/officeDocument/2006/relationships/ctrlProp" Target="../ctrlProps/ctrlProp289.xml"/><Relationship Id="rId478" Type="http://schemas.openxmlformats.org/officeDocument/2006/relationships/ctrlProp" Target="../ctrlProps/ctrlProp527.xml"/><Relationship Id="rId685" Type="http://schemas.openxmlformats.org/officeDocument/2006/relationships/ctrlProp" Target="../ctrlProps/ctrlProp734.xml"/><Relationship Id="rId35" Type="http://schemas.openxmlformats.org/officeDocument/2006/relationships/ctrlProp" Target="../ctrlProps/ctrlProp84.xml"/><Relationship Id="rId77" Type="http://schemas.openxmlformats.org/officeDocument/2006/relationships/ctrlProp" Target="../ctrlProps/ctrlProp126.xml"/><Relationship Id="rId100" Type="http://schemas.openxmlformats.org/officeDocument/2006/relationships/ctrlProp" Target="../ctrlProps/ctrlProp149.xml"/><Relationship Id="rId282" Type="http://schemas.openxmlformats.org/officeDocument/2006/relationships/ctrlProp" Target="../ctrlProps/ctrlProp331.xml"/><Relationship Id="rId338" Type="http://schemas.openxmlformats.org/officeDocument/2006/relationships/ctrlProp" Target="../ctrlProps/ctrlProp387.xml"/><Relationship Id="rId503" Type="http://schemas.openxmlformats.org/officeDocument/2006/relationships/ctrlProp" Target="../ctrlProps/ctrlProp552.xml"/><Relationship Id="rId545" Type="http://schemas.openxmlformats.org/officeDocument/2006/relationships/ctrlProp" Target="../ctrlProps/ctrlProp594.xml"/><Relationship Id="rId587" Type="http://schemas.openxmlformats.org/officeDocument/2006/relationships/ctrlProp" Target="../ctrlProps/ctrlProp636.xml"/><Relationship Id="rId710" Type="http://schemas.openxmlformats.org/officeDocument/2006/relationships/ctrlProp" Target="../ctrlProps/ctrlProp759.xml"/><Relationship Id="rId8" Type="http://schemas.openxmlformats.org/officeDocument/2006/relationships/ctrlProp" Target="../ctrlProps/ctrlProp57.xml"/><Relationship Id="rId142" Type="http://schemas.openxmlformats.org/officeDocument/2006/relationships/ctrlProp" Target="../ctrlProps/ctrlProp191.xml"/><Relationship Id="rId184" Type="http://schemas.openxmlformats.org/officeDocument/2006/relationships/ctrlProp" Target="../ctrlProps/ctrlProp233.xml"/><Relationship Id="rId391" Type="http://schemas.openxmlformats.org/officeDocument/2006/relationships/ctrlProp" Target="../ctrlProps/ctrlProp440.xml"/><Relationship Id="rId405" Type="http://schemas.openxmlformats.org/officeDocument/2006/relationships/ctrlProp" Target="../ctrlProps/ctrlProp454.xml"/><Relationship Id="rId447" Type="http://schemas.openxmlformats.org/officeDocument/2006/relationships/ctrlProp" Target="../ctrlProps/ctrlProp496.xml"/><Relationship Id="rId612" Type="http://schemas.openxmlformats.org/officeDocument/2006/relationships/ctrlProp" Target="../ctrlProps/ctrlProp661.xml"/><Relationship Id="rId251" Type="http://schemas.openxmlformats.org/officeDocument/2006/relationships/ctrlProp" Target="../ctrlProps/ctrlProp300.xml"/><Relationship Id="rId489" Type="http://schemas.openxmlformats.org/officeDocument/2006/relationships/ctrlProp" Target="../ctrlProps/ctrlProp538.xml"/><Relationship Id="rId654" Type="http://schemas.openxmlformats.org/officeDocument/2006/relationships/ctrlProp" Target="../ctrlProps/ctrlProp703.xml"/><Relationship Id="rId696" Type="http://schemas.openxmlformats.org/officeDocument/2006/relationships/ctrlProp" Target="../ctrlProps/ctrlProp745.xml"/><Relationship Id="rId46" Type="http://schemas.openxmlformats.org/officeDocument/2006/relationships/ctrlProp" Target="../ctrlProps/ctrlProp95.xml"/><Relationship Id="rId293" Type="http://schemas.openxmlformats.org/officeDocument/2006/relationships/ctrlProp" Target="../ctrlProps/ctrlProp342.xml"/><Relationship Id="rId307" Type="http://schemas.openxmlformats.org/officeDocument/2006/relationships/ctrlProp" Target="../ctrlProps/ctrlProp356.xml"/><Relationship Id="rId349" Type="http://schemas.openxmlformats.org/officeDocument/2006/relationships/ctrlProp" Target="../ctrlProps/ctrlProp398.xml"/><Relationship Id="rId514" Type="http://schemas.openxmlformats.org/officeDocument/2006/relationships/ctrlProp" Target="../ctrlProps/ctrlProp563.xml"/><Relationship Id="rId556" Type="http://schemas.openxmlformats.org/officeDocument/2006/relationships/ctrlProp" Target="../ctrlProps/ctrlProp605.xml"/><Relationship Id="rId721" Type="http://schemas.openxmlformats.org/officeDocument/2006/relationships/ctrlProp" Target="../ctrlProps/ctrlProp770.xml"/><Relationship Id="rId88" Type="http://schemas.openxmlformats.org/officeDocument/2006/relationships/ctrlProp" Target="../ctrlProps/ctrlProp137.xml"/><Relationship Id="rId111" Type="http://schemas.openxmlformats.org/officeDocument/2006/relationships/ctrlProp" Target="../ctrlProps/ctrlProp160.xml"/><Relationship Id="rId153" Type="http://schemas.openxmlformats.org/officeDocument/2006/relationships/ctrlProp" Target="../ctrlProps/ctrlProp202.xml"/><Relationship Id="rId195" Type="http://schemas.openxmlformats.org/officeDocument/2006/relationships/ctrlProp" Target="../ctrlProps/ctrlProp244.xml"/><Relationship Id="rId209" Type="http://schemas.openxmlformats.org/officeDocument/2006/relationships/ctrlProp" Target="../ctrlProps/ctrlProp258.xml"/><Relationship Id="rId360" Type="http://schemas.openxmlformats.org/officeDocument/2006/relationships/ctrlProp" Target="../ctrlProps/ctrlProp409.xml"/><Relationship Id="rId416" Type="http://schemas.openxmlformats.org/officeDocument/2006/relationships/ctrlProp" Target="../ctrlProps/ctrlProp465.xml"/><Relationship Id="rId598" Type="http://schemas.openxmlformats.org/officeDocument/2006/relationships/ctrlProp" Target="../ctrlProps/ctrlProp647.xml"/><Relationship Id="rId220" Type="http://schemas.openxmlformats.org/officeDocument/2006/relationships/ctrlProp" Target="../ctrlProps/ctrlProp269.xml"/><Relationship Id="rId458" Type="http://schemas.openxmlformats.org/officeDocument/2006/relationships/ctrlProp" Target="../ctrlProps/ctrlProp507.xml"/><Relationship Id="rId623" Type="http://schemas.openxmlformats.org/officeDocument/2006/relationships/ctrlProp" Target="../ctrlProps/ctrlProp672.xml"/><Relationship Id="rId665" Type="http://schemas.openxmlformats.org/officeDocument/2006/relationships/ctrlProp" Target="../ctrlProps/ctrlProp714.xml"/><Relationship Id="rId15" Type="http://schemas.openxmlformats.org/officeDocument/2006/relationships/ctrlProp" Target="../ctrlProps/ctrlProp64.xml"/><Relationship Id="rId57" Type="http://schemas.openxmlformats.org/officeDocument/2006/relationships/ctrlProp" Target="../ctrlProps/ctrlProp106.xml"/><Relationship Id="rId262" Type="http://schemas.openxmlformats.org/officeDocument/2006/relationships/ctrlProp" Target="../ctrlProps/ctrlProp311.xml"/><Relationship Id="rId318" Type="http://schemas.openxmlformats.org/officeDocument/2006/relationships/ctrlProp" Target="../ctrlProps/ctrlProp367.xml"/><Relationship Id="rId525" Type="http://schemas.openxmlformats.org/officeDocument/2006/relationships/ctrlProp" Target="../ctrlProps/ctrlProp574.xml"/><Relationship Id="rId567" Type="http://schemas.openxmlformats.org/officeDocument/2006/relationships/ctrlProp" Target="../ctrlProps/ctrlProp616.xml"/><Relationship Id="rId99" Type="http://schemas.openxmlformats.org/officeDocument/2006/relationships/ctrlProp" Target="../ctrlProps/ctrlProp148.xml"/><Relationship Id="rId122" Type="http://schemas.openxmlformats.org/officeDocument/2006/relationships/ctrlProp" Target="../ctrlProps/ctrlProp171.xml"/><Relationship Id="rId164" Type="http://schemas.openxmlformats.org/officeDocument/2006/relationships/ctrlProp" Target="../ctrlProps/ctrlProp213.xml"/><Relationship Id="rId371" Type="http://schemas.openxmlformats.org/officeDocument/2006/relationships/ctrlProp" Target="../ctrlProps/ctrlProp420.xml"/><Relationship Id="rId427" Type="http://schemas.openxmlformats.org/officeDocument/2006/relationships/ctrlProp" Target="../ctrlProps/ctrlProp476.xml"/><Relationship Id="rId469" Type="http://schemas.openxmlformats.org/officeDocument/2006/relationships/ctrlProp" Target="../ctrlProps/ctrlProp518.xml"/><Relationship Id="rId634" Type="http://schemas.openxmlformats.org/officeDocument/2006/relationships/ctrlProp" Target="../ctrlProps/ctrlProp683.xml"/><Relationship Id="rId676" Type="http://schemas.openxmlformats.org/officeDocument/2006/relationships/ctrlProp" Target="../ctrlProps/ctrlProp725.xml"/><Relationship Id="rId26" Type="http://schemas.openxmlformats.org/officeDocument/2006/relationships/ctrlProp" Target="../ctrlProps/ctrlProp75.xml"/><Relationship Id="rId231" Type="http://schemas.openxmlformats.org/officeDocument/2006/relationships/ctrlProp" Target="../ctrlProps/ctrlProp280.xml"/><Relationship Id="rId273" Type="http://schemas.openxmlformats.org/officeDocument/2006/relationships/ctrlProp" Target="../ctrlProps/ctrlProp322.xml"/><Relationship Id="rId329" Type="http://schemas.openxmlformats.org/officeDocument/2006/relationships/ctrlProp" Target="../ctrlProps/ctrlProp378.xml"/><Relationship Id="rId480" Type="http://schemas.openxmlformats.org/officeDocument/2006/relationships/ctrlProp" Target="../ctrlProps/ctrlProp529.xml"/><Relationship Id="rId536" Type="http://schemas.openxmlformats.org/officeDocument/2006/relationships/ctrlProp" Target="../ctrlProps/ctrlProp585.xml"/><Relationship Id="rId701" Type="http://schemas.openxmlformats.org/officeDocument/2006/relationships/ctrlProp" Target="../ctrlProps/ctrlProp750.xml"/><Relationship Id="rId68" Type="http://schemas.openxmlformats.org/officeDocument/2006/relationships/ctrlProp" Target="../ctrlProps/ctrlProp117.xml"/><Relationship Id="rId133" Type="http://schemas.openxmlformats.org/officeDocument/2006/relationships/ctrlProp" Target="../ctrlProps/ctrlProp182.xml"/><Relationship Id="rId175" Type="http://schemas.openxmlformats.org/officeDocument/2006/relationships/ctrlProp" Target="../ctrlProps/ctrlProp224.xml"/><Relationship Id="rId340" Type="http://schemas.openxmlformats.org/officeDocument/2006/relationships/ctrlProp" Target="../ctrlProps/ctrlProp389.xml"/><Relationship Id="rId578" Type="http://schemas.openxmlformats.org/officeDocument/2006/relationships/ctrlProp" Target="../ctrlProps/ctrlProp627.xml"/><Relationship Id="rId200" Type="http://schemas.openxmlformats.org/officeDocument/2006/relationships/ctrlProp" Target="../ctrlProps/ctrlProp249.xml"/><Relationship Id="rId382" Type="http://schemas.openxmlformats.org/officeDocument/2006/relationships/ctrlProp" Target="../ctrlProps/ctrlProp431.xml"/><Relationship Id="rId438" Type="http://schemas.openxmlformats.org/officeDocument/2006/relationships/ctrlProp" Target="../ctrlProps/ctrlProp487.xml"/><Relationship Id="rId603" Type="http://schemas.openxmlformats.org/officeDocument/2006/relationships/ctrlProp" Target="../ctrlProps/ctrlProp652.xml"/><Relationship Id="rId645" Type="http://schemas.openxmlformats.org/officeDocument/2006/relationships/ctrlProp" Target="../ctrlProps/ctrlProp694.xml"/><Relationship Id="rId687" Type="http://schemas.openxmlformats.org/officeDocument/2006/relationships/ctrlProp" Target="../ctrlProps/ctrlProp736.xml"/><Relationship Id="rId242" Type="http://schemas.openxmlformats.org/officeDocument/2006/relationships/ctrlProp" Target="../ctrlProps/ctrlProp291.xml"/><Relationship Id="rId284" Type="http://schemas.openxmlformats.org/officeDocument/2006/relationships/ctrlProp" Target="../ctrlProps/ctrlProp333.xml"/><Relationship Id="rId491" Type="http://schemas.openxmlformats.org/officeDocument/2006/relationships/ctrlProp" Target="../ctrlProps/ctrlProp540.xml"/><Relationship Id="rId505" Type="http://schemas.openxmlformats.org/officeDocument/2006/relationships/ctrlProp" Target="../ctrlProps/ctrlProp554.xml"/><Relationship Id="rId712" Type="http://schemas.openxmlformats.org/officeDocument/2006/relationships/ctrlProp" Target="../ctrlProps/ctrlProp761.xml"/><Relationship Id="rId37" Type="http://schemas.openxmlformats.org/officeDocument/2006/relationships/ctrlProp" Target="../ctrlProps/ctrlProp86.xml"/><Relationship Id="rId79" Type="http://schemas.openxmlformats.org/officeDocument/2006/relationships/ctrlProp" Target="../ctrlProps/ctrlProp128.xml"/><Relationship Id="rId102" Type="http://schemas.openxmlformats.org/officeDocument/2006/relationships/ctrlProp" Target="../ctrlProps/ctrlProp151.xml"/><Relationship Id="rId144" Type="http://schemas.openxmlformats.org/officeDocument/2006/relationships/ctrlProp" Target="../ctrlProps/ctrlProp193.xml"/><Relationship Id="rId547" Type="http://schemas.openxmlformats.org/officeDocument/2006/relationships/ctrlProp" Target="../ctrlProps/ctrlProp596.xml"/><Relationship Id="rId589" Type="http://schemas.openxmlformats.org/officeDocument/2006/relationships/ctrlProp" Target="../ctrlProps/ctrlProp638.xml"/><Relationship Id="rId90" Type="http://schemas.openxmlformats.org/officeDocument/2006/relationships/ctrlProp" Target="../ctrlProps/ctrlProp139.xml"/><Relationship Id="rId186" Type="http://schemas.openxmlformats.org/officeDocument/2006/relationships/ctrlProp" Target="../ctrlProps/ctrlProp235.xml"/><Relationship Id="rId351" Type="http://schemas.openxmlformats.org/officeDocument/2006/relationships/ctrlProp" Target="../ctrlProps/ctrlProp400.xml"/><Relationship Id="rId393" Type="http://schemas.openxmlformats.org/officeDocument/2006/relationships/ctrlProp" Target="../ctrlProps/ctrlProp442.xml"/><Relationship Id="rId407" Type="http://schemas.openxmlformats.org/officeDocument/2006/relationships/ctrlProp" Target="../ctrlProps/ctrlProp456.xml"/><Relationship Id="rId449" Type="http://schemas.openxmlformats.org/officeDocument/2006/relationships/ctrlProp" Target="../ctrlProps/ctrlProp498.xml"/><Relationship Id="rId614" Type="http://schemas.openxmlformats.org/officeDocument/2006/relationships/ctrlProp" Target="../ctrlProps/ctrlProp663.xml"/><Relationship Id="rId656" Type="http://schemas.openxmlformats.org/officeDocument/2006/relationships/ctrlProp" Target="../ctrlProps/ctrlProp705.xml"/><Relationship Id="rId211" Type="http://schemas.openxmlformats.org/officeDocument/2006/relationships/ctrlProp" Target="../ctrlProps/ctrlProp260.xml"/><Relationship Id="rId253" Type="http://schemas.openxmlformats.org/officeDocument/2006/relationships/ctrlProp" Target="../ctrlProps/ctrlProp302.xml"/><Relationship Id="rId295" Type="http://schemas.openxmlformats.org/officeDocument/2006/relationships/ctrlProp" Target="../ctrlProps/ctrlProp344.xml"/><Relationship Id="rId309" Type="http://schemas.openxmlformats.org/officeDocument/2006/relationships/ctrlProp" Target="../ctrlProps/ctrlProp358.xml"/><Relationship Id="rId460" Type="http://schemas.openxmlformats.org/officeDocument/2006/relationships/ctrlProp" Target="../ctrlProps/ctrlProp509.xml"/><Relationship Id="rId516" Type="http://schemas.openxmlformats.org/officeDocument/2006/relationships/ctrlProp" Target="../ctrlProps/ctrlProp565.xml"/><Relationship Id="rId698" Type="http://schemas.openxmlformats.org/officeDocument/2006/relationships/ctrlProp" Target="../ctrlProps/ctrlProp747.xml"/><Relationship Id="rId48" Type="http://schemas.openxmlformats.org/officeDocument/2006/relationships/ctrlProp" Target="../ctrlProps/ctrlProp97.xml"/><Relationship Id="rId113" Type="http://schemas.openxmlformats.org/officeDocument/2006/relationships/ctrlProp" Target="../ctrlProps/ctrlProp162.xml"/><Relationship Id="rId320" Type="http://schemas.openxmlformats.org/officeDocument/2006/relationships/ctrlProp" Target="../ctrlProps/ctrlProp369.xml"/><Relationship Id="rId558" Type="http://schemas.openxmlformats.org/officeDocument/2006/relationships/ctrlProp" Target="../ctrlProps/ctrlProp607.xml"/><Relationship Id="rId723" Type="http://schemas.openxmlformats.org/officeDocument/2006/relationships/comments" Target="../comments1.xml"/><Relationship Id="rId155" Type="http://schemas.openxmlformats.org/officeDocument/2006/relationships/ctrlProp" Target="../ctrlProps/ctrlProp204.xml"/><Relationship Id="rId197" Type="http://schemas.openxmlformats.org/officeDocument/2006/relationships/ctrlProp" Target="../ctrlProps/ctrlProp246.xml"/><Relationship Id="rId362" Type="http://schemas.openxmlformats.org/officeDocument/2006/relationships/ctrlProp" Target="../ctrlProps/ctrlProp411.xml"/><Relationship Id="rId418" Type="http://schemas.openxmlformats.org/officeDocument/2006/relationships/ctrlProp" Target="../ctrlProps/ctrlProp467.xml"/><Relationship Id="rId625" Type="http://schemas.openxmlformats.org/officeDocument/2006/relationships/ctrlProp" Target="../ctrlProps/ctrlProp674.xml"/><Relationship Id="rId222" Type="http://schemas.openxmlformats.org/officeDocument/2006/relationships/ctrlProp" Target="../ctrlProps/ctrlProp271.xml"/><Relationship Id="rId264" Type="http://schemas.openxmlformats.org/officeDocument/2006/relationships/ctrlProp" Target="../ctrlProps/ctrlProp313.xml"/><Relationship Id="rId471" Type="http://schemas.openxmlformats.org/officeDocument/2006/relationships/ctrlProp" Target="../ctrlProps/ctrlProp520.xml"/><Relationship Id="rId667" Type="http://schemas.openxmlformats.org/officeDocument/2006/relationships/ctrlProp" Target="../ctrlProps/ctrlProp716.xml"/><Relationship Id="rId17" Type="http://schemas.openxmlformats.org/officeDocument/2006/relationships/ctrlProp" Target="../ctrlProps/ctrlProp66.xml"/><Relationship Id="rId59" Type="http://schemas.openxmlformats.org/officeDocument/2006/relationships/ctrlProp" Target="../ctrlProps/ctrlProp108.xml"/><Relationship Id="rId124" Type="http://schemas.openxmlformats.org/officeDocument/2006/relationships/ctrlProp" Target="../ctrlProps/ctrlProp173.xml"/><Relationship Id="rId527" Type="http://schemas.openxmlformats.org/officeDocument/2006/relationships/ctrlProp" Target="../ctrlProps/ctrlProp576.xml"/><Relationship Id="rId569" Type="http://schemas.openxmlformats.org/officeDocument/2006/relationships/ctrlProp" Target="../ctrlProps/ctrlProp618.xml"/><Relationship Id="rId70" Type="http://schemas.openxmlformats.org/officeDocument/2006/relationships/ctrlProp" Target="../ctrlProps/ctrlProp119.xml"/><Relationship Id="rId166" Type="http://schemas.openxmlformats.org/officeDocument/2006/relationships/ctrlProp" Target="../ctrlProps/ctrlProp215.xml"/><Relationship Id="rId331" Type="http://schemas.openxmlformats.org/officeDocument/2006/relationships/ctrlProp" Target="../ctrlProps/ctrlProp380.xml"/><Relationship Id="rId373" Type="http://schemas.openxmlformats.org/officeDocument/2006/relationships/ctrlProp" Target="../ctrlProps/ctrlProp422.xml"/><Relationship Id="rId429" Type="http://schemas.openxmlformats.org/officeDocument/2006/relationships/ctrlProp" Target="../ctrlProps/ctrlProp478.xml"/><Relationship Id="rId580" Type="http://schemas.openxmlformats.org/officeDocument/2006/relationships/ctrlProp" Target="../ctrlProps/ctrlProp629.xml"/><Relationship Id="rId636" Type="http://schemas.openxmlformats.org/officeDocument/2006/relationships/ctrlProp" Target="../ctrlProps/ctrlProp685.xml"/><Relationship Id="rId1" Type="http://schemas.openxmlformats.org/officeDocument/2006/relationships/drawing" Target="../drawings/drawing2.xml"/><Relationship Id="rId233" Type="http://schemas.openxmlformats.org/officeDocument/2006/relationships/ctrlProp" Target="../ctrlProps/ctrlProp282.xml"/><Relationship Id="rId440" Type="http://schemas.openxmlformats.org/officeDocument/2006/relationships/ctrlProp" Target="../ctrlProps/ctrlProp489.xml"/><Relationship Id="rId678" Type="http://schemas.openxmlformats.org/officeDocument/2006/relationships/ctrlProp" Target="../ctrlProps/ctrlProp727.xml"/><Relationship Id="rId28" Type="http://schemas.openxmlformats.org/officeDocument/2006/relationships/ctrlProp" Target="../ctrlProps/ctrlProp77.xml"/><Relationship Id="rId275" Type="http://schemas.openxmlformats.org/officeDocument/2006/relationships/ctrlProp" Target="../ctrlProps/ctrlProp324.xml"/><Relationship Id="rId300" Type="http://schemas.openxmlformats.org/officeDocument/2006/relationships/ctrlProp" Target="../ctrlProps/ctrlProp349.xml"/><Relationship Id="rId482" Type="http://schemas.openxmlformats.org/officeDocument/2006/relationships/ctrlProp" Target="../ctrlProps/ctrlProp531.xml"/><Relationship Id="rId538" Type="http://schemas.openxmlformats.org/officeDocument/2006/relationships/ctrlProp" Target="../ctrlProps/ctrlProp587.xml"/><Relationship Id="rId703" Type="http://schemas.openxmlformats.org/officeDocument/2006/relationships/ctrlProp" Target="../ctrlProps/ctrlProp752.xml"/><Relationship Id="rId81" Type="http://schemas.openxmlformats.org/officeDocument/2006/relationships/ctrlProp" Target="../ctrlProps/ctrlProp130.xml"/><Relationship Id="rId135" Type="http://schemas.openxmlformats.org/officeDocument/2006/relationships/ctrlProp" Target="../ctrlProps/ctrlProp184.xml"/><Relationship Id="rId177" Type="http://schemas.openxmlformats.org/officeDocument/2006/relationships/ctrlProp" Target="../ctrlProps/ctrlProp226.xml"/><Relationship Id="rId342" Type="http://schemas.openxmlformats.org/officeDocument/2006/relationships/ctrlProp" Target="../ctrlProps/ctrlProp391.xml"/><Relationship Id="rId384" Type="http://schemas.openxmlformats.org/officeDocument/2006/relationships/ctrlProp" Target="../ctrlProps/ctrlProp433.xml"/><Relationship Id="rId591" Type="http://schemas.openxmlformats.org/officeDocument/2006/relationships/ctrlProp" Target="../ctrlProps/ctrlProp640.xml"/><Relationship Id="rId605" Type="http://schemas.openxmlformats.org/officeDocument/2006/relationships/ctrlProp" Target="../ctrlProps/ctrlProp654.xml"/><Relationship Id="rId202" Type="http://schemas.openxmlformats.org/officeDocument/2006/relationships/ctrlProp" Target="../ctrlProps/ctrlProp251.xml"/><Relationship Id="rId244" Type="http://schemas.openxmlformats.org/officeDocument/2006/relationships/ctrlProp" Target="../ctrlProps/ctrlProp293.xml"/><Relationship Id="rId647" Type="http://schemas.openxmlformats.org/officeDocument/2006/relationships/ctrlProp" Target="../ctrlProps/ctrlProp696.xml"/><Relationship Id="rId689" Type="http://schemas.openxmlformats.org/officeDocument/2006/relationships/ctrlProp" Target="../ctrlProps/ctrlProp738.xml"/><Relationship Id="rId39" Type="http://schemas.openxmlformats.org/officeDocument/2006/relationships/ctrlProp" Target="../ctrlProps/ctrlProp88.xml"/><Relationship Id="rId286" Type="http://schemas.openxmlformats.org/officeDocument/2006/relationships/ctrlProp" Target="../ctrlProps/ctrlProp335.xml"/><Relationship Id="rId451" Type="http://schemas.openxmlformats.org/officeDocument/2006/relationships/ctrlProp" Target="../ctrlProps/ctrlProp500.xml"/><Relationship Id="rId493" Type="http://schemas.openxmlformats.org/officeDocument/2006/relationships/ctrlProp" Target="../ctrlProps/ctrlProp542.xml"/><Relationship Id="rId507" Type="http://schemas.openxmlformats.org/officeDocument/2006/relationships/ctrlProp" Target="../ctrlProps/ctrlProp556.xml"/><Relationship Id="rId549" Type="http://schemas.openxmlformats.org/officeDocument/2006/relationships/ctrlProp" Target="../ctrlProps/ctrlProp598.xml"/><Relationship Id="rId714" Type="http://schemas.openxmlformats.org/officeDocument/2006/relationships/ctrlProp" Target="../ctrlProps/ctrlProp763.xml"/><Relationship Id="rId50" Type="http://schemas.openxmlformats.org/officeDocument/2006/relationships/ctrlProp" Target="../ctrlProps/ctrlProp99.xml"/><Relationship Id="rId104" Type="http://schemas.openxmlformats.org/officeDocument/2006/relationships/ctrlProp" Target="../ctrlProps/ctrlProp153.xml"/><Relationship Id="rId146" Type="http://schemas.openxmlformats.org/officeDocument/2006/relationships/ctrlProp" Target="../ctrlProps/ctrlProp195.xml"/><Relationship Id="rId188" Type="http://schemas.openxmlformats.org/officeDocument/2006/relationships/ctrlProp" Target="../ctrlProps/ctrlProp237.xml"/><Relationship Id="rId311" Type="http://schemas.openxmlformats.org/officeDocument/2006/relationships/ctrlProp" Target="../ctrlProps/ctrlProp360.xml"/><Relationship Id="rId353" Type="http://schemas.openxmlformats.org/officeDocument/2006/relationships/ctrlProp" Target="../ctrlProps/ctrlProp402.xml"/><Relationship Id="rId395" Type="http://schemas.openxmlformats.org/officeDocument/2006/relationships/ctrlProp" Target="../ctrlProps/ctrlProp444.xml"/><Relationship Id="rId409" Type="http://schemas.openxmlformats.org/officeDocument/2006/relationships/ctrlProp" Target="../ctrlProps/ctrlProp458.xml"/><Relationship Id="rId560" Type="http://schemas.openxmlformats.org/officeDocument/2006/relationships/ctrlProp" Target="../ctrlProps/ctrlProp609.xml"/><Relationship Id="rId92" Type="http://schemas.openxmlformats.org/officeDocument/2006/relationships/ctrlProp" Target="../ctrlProps/ctrlProp141.xml"/><Relationship Id="rId213" Type="http://schemas.openxmlformats.org/officeDocument/2006/relationships/ctrlProp" Target="../ctrlProps/ctrlProp262.xml"/><Relationship Id="rId420" Type="http://schemas.openxmlformats.org/officeDocument/2006/relationships/ctrlProp" Target="../ctrlProps/ctrlProp469.xml"/><Relationship Id="rId616" Type="http://schemas.openxmlformats.org/officeDocument/2006/relationships/ctrlProp" Target="../ctrlProps/ctrlProp665.xml"/><Relationship Id="rId658" Type="http://schemas.openxmlformats.org/officeDocument/2006/relationships/ctrlProp" Target="../ctrlProps/ctrlProp707.xml"/><Relationship Id="rId255" Type="http://schemas.openxmlformats.org/officeDocument/2006/relationships/ctrlProp" Target="../ctrlProps/ctrlProp304.xml"/><Relationship Id="rId297" Type="http://schemas.openxmlformats.org/officeDocument/2006/relationships/ctrlProp" Target="../ctrlProps/ctrlProp346.xml"/><Relationship Id="rId462" Type="http://schemas.openxmlformats.org/officeDocument/2006/relationships/ctrlProp" Target="../ctrlProps/ctrlProp511.xml"/><Relationship Id="rId518" Type="http://schemas.openxmlformats.org/officeDocument/2006/relationships/ctrlProp" Target="../ctrlProps/ctrlProp567.xml"/><Relationship Id="rId115" Type="http://schemas.openxmlformats.org/officeDocument/2006/relationships/ctrlProp" Target="../ctrlProps/ctrlProp164.xml"/><Relationship Id="rId157" Type="http://schemas.openxmlformats.org/officeDocument/2006/relationships/ctrlProp" Target="../ctrlProps/ctrlProp206.xml"/><Relationship Id="rId322" Type="http://schemas.openxmlformats.org/officeDocument/2006/relationships/ctrlProp" Target="../ctrlProps/ctrlProp371.xml"/><Relationship Id="rId364" Type="http://schemas.openxmlformats.org/officeDocument/2006/relationships/ctrlProp" Target="../ctrlProps/ctrlProp413.xml"/><Relationship Id="rId61" Type="http://schemas.openxmlformats.org/officeDocument/2006/relationships/ctrlProp" Target="../ctrlProps/ctrlProp110.xml"/><Relationship Id="rId199" Type="http://schemas.openxmlformats.org/officeDocument/2006/relationships/ctrlProp" Target="../ctrlProps/ctrlProp248.xml"/><Relationship Id="rId571" Type="http://schemas.openxmlformats.org/officeDocument/2006/relationships/ctrlProp" Target="../ctrlProps/ctrlProp620.xml"/><Relationship Id="rId627" Type="http://schemas.openxmlformats.org/officeDocument/2006/relationships/ctrlProp" Target="../ctrlProps/ctrlProp676.xml"/><Relationship Id="rId669" Type="http://schemas.openxmlformats.org/officeDocument/2006/relationships/ctrlProp" Target="../ctrlProps/ctrlProp718.xml"/><Relationship Id="rId19" Type="http://schemas.openxmlformats.org/officeDocument/2006/relationships/ctrlProp" Target="../ctrlProps/ctrlProp68.xml"/><Relationship Id="rId224" Type="http://schemas.openxmlformats.org/officeDocument/2006/relationships/ctrlProp" Target="../ctrlProps/ctrlProp273.xml"/><Relationship Id="rId266" Type="http://schemas.openxmlformats.org/officeDocument/2006/relationships/ctrlProp" Target="../ctrlProps/ctrlProp315.xml"/><Relationship Id="rId431" Type="http://schemas.openxmlformats.org/officeDocument/2006/relationships/ctrlProp" Target="../ctrlProps/ctrlProp480.xml"/><Relationship Id="rId473" Type="http://schemas.openxmlformats.org/officeDocument/2006/relationships/ctrlProp" Target="../ctrlProps/ctrlProp522.xml"/><Relationship Id="rId529" Type="http://schemas.openxmlformats.org/officeDocument/2006/relationships/ctrlProp" Target="../ctrlProps/ctrlProp578.xml"/><Relationship Id="rId680" Type="http://schemas.openxmlformats.org/officeDocument/2006/relationships/ctrlProp" Target="../ctrlProps/ctrlProp729.xml"/><Relationship Id="rId30" Type="http://schemas.openxmlformats.org/officeDocument/2006/relationships/ctrlProp" Target="../ctrlProps/ctrlProp79.xml"/><Relationship Id="rId126" Type="http://schemas.openxmlformats.org/officeDocument/2006/relationships/ctrlProp" Target="../ctrlProps/ctrlProp175.xml"/><Relationship Id="rId168" Type="http://schemas.openxmlformats.org/officeDocument/2006/relationships/ctrlProp" Target="../ctrlProps/ctrlProp217.xml"/><Relationship Id="rId333" Type="http://schemas.openxmlformats.org/officeDocument/2006/relationships/ctrlProp" Target="../ctrlProps/ctrlProp382.xml"/><Relationship Id="rId540" Type="http://schemas.openxmlformats.org/officeDocument/2006/relationships/ctrlProp" Target="../ctrlProps/ctrlProp589.xml"/><Relationship Id="rId72" Type="http://schemas.openxmlformats.org/officeDocument/2006/relationships/ctrlProp" Target="../ctrlProps/ctrlProp121.xml"/><Relationship Id="rId375" Type="http://schemas.openxmlformats.org/officeDocument/2006/relationships/ctrlProp" Target="../ctrlProps/ctrlProp424.xml"/><Relationship Id="rId582" Type="http://schemas.openxmlformats.org/officeDocument/2006/relationships/ctrlProp" Target="../ctrlProps/ctrlProp631.xml"/><Relationship Id="rId638" Type="http://schemas.openxmlformats.org/officeDocument/2006/relationships/ctrlProp" Target="../ctrlProps/ctrlProp687.xml"/><Relationship Id="rId3" Type="http://schemas.openxmlformats.org/officeDocument/2006/relationships/ctrlProp" Target="../ctrlProps/ctrlProp52.xml"/><Relationship Id="rId235" Type="http://schemas.openxmlformats.org/officeDocument/2006/relationships/ctrlProp" Target="../ctrlProps/ctrlProp284.xml"/><Relationship Id="rId277" Type="http://schemas.openxmlformats.org/officeDocument/2006/relationships/ctrlProp" Target="../ctrlProps/ctrlProp326.xml"/><Relationship Id="rId400" Type="http://schemas.openxmlformats.org/officeDocument/2006/relationships/ctrlProp" Target="../ctrlProps/ctrlProp449.xml"/><Relationship Id="rId442" Type="http://schemas.openxmlformats.org/officeDocument/2006/relationships/ctrlProp" Target="../ctrlProps/ctrlProp491.xml"/><Relationship Id="rId484" Type="http://schemas.openxmlformats.org/officeDocument/2006/relationships/ctrlProp" Target="../ctrlProps/ctrlProp533.xml"/><Relationship Id="rId705" Type="http://schemas.openxmlformats.org/officeDocument/2006/relationships/ctrlProp" Target="../ctrlProps/ctrlProp754.xml"/><Relationship Id="rId137" Type="http://schemas.openxmlformats.org/officeDocument/2006/relationships/ctrlProp" Target="../ctrlProps/ctrlProp186.xml"/><Relationship Id="rId302" Type="http://schemas.openxmlformats.org/officeDocument/2006/relationships/ctrlProp" Target="../ctrlProps/ctrlProp351.xml"/><Relationship Id="rId344" Type="http://schemas.openxmlformats.org/officeDocument/2006/relationships/ctrlProp" Target="../ctrlProps/ctrlProp393.xml"/><Relationship Id="rId691" Type="http://schemas.openxmlformats.org/officeDocument/2006/relationships/ctrlProp" Target="../ctrlProps/ctrlProp740.xml"/><Relationship Id="rId41" Type="http://schemas.openxmlformats.org/officeDocument/2006/relationships/ctrlProp" Target="../ctrlProps/ctrlProp90.xml"/><Relationship Id="rId83" Type="http://schemas.openxmlformats.org/officeDocument/2006/relationships/ctrlProp" Target="../ctrlProps/ctrlProp132.xml"/><Relationship Id="rId179" Type="http://schemas.openxmlformats.org/officeDocument/2006/relationships/ctrlProp" Target="../ctrlProps/ctrlProp228.xml"/><Relationship Id="rId386" Type="http://schemas.openxmlformats.org/officeDocument/2006/relationships/ctrlProp" Target="../ctrlProps/ctrlProp435.xml"/><Relationship Id="rId551" Type="http://schemas.openxmlformats.org/officeDocument/2006/relationships/ctrlProp" Target="../ctrlProps/ctrlProp600.xml"/><Relationship Id="rId593" Type="http://schemas.openxmlformats.org/officeDocument/2006/relationships/ctrlProp" Target="../ctrlProps/ctrlProp642.xml"/><Relationship Id="rId607" Type="http://schemas.openxmlformats.org/officeDocument/2006/relationships/ctrlProp" Target="../ctrlProps/ctrlProp656.xml"/><Relationship Id="rId649" Type="http://schemas.openxmlformats.org/officeDocument/2006/relationships/ctrlProp" Target="../ctrlProps/ctrlProp698.xml"/><Relationship Id="rId190" Type="http://schemas.openxmlformats.org/officeDocument/2006/relationships/ctrlProp" Target="../ctrlProps/ctrlProp239.xml"/><Relationship Id="rId204" Type="http://schemas.openxmlformats.org/officeDocument/2006/relationships/ctrlProp" Target="../ctrlProps/ctrlProp253.xml"/><Relationship Id="rId246" Type="http://schemas.openxmlformats.org/officeDocument/2006/relationships/ctrlProp" Target="../ctrlProps/ctrlProp295.xml"/><Relationship Id="rId288" Type="http://schemas.openxmlformats.org/officeDocument/2006/relationships/ctrlProp" Target="../ctrlProps/ctrlProp337.xml"/><Relationship Id="rId411" Type="http://schemas.openxmlformats.org/officeDocument/2006/relationships/ctrlProp" Target="../ctrlProps/ctrlProp460.xml"/><Relationship Id="rId453" Type="http://schemas.openxmlformats.org/officeDocument/2006/relationships/ctrlProp" Target="../ctrlProps/ctrlProp502.xml"/><Relationship Id="rId509" Type="http://schemas.openxmlformats.org/officeDocument/2006/relationships/ctrlProp" Target="../ctrlProps/ctrlProp558.xml"/><Relationship Id="rId660" Type="http://schemas.openxmlformats.org/officeDocument/2006/relationships/ctrlProp" Target="../ctrlProps/ctrlProp709.xml"/><Relationship Id="rId106" Type="http://schemas.openxmlformats.org/officeDocument/2006/relationships/ctrlProp" Target="../ctrlProps/ctrlProp155.xml"/><Relationship Id="rId313" Type="http://schemas.openxmlformats.org/officeDocument/2006/relationships/ctrlProp" Target="../ctrlProps/ctrlProp362.xml"/><Relationship Id="rId495" Type="http://schemas.openxmlformats.org/officeDocument/2006/relationships/ctrlProp" Target="../ctrlProps/ctrlProp544.xml"/><Relationship Id="rId716" Type="http://schemas.openxmlformats.org/officeDocument/2006/relationships/ctrlProp" Target="../ctrlProps/ctrlProp765.xml"/><Relationship Id="rId10" Type="http://schemas.openxmlformats.org/officeDocument/2006/relationships/ctrlProp" Target="../ctrlProps/ctrlProp59.xml"/><Relationship Id="rId52" Type="http://schemas.openxmlformats.org/officeDocument/2006/relationships/ctrlProp" Target="../ctrlProps/ctrlProp101.xml"/><Relationship Id="rId94" Type="http://schemas.openxmlformats.org/officeDocument/2006/relationships/ctrlProp" Target="../ctrlProps/ctrlProp143.xml"/><Relationship Id="rId148" Type="http://schemas.openxmlformats.org/officeDocument/2006/relationships/ctrlProp" Target="../ctrlProps/ctrlProp197.xml"/><Relationship Id="rId355" Type="http://schemas.openxmlformats.org/officeDocument/2006/relationships/ctrlProp" Target="../ctrlProps/ctrlProp404.xml"/><Relationship Id="rId397" Type="http://schemas.openxmlformats.org/officeDocument/2006/relationships/ctrlProp" Target="../ctrlProps/ctrlProp446.xml"/><Relationship Id="rId520" Type="http://schemas.openxmlformats.org/officeDocument/2006/relationships/ctrlProp" Target="../ctrlProps/ctrlProp569.xml"/><Relationship Id="rId562" Type="http://schemas.openxmlformats.org/officeDocument/2006/relationships/ctrlProp" Target="../ctrlProps/ctrlProp611.xml"/><Relationship Id="rId618" Type="http://schemas.openxmlformats.org/officeDocument/2006/relationships/ctrlProp" Target="../ctrlProps/ctrlProp667.xml"/><Relationship Id="rId215" Type="http://schemas.openxmlformats.org/officeDocument/2006/relationships/ctrlProp" Target="../ctrlProps/ctrlProp264.xml"/><Relationship Id="rId257" Type="http://schemas.openxmlformats.org/officeDocument/2006/relationships/ctrlProp" Target="../ctrlProps/ctrlProp306.xml"/><Relationship Id="rId422" Type="http://schemas.openxmlformats.org/officeDocument/2006/relationships/ctrlProp" Target="../ctrlProps/ctrlProp471.xml"/><Relationship Id="rId464" Type="http://schemas.openxmlformats.org/officeDocument/2006/relationships/ctrlProp" Target="../ctrlProps/ctrlProp513.xml"/><Relationship Id="rId299" Type="http://schemas.openxmlformats.org/officeDocument/2006/relationships/ctrlProp" Target="../ctrlProps/ctrlProp348.xml"/><Relationship Id="rId63" Type="http://schemas.openxmlformats.org/officeDocument/2006/relationships/ctrlProp" Target="../ctrlProps/ctrlProp112.xml"/><Relationship Id="rId159" Type="http://schemas.openxmlformats.org/officeDocument/2006/relationships/ctrlProp" Target="../ctrlProps/ctrlProp208.xml"/><Relationship Id="rId366" Type="http://schemas.openxmlformats.org/officeDocument/2006/relationships/ctrlProp" Target="../ctrlProps/ctrlProp415.xml"/><Relationship Id="rId573" Type="http://schemas.openxmlformats.org/officeDocument/2006/relationships/ctrlProp" Target="../ctrlProps/ctrlProp622.xml"/><Relationship Id="rId226" Type="http://schemas.openxmlformats.org/officeDocument/2006/relationships/ctrlProp" Target="../ctrlProps/ctrlProp275.xml"/><Relationship Id="rId433" Type="http://schemas.openxmlformats.org/officeDocument/2006/relationships/ctrlProp" Target="../ctrlProps/ctrlProp482.xml"/><Relationship Id="rId640" Type="http://schemas.openxmlformats.org/officeDocument/2006/relationships/ctrlProp" Target="../ctrlProps/ctrlProp689.xml"/><Relationship Id="rId74" Type="http://schemas.openxmlformats.org/officeDocument/2006/relationships/ctrlProp" Target="../ctrlProps/ctrlProp123.xml"/><Relationship Id="rId377" Type="http://schemas.openxmlformats.org/officeDocument/2006/relationships/ctrlProp" Target="../ctrlProps/ctrlProp426.xml"/><Relationship Id="rId500" Type="http://schemas.openxmlformats.org/officeDocument/2006/relationships/ctrlProp" Target="../ctrlProps/ctrlProp549.xml"/><Relationship Id="rId584" Type="http://schemas.openxmlformats.org/officeDocument/2006/relationships/ctrlProp" Target="../ctrlProps/ctrlProp633.xml"/><Relationship Id="rId5" Type="http://schemas.openxmlformats.org/officeDocument/2006/relationships/ctrlProp" Target="../ctrlProps/ctrlProp54.xml"/><Relationship Id="rId237" Type="http://schemas.openxmlformats.org/officeDocument/2006/relationships/ctrlProp" Target="../ctrlProps/ctrlProp286.xml"/><Relationship Id="rId444" Type="http://schemas.openxmlformats.org/officeDocument/2006/relationships/ctrlProp" Target="../ctrlProps/ctrlProp493.xml"/><Relationship Id="rId651" Type="http://schemas.openxmlformats.org/officeDocument/2006/relationships/ctrlProp" Target="../ctrlProps/ctrlProp700.xml"/><Relationship Id="rId290" Type="http://schemas.openxmlformats.org/officeDocument/2006/relationships/ctrlProp" Target="../ctrlProps/ctrlProp339.xml"/><Relationship Id="rId304" Type="http://schemas.openxmlformats.org/officeDocument/2006/relationships/ctrlProp" Target="../ctrlProps/ctrlProp353.xml"/><Relationship Id="rId388" Type="http://schemas.openxmlformats.org/officeDocument/2006/relationships/ctrlProp" Target="../ctrlProps/ctrlProp437.xml"/><Relationship Id="rId511" Type="http://schemas.openxmlformats.org/officeDocument/2006/relationships/ctrlProp" Target="../ctrlProps/ctrlProp560.xml"/><Relationship Id="rId609" Type="http://schemas.openxmlformats.org/officeDocument/2006/relationships/ctrlProp" Target="../ctrlProps/ctrlProp658.xml"/><Relationship Id="rId85" Type="http://schemas.openxmlformats.org/officeDocument/2006/relationships/ctrlProp" Target="../ctrlProps/ctrlProp134.xml"/><Relationship Id="rId150" Type="http://schemas.openxmlformats.org/officeDocument/2006/relationships/ctrlProp" Target="../ctrlProps/ctrlProp199.xml"/><Relationship Id="rId595" Type="http://schemas.openxmlformats.org/officeDocument/2006/relationships/ctrlProp" Target="../ctrlProps/ctrlProp644.xml"/><Relationship Id="rId248" Type="http://schemas.openxmlformats.org/officeDocument/2006/relationships/ctrlProp" Target="../ctrlProps/ctrlProp297.xml"/><Relationship Id="rId455" Type="http://schemas.openxmlformats.org/officeDocument/2006/relationships/ctrlProp" Target="../ctrlProps/ctrlProp504.xml"/><Relationship Id="rId662" Type="http://schemas.openxmlformats.org/officeDocument/2006/relationships/ctrlProp" Target="../ctrlProps/ctrlProp711.xml"/><Relationship Id="rId12" Type="http://schemas.openxmlformats.org/officeDocument/2006/relationships/ctrlProp" Target="../ctrlProps/ctrlProp61.xml"/><Relationship Id="rId108" Type="http://schemas.openxmlformats.org/officeDocument/2006/relationships/ctrlProp" Target="../ctrlProps/ctrlProp157.xml"/><Relationship Id="rId315" Type="http://schemas.openxmlformats.org/officeDocument/2006/relationships/ctrlProp" Target="../ctrlProps/ctrlProp364.xml"/><Relationship Id="rId522" Type="http://schemas.openxmlformats.org/officeDocument/2006/relationships/ctrlProp" Target="../ctrlProps/ctrlProp571.xml"/><Relationship Id="rId96" Type="http://schemas.openxmlformats.org/officeDocument/2006/relationships/ctrlProp" Target="../ctrlProps/ctrlProp145.xml"/><Relationship Id="rId161" Type="http://schemas.openxmlformats.org/officeDocument/2006/relationships/ctrlProp" Target="../ctrlProps/ctrlProp210.xml"/><Relationship Id="rId399" Type="http://schemas.openxmlformats.org/officeDocument/2006/relationships/ctrlProp" Target="../ctrlProps/ctrlProp448.xml"/><Relationship Id="rId259" Type="http://schemas.openxmlformats.org/officeDocument/2006/relationships/ctrlProp" Target="../ctrlProps/ctrlProp308.xml"/><Relationship Id="rId466" Type="http://schemas.openxmlformats.org/officeDocument/2006/relationships/ctrlProp" Target="../ctrlProps/ctrlProp515.xml"/><Relationship Id="rId673" Type="http://schemas.openxmlformats.org/officeDocument/2006/relationships/ctrlProp" Target="../ctrlProps/ctrlProp722.xml"/><Relationship Id="rId23" Type="http://schemas.openxmlformats.org/officeDocument/2006/relationships/ctrlProp" Target="../ctrlProps/ctrlProp72.xml"/><Relationship Id="rId119" Type="http://schemas.openxmlformats.org/officeDocument/2006/relationships/ctrlProp" Target="../ctrlProps/ctrlProp168.xml"/><Relationship Id="rId326" Type="http://schemas.openxmlformats.org/officeDocument/2006/relationships/ctrlProp" Target="../ctrlProps/ctrlProp375.xml"/><Relationship Id="rId533" Type="http://schemas.openxmlformats.org/officeDocument/2006/relationships/ctrlProp" Target="../ctrlProps/ctrlProp582.xml"/><Relationship Id="rId172" Type="http://schemas.openxmlformats.org/officeDocument/2006/relationships/ctrlProp" Target="../ctrlProps/ctrlProp221.xml"/><Relationship Id="rId477" Type="http://schemas.openxmlformats.org/officeDocument/2006/relationships/ctrlProp" Target="../ctrlProps/ctrlProp526.xml"/><Relationship Id="rId600" Type="http://schemas.openxmlformats.org/officeDocument/2006/relationships/ctrlProp" Target="../ctrlProps/ctrlProp649.xml"/><Relationship Id="rId684" Type="http://schemas.openxmlformats.org/officeDocument/2006/relationships/ctrlProp" Target="../ctrlProps/ctrlProp733.xml"/><Relationship Id="rId337" Type="http://schemas.openxmlformats.org/officeDocument/2006/relationships/ctrlProp" Target="../ctrlProps/ctrlProp386.xml"/><Relationship Id="rId34" Type="http://schemas.openxmlformats.org/officeDocument/2006/relationships/ctrlProp" Target="../ctrlProps/ctrlProp83.xml"/><Relationship Id="rId544" Type="http://schemas.openxmlformats.org/officeDocument/2006/relationships/ctrlProp" Target="../ctrlProps/ctrlProp593.xml"/><Relationship Id="rId183" Type="http://schemas.openxmlformats.org/officeDocument/2006/relationships/ctrlProp" Target="../ctrlProps/ctrlProp232.xml"/><Relationship Id="rId390" Type="http://schemas.openxmlformats.org/officeDocument/2006/relationships/ctrlProp" Target="../ctrlProps/ctrlProp439.xml"/><Relationship Id="rId404" Type="http://schemas.openxmlformats.org/officeDocument/2006/relationships/ctrlProp" Target="../ctrlProps/ctrlProp453.xml"/><Relationship Id="rId611" Type="http://schemas.openxmlformats.org/officeDocument/2006/relationships/ctrlProp" Target="../ctrlProps/ctrlProp660.xml"/><Relationship Id="rId250" Type="http://schemas.openxmlformats.org/officeDocument/2006/relationships/ctrlProp" Target="../ctrlProps/ctrlProp299.xml"/><Relationship Id="rId488" Type="http://schemas.openxmlformats.org/officeDocument/2006/relationships/ctrlProp" Target="../ctrlProps/ctrlProp537.xml"/><Relationship Id="rId695" Type="http://schemas.openxmlformats.org/officeDocument/2006/relationships/ctrlProp" Target="../ctrlProps/ctrlProp744.xml"/><Relationship Id="rId709" Type="http://schemas.openxmlformats.org/officeDocument/2006/relationships/ctrlProp" Target="../ctrlProps/ctrlProp758.xml"/><Relationship Id="rId45" Type="http://schemas.openxmlformats.org/officeDocument/2006/relationships/ctrlProp" Target="../ctrlProps/ctrlProp94.xml"/><Relationship Id="rId110" Type="http://schemas.openxmlformats.org/officeDocument/2006/relationships/ctrlProp" Target="../ctrlProps/ctrlProp159.xml"/><Relationship Id="rId348" Type="http://schemas.openxmlformats.org/officeDocument/2006/relationships/ctrlProp" Target="../ctrlProps/ctrlProp397.xml"/><Relationship Id="rId555" Type="http://schemas.openxmlformats.org/officeDocument/2006/relationships/ctrlProp" Target="../ctrlProps/ctrlProp604.xml"/><Relationship Id="rId194" Type="http://schemas.openxmlformats.org/officeDocument/2006/relationships/ctrlProp" Target="../ctrlProps/ctrlProp243.xml"/><Relationship Id="rId208" Type="http://schemas.openxmlformats.org/officeDocument/2006/relationships/ctrlProp" Target="../ctrlProps/ctrlProp257.xml"/><Relationship Id="rId415" Type="http://schemas.openxmlformats.org/officeDocument/2006/relationships/ctrlProp" Target="../ctrlProps/ctrlProp464.xml"/><Relationship Id="rId622" Type="http://schemas.openxmlformats.org/officeDocument/2006/relationships/ctrlProp" Target="../ctrlProps/ctrlProp671.xml"/><Relationship Id="rId261" Type="http://schemas.openxmlformats.org/officeDocument/2006/relationships/ctrlProp" Target="../ctrlProps/ctrlProp310.xml"/><Relationship Id="rId499" Type="http://schemas.openxmlformats.org/officeDocument/2006/relationships/ctrlProp" Target="../ctrlProps/ctrlProp548.xml"/><Relationship Id="rId56" Type="http://schemas.openxmlformats.org/officeDocument/2006/relationships/ctrlProp" Target="../ctrlProps/ctrlProp105.xml"/><Relationship Id="rId359" Type="http://schemas.openxmlformats.org/officeDocument/2006/relationships/ctrlProp" Target="../ctrlProps/ctrlProp408.xml"/><Relationship Id="rId566" Type="http://schemas.openxmlformats.org/officeDocument/2006/relationships/ctrlProp" Target="../ctrlProps/ctrlProp615.xml"/><Relationship Id="rId121" Type="http://schemas.openxmlformats.org/officeDocument/2006/relationships/ctrlProp" Target="../ctrlProps/ctrlProp170.xml"/><Relationship Id="rId219" Type="http://schemas.openxmlformats.org/officeDocument/2006/relationships/ctrlProp" Target="../ctrlProps/ctrlProp268.xml"/><Relationship Id="rId426" Type="http://schemas.openxmlformats.org/officeDocument/2006/relationships/ctrlProp" Target="../ctrlProps/ctrlProp475.xml"/><Relationship Id="rId633" Type="http://schemas.openxmlformats.org/officeDocument/2006/relationships/ctrlProp" Target="../ctrlProps/ctrlProp682.xml"/><Relationship Id="rId67" Type="http://schemas.openxmlformats.org/officeDocument/2006/relationships/ctrlProp" Target="../ctrlProps/ctrlProp116.xml"/><Relationship Id="rId272" Type="http://schemas.openxmlformats.org/officeDocument/2006/relationships/ctrlProp" Target="../ctrlProps/ctrlProp321.xml"/><Relationship Id="rId577" Type="http://schemas.openxmlformats.org/officeDocument/2006/relationships/ctrlProp" Target="../ctrlProps/ctrlProp626.xml"/><Relationship Id="rId700" Type="http://schemas.openxmlformats.org/officeDocument/2006/relationships/ctrlProp" Target="../ctrlProps/ctrlProp749.xml"/><Relationship Id="rId132" Type="http://schemas.openxmlformats.org/officeDocument/2006/relationships/ctrlProp" Target="../ctrlProps/ctrlProp181.xml"/><Relationship Id="rId437" Type="http://schemas.openxmlformats.org/officeDocument/2006/relationships/ctrlProp" Target="../ctrlProps/ctrlProp486.xml"/><Relationship Id="rId644" Type="http://schemas.openxmlformats.org/officeDocument/2006/relationships/ctrlProp" Target="../ctrlProps/ctrlProp693.xml"/><Relationship Id="rId283" Type="http://schemas.openxmlformats.org/officeDocument/2006/relationships/ctrlProp" Target="../ctrlProps/ctrlProp332.xml"/><Relationship Id="rId490" Type="http://schemas.openxmlformats.org/officeDocument/2006/relationships/ctrlProp" Target="../ctrlProps/ctrlProp539.xml"/><Relationship Id="rId504" Type="http://schemas.openxmlformats.org/officeDocument/2006/relationships/ctrlProp" Target="../ctrlProps/ctrlProp553.xml"/><Relationship Id="rId711" Type="http://schemas.openxmlformats.org/officeDocument/2006/relationships/ctrlProp" Target="../ctrlProps/ctrlProp760.xml"/><Relationship Id="rId78" Type="http://schemas.openxmlformats.org/officeDocument/2006/relationships/ctrlProp" Target="../ctrlProps/ctrlProp127.xml"/><Relationship Id="rId143" Type="http://schemas.openxmlformats.org/officeDocument/2006/relationships/ctrlProp" Target="../ctrlProps/ctrlProp192.xml"/><Relationship Id="rId350" Type="http://schemas.openxmlformats.org/officeDocument/2006/relationships/ctrlProp" Target="../ctrlProps/ctrlProp399.xml"/><Relationship Id="rId588" Type="http://schemas.openxmlformats.org/officeDocument/2006/relationships/ctrlProp" Target="../ctrlProps/ctrlProp637.xml"/><Relationship Id="rId9" Type="http://schemas.openxmlformats.org/officeDocument/2006/relationships/ctrlProp" Target="../ctrlProps/ctrlProp58.xml"/><Relationship Id="rId210" Type="http://schemas.openxmlformats.org/officeDocument/2006/relationships/ctrlProp" Target="../ctrlProps/ctrlProp259.xml"/><Relationship Id="rId448" Type="http://schemas.openxmlformats.org/officeDocument/2006/relationships/ctrlProp" Target="../ctrlProps/ctrlProp497.xml"/><Relationship Id="rId655" Type="http://schemas.openxmlformats.org/officeDocument/2006/relationships/ctrlProp" Target="../ctrlProps/ctrlProp704.xml"/><Relationship Id="rId294" Type="http://schemas.openxmlformats.org/officeDocument/2006/relationships/ctrlProp" Target="../ctrlProps/ctrlProp343.xml"/><Relationship Id="rId308" Type="http://schemas.openxmlformats.org/officeDocument/2006/relationships/ctrlProp" Target="../ctrlProps/ctrlProp357.xml"/><Relationship Id="rId515" Type="http://schemas.openxmlformats.org/officeDocument/2006/relationships/ctrlProp" Target="../ctrlProps/ctrlProp564.xml"/><Relationship Id="rId722" Type="http://schemas.openxmlformats.org/officeDocument/2006/relationships/ctrlProp" Target="../ctrlProps/ctrlProp771.xml"/><Relationship Id="rId89" Type="http://schemas.openxmlformats.org/officeDocument/2006/relationships/ctrlProp" Target="../ctrlProps/ctrlProp138.xml"/><Relationship Id="rId154" Type="http://schemas.openxmlformats.org/officeDocument/2006/relationships/ctrlProp" Target="../ctrlProps/ctrlProp203.xml"/><Relationship Id="rId361" Type="http://schemas.openxmlformats.org/officeDocument/2006/relationships/ctrlProp" Target="../ctrlProps/ctrlProp410.xml"/><Relationship Id="rId599" Type="http://schemas.openxmlformats.org/officeDocument/2006/relationships/ctrlProp" Target="../ctrlProps/ctrlProp648.xml"/><Relationship Id="rId459" Type="http://schemas.openxmlformats.org/officeDocument/2006/relationships/ctrlProp" Target="../ctrlProps/ctrlProp508.xml"/><Relationship Id="rId666" Type="http://schemas.openxmlformats.org/officeDocument/2006/relationships/ctrlProp" Target="../ctrlProps/ctrlProp715.xml"/><Relationship Id="rId16" Type="http://schemas.openxmlformats.org/officeDocument/2006/relationships/ctrlProp" Target="../ctrlProps/ctrlProp65.xml"/><Relationship Id="rId221" Type="http://schemas.openxmlformats.org/officeDocument/2006/relationships/ctrlProp" Target="../ctrlProps/ctrlProp270.xml"/><Relationship Id="rId319" Type="http://schemas.openxmlformats.org/officeDocument/2006/relationships/ctrlProp" Target="../ctrlProps/ctrlProp368.xml"/><Relationship Id="rId526" Type="http://schemas.openxmlformats.org/officeDocument/2006/relationships/ctrlProp" Target="../ctrlProps/ctrlProp575.xml"/><Relationship Id="rId165" Type="http://schemas.openxmlformats.org/officeDocument/2006/relationships/ctrlProp" Target="../ctrlProps/ctrlProp214.xml"/><Relationship Id="rId372" Type="http://schemas.openxmlformats.org/officeDocument/2006/relationships/ctrlProp" Target="../ctrlProps/ctrlProp421.xml"/><Relationship Id="rId677" Type="http://schemas.openxmlformats.org/officeDocument/2006/relationships/ctrlProp" Target="../ctrlProps/ctrlProp726.xml"/><Relationship Id="rId232" Type="http://schemas.openxmlformats.org/officeDocument/2006/relationships/ctrlProp" Target="../ctrlProps/ctrlProp281.xml"/><Relationship Id="rId27" Type="http://schemas.openxmlformats.org/officeDocument/2006/relationships/ctrlProp" Target="../ctrlProps/ctrlProp76.xml"/><Relationship Id="rId537" Type="http://schemas.openxmlformats.org/officeDocument/2006/relationships/ctrlProp" Target="../ctrlProps/ctrlProp586.xml"/><Relationship Id="rId80" Type="http://schemas.openxmlformats.org/officeDocument/2006/relationships/ctrlProp" Target="../ctrlProps/ctrlProp129.xml"/><Relationship Id="rId176" Type="http://schemas.openxmlformats.org/officeDocument/2006/relationships/ctrlProp" Target="../ctrlProps/ctrlProp225.xml"/><Relationship Id="rId383" Type="http://schemas.openxmlformats.org/officeDocument/2006/relationships/ctrlProp" Target="../ctrlProps/ctrlProp432.xml"/><Relationship Id="rId590" Type="http://schemas.openxmlformats.org/officeDocument/2006/relationships/ctrlProp" Target="../ctrlProps/ctrlProp639.xml"/><Relationship Id="rId604" Type="http://schemas.openxmlformats.org/officeDocument/2006/relationships/ctrlProp" Target="../ctrlProps/ctrlProp653.xml"/><Relationship Id="rId243" Type="http://schemas.openxmlformats.org/officeDocument/2006/relationships/ctrlProp" Target="../ctrlProps/ctrlProp292.xml"/><Relationship Id="rId450" Type="http://schemas.openxmlformats.org/officeDocument/2006/relationships/ctrlProp" Target="../ctrlProps/ctrlProp499.xml"/><Relationship Id="rId688" Type="http://schemas.openxmlformats.org/officeDocument/2006/relationships/ctrlProp" Target="../ctrlProps/ctrlProp737.xml"/><Relationship Id="rId38" Type="http://schemas.openxmlformats.org/officeDocument/2006/relationships/ctrlProp" Target="../ctrlProps/ctrlProp87.xml"/><Relationship Id="rId103" Type="http://schemas.openxmlformats.org/officeDocument/2006/relationships/ctrlProp" Target="../ctrlProps/ctrlProp152.xml"/><Relationship Id="rId310" Type="http://schemas.openxmlformats.org/officeDocument/2006/relationships/ctrlProp" Target="../ctrlProps/ctrlProp359.xml"/><Relationship Id="rId548" Type="http://schemas.openxmlformats.org/officeDocument/2006/relationships/ctrlProp" Target="../ctrlProps/ctrlProp597.xml"/><Relationship Id="rId91" Type="http://schemas.openxmlformats.org/officeDocument/2006/relationships/ctrlProp" Target="../ctrlProps/ctrlProp140.xml"/><Relationship Id="rId187" Type="http://schemas.openxmlformats.org/officeDocument/2006/relationships/ctrlProp" Target="../ctrlProps/ctrlProp236.xml"/><Relationship Id="rId394" Type="http://schemas.openxmlformats.org/officeDocument/2006/relationships/ctrlProp" Target="../ctrlProps/ctrlProp443.xml"/><Relationship Id="rId408" Type="http://schemas.openxmlformats.org/officeDocument/2006/relationships/ctrlProp" Target="../ctrlProps/ctrlProp457.xml"/><Relationship Id="rId615" Type="http://schemas.openxmlformats.org/officeDocument/2006/relationships/ctrlProp" Target="../ctrlProps/ctrlProp664.xml"/><Relationship Id="rId254" Type="http://schemas.openxmlformats.org/officeDocument/2006/relationships/ctrlProp" Target="../ctrlProps/ctrlProp303.xml"/><Relationship Id="rId699" Type="http://schemas.openxmlformats.org/officeDocument/2006/relationships/ctrlProp" Target="../ctrlProps/ctrlProp748.xml"/><Relationship Id="rId49" Type="http://schemas.openxmlformats.org/officeDocument/2006/relationships/ctrlProp" Target="../ctrlProps/ctrlProp98.xml"/><Relationship Id="rId114" Type="http://schemas.openxmlformats.org/officeDocument/2006/relationships/ctrlProp" Target="../ctrlProps/ctrlProp163.xml"/><Relationship Id="rId461" Type="http://schemas.openxmlformats.org/officeDocument/2006/relationships/ctrlProp" Target="../ctrlProps/ctrlProp510.xml"/><Relationship Id="rId559" Type="http://schemas.openxmlformats.org/officeDocument/2006/relationships/ctrlProp" Target="../ctrlProps/ctrlProp608.xml"/><Relationship Id="rId198" Type="http://schemas.openxmlformats.org/officeDocument/2006/relationships/ctrlProp" Target="../ctrlProps/ctrlProp247.xml"/><Relationship Id="rId321" Type="http://schemas.openxmlformats.org/officeDocument/2006/relationships/ctrlProp" Target="../ctrlProps/ctrlProp370.xml"/><Relationship Id="rId419" Type="http://schemas.openxmlformats.org/officeDocument/2006/relationships/ctrlProp" Target="../ctrlProps/ctrlProp468.xml"/><Relationship Id="rId626" Type="http://schemas.openxmlformats.org/officeDocument/2006/relationships/ctrlProp" Target="../ctrlProps/ctrlProp675.xml"/><Relationship Id="rId265" Type="http://schemas.openxmlformats.org/officeDocument/2006/relationships/ctrlProp" Target="../ctrlProps/ctrlProp314.xml"/><Relationship Id="rId472" Type="http://schemas.openxmlformats.org/officeDocument/2006/relationships/ctrlProp" Target="../ctrlProps/ctrlProp521.xml"/><Relationship Id="rId125" Type="http://schemas.openxmlformats.org/officeDocument/2006/relationships/ctrlProp" Target="../ctrlProps/ctrlProp174.xml"/><Relationship Id="rId332" Type="http://schemas.openxmlformats.org/officeDocument/2006/relationships/ctrlProp" Target="../ctrlProps/ctrlProp381.xml"/><Relationship Id="rId637" Type="http://schemas.openxmlformats.org/officeDocument/2006/relationships/ctrlProp" Target="../ctrlProps/ctrlProp686.xml"/><Relationship Id="rId276" Type="http://schemas.openxmlformats.org/officeDocument/2006/relationships/ctrlProp" Target="../ctrlProps/ctrlProp325.xml"/><Relationship Id="rId483" Type="http://schemas.openxmlformats.org/officeDocument/2006/relationships/ctrlProp" Target="../ctrlProps/ctrlProp532.xml"/><Relationship Id="rId690" Type="http://schemas.openxmlformats.org/officeDocument/2006/relationships/ctrlProp" Target="../ctrlProps/ctrlProp739.xml"/><Relationship Id="rId704" Type="http://schemas.openxmlformats.org/officeDocument/2006/relationships/ctrlProp" Target="../ctrlProps/ctrlProp753.xml"/><Relationship Id="rId40" Type="http://schemas.openxmlformats.org/officeDocument/2006/relationships/ctrlProp" Target="../ctrlProps/ctrlProp89.xml"/><Relationship Id="rId136" Type="http://schemas.openxmlformats.org/officeDocument/2006/relationships/ctrlProp" Target="../ctrlProps/ctrlProp185.xml"/><Relationship Id="rId343" Type="http://schemas.openxmlformats.org/officeDocument/2006/relationships/ctrlProp" Target="../ctrlProps/ctrlProp392.xml"/><Relationship Id="rId550" Type="http://schemas.openxmlformats.org/officeDocument/2006/relationships/ctrlProp" Target="../ctrlProps/ctrlProp5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R148"/>
  <sheetViews>
    <sheetView showGridLines="0" tabSelected="1" zoomScale="80" workbookViewId="0">
      <selection activeCell="P16" sqref="P16"/>
    </sheetView>
  </sheetViews>
  <sheetFormatPr defaultColWidth="0" defaultRowHeight="14.1"/>
  <cols>
    <col min="1" max="1" width="2.85546875" style="1" customWidth="1"/>
    <col min="2" max="2" width="12.42578125" style="5" customWidth="1"/>
    <col min="3" max="3" width="22.85546875" style="6" customWidth="1"/>
    <col min="4" max="4" width="8.85546875" style="2" customWidth="1"/>
    <col min="5" max="6" width="14.140625" style="2" customWidth="1"/>
    <col min="7" max="8" width="24.42578125" style="2" customWidth="1"/>
    <col min="9" max="10" width="8.85546875" style="1" hidden="1" customWidth="1"/>
    <col min="11" max="12" width="11.42578125" style="1" hidden="1" customWidth="1"/>
    <col min="13" max="14" width="8.85546875" style="1" customWidth="1"/>
    <col min="15" max="15" width="36" style="1" customWidth="1"/>
    <col min="16" max="16" width="8.85546875" style="1" customWidth="1"/>
    <col min="17" max="17" width="8.85546875" style="1" hidden="1" customWidth="1"/>
    <col min="18" max="18" width="49.42578125" style="1" hidden="1" customWidth="1"/>
    <col min="19" max="16384" width="8.85546875" style="1" hidden="1"/>
  </cols>
  <sheetData>
    <row r="3" spans="1:15" s="2" customFormat="1" ht="22.35" customHeight="1">
      <c r="B3" s="133" t="s">
        <v>0</v>
      </c>
      <c r="C3" s="133"/>
      <c r="D3" s="133"/>
      <c r="E3" s="133"/>
      <c r="F3" s="133"/>
      <c r="G3" s="131"/>
      <c r="H3" s="132"/>
      <c r="I3" s="2" t="b">
        <v>0</v>
      </c>
    </row>
    <row r="4" spans="1:15" ht="25.5">
      <c r="A4" s="3"/>
      <c r="B4" s="7" t="s">
        <v>1</v>
      </c>
      <c r="C4" s="8" t="s">
        <v>2</v>
      </c>
      <c r="D4" s="4" t="s">
        <v>3</v>
      </c>
      <c r="E4" s="4" t="s">
        <v>4</v>
      </c>
      <c r="F4" s="4" t="s">
        <v>5</v>
      </c>
      <c r="G4" s="4" t="s">
        <v>6</v>
      </c>
      <c r="H4" s="111" t="s">
        <v>7</v>
      </c>
    </row>
    <row r="5" spans="1:15" ht="23.1" customHeight="1">
      <c r="B5" s="123"/>
      <c r="C5" s="124"/>
      <c r="D5" s="125"/>
      <c r="E5" s="181"/>
      <c r="F5" s="126"/>
      <c r="G5" s="127"/>
      <c r="H5" s="128"/>
      <c r="I5" s="1" t="b">
        <v>0</v>
      </c>
      <c r="J5" s="1">
        <f t="shared" ref="J5:J24" si="0">C5</f>
        <v>0</v>
      </c>
      <c r="K5" s="9">
        <f>IF(I5=TRUE,E5/52/40,E5)</f>
        <v>0</v>
      </c>
      <c r="L5" s="9">
        <f>F5</f>
        <v>0</v>
      </c>
      <c r="N5" s="1" t="s">
        <v>8</v>
      </c>
    </row>
    <row r="6" spans="1:15" ht="23.1" customHeight="1">
      <c r="B6" s="123"/>
      <c r="C6" s="124"/>
      <c r="D6" s="125"/>
      <c r="E6" s="126"/>
      <c r="F6" s="126"/>
      <c r="G6" s="127"/>
      <c r="H6" s="128"/>
      <c r="I6" s="1" t="b">
        <v>0</v>
      </c>
      <c r="J6" s="1">
        <f t="shared" si="0"/>
        <v>0</v>
      </c>
      <c r="K6" s="9">
        <f t="shared" ref="K6:K24" si="1">IF(I6=TRUE,E6/52/40,E6)</f>
        <v>0</v>
      </c>
      <c r="L6" s="9">
        <f t="shared" ref="L6:L23" si="2">F6</f>
        <v>0</v>
      </c>
      <c r="N6" s="130">
        <v>10</v>
      </c>
      <c r="O6" s="182" t="s">
        <v>9</v>
      </c>
    </row>
    <row r="7" spans="1:15" ht="23.1" customHeight="1">
      <c r="B7" s="123"/>
      <c r="C7" s="124"/>
      <c r="D7" s="125"/>
      <c r="E7" s="126"/>
      <c r="F7" s="126"/>
      <c r="G7" s="127"/>
      <c r="H7" s="128"/>
      <c r="I7" s="1" t="b">
        <v>0</v>
      </c>
      <c r="J7" s="1">
        <f t="shared" si="0"/>
        <v>0</v>
      </c>
      <c r="K7" s="9">
        <f t="shared" si="1"/>
        <v>0</v>
      </c>
      <c r="L7" s="9">
        <f t="shared" si="2"/>
        <v>0</v>
      </c>
      <c r="N7" s="130">
        <v>20</v>
      </c>
      <c r="O7" s="182" t="s">
        <v>10</v>
      </c>
    </row>
    <row r="8" spans="1:15" ht="23.1" customHeight="1">
      <c r="B8" s="123"/>
      <c r="C8" s="124"/>
      <c r="D8" s="125"/>
      <c r="E8" s="126"/>
      <c r="F8" s="126"/>
      <c r="G8" s="127"/>
      <c r="H8" s="128"/>
      <c r="I8" s="1" t="b">
        <v>0</v>
      </c>
      <c r="J8" s="1">
        <f t="shared" si="0"/>
        <v>0</v>
      </c>
      <c r="K8" s="9">
        <f t="shared" si="1"/>
        <v>0</v>
      </c>
      <c r="L8" s="9">
        <f t="shared" si="2"/>
        <v>0</v>
      </c>
      <c r="N8" s="130">
        <v>30</v>
      </c>
      <c r="O8" s="182" t="s">
        <v>11</v>
      </c>
    </row>
    <row r="9" spans="1:15" ht="23.1" customHeight="1">
      <c r="B9" s="123"/>
      <c r="C9" s="124"/>
      <c r="D9" s="125"/>
      <c r="E9" s="126"/>
      <c r="F9" s="126"/>
      <c r="G9" s="127"/>
      <c r="H9" s="128"/>
      <c r="I9" s="1" t="b">
        <v>0</v>
      </c>
      <c r="J9" s="1">
        <f t="shared" si="0"/>
        <v>0</v>
      </c>
      <c r="K9" s="9">
        <f t="shared" si="1"/>
        <v>0</v>
      </c>
      <c r="L9" s="9">
        <f t="shared" si="2"/>
        <v>0</v>
      </c>
      <c r="N9" s="130">
        <v>40</v>
      </c>
      <c r="O9" s="182" t="s">
        <v>12</v>
      </c>
    </row>
    <row r="10" spans="1:15" ht="23.1" customHeight="1">
      <c r="B10" s="123"/>
      <c r="C10" s="124"/>
      <c r="D10" s="125"/>
      <c r="E10" s="126"/>
      <c r="F10" s="126"/>
      <c r="G10" s="127"/>
      <c r="H10" s="128"/>
      <c r="I10" s="1" t="b">
        <v>0</v>
      </c>
      <c r="J10" s="1">
        <f t="shared" si="0"/>
        <v>0</v>
      </c>
      <c r="K10" s="9">
        <f t="shared" si="1"/>
        <v>0</v>
      </c>
      <c r="L10" s="9">
        <f t="shared" si="2"/>
        <v>0</v>
      </c>
      <c r="N10" s="130">
        <v>50</v>
      </c>
      <c r="O10" s="182" t="s">
        <v>13</v>
      </c>
    </row>
    <row r="11" spans="1:15" ht="23.1" customHeight="1">
      <c r="B11" s="123"/>
      <c r="C11" s="124"/>
      <c r="D11" s="125"/>
      <c r="E11" s="126"/>
      <c r="F11" s="126"/>
      <c r="G11" s="127"/>
      <c r="H11" s="128"/>
      <c r="I11" s="1" t="b">
        <v>0</v>
      </c>
      <c r="J11" s="1">
        <f t="shared" si="0"/>
        <v>0</v>
      </c>
      <c r="K11" s="9">
        <f t="shared" si="1"/>
        <v>0</v>
      </c>
      <c r="L11" s="9">
        <v>8.25</v>
      </c>
      <c r="N11" s="130">
        <v>60</v>
      </c>
      <c r="O11" s="182" t="s">
        <v>14</v>
      </c>
    </row>
    <row r="12" spans="1:15" ht="23.1" customHeight="1">
      <c r="B12" s="123"/>
      <c r="C12" s="124"/>
      <c r="D12" s="125"/>
      <c r="E12" s="126"/>
      <c r="F12" s="126"/>
      <c r="G12" s="127"/>
      <c r="H12" s="128"/>
      <c r="I12" s="1" t="b">
        <v>0</v>
      </c>
      <c r="J12" s="1">
        <f t="shared" si="0"/>
        <v>0</v>
      </c>
      <c r="K12" s="9">
        <f t="shared" si="1"/>
        <v>0</v>
      </c>
      <c r="L12" s="9">
        <f t="shared" si="2"/>
        <v>0</v>
      </c>
      <c r="N12" s="130">
        <v>70</v>
      </c>
      <c r="O12" s="182" t="s">
        <v>15</v>
      </c>
    </row>
    <row r="13" spans="1:15" ht="23.1" customHeight="1">
      <c r="B13" s="123"/>
      <c r="C13" s="124"/>
      <c r="D13" s="125"/>
      <c r="E13" s="126"/>
      <c r="F13" s="126"/>
      <c r="G13" s="127"/>
      <c r="H13" s="128"/>
      <c r="I13" s="1" t="b">
        <v>0</v>
      </c>
      <c r="J13" s="1">
        <f t="shared" si="0"/>
        <v>0</v>
      </c>
      <c r="K13" s="9">
        <f t="shared" si="1"/>
        <v>0</v>
      </c>
      <c r="L13" s="9">
        <f t="shared" si="2"/>
        <v>0</v>
      </c>
    </row>
    <row r="14" spans="1:15" ht="23.1" customHeight="1">
      <c r="B14" s="123"/>
      <c r="C14" s="124"/>
      <c r="D14" s="125"/>
      <c r="E14" s="126"/>
      <c r="F14" s="126"/>
      <c r="G14" s="127"/>
      <c r="H14" s="128"/>
      <c r="I14" s="1" t="b">
        <v>0</v>
      </c>
      <c r="J14" s="1">
        <f t="shared" si="0"/>
        <v>0</v>
      </c>
      <c r="K14" s="9">
        <f t="shared" si="1"/>
        <v>0</v>
      </c>
      <c r="L14" s="9">
        <f t="shared" si="2"/>
        <v>0</v>
      </c>
    </row>
    <row r="15" spans="1:15" ht="23.1" customHeight="1">
      <c r="B15" s="123"/>
      <c r="C15" s="124"/>
      <c r="D15" s="125"/>
      <c r="E15" s="126"/>
      <c r="F15" s="126"/>
      <c r="G15" s="129"/>
      <c r="H15" s="129"/>
      <c r="I15" s="1" t="b">
        <v>0</v>
      </c>
      <c r="J15" s="1">
        <f t="shared" si="0"/>
        <v>0</v>
      </c>
      <c r="K15" s="9">
        <f t="shared" si="1"/>
        <v>0</v>
      </c>
      <c r="L15" s="9">
        <f t="shared" si="2"/>
        <v>0</v>
      </c>
      <c r="N15" s="113"/>
    </row>
    <row r="16" spans="1:15" ht="23.1" customHeight="1">
      <c r="B16" s="123"/>
      <c r="C16" s="124"/>
      <c r="D16" s="125"/>
      <c r="E16" s="126"/>
      <c r="F16" s="126"/>
      <c r="G16" s="129"/>
      <c r="H16" s="129"/>
      <c r="I16" s="1" t="b">
        <v>0</v>
      </c>
      <c r="J16" s="1">
        <f t="shared" si="0"/>
        <v>0</v>
      </c>
      <c r="K16" s="9">
        <f t="shared" si="1"/>
        <v>0</v>
      </c>
      <c r="L16" s="9">
        <f t="shared" si="2"/>
        <v>0</v>
      </c>
    </row>
    <row r="17" spans="2:12" ht="23.1" customHeight="1">
      <c r="B17" s="123"/>
      <c r="C17" s="124"/>
      <c r="D17" s="125"/>
      <c r="E17" s="126"/>
      <c r="F17" s="126"/>
      <c r="G17" s="129"/>
      <c r="H17" s="129"/>
      <c r="I17" s="1" t="b">
        <v>0</v>
      </c>
      <c r="J17" s="1">
        <f t="shared" si="0"/>
        <v>0</v>
      </c>
      <c r="K17" s="9">
        <f t="shared" si="1"/>
        <v>0</v>
      </c>
      <c r="L17" s="9">
        <f t="shared" si="2"/>
        <v>0</v>
      </c>
    </row>
    <row r="18" spans="2:12" ht="23.1" customHeight="1">
      <c r="B18" s="123"/>
      <c r="C18" s="124"/>
      <c r="D18" s="125"/>
      <c r="E18" s="126"/>
      <c r="F18" s="126"/>
      <c r="G18" s="129"/>
      <c r="H18" s="129"/>
      <c r="I18" s="1" t="b">
        <v>0</v>
      </c>
      <c r="J18" s="1">
        <f t="shared" si="0"/>
        <v>0</v>
      </c>
      <c r="K18" s="9">
        <f t="shared" si="1"/>
        <v>0</v>
      </c>
      <c r="L18" s="9">
        <f t="shared" si="2"/>
        <v>0</v>
      </c>
    </row>
    <row r="19" spans="2:12" ht="23.1" customHeight="1">
      <c r="B19" s="123"/>
      <c r="C19" s="124"/>
      <c r="D19" s="125"/>
      <c r="E19" s="126"/>
      <c r="F19" s="126"/>
      <c r="G19" s="129"/>
      <c r="H19" s="129"/>
      <c r="I19" s="1" t="b">
        <v>0</v>
      </c>
      <c r="J19" s="1">
        <f t="shared" si="0"/>
        <v>0</v>
      </c>
      <c r="K19" s="9">
        <f t="shared" si="1"/>
        <v>0</v>
      </c>
      <c r="L19" s="9">
        <f t="shared" si="2"/>
        <v>0</v>
      </c>
    </row>
    <row r="20" spans="2:12" ht="23.1" customHeight="1">
      <c r="B20" s="123"/>
      <c r="C20" s="124"/>
      <c r="D20" s="125"/>
      <c r="E20" s="126"/>
      <c r="F20" s="126"/>
      <c r="G20" s="129"/>
      <c r="H20" s="129"/>
      <c r="I20" s="1" t="b">
        <v>0</v>
      </c>
      <c r="J20" s="1">
        <f t="shared" si="0"/>
        <v>0</v>
      </c>
      <c r="K20" s="9">
        <f t="shared" si="1"/>
        <v>0</v>
      </c>
      <c r="L20" s="9">
        <f t="shared" si="2"/>
        <v>0</v>
      </c>
    </row>
    <row r="21" spans="2:12" ht="23.1" customHeight="1">
      <c r="B21" s="123"/>
      <c r="C21" s="124"/>
      <c r="D21" s="125"/>
      <c r="E21" s="126"/>
      <c r="F21" s="126"/>
      <c r="G21" s="129"/>
      <c r="H21" s="129"/>
      <c r="I21" s="1" t="b">
        <v>0</v>
      </c>
      <c r="J21" s="1">
        <f t="shared" si="0"/>
        <v>0</v>
      </c>
      <c r="K21" s="9">
        <f t="shared" si="1"/>
        <v>0</v>
      </c>
      <c r="L21" s="9">
        <f t="shared" si="2"/>
        <v>0</v>
      </c>
    </row>
    <row r="22" spans="2:12" ht="23.1" customHeight="1">
      <c r="B22" s="123"/>
      <c r="C22" s="124"/>
      <c r="D22" s="125"/>
      <c r="E22" s="126"/>
      <c r="F22" s="126"/>
      <c r="G22" s="129"/>
      <c r="H22" s="129"/>
      <c r="I22" s="1" t="b">
        <v>0</v>
      </c>
      <c r="J22" s="1">
        <f t="shared" si="0"/>
        <v>0</v>
      </c>
      <c r="K22" s="9">
        <f t="shared" si="1"/>
        <v>0</v>
      </c>
      <c r="L22" s="9">
        <f t="shared" si="2"/>
        <v>0</v>
      </c>
    </row>
    <row r="23" spans="2:12" ht="23.1" customHeight="1">
      <c r="B23" s="123"/>
      <c r="C23" s="124"/>
      <c r="D23" s="125"/>
      <c r="E23" s="126"/>
      <c r="F23" s="126"/>
      <c r="G23" s="129"/>
      <c r="H23" s="129"/>
      <c r="I23" s="1" t="b">
        <v>0</v>
      </c>
      <c r="J23" s="1">
        <f t="shared" si="0"/>
        <v>0</v>
      </c>
      <c r="K23" s="9">
        <f t="shared" si="1"/>
        <v>0</v>
      </c>
      <c r="L23" s="9">
        <f t="shared" si="2"/>
        <v>0</v>
      </c>
    </row>
    <row r="24" spans="2:12" ht="23.1" customHeight="1">
      <c r="B24" s="123"/>
      <c r="C24" s="124"/>
      <c r="D24" s="125"/>
      <c r="E24" s="126"/>
      <c r="F24" s="126"/>
      <c r="G24" s="129"/>
      <c r="H24" s="129"/>
      <c r="I24" s="1" t="b">
        <v>0</v>
      </c>
      <c r="J24" s="1">
        <f t="shared" si="0"/>
        <v>0</v>
      </c>
      <c r="K24" s="9">
        <f t="shared" si="1"/>
        <v>0</v>
      </c>
      <c r="L24" s="9">
        <f t="shared" ref="L24:L31" si="3">F24</f>
        <v>0</v>
      </c>
    </row>
    <row r="25" spans="2:12" ht="23.1" customHeight="1">
      <c r="B25" s="123"/>
      <c r="C25" s="124"/>
      <c r="D25" s="125"/>
      <c r="E25" s="126"/>
      <c r="F25" s="126"/>
      <c r="G25" s="129"/>
      <c r="H25" s="129"/>
      <c r="I25" s="1" t="b">
        <v>0</v>
      </c>
      <c r="J25" s="1">
        <f t="shared" ref="J25:J38" si="4">C25</f>
        <v>0</v>
      </c>
      <c r="K25" s="9">
        <f t="shared" ref="K25:K38" si="5">IF(I25=TRUE,E25/52/40,E25)</f>
        <v>0</v>
      </c>
      <c r="L25" s="9">
        <f t="shared" si="3"/>
        <v>0</v>
      </c>
    </row>
    <row r="26" spans="2:12" ht="23.1" customHeight="1">
      <c r="B26" s="123"/>
      <c r="C26" s="124"/>
      <c r="D26" s="125"/>
      <c r="E26" s="126"/>
      <c r="F26" s="126"/>
      <c r="G26" s="129"/>
      <c r="H26" s="129"/>
      <c r="I26" s="1" t="b">
        <v>0</v>
      </c>
      <c r="J26" s="1">
        <f t="shared" si="4"/>
        <v>0</v>
      </c>
      <c r="K26" s="9">
        <f t="shared" si="5"/>
        <v>0</v>
      </c>
      <c r="L26" s="9">
        <f t="shared" si="3"/>
        <v>0</v>
      </c>
    </row>
    <row r="27" spans="2:12" ht="23.1" customHeight="1">
      <c r="B27" s="123"/>
      <c r="C27" s="124"/>
      <c r="D27" s="125"/>
      <c r="E27" s="126"/>
      <c r="F27" s="126"/>
      <c r="G27" s="129"/>
      <c r="H27" s="129"/>
      <c r="I27" s="1" t="b">
        <v>0</v>
      </c>
      <c r="J27" s="1">
        <f t="shared" si="4"/>
        <v>0</v>
      </c>
      <c r="K27" s="9">
        <f t="shared" si="5"/>
        <v>0</v>
      </c>
      <c r="L27" s="9">
        <f t="shared" si="3"/>
        <v>0</v>
      </c>
    </row>
    <row r="28" spans="2:12" ht="23.1" customHeight="1">
      <c r="B28" s="123"/>
      <c r="C28" s="124"/>
      <c r="D28" s="125"/>
      <c r="E28" s="126"/>
      <c r="F28" s="126"/>
      <c r="G28" s="129"/>
      <c r="H28" s="129"/>
      <c r="I28" s="1" t="b">
        <v>0</v>
      </c>
      <c r="J28" s="1">
        <f t="shared" si="4"/>
        <v>0</v>
      </c>
      <c r="K28" s="9">
        <f t="shared" si="5"/>
        <v>0</v>
      </c>
      <c r="L28" s="9">
        <f t="shared" si="3"/>
        <v>0</v>
      </c>
    </row>
    <row r="29" spans="2:12" ht="23.1" customHeight="1">
      <c r="B29" s="123"/>
      <c r="C29" s="124"/>
      <c r="D29" s="125"/>
      <c r="E29" s="126"/>
      <c r="F29" s="126"/>
      <c r="G29" s="129"/>
      <c r="H29" s="129"/>
      <c r="I29" s="1" t="b">
        <v>0</v>
      </c>
      <c r="J29" s="1">
        <f t="shared" si="4"/>
        <v>0</v>
      </c>
      <c r="K29" s="9">
        <f t="shared" si="5"/>
        <v>0</v>
      </c>
      <c r="L29" s="9">
        <f t="shared" si="3"/>
        <v>0</v>
      </c>
    </row>
    <row r="30" spans="2:12" ht="23.1" customHeight="1">
      <c r="B30" s="123"/>
      <c r="C30" s="124"/>
      <c r="D30" s="125"/>
      <c r="E30" s="126"/>
      <c r="F30" s="126"/>
      <c r="G30" s="129"/>
      <c r="H30" s="129"/>
      <c r="I30" s="1" t="b">
        <v>0</v>
      </c>
      <c r="J30" s="1">
        <f t="shared" si="4"/>
        <v>0</v>
      </c>
      <c r="K30" s="9">
        <f t="shared" si="5"/>
        <v>0</v>
      </c>
      <c r="L30" s="9">
        <f t="shared" si="3"/>
        <v>0</v>
      </c>
    </row>
    <row r="31" spans="2:12" ht="23.1" customHeight="1">
      <c r="B31" s="123"/>
      <c r="C31" s="124"/>
      <c r="D31" s="125"/>
      <c r="E31" s="126"/>
      <c r="F31" s="126"/>
      <c r="G31" s="129"/>
      <c r="H31" s="129"/>
      <c r="I31" s="1" t="b">
        <v>0</v>
      </c>
      <c r="J31" s="1">
        <f t="shared" si="4"/>
        <v>0</v>
      </c>
      <c r="K31" s="9">
        <f t="shared" si="5"/>
        <v>0</v>
      </c>
      <c r="L31" s="9">
        <f t="shared" si="3"/>
        <v>0</v>
      </c>
    </row>
    <row r="32" spans="2:12" ht="23.1" customHeight="1">
      <c r="B32" s="123"/>
      <c r="C32" s="124"/>
      <c r="D32" s="125"/>
      <c r="E32" s="126"/>
      <c r="F32" s="126"/>
      <c r="G32" s="129"/>
      <c r="H32" s="129"/>
      <c r="I32" s="1" t="b">
        <v>0</v>
      </c>
      <c r="J32" s="1">
        <f t="shared" si="4"/>
        <v>0</v>
      </c>
      <c r="K32" s="9">
        <f t="shared" si="5"/>
        <v>0</v>
      </c>
      <c r="L32" s="9">
        <f t="shared" ref="L32:L38" si="6">F32</f>
        <v>0</v>
      </c>
    </row>
    <row r="33" spans="2:12" ht="23.1" customHeight="1">
      <c r="B33" s="123"/>
      <c r="C33" s="124"/>
      <c r="D33" s="125"/>
      <c r="E33" s="126"/>
      <c r="F33" s="126"/>
      <c r="G33" s="129"/>
      <c r="H33" s="129"/>
      <c r="I33" s="1" t="b">
        <v>0</v>
      </c>
      <c r="J33" s="1">
        <f t="shared" si="4"/>
        <v>0</v>
      </c>
      <c r="K33" s="9">
        <f t="shared" si="5"/>
        <v>0</v>
      </c>
      <c r="L33" s="9">
        <f t="shared" si="6"/>
        <v>0</v>
      </c>
    </row>
    <row r="34" spans="2:12" ht="23.1" customHeight="1">
      <c r="B34" s="123"/>
      <c r="C34" s="124"/>
      <c r="D34" s="125"/>
      <c r="E34" s="126"/>
      <c r="F34" s="126"/>
      <c r="G34" s="129"/>
      <c r="H34" s="129"/>
      <c r="I34" s="1" t="b">
        <v>0</v>
      </c>
      <c r="J34" s="1">
        <f t="shared" si="4"/>
        <v>0</v>
      </c>
      <c r="K34" s="9">
        <f t="shared" si="5"/>
        <v>0</v>
      </c>
      <c r="L34" s="9">
        <f t="shared" si="6"/>
        <v>0</v>
      </c>
    </row>
    <row r="35" spans="2:12" ht="23.1" customHeight="1">
      <c r="B35" s="123"/>
      <c r="C35" s="124"/>
      <c r="D35" s="125"/>
      <c r="E35" s="126"/>
      <c r="F35" s="126"/>
      <c r="G35" s="129"/>
      <c r="H35" s="129"/>
      <c r="I35" s="1" t="b">
        <v>0</v>
      </c>
      <c r="J35" s="1">
        <f t="shared" si="4"/>
        <v>0</v>
      </c>
      <c r="K35" s="9">
        <f t="shared" si="5"/>
        <v>0</v>
      </c>
      <c r="L35" s="9">
        <f t="shared" si="6"/>
        <v>0</v>
      </c>
    </row>
    <row r="36" spans="2:12" ht="23.1" customHeight="1">
      <c r="B36" s="123"/>
      <c r="C36" s="124"/>
      <c r="D36" s="125"/>
      <c r="E36" s="126"/>
      <c r="F36" s="126"/>
      <c r="G36" s="129"/>
      <c r="H36" s="129"/>
      <c r="I36" s="1" t="b">
        <v>0</v>
      </c>
      <c r="J36" s="1">
        <f t="shared" si="4"/>
        <v>0</v>
      </c>
      <c r="K36" s="9">
        <f t="shared" si="5"/>
        <v>0</v>
      </c>
      <c r="L36" s="9">
        <f t="shared" si="6"/>
        <v>0</v>
      </c>
    </row>
    <row r="37" spans="2:12" ht="23.1" customHeight="1">
      <c r="B37" s="123"/>
      <c r="C37" s="124"/>
      <c r="D37" s="125"/>
      <c r="E37" s="126"/>
      <c r="F37" s="126"/>
      <c r="G37" s="129"/>
      <c r="H37" s="129"/>
      <c r="I37" s="1" t="b">
        <v>0</v>
      </c>
      <c r="J37" s="1">
        <f t="shared" si="4"/>
        <v>0</v>
      </c>
      <c r="K37" s="9">
        <f t="shared" si="5"/>
        <v>0</v>
      </c>
      <c r="L37" s="9">
        <f t="shared" si="6"/>
        <v>0</v>
      </c>
    </row>
    <row r="38" spans="2:12" ht="23.1" customHeight="1">
      <c r="B38" s="123"/>
      <c r="C38" s="124"/>
      <c r="D38" s="125"/>
      <c r="E38" s="126"/>
      <c r="F38" s="126"/>
      <c r="G38" s="129"/>
      <c r="H38" s="129"/>
      <c r="I38" s="1" t="b">
        <v>0</v>
      </c>
      <c r="J38" s="1">
        <f t="shared" si="4"/>
        <v>0</v>
      </c>
      <c r="K38" s="9">
        <f t="shared" si="5"/>
        <v>0</v>
      </c>
      <c r="L38" s="9">
        <f t="shared" si="6"/>
        <v>0</v>
      </c>
    </row>
    <row r="39" spans="2:12" ht="23.1" customHeight="1">
      <c r="B39" s="123"/>
      <c r="C39" s="124"/>
      <c r="D39" s="125"/>
      <c r="E39" s="126"/>
      <c r="F39" s="126"/>
      <c r="G39" s="129"/>
      <c r="H39" s="129"/>
      <c r="I39" s="1" t="b">
        <v>0</v>
      </c>
      <c r="J39" s="1">
        <f t="shared" ref="J39:J47" si="7">C39</f>
        <v>0</v>
      </c>
      <c r="K39" s="9">
        <f t="shared" ref="K39:K47" si="8">IF(I39=TRUE,E39/52/40,E39)</f>
        <v>0</v>
      </c>
      <c r="L39" s="9">
        <f>F39</f>
        <v>0</v>
      </c>
    </row>
    <row r="40" spans="2:12" ht="23.1" customHeight="1">
      <c r="B40" s="123"/>
      <c r="C40" s="124"/>
      <c r="D40" s="125"/>
      <c r="E40" s="126"/>
      <c r="F40" s="126"/>
      <c r="G40" s="129"/>
      <c r="H40" s="129"/>
      <c r="I40" s="1" t="b">
        <v>0</v>
      </c>
      <c r="J40" s="1">
        <f t="shared" si="7"/>
        <v>0</v>
      </c>
      <c r="K40" s="9">
        <f t="shared" si="8"/>
        <v>0</v>
      </c>
      <c r="L40" s="9">
        <f>F40</f>
        <v>0</v>
      </c>
    </row>
    <row r="41" spans="2:12" ht="23.1" customHeight="1">
      <c r="B41" s="123"/>
      <c r="C41" s="124"/>
      <c r="D41" s="125"/>
      <c r="E41" s="126"/>
      <c r="F41" s="126"/>
      <c r="G41" s="129"/>
      <c r="H41" s="129"/>
      <c r="I41" s="1" t="b">
        <v>0</v>
      </c>
      <c r="J41" s="1">
        <f t="shared" si="7"/>
        <v>0</v>
      </c>
      <c r="K41" s="9">
        <f t="shared" si="8"/>
        <v>0</v>
      </c>
      <c r="L41" s="9">
        <f t="shared" ref="L41:L47" si="9">F41</f>
        <v>0</v>
      </c>
    </row>
    <row r="42" spans="2:12" ht="23.1" customHeight="1">
      <c r="B42" s="123"/>
      <c r="C42" s="124"/>
      <c r="D42" s="125"/>
      <c r="E42" s="126"/>
      <c r="F42" s="126"/>
      <c r="G42" s="129"/>
      <c r="H42" s="129"/>
      <c r="I42" s="1" t="b">
        <v>0</v>
      </c>
      <c r="J42" s="1">
        <f t="shared" si="7"/>
        <v>0</v>
      </c>
      <c r="K42" s="9">
        <f t="shared" si="8"/>
        <v>0</v>
      </c>
      <c r="L42" s="9">
        <f t="shared" si="9"/>
        <v>0</v>
      </c>
    </row>
    <row r="43" spans="2:12" ht="23.1" customHeight="1">
      <c r="B43" s="123"/>
      <c r="C43" s="124"/>
      <c r="D43" s="125"/>
      <c r="E43" s="126"/>
      <c r="F43" s="126"/>
      <c r="G43" s="129"/>
      <c r="H43" s="129"/>
      <c r="I43" s="1" t="b">
        <v>0</v>
      </c>
      <c r="J43" s="1">
        <f t="shared" si="7"/>
        <v>0</v>
      </c>
      <c r="K43" s="9">
        <f t="shared" si="8"/>
        <v>0</v>
      </c>
      <c r="L43" s="9">
        <f t="shared" si="9"/>
        <v>0</v>
      </c>
    </row>
    <row r="44" spans="2:12" ht="23.1" customHeight="1">
      <c r="B44" s="123"/>
      <c r="C44" s="124"/>
      <c r="D44" s="125"/>
      <c r="E44" s="126"/>
      <c r="F44" s="126"/>
      <c r="G44" s="129"/>
      <c r="H44" s="129"/>
      <c r="I44" s="1" t="b">
        <v>0</v>
      </c>
      <c r="J44" s="1">
        <f t="shared" si="7"/>
        <v>0</v>
      </c>
      <c r="K44" s="9">
        <f t="shared" si="8"/>
        <v>0</v>
      </c>
      <c r="L44" s="9">
        <f t="shared" si="9"/>
        <v>0</v>
      </c>
    </row>
    <row r="45" spans="2:12" ht="23.1" customHeight="1">
      <c r="B45" s="123"/>
      <c r="C45" s="124"/>
      <c r="D45" s="125"/>
      <c r="E45" s="126"/>
      <c r="F45" s="126"/>
      <c r="G45" s="129"/>
      <c r="H45" s="129"/>
      <c r="I45" s="1" t="b">
        <v>0</v>
      </c>
      <c r="J45" s="1">
        <f t="shared" si="7"/>
        <v>0</v>
      </c>
      <c r="K45" s="9">
        <f t="shared" si="8"/>
        <v>0</v>
      </c>
      <c r="L45" s="9">
        <f t="shared" si="9"/>
        <v>0</v>
      </c>
    </row>
    <row r="46" spans="2:12" ht="23.1" customHeight="1">
      <c r="B46" s="123"/>
      <c r="C46" s="124"/>
      <c r="D46" s="125"/>
      <c r="E46" s="126"/>
      <c r="F46" s="126"/>
      <c r="G46" s="129"/>
      <c r="H46" s="129"/>
      <c r="I46" s="1" t="b">
        <v>0</v>
      </c>
      <c r="J46" s="1">
        <f t="shared" si="7"/>
        <v>0</v>
      </c>
      <c r="K46" s="9">
        <f t="shared" si="8"/>
        <v>0</v>
      </c>
      <c r="L46" s="9">
        <f t="shared" si="9"/>
        <v>0</v>
      </c>
    </row>
    <row r="47" spans="2:12" ht="23.1" customHeight="1">
      <c r="B47" s="123"/>
      <c r="C47" s="124"/>
      <c r="D47" s="125"/>
      <c r="E47" s="126"/>
      <c r="F47" s="126"/>
      <c r="G47" s="129"/>
      <c r="H47" s="129"/>
      <c r="I47" s="1" t="b">
        <v>0</v>
      </c>
      <c r="J47" s="1">
        <f t="shared" si="7"/>
        <v>0</v>
      </c>
      <c r="K47" s="9">
        <f t="shared" si="8"/>
        <v>0</v>
      </c>
      <c r="L47" s="9">
        <f t="shared" si="9"/>
        <v>0</v>
      </c>
    </row>
    <row r="48" spans="2:12" ht="23.1" customHeight="1">
      <c r="B48" s="123"/>
      <c r="C48" s="124"/>
      <c r="D48" s="125"/>
      <c r="E48" s="126"/>
      <c r="F48" s="126"/>
      <c r="G48" s="129"/>
      <c r="H48" s="129"/>
      <c r="I48" s="1" t="b">
        <v>0</v>
      </c>
      <c r="J48" s="1">
        <f t="shared" ref="J48:J54" si="10">C48</f>
        <v>0</v>
      </c>
      <c r="K48" s="9">
        <f t="shared" ref="K48:K54" si="11">IF(I48=TRUE,E48/52/40,E48)</f>
        <v>0</v>
      </c>
      <c r="L48" s="9">
        <f t="shared" ref="L48:L54" si="12">F48</f>
        <v>0</v>
      </c>
    </row>
    <row r="49" spans="2:12" ht="23.1" customHeight="1">
      <c r="B49" s="123"/>
      <c r="C49" s="124"/>
      <c r="D49" s="125"/>
      <c r="E49" s="126"/>
      <c r="F49" s="126"/>
      <c r="G49" s="129"/>
      <c r="H49" s="129"/>
      <c r="I49" s="1" t="b">
        <v>0</v>
      </c>
      <c r="J49" s="1">
        <f t="shared" si="10"/>
        <v>0</v>
      </c>
      <c r="K49" s="9">
        <f t="shared" si="11"/>
        <v>0</v>
      </c>
      <c r="L49" s="9">
        <f t="shared" si="12"/>
        <v>0</v>
      </c>
    </row>
    <row r="50" spans="2:12" ht="23.1" customHeight="1">
      <c r="B50" s="123"/>
      <c r="C50" s="124"/>
      <c r="D50" s="125"/>
      <c r="E50" s="126"/>
      <c r="F50" s="126"/>
      <c r="G50" s="129"/>
      <c r="H50" s="129"/>
      <c r="I50" s="1" t="b">
        <v>0</v>
      </c>
      <c r="J50" s="1">
        <f t="shared" si="10"/>
        <v>0</v>
      </c>
      <c r="K50" s="9">
        <f t="shared" si="11"/>
        <v>0</v>
      </c>
      <c r="L50" s="9">
        <f t="shared" si="12"/>
        <v>0</v>
      </c>
    </row>
    <row r="51" spans="2:12" ht="23.1" customHeight="1">
      <c r="B51" s="123"/>
      <c r="C51" s="124"/>
      <c r="D51" s="125"/>
      <c r="E51" s="126"/>
      <c r="F51" s="126"/>
      <c r="G51" s="129"/>
      <c r="H51" s="129"/>
      <c r="I51" s="1" t="b">
        <v>0</v>
      </c>
      <c r="J51" s="1">
        <f t="shared" si="10"/>
        <v>0</v>
      </c>
      <c r="K51" s="9">
        <f t="shared" si="11"/>
        <v>0</v>
      </c>
      <c r="L51" s="9">
        <f t="shared" si="12"/>
        <v>0</v>
      </c>
    </row>
    <row r="52" spans="2:12" ht="23.1" customHeight="1">
      <c r="B52" s="123"/>
      <c r="C52" s="124"/>
      <c r="D52" s="125"/>
      <c r="E52" s="126"/>
      <c r="F52" s="126"/>
      <c r="G52" s="129"/>
      <c r="H52" s="129"/>
      <c r="I52" s="1" t="b">
        <v>0</v>
      </c>
      <c r="J52" s="1">
        <f t="shared" si="10"/>
        <v>0</v>
      </c>
      <c r="K52" s="9">
        <f t="shared" si="11"/>
        <v>0</v>
      </c>
      <c r="L52" s="9">
        <f t="shared" si="12"/>
        <v>0</v>
      </c>
    </row>
    <row r="53" spans="2:12" ht="23.1" customHeight="1">
      <c r="B53" s="123"/>
      <c r="C53" s="124"/>
      <c r="D53" s="125"/>
      <c r="E53" s="126"/>
      <c r="F53" s="126"/>
      <c r="G53" s="129"/>
      <c r="H53" s="129"/>
      <c r="I53" s="1" t="b">
        <v>0</v>
      </c>
      <c r="J53" s="1">
        <f t="shared" si="10"/>
        <v>0</v>
      </c>
      <c r="K53" s="9">
        <f t="shared" si="11"/>
        <v>0</v>
      </c>
      <c r="L53" s="9">
        <f t="shared" si="12"/>
        <v>0</v>
      </c>
    </row>
    <row r="54" spans="2:12" ht="23.1" customHeight="1">
      <c r="B54" s="123"/>
      <c r="C54" s="124"/>
      <c r="D54" s="125"/>
      <c r="E54" s="126"/>
      <c r="F54" s="126"/>
      <c r="G54" s="129"/>
      <c r="H54" s="129"/>
      <c r="I54" s="1" t="b">
        <v>0</v>
      </c>
      <c r="J54" s="1">
        <f t="shared" si="10"/>
        <v>0</v>
      </c>
      <c r="K54" s="9">
        <f t="shared" si="11"/>
        <v>0</v>
      </c>
      <c r="L54" s="9">
        <f t="shared" si="12"/>
        <v>0</v>
      </c>
    </row>
    <row r="55" spans="2:12" ht="23.1" customHeight="1"/>
    <row r="56" spans="2:12" ht="23.1" customHeight="1"/>
    <row r="57" spans="2:12" ht="23.1" customHeight="1"/>
    <row r="58" spans="2:12" ht="23.1" customHeight="1"/>
    <row r="59" spans="2:12" ht="23.1" customHeight="1"/>
    <row r="60" spans="2:12" ht="23.1" customHeight="1"/>
    <row r="61" spans="2:12" ht="23.1" customHeight="1"/>
    <row r="62" spans="2:12" ht="23.1" customHeight="1"/>
    <row r="63" spans="2:12" ht="23.1" customHeight="1"/>
    <row r="64" spans="2:12"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row r="115" ht="23.1" customHeight="1"/>
    <row r="116" ht="23.1" customHeight="1"/>
    <row r="117" ht="23.1" customHeight="1"/>
    <row r="118" ht="23.1" customHeight="1"/>
    <row r="119" ht="23.1" customHeight="1"/>
    <row r="120" ht="23.1" customHeight="1"/>
    <row r="121" ht="23.1" customHeight="1"/>
    <row r="122" ht="23.1" customHeight="1"/>
    <row r="123" ht="23.1" customHeight="1"/>
    <row r="124" ht="23.1" customHeight="1"/>
    <row r="125" ht="23.1" customHeight="1"/>
    <row r="126" ht="23.1" customHeight="1"/>
    <row r="127" ht="23.1" customHeight="1"/>
    <row r="128" ht="23.1" customHeight="1"/>
    <row r="129" ht="23.1" customHeight="1"/>
    <row r="130" ht="23.1" customHeight="1"/>
    <row r="131" ht="23.1" customHeight="1"/>
    <row r="132" ht="23.1" customHeight="1"/>
    <row r="133" ht="23.1" customHeight="1"/>
    <row r="134" ht="23.1" customHeight="1"/>
    <row r="135" ht="23.1" customHeight="1"/>
    <row r="136" ht="23.1" customHeight="1"/>
    <row r="137" ht="23.1" customHeight="1"/>
    <row r="138" ht="23.1" customHeight="1"/>
    <row r="139" ht="23.1" customHeight="1"/>
    <row r="140" ht="23.1" customHeight="1"/>
    <row r="141" ht="23.1" customHeight="1"/>
    <row r="142" ht="23.1" customHeight="1"/>
    <row r="143" ht="23.1" customHeight="1"/>
    <row r="144" ht="23.1" customHeight="1"/>
    <row r="145" ht="23.1" customHeight="1"/>
    <row r="146" ht="23.1" customHeight="1"/>
    <row r="147" ht="23.1" customHeight="1"/>
    <row r="148" ht="23.1" customHeight="1"/>
  </sheetData>
  <sheetProtection formatCells="0" formatColumns="0" formatRows="0"/>
  <mergeCells count="1">
    <mergeCell ref="B3:F3"/>
  </mergeCells>
  <phoneticPr fontId="11" type="noConversion"/>
  <conditionalFormatting sqref="E5:F24">
    <cfRule type="expression" dxfId="678" priority="13" stopIfTrue="1">
      <formula>$I$3=TRUE</formula>
    </cfRule>
  </conditionalFormatting>
  <conditionalFormatting sqref="E25:F25">
    <cfRule type="expression" dxfId="677" priority="12" stopIfTrue="1">
      <formula>$I$3=TRUE</formula>
    </cfRule>
  </conditionalFormatting>
  <conditionalFormatting sqref="E26:F26">
    <cfRule type="expression" dxfId="676" priority="11" stopIfTrue="1">
      <formula>$I$3=TRUE</formula>
    </cfRule>
  </conditionalFormatting>
  <conditionalFormatting sqref="E27:F27">
    <cfRule type="expression" dxfId="675" priority="10" stopIfTrue="1">
      <formula>$I$3=TRUE</formula>
    </cfRule>
  </conditionalFormatting>
  <conditionalFormatting sqref="E28:F28">
    <cfRule type="expression" dxfId="674" priority="9" stopIfTrue="1">
      <formula>$I$3=TRUE</formula>
    </cfRule>
  </conditionalFormatting>
  <conditionalFormatting sqref="E29:F29">
    <cfRule type="expression" dxfId="673" priority="8" stopIfTrue="1">
      <formula>$I$3=TRUE</formula>
    </cfRule>
  </conditionalFormatting>
  <conditionalFormatting sqref="E30:F30">
    <cfRule type="expression" dxfId="672" priority="7" stopIfTrue="1">
      <formula>$I$3=TRUE</formula>
    </cfRule>
  </conditionalFormatting>
  <conditionalFormatting sqref="E31:F31">
    <cfRule type="expression" dxfId="671" priority="6" stopIfTrue="1">
      <formula>$I$3=TRUE</formula>
    </cfRule>
  </conditionalFormatting>
  <conditionalFormatting sqref="E32:F38">
    <cfRule type="expression" dxfId="670" priority="5" stopIfTrue="1">
      <formula>$I$3=TRUE</formula>
    </cfRule>
  </conditionalFormatting>
  <conditionalFormatting sqref="E39:F39">
    <cfRule type="expression" dxfId="669" priority="4" stopIfTrue="1">
      <formula>$I$3=TRUE</formula>
    </cfRule>
  </conditionalFormatting>
  <conditionalFormatting sqref="E40:F40">
    <cfRule type="expression" dxfId="668" priority="3" stopIfTrue="1">
      <formula>$I$3=TRUE</formula>
    </cfRule>
  </conditionalFormatting>
  <conditionalFormatting sqref="E41:F47">
    <cfRule type="expression" dxfId="667" priority="2" stopIfTrue="1">
      <formula>$I$3=TRUE</formula>
    </cfRule>
  </conditionalFormatting>
  <conditionalFormatting sqref="E48:F54">
    <cfRule type="expression" dxfId="666" priority="1" stopIfTrue="1">
      <formula>$I$3=TRUE</formula>
    </cfRule>
  </conditionalFormatting>
  <dataValidations count="2">
    <dataValidation type="list" allowBlank="1" showInputMessage="1" showErrorMessage="1" sqref="B5" xr:uid="{00000000-0002-0000-0000-000000000000}">
      <formula1>$N$6:$N$12</formula1>
    </dataValidation>
    <dataValidation type="list" allowBlank="1" showInputMessage="1" showErrorMessage="1" sqref="B6:B54" xr:uid="{00000000-0002-0000-0000-000001000000}">
      <formula1>$N$6:$N$14</formula1>
    </dataValidation>
  </dataValidations>
  <pageMargins left="0.75" right="0.75" top="1" bottom="1" header="0.5" footer="0.5"/>
  <pageSetup paperSize="296" orientation="portrait" horizontalDpi="4800" verticalDpi="1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locked="0" defaultSize="0" autoFill="0" autoLine="0" autoPict="0">
                <anchor moveWithCells="1">
                  <from>
                    <xdr:col>5</xdr:col>
                    <xdr:colOff>711200</xdr:colOff>
                    <xdr:row>2</xdr:row>
                    <xdr:rowOff>25400</xdr:rowOff>
                  </from>
                  <to>
                    <xdr:col>6</xdr:col>
                    <xdr:colOff>101600</xdr:colOff>
                    <xdr:row>2</xdr:row>
                    <xdr:rowOff>177800</xdr:rowOff>
                  </to>
                </anchor>
              </controlPr>
            </control>
          </mc:Choice>
        </mc:AlternateContent>
        <mc:AlternateContent xmlns:mc="http://schemas.openxmlformats.org/markup-compatibility/2006">
          <mc:Choice Requires="x14">
            <control shapeId="1026" r:id="rId4" name="Check Box 2">
              <controlPr locked="0" defaultSize="0" print="0" autoFill="0" autoLine="0" autoPict="0">
                <anchor moveWithCells="1">
                  <from>
                    <xdr:col>3</xdr:col>
                    <xdr:colOff>177800</xdr:colOff>
                    <xdr:row>4</xdr:row>
                    <xdr:rowOff>25400</xdr:rowOff>
                  </from>
                  <to>
                    <xdr:col>3</xdr:col>
                    <xdr:colOff>444500</xdr:colOff>
                    <xdr:row>4</xdr:row>
                    <xdr:rowOff>254000</xdr:rowOff>
                  </to>
                </anchor>
              </controlPr>
            </control>
          </mc:Choice>
        </mc:AlternateContent>
        <mc:AlternateContent xmlns:mc="http://schemas.openxmlformats.org/markup-compatibility/2006">
          <mc:Choice Requires="x14">
            <control shapeId="1028" r:id="rId5" name="Check Box 4">
              <controlPr locked="0" defaultSize="0" print="0" autoFill="0" autoLine="0" autoPict="0">
                <anchor moveWithCells="1">
                  <from>
                    <xdr:col>3</xdr:col>
                    <xdr:colOff>177800</xdr:colOff>
                    <xdr:row>5</xdr:row>
                    <xdr:rowOff>38100</xdr:rowOff>
                  </from>
                  <to>
                    <xdr:col>3</xdr:col>
                    <xdr:colOff>457200</xdr:colOff>
                    <xdr:row>5</xdr:row>
                    <xdr:rowOff>266700</xdr:rowOff>
                  </to>
                </anchor>
              </controlPr>
            </control>
          </mc:Choice>
        </mc:AlternateContent>
        <mc:AlternateContent xmlns:mc="http://schemas.openxmlformats.org/markup-compatibility/2006">
          <mc:Choice Requires="x14">
            <control shapeId="1029" r:id="rId6" name="Check Box 5">
              <controlPr locked="0" defaultSize="0" print="0" autoFill="0" autoLine="0" autoPict="0">
                <anchor moveWithCells="1">
                  <from>
                    <xdr:col>3</xdr:col>
                    <xdr:colOff>177800</xdr:colOff>
                    <xdr:row>6</xdr:row>
                    <xdr:rowOff>25400</xdr:rowOff>
                  </from>
                  <to>
                    <xdr:col>3</xdr:col>
                    <xdr:colOff>444500</xdr:colOff>
                    <xdr:row>6</xdr:row>
                    <xdr:rowOff>254000</xdr:rowOff>
                  </to>
                </anchor>
              </controlPr>
            </control>
          </mc:Choice>
        </mc:AlternateContent>
        <mc:AlternateContent xmlns:mc="http://schemas.openxmlformats.org/markup-compatibility/2006">
          <mc:Choice Requires="x14">
            <control shapeId="1030" r:id="rId7" name="Check Box 6">
              <controlPr locked="0" defaultSize="0" print="0" autoFill="0" autoLine="0" autoPict="0">
                <anchor moveWithCells="1">
                  <from>
                    <xdr:col>3</xdr:col>
                    <xdr:colOff>177800</xdr:colOff>
                    <xdr:row>7</xdr:row>
                    <xdr:rowOff>25400</xdr:rowOff>
                  </from>
                  <to>
                    <xdr:col>3</xdr:col>
                    <xdr:colOff>444500</xdr:colOff>
                    <xdr:row>7</xdr:row>
                    <xdr:rowOff>254000</xdr:rowOff>
                  </to>
                </anchor>
              </controlPr>
            </control>
          </mc:Choice>
        </mc:AlternateContent>
        <mc:AlternateContent xmlns:mc="http://schemas.openxmlformats.org/markup-compatibility/2006">
          <mc:Choice Requires="x14">
            <control shapeId="1031" r:id="rId8" name="Check Box 7">
              <controlPr locked="0" defaultSize="0" print="0" autoFill="0" autoLine="0" autoPict="0">
                <anchor moveWithCells="1">
                  <from>
                    <xdr:col>3</xdr:col>
                    <xdr:colOff>177800</xdr:colOff>
                    <xdr:row>8</xdr:row>
                    <xdr:rowOff>25400</xdr:rowOff>
                  </from>
                  <to>
                    <xdr:col>3</xdr:col>
                    <xdr:colOff>444500</xdr:colOff>
                    <xdr:row>8</xdr:row>
                    <xdr:rowOff>254000</xdr:rowOff>
                  </to>
                </anchor>
              </controlPr>
            </control>
          </mc:Choice>
        </mc:AlternateContent>
        <mc:AlternateContent xmlns:mc="http://schemas.openxmlformats.org/markup-compatibility/2006">
          <mc:Choice Requires="x14">
            <control shapeId="1032" r:id="rId9" name="Check Box 8">
              <controlPr locked="0" defaultSize="0" print="0" autoFill="0" autoLine="0" autoPict="0">
                <anchor moveWithCells="1">
                  <from>
                    <xdr:col>3</xdr:col>
                    <xdr:colOff>177800</xdr:colOff>
                    <xdr:row>9</xdr:row>
                    <xdr:rowOff>25400</xdr:rowOff>
                  </from>
                  <to>
                    <xdr:col>3</xdr:col>
                    <xdr:colOff>444500</xdr:colOff>
                    <xdr:row>9</xdr:row>
                    <xdr:rowOff>254000</xdr:rowOff>
                  </to>
                </anchor>
              </controlPr>
            </control>
          </mc:Choice>
        </mc:AlternateContent>
        <mc:AlternateContent xmlns:mc="http://schemas.openxmlformats.org/markup-compatibility/2006">
          <mc:Choice Requires="x14">
            <control shapeId="1033" r:id="rId10" name="Check Box 9">
              <controlPr locked="0" defaultSize="0" print="0" autoFill="0" autoLine="0" autoPict="0">
                <anchor moveWithCells="1">
                  <from>
                    <xdr:col>3</xdr:col>
                    <xdr:colOff>177800</xdr:colOff>
                    <xdr:row>10</xdr:row>
                    <xdr:rowOff>25400</xdr:rowOff>
                  </from>
                  <to>
                    <xdr:col>3</xdr:col>
                    <xdr:colOff>444500</xdr:colOff>
                    <xdr:row>10</xdr:row>
                    <xdr:rowOff>254000</xdr:rowOff>
                  </to>
                </anchor>
              </controlPr>
            </control>
          </mc:Choice>
        </mc:AlternateContent>
        <mc:AlternateContent xmlns:mc="http://schemas.openxmlformats.org/markup-compatibility/2006">
          <mc:Choice Requires="x14">
            <control shapeId="1034" r:id="rId11" name="Check Box 10">
              <controlPr locked="0" defaultSize="0" print="0" autoFill="0" autoLine="0" autoPict="0">
                <anchor moveWithCells="1">
                  <from>
                    <xdr:col>3</xdr:col>
                    <xdr:colOff>177800</xdr:colOff>
                    <xdr:row>11</xdr:row>
                    <xdr:rowOff>25400</xdr:rowOff>
                  </from>
                  <to>
                    <xdr:col>3</xdr:col>
                    <xdr:colOff>444500</xdr:colOff>
                    <xdr:row>11</xdr:row>
                    <xdr:rowOff>254000</xdr:rowOff>
                  </to>
                </anchor>
              </controlPr>
            </control>
          </mc:Choice>
        </mc:AlternateContent>
        <mc:AlternateContent xmlns:mc="http://schemas.openxmlformats.org/markup-compatibility/2006">
          <mc:Choice Requires="x14">
            <control shapeId="1035" r:id="rId12" name="Check Box 11">
              <controlPr locked="0" defaultSize="0" print="0" autoFill="0" autoLine="0" autoPict="0">
                <anchor moveWithCells="1">
                  <from>
                    <xdr:col>3</xdr:col>
                    <xdr:colOff>177800</xdr:colOff>
                    <xdr:row>12</xdr:row>
                    <xdr:rowOff>25400</xdr:rowOff>
                  </from>
                  <to>
                    <xdr:col>3</xdr:col>
                    <xdr:colOff>444500</xdr:colOff>
                    <xdr:row>12</xdr:row>
                    <xdr:rowOff>254000</xdr:rowOff>
                  </to>
                </anchor>
              </controlPr>
            </control>
          </mc:Choice>
        </mc:AlternateContent>
        <mc:AlternateContent xmlns:mc="http://schemas.openxmlformats.org/markup-compatibility/2006">
          <mc:Choice Requires="x14">
            <control shapeId="1036" r:id="rId13" name="Check Box 12">
              <controlPr locked="0" defaultSize="0" print="0" autoFill="0" autoLine="0" autoPict="0">
                <anchor moveWithCells="1">
                  <from>
                    <xdr:col>3</xdr:col>
                    <xdr:colOff>177800</xdr:colOff>
                    <xdr:row>13</xdr:row>
                    <xdr:rowOff>25400</xdr:rowOff>
                  </from>
                  <to>
                    <xdr:col>3</xdr:col>
                    <xdr:colOff>444500</xdr:colOff>
                    <xdr:row>13</xdr:row>
                    <xdr:rowOff>254000</xdr:rowOff>
                  </to>
                </anchor>
              </controlPr>
            </control>
          </mc:Choice>
        </mc:AlternateContent>
        <mc:AlternateContent xmlns:mc="http://schemas.openxmlformats.org/markup-compatibility/2006">
          <mc:Choice Requires="x14">
            <control shapeId="1037" r:id="rId14" name="Check Box 13">
              <controlPr locked="0" defaultSize="0" print="0" autoFill="0" autoLine="0" autoPict="0">
                <anchor moveWithCells="1">
                  <from>
                    <xdr:col>3</xdr:col>
                    <xdr:colOff>177800</xdr:colOff>
                    <xdr:row>14</xdr:row>
                    <xdr:rowOff>38100</xdr:rowOff>
                  </from>
                  <to>
                    <xdr:col>3</xdr:col>
                    <xdr:colOff>444500</xdr:colOff>
                    <xdr:row>14</xdr:row>
                    <xdr:rowOff>254000</xdr:rowOff>
                  </to>
                </anchor>
              </controlPr>
            </control>
          </mc:Choice>
        </mc:AlternateContent>
        <mc:AlternateContent xmlns:mc="http://schemas.openxmlformats.org/markup-compatibility/2006">
          <mc:Choice Requires="x14">
            <control shapeId="1038" r:id="rId15" name="Check Box 14">
              <controlPr locked="0" defaultSize="0" print="0" autoFill="0" autoLine="0" autoPict="0">
                <anchor moveWithCells="1">
                  <from>
                    <xdr:col>3</xdr:col>
                    <xdr:colOff>177800</xdr:colOff>
                    <xdr:row>15</xdr:row>
                    <xdr:rowOff>25400</xdr:rowOff>
                  </from>
                  <to>
                    <xdr:col>3</xdr:col>
                    <xdr:colOff>444500</xdr:colOff>
                    <xdr:row>15</xdr:row>
                    <xdr:rowOff>254000</xdr:rowOff>
                  </to>
                </anchor>
              </controlPr>
            </control>
          </mc:Choice>
        </mc:AlternateContent>
        <mc:AlternateContent xmlns:mc="http://schemas.openxmlformats.org/markup-compatibility/2006">
          <mc:Choice Requires="x14">
            <control shapeId="1039" r:id="rId16" name="Check Box 15">
              <controlPr locked="0" defaultSize="0" print="0" autoFill="0" autoLine="0" autoPict="0">
                <anchor moveWithCells="1">
                  <from>
                    <xdr:col>3</xdr:col>
                    <xdr:colOff>177800</xdr:colOff>
                    <xdr:row>16</xdr:row>
                    <xdr:rowOff>25400</xdr:rowOff>
                  </from>
                  <to>
                    <xdr:col>3</xdr:col>
                    <xdr:colOff>444500</xdr:colOff>
                    <xdr:row>16</xdr:row>
                    <xdr:rowOff>254000</xdr:rowOff>
                  </to>
                </anchor>
              </controlPr>
            </control>
          </mc:Choice>
        </mc:AlternateContent>
        <mc:AlternateContent xmlns:mc="http://schemas.openxmlformats.org/markup-compatibility/2006">
          <mc:Choice Requires="x14">
            <control shapeId="1040" r:id="rId17" name="Check Box 16">
              <controlPr locked="0" defaultSize="0" print="0" autoFill="0" autoLine="0" autoPict="0">
                <anchor moveWithCells="1">
                  <from>
                    <xdr:col>3</xdr:col>
                    <xdr:colOff>177800</xdr:colOff>
                    <xdr:row>17</xdr:row>
                    <xdr:rowOff>25400</xdr:rowOff>
                  </from>
                  <to>
                    <xdr:col>3</xdr:col>
                    <xdr:colOff>444500</xdr:colOff>
                    <xdr:row>17</xdr:row>
                    <xdr:rowOff>254000</xdr:rowOff>
                  </to>
                </anchor>
              </controlPr>
            </control>
          </mc:Choice>
        </mc:AlternateContent>
        <mc:AlternateContent xmlns:mc="http://schemas.openxmlformats.org/markup-compatibility/2006">
          <mc:Choice Requires="x14">
            <control shapeId="1041" r:id="rId18" name="Check Box 17">
              <controlPr locked="0" defaultSize="0" print="0" autoFill="0" autoLine="0" autoPict="0">
                <anchor moveWithCells="1">
                  <from>
                    <xdr:col>3</xdr:col>
                    <xdr:colOff>177800</xdr:colOff>
                    <xdr:row>18</xdr:row>
                    <xdr:rowOff>25400</xdr:rowOff>
                  </from>
                  <to>
                    <xdr:col>3</xdr:col>
                    <xdr:colOff>444500</xdr:colOff>
                    <xdr:row>18</xdr:row>
                    <xdr:rowOff>254000</xdr:rowOff>
                  </to>
                </anchor>
              </controlPr>
            </control>
          </mc:Choice>
        </mc:AlternateContent>
        <mc:AlternateContent xmlns:mc="http://schemas.openxmlformats.org/markup-compatibility/2006">
          <mc:Choice Requires="x14">
            <control shapeId="1042" r:id="rId19" name="Check Box 18">
              <controlPr locked="0" defaultSize="0" print="0" autoFill="0" autoLine="0" autoPict="0">
                <anchor moveWithCells="1">
                  <from>
                    <xdr:col>3</xdr:col>
                    <xdr:colOff>177800</xdr:colOff>
                    <xdr:row>19</xdr:row>
                    <xdr:rowOff>25400</xdr:rowOff>
                  </from>
                  <to>
                    <xdr:col>3</xdr:col>
                    <xdr:colOff>444500</xdr:colOff>
                    <xdr:row>19</xdr:row>
                    <xdr:rowOff>254000</xdr:rowOff>
                  </to>
                </anchor>
              </controlPr>
            </control>
          </mc:Choice>
        </mc:AlternateContent>
        <mc:AlternateContent xmlns:mc="http://schemas.openxmlformats.org/markup-compatibility/2006">
          <mc:Choice Requires="x14">
            <control shapeId="1043" r:id="rId20" name="Check Box 19">
              <controlPr locked="0" defaultSize="0" print="0" autoFill="0" autoLine="0" autoPict="0">
                <anchor moveWithCells="1">
                  <from>
                    <xdr:col>3</xdr:col>
                    <xdr:colOff>177800</xdr:colOff>
                    <xdr:row>20</xdr:row>
                    <xdr:rowOff>25400</xdr:rowOff>
                  </from>
                  <to>
                    <xdr:col>3</xdr:col>
                    <xdr:colOff>444500</xdr:colOff>
                    <xdr:row>20</xdr:row>
                    <xdr:rowOff>254000</xdr:rowOff>
                  </to>
                </anchor>
              </controlPr>
            </control>
          </mc:Choice>
        </mc:AlternateContent>
        <mc:AlternateContent xmlns:mc="http://schemas.openxmlformats.org/markup-compatibility/2006">
          <mc:Choice Requires="x14">
            <control shapeId="1044" r:id="rId21" name="Check Box 20">
              <controlPr locked="0" defaultSize="0" print="0" autoFill="0" autoLine="0" autoPict="0">
                <anchor moveWithCells="1">
                  <from>
                    <xdr:col>3</xdr:col>
                    <xdr:colOff>177800</xdr:colOff>
                    <xdr:row>21</xdr:row>
                    <xdr:rowOff>25400</xdr:rowOff>
                  </from>
                  <to>
                    <xdr:col>3</xdr:col>
                    <xdr:colOff>444500</xdr:colOff>
                    <xdr:row>21</xdr:row>
                    <xdr:rowOff>254000</xdr:rowOff>
                  </to>
                </anchor>
              </controlPr>
            </control>
          </mc:Choice>
        </mc:AlternateContent>
        <mc:AlternateContent xmlns:mc="http://schemas.openxmlformats.org/markup-compatibility/2006">
          <mc:Choice Requires="x14">
            <control shapeId="1045" r:id="rId22" name="Check Box 21">
              <controlPr locked="0" defaultSize="0" print="0" autoFill="0" autoLine="0" autoPict="0">
                <anchor moveWithCells="1">
                  <from>
                    <xdr:col>3</xdr:col>
                    <xdr:colOff>177800</xdr:colOff>
                    <xdr:row>22</xdr:row>
                    <xdr:rowOff>25400</xdr:rowOff>
                  </from>
                  <to>
                    <xdr:col>3</xdr:col>
                    <xdr:colOff>444500</xdr:colOff>
                    <xdr:row>22</xdr:row>
                    <xdr:rowOff>254000</xdr:rowOff>
                  </to>
                </anchor>
              </controlPr>
            </control>
          </mc:Choice>
        </mc:AlternateContent>
        <mc:AlternateContent xmlns:mc="http://schemas.openxmlformats.org/markup-compatibility/2006">
          <mc:Choice Requires="x14">
            <control shapeId="1067" r:id="rId23" name="Check Box 43">
              <controlPr locked="0" defaultSize="0" print="0" autoFill="0" autoLine="0" autoPict="0">
                <anchor moveWithCells="1">
                  <from>
                    <xdr:col>3</xdr:col>
                    <xdr:colOff>177800</xdr:colOff>
                    <xdr:row>23</xdr:row>
                    <xdr:rowOff>25400</xdr:rowOff>
                  </from>
                  <to>
                    <xdr:col>3</xdr:col>
                    <xdr:colOff>444500</xdr:colOff>
                    <xdr:row>23</xdr:row>
                    <xdr:rowOff>254000</xdr:rowOff>
                  </to>
                </anchor>
              </controlPr>
            </control>
          </mc:Choice>
        </mc:AlternateContent>
        <mc:AlternateContent xmlns:mc="http://schemas.openxmlformats.org/markup-compatibility/2006">
          <mc:Choice Requires="x14">
            <control shapeId="1072" r:id="rId24" name="Check Box 48">
              <controlPr locked="0" defaultSize="0" print="0" autoFill="0" autoLine="0" autoPict="0">
                <anchor moveWithCells="1">
                  <from>
                    <xdr:col>3</xdr:col>
                    <xdr:colOff>177800</xdr:colOff>
                    <xdr:row>24</xdr:row>
                    <xdr:rowOff>25400</xdr:rowOff>
                  </from>
                  <to>
                    <xdr:col>3</xdr:col>
                    <xdr:colOff>457200</xdr:colOff>
                    <xdr:row>24</xdr:row>
                    <xdr:rowOff>254000</xdr:rowOff>
                  </to>
                </anchor>
              </controlPr>
            </control>
          </mc:Choice>
        </mc:AlternateContent>
        <mc:AlternateContent xmlns:mc="http://schemas.openxmlformats.org/markup-compatibility/2006">
          <mc:Choice Requires="x14">
            <control shapeId="1073" r:id="rId25" name="Check Box 49">
              <controlPr locked="0" defaultSize="0" print="0" autoFill="0" autoLine="0" autoPict="0">
                <anchor moveWithCells="1">
                  <from>
                    <xdr:col>3</xdr:col>
                    <xdr:colOff>177800</xdr:colOff>
                    <xdr:row>25</xdr:row>
                    <xdr:rowOff>25400</xdr:rowOff>
                  </from>
                  <to>
                    <xdr:col>3</xdr:col>
                    <xdr:colOff>457200</xdr:colOff>
                    <xdr:row>25</xdr:row>
                    <xdr:rowOff>254000</xdr:rowOff>
                  </to>
                </anchor>
              </controlPr>
            </control>
          </mc:Choice>
        </mc:AlternateContent>
        <mc:AlternateContent xmlns:mc="http://schemas.openxmlformats.org/markup-compatibility/2006">
          <mc:Choice Requires="x14">
            <control shapeId="1074" r:id="rId26" name="Check Box 50">
              <controlPr locked="0" defaultSize="0" print="0" autoFill="0" autoLine="0" autoPict="0">
                <anchor moveWithCells="1">
                  <from>
                    <xdr:col>3</xdr:col>
                    <xdr:colOff>177800</xdr:colOff>
                    <xdr:row>26</xdr:row>
                    <xdr:rowOff>25400</xdr:rowOff>
                  </from>
                  <to>
                    <xdr:col>3</xdr:col>
                    <xdr:colOff>457200</xdr:colOff>
                    <xdr:row>26</xdr:row>
                    <xdr:rowOff>254000</xdr:rowOff>
                  </to>
                </anchor>
              </controlPr>
            </control>
          </mc:Choice>
        </mc:AlternateContent>
        <mc:AlternateContent xmlns:mc="http://schemas.openxmlformats.org/markup-compatibility/2006">
          <mc:Choice Requires="x14">
            <control shapeId="1075" r:id="rId27" name="Check Box 51">
              <controlPr locked="0" defaultSize="0" print="0" autoFill="0" autoLine="0" autoPict="0">
                <anchor moveWithCells="1">
                  <from>
                    <xdr:col>3</xdr:col>
                    <xdr:colOff>177800</xdr:colOff>
                    <xdr:row>27</xdr:row>
                    <xdr:rowOff>25400</xdr:rowOff>
                  </from>
                  <to>
                    <xdr:col>3</xdr:col>
                    <xdr:colOff>457200</xdr:colOff>
                    <xdr:row>27</xdr:row>
                    <xdr:rowOff>254000</xdr:rowOff>
                  </to>
                </anchor>
              </controlPr>
            </control>
          </mc:Choice>
        </mc:AlternateContent>
        <mc:AlternateContent xmlns:mc="http://schemas.openxmlformats.org/markup-compatibility/2006">
          <mc:Choice Requires="x14">
            <control shapeId="1076" r:id="rId28" name="Check Box 52">
              <controlPr locked="0" defaultSize="0" print="0" autoFill="0" autoLine="0" autoPict="0">
                <anchor moveWithCells="1">
                  <from>
                    <xdr:col>3</xdr:col>
                    <xdr:colOff>177800</xdr:colOff>
                    <xdr:row>28</xdr:row>
                    <xdr:rowOff>25400</xdr:rowOff>
                  </from>
                  <to>
                    <xdr:col>3</xdr:col>
                    <xdr:colOff>457200</xdr:colOff>
                    <xdr:row>28</xdr:row>
                    <xdr:rowOff>254000</xdr:rowOff>
                  </to>
                </anchor>
              </controlPr>
            </control>
          </mc:Choice>
        </mc:AlternateContent>
        <mc:AlternateContent xmlns:mc="http://schemas.openxmlformats.org/markup-compatibility/2006">
          <mc:Choice Requires="x14">
            <control shapeId="1077" r:id="rId29" name="Check Box 53">
              <controlPr locked="0" defaultSize="0" print="0" autoFill="0" autoLine="0" autoPict="0">
                <anchor moveWithCells="1">
                  <from>
                    <xdr:col>3</xdr:col>
                    <xdr:colOff>177800</xdr:colOff>
                    <xdr:row>29</xdr:row>
                    <xdr:rowOff>25400</xdr:rowOff>
                  </from>
                  <to>
                    <xdr:col>3</xdr:col>
                    <xdr:colOff>457200</xdr:colOff>
                    <xdr:row>29</xdr:row>
                    <xdr:rowOff>254000</xdr:rowOff>
                  </to>
                </anchor>
              </controlPr>
            </control>
          </mc:Choice>
        </mc:AlternateContent>
        <mc:AlternateContent xmlns:mc="http://schemas.openxmlformats.org/markup-compatibility/2006">
          <mc:Choice Requires="x14">
            <control shapeId="1078" r:id="rId30" name="Check Box 54">
              <controlPr locked="0" defaultSize="0" print="0" autoFill="0" autoLine="0" autoPict="0">
                <anchor moveWithCells="1">
                  <from>
                    <xdr:col>3</xdr:col>
                    <xdr:colOff>177800</xdr:colOff>
                    <xdr:row>30</xdr:row>
                    <xdr:rowOff>25400</xdr:rowOff>
                  </from>
                  <to>
                    <xdr:col>3</xdr:col>
                    <xdr:colOff>457200</xdr:colOff>
                    <xdr:row>30</xdr:row>
                    <xdr:rowOff>254000</xdr:rowOff>
                  </to>
                </anchor>
              </controlPr>
            </control>
          </mc:Choice>
        </mc:AlternateContent>
        <mc:AlternateContent xmlns:mc="http://schemas.openxmlformats.org/markup-compatibility/2006">
          <mc:Choice Requires="x14">
            <control shapeId="1079" r:id="rId31" name="Check Box 55">
              <controlPr locked="0" defaultSize="0" print="0" autoFill="0" autoLine="0" autoPict="0">
                <anchor moveWithCells="1">
                  <from>
                    <xdr:col>3</xdr:col>
                    <xdr:colOff>177800</xdr:colOff>
                    <xdr:row>31</xdr:row>
                    <xdr:rowOff>25400</xdr:rowOff>
                  </from>
                  <to>
                    <xdr:col>3</xdr:col>
                    <xdr:colOff>457200</xdr:colOff>
                    <xdr:row>31</xdr:row>
                    <xdr:rowOff>254000</xdr:rowOff>
                  </to>
                </anchor>
              </controlPr>
            </control>
          </mc:Choice>
        </mc:AlternateContent>
        <mc:AlternateContent xmlns:mc="http://schemas.openxmlformats.org/markup-compatibility/2006">
          <mc:Choice Requires="x14">
            <control shapeId="1080" r:id="rId32" name="Check Box 56">
              <controlPr locked="0" defaultSize="0" print="0" autoFill="0" autoLine="0" autoPict="0">
                <anchor moveWithCells="1">
                  <from>
                    <xdr:col>3</xdr:col>
                    <xdr:colOff>177800</xdr:colOff>
                    <xdr:row>32</xdr:row>
                    <xdr:rowOff>25400</xdr:rowOff>
                  </from>
                  <to>
                    <xdr:col>3</xdr:col>
                    <xdr:colOff>457200</xdr:colOff>
                    <xdr:row>32</xdr:row>
                    <xdr:rowOff>254000</xdr:rowOff>
                  </to>
                </anchor>
              </controlPr>
            </control>
          </mc:Choice>
        </mc:AlternateContent>
        <mc:AlternateContent xmlns:mc="http://schemas.openxmlformats.org/markup-compatibility/2006">
          <mc:Choice Requires="x14">
            <control shapeId="1081" r:id="rId33" name="Check Box 57">
              <controlPr locked="0" defaultSize="0" print="0" autoFill="0" autoLine="0" autoPict="0">
                <anchor moveWithCells="1">
                  <from>
                    <xdr:col>3</xdr:col>
                    <xdr:colOff>177800</xdr:colOff>
                    <xdr:row>33</xdr:row>
                    <xdr:rowOff>25400</xdr:rowOff>
                  </from>
                  <to>
                    <xdr:col>3</xdr:col>
                    <xdr:colOff>457200</xdr:colOff>
                    <xdr:row>33</xdr:row>
                    <xdr:rowOff>254000</xdr:rowOff>
                  </to>
                </anchor>
              </controlPr>
            </control>
          </mc:Choice>
        </mc:AlternateContent>
        <mc:AlternateContent xmlns:mc="http://schemas.openxmlformats.org/markup-compatibility/2006">
          <mc:Choice Requires="x14">
            <control shapeId="1082" r:id="rId34" name="Check Box 58">
              <controlPr locked="0" defaultSize="0" print="0" autoFill="0" autoLine="0" autoPict="0">
                <anchor moveWithCells="1">
                  <from>
                    <xdr:col>3</xdr:col>
                    <xdr:colOff>177800</xdr:colOff>
                    <xdr:row>34</xdr:row>
                    <xdr:rowOff>25400</xdr:rowOff>
                  </from>
                  <to>
                    <xdr:col>3</xdr:col>
                    <xdr:colOff>457200</xdr:colOff>
                    <xdr:row>34</xdr:row>
                    <xdr:rowOff>254000</xdr:rowOff>
                  </to>
                </anchor>
              </controlPr>
            </control>
          </mc:Choice>
        </mc:AlternateContent>
        <mc:AlternateContent xmlns:mc="http://schemas.openxmlformats.org/markup-compatibility/2006">
          <mc:Choice Requires="x14">
            <control shapeId="1083" r:id="rId35" name="Check Box 59">
              <controlPr locked="0" defaultSize="0" print="0" autoFill="0" autoLine="0" autoPict="0">
                <anchor moveWithCells="1">
                  <from>
                    <xdr:col>3</xdr:col>
                    <xdr:colOff>177800</xdr:colOff>
                    <xdr:row>35</xdr:row>
                    <xdr:rowOff>25400</xdr:rowOff>
                  </from>
                  <to>
                    <xdr:col>3</xdr:col>
                    <xdr:colOff>457200</xdr:colOff>
                    <xdr:row>35</xdr:row>
                    <xdr:rowOff>254000</xdr:rowOff>
                  </to>
                </anchor>
              </controlPr>
            </control>
          </mc:Choice>
        </mc:AlternateContent>
        <mc:AlternateContent xmlns:mc="http://schemas.openxmlformats.org/markup-compatibility/2006">
          <mc:Choice Requires="x14">
            <control shapeId="1084" r:id="rId36" name="Check Box 60">
              <controlPr locked="0" defaultSize="0" print="0" autoFill="0" autoLine="0" autoPict="0">
                <anchor moveWithCells="1">
                  <from>
                    <xdr:col>3</xdr:col>
                    <xdr:colOff>177800</xdr:colOff>
                    <xdr:row>36</xdr:row>
                    <xdr:rowOff>25400</xdr:rowOff>
                  </from>
                  <to>
                    <xdr:col>3</xdr:col>
                    <xdr:colOff>457200</xdr:colOff>
                    <xdr:row>36</xdr:row>
                    <xdr:rowOff>254000</xdr:rowOff>
                  </to>
                </anchor>
              </controlPr>
            </control>
          </mc:Choice>
        </mc:AlternateContent>
        <mc:AlternateContent xmlns:mc="http://schemas.openxmlformats.org/markup-compatibility/2006">
          <mc:Choice Requires="x14">
            <control shapeId="1085" r:id="rId37" name="Check Box 61">
              <controlPr locked="0" defaultSize="0" print="0" autoFill="0" autoLine="0" autoPict="0">
                <anchor moveWithCells="1">
                  <from>
                    <xdr:col>3</xdr:col>
                    <xdr:colOff>177800</xdr:colOff>
                    <xdr:row>37</xdr:row>
                    <xdr:rowOff>25400</xdr:rowOff>
                  </from>
                  <to>
                    <xdr:col>3</xdr:col>
                    <xdr:colOff>457200</xdr:colOff>
                    <xdr:row>37</xdr:row>
                    <xdr:rowOff>254000</xdr:rowOff>
                  </to>
                </anchor>
              </controlPr>
            </control>
          </mc:Choice>
        </mc:AlternateContent>
        <mc:AlternateContent xmlns:mc="http://schemas.openxmlformats.org/markup-compatibility/2006">
          <mc:Choice Requires="x14">
            <control shapeId="1086" r:id="rId38" name="Check Box 62">
              <controlPr locked="0" defaultSize="0" print="0" autoFill="0" autoLine="0" autoPict="0">
                <anchor moveWithCells="1">
                  <from>
                    <xdr:col>3</xdr:col>
                    <xdr:colOff>177800</xdr:colOff>
                    <xdr:row>38</xdr:row>
                    <xdr:rowOff>25400</xdr:rowOff>
                  </from>
                  <to>
                    <xdr:col>3</xdr:col>
                    <xdr:colOff>457200</xdr:colOff>
                    <xdr:row>38</xdr:row>
                    <xdr:rowOff>254000</xdr:rowOff>
                  </to>
                </anchor>
              </controlPr>
            </control>
          </mc:Choice>
        </mc:AlternateContent>
        <mc:AlternateContent xmlns:mc="http://schemas.openxmlformats.org/markup-compatibility/2006">
          <mc:Choice Requires="x14">
            <control shapeId="1087" r:id="rId39" name="Check Box 63">
              <controlPr locked="0" defaultSize="0" print="0" autoFill="0" autoLine="0" autoPict="0">
                <anchor moveWithCells="1">
                  <from>
                    <xdr:col>3</xdr:col>
                    <xdr:colOff>177800</xdr:colOff>
                    <xdr:row>39</xdr:row>
                    <xdr:rowOff>25400</xdr:rowOff>
                  </from>
                  <to>
                    <xdr:col>3</xdr:col>
                    <xdr:colOff>457200</xdr:colOff>
                    <xdr:row>39</xdr:row>
                    <xdr:rowOff>254000</xdr:rowOff>
                  </to>
                </anchor>
              </controlPr>
            </control>
          </mc:Choice>
        </mc:AlternateContent>
        <mc:AlternateContent xmlns:mc="http://schemas.openxmlformats.org/markup-compatibility/2006">
          <mc:Choice Requires="x14">
            <control shapeId="1088" r:id="rId40" name="Check Box 64">
              <controlPr locked="0" defaultSize="0" print="0" autoFill="0" autoLine="0" autoPict="0">
                <anchor moveWithCells="1">
                  <from>
                    <xdr:col>3</xdr:col>
                    <xdr:colOff>177800</xdr:colOff>
                    <xdr:row>40</xdr:row>
                    <xdr:rowOff>25400</xdr:rowOff>
                  </from>
                  <to>
                    <xdr:col>3</xdr:col>
                    <xdr:colOff>457200</xdr:colOff>
                    <xdr:row>40</xdr:row>
                    <xdr:rowOff>254000</xdr:rowOff>
                  </to>
                </anchor>
              </controlPr>
            </control>
          </mc:Choice>
        </mc:AlternateContent>
        <mc:AlternateContent xmlns:mc="http://schemas.openxmlformats.org/markup-compatibility/2006">
          <mc:Choice Requires="x14">
            <control shapeId="1089" r:id="rId41" name="Check Box 65">
              <controlPr locked="0" defaultSize="0" print="0" autoFill="0" autoLine="0" autoPict="0">
                <anchor moveWithCells="1">
                  <from>
                    <xdr:col>3</xdr:col>
                    <xdr:colOff>177800</xdr:colOff>
                    <xdr:row>41</xdr:row>
                    <xdr:rowOff>25400</xdr:rowOff>
                  </from>
                  <to>
                    <xdr:col>3</xdr:col>
                    <xdr:colOff>457200</xdr:colOff>
                    <xdr:row>41</xdr:row>
                    <xdr:rowOff>254000</xdr:rowOff>
                  </to>
                </anchor>
              </controlPr>
            </control>
          </mc:Choice>
        </mc:AlternateContent>
        <mc:AlternateContent xmlns:mc="http://schemas.openxmlformats.org/markup-compatibility/2006">
          <mc:Choice Requires="x14">
            <control shapeId="1090" r:id="rId42" name="Check Box 66">
              <controlPr locked="0" defaultSize="0" print="0" autoFill="0" autoLine="0" autoPict="0">
                <anchor moveWithCells="1">
                  <from>
                    <xdr:col>3</xdr:col>
                    <xdr:colOff>177800</xdr:colOff>
                    <xdr:row>42</xdr:row>
                    <xdr:rowOff>25400</xdr:rowOff>
                  </from>
                  <to>
                    <xdr:col>3</xdr:col>
                    <xdr:colOff>457200</xdr:colOff>
                    <xdr:row>42</xdr:row>
                    <xdr:rowOff>254000</xdr:rowOff>
                  </to>
                </anchor>
              </controlPr>
            </control>
          </mc:Choice>
        </mc:AlternateContent>
        <mc:AlternateContent xmlns:mc="http://schemas.openxmlformats.org/markup-compatibility/2006">
          <mc:Choice Requires="x14">
            <control shapeId="1091" r:id="rId43" name="Check Box 67">
              <controlPr locked="0" defaultSize="0" print="0" autoFill="0" autoLine="0" autoPict="0">
                <anchor moveWithCells="1">
                  <from>
                    <xdr:col>3</xdr:col>
                    <xdr:colOff>177800</xdr:colOff>
                    <xdr:row>43</xdr:row>
                    <xdr:rowOff>25400</xdr:rowOff>
                  </from>
                  <to>
                    <xdr:col>3</xdr:col>
                    <xdr:colOff>457200</xdr:colOff>
                    <xdr:row>43</xdr:row>
                    <xdr:rowOff>254000</xdr:rowOff>
                  </to>
                </anchor>
              </controlPr>
            </control>
          </mc:Choice>
        </mc:AlternateContent>
        <mc:AlternateContent xmlns:mc="http://schemas.openxmlformats.org/markup-compatibility/2006">
          <mc:Choice Requires="x14">
            <control shapeId="1092" r:id="rId44" name="Check Box 68">
              <controlPr locked="0" defaultSize="0" print="0" autoFill="0" autoLine="0" autoPict="0">
                <anchor moveWithCells="1">
                  <from>
                    <xdr:col>3</xdr:col>
                    <xdr:colOff>177800</xdr:colOff>
                    <xdr:row>44</xdr:row>
                    <xdr:rowOff>25400</xdr:rowOff>
                  </from>
                  <to>
                    <xdr:col>3</xdr:col>
                    <xdr:colOff>457200</xdr:colOff>
                    <xdr:row>44</xdr:row>
                    <xdr:rowOff>254000</xdr:rowOff>
                  </to>
                </anchor>
              </controlPr>
            </control>
          </mc:Choice>
        </mc:AlternateContent>
        <mc:AlternateContent xmlns:mc="http://schemas.openxmlformats.org/markup-compatibility/2006">
          <mc:Choice Requires="x14">
            <control shapeId="1093" r:id="rId45" name="Check Box 69">
              <controlPr locked="0" defaultSize="0" print="0" autoFill="0" autoLine="0" autoPict="0">
                <anchor moveWithCells="1">
                  <from>
                    <xdr:col>3</xdr:col>
                    <xdr:colOff>177800</xdr:colOff>
                    <xdr:row>45</xdr:row>
                    <xdr:rowOff>25400</xdr:rowOff>
                  </from>
                  <to>
                    <xdr:col>3</xdr:col>
                    <xdr:colOff>457200</xdr:colOff>
                    <xdr:row>45</xdr:row>
                    <xdr:rowOff>254000</xdr:rowOff>
                  </to>
                </anchor>
              </controlPr>
            </control>
          </mc:Choice>
        </mc:AlternateContent>
        <mc:AlternateContent xmlns:mc="http://schemas.openxmlformats.org/markup-compatibility/2006">
          <mc:Choice Requires="x14">
            <control shapeId="1094" r:id="rId46" name="Check Box 70">
              <controlPr locked="0" defaultSize="0" print="0" autoFill="0" autoLine="0" autoPict="0">
                <anchor moveWithCells="1">
                  <from>
                    <xdr:col>3</xdr:col>
                    <xdr:colOff>177800</xdr:colOff>
                    <xdr:row>46</xdr:row>
                    <xdr:rowOff>25400</xdr:rowOff>
                  </from>
                  <to>
                    <xdr:col>3</xdr:col>
                    <xdr:colOff>457200</xdr:colOff>
                    <xdr:row>46</xdr:row>
                    <xdr:rowOff>254000</xdr:rowOff>
                  </to>
                </anchor>
              </controlPr>
            </control>
          </mc:Choice>
        </mc:AlternateContent>
        <mc:AlternateContent xmlns:mc="http://schemas.openxmlformats.org/markup-compatibility/2006">
          <mc:Choice Requires="x14">
            <control shapeId="1095" r:id="rId47" name="Check Box 71">
              <controlPr locked="0" defaultSize="0" print="0" autoFill="0" autoLine="0" autoPict="0">
                <anchor moveWithCells="1">
                  <from>
                    <xdr:col>3</xdr:col>
                    <xdr:colOff>177800</xdr:colOff>
                    <xdr:row>47</xdr:row>
                    <xdr:rowOff>25400</xdr:rowOff>
                  </from>
                  <to>
                    <xdr:col>3</xdr:col>
                    <xdr:colOff>457200</xdr:colOff>
                    <xdr:row>47</xdr:row>
                    <xdr:rowOff>254000</xdr:rowOff>
                  </to>
                </anchor>
              </controlPr>
            </control>
          </mc:Choice>
        </mc:AlternateContent>
        <mc:AlternateContent xmlns:mc="http://schemas.openxmlformats.org/markup-compatibility/2006">
          <mc:Choice Requires="x14">
            <control shapeId="1096" r:id="rId48" name="Check Box 72">
              <controlPr locked="0" defaultSize="0" print="0" autoFill="0" autoLine="0" autoPict="0">
                <anchor moveWithCells="1">
                  <from>
                    <xdr:col>3</xdr:col>
                    <xdr:colOff>177800</xdr:colOff>
                    <xdr:row>48</xdr:row>
                    <xdr:rowOff>25400</xdr:rowOff>
                  </from>
                  <to>
                    <xdr:col>3</xdr:col>
                    <xdr:colOff>457200</xdr:colOff>
                    <xdr:row>48</xdr:row>
                    <xdr:rowOff>254000</xdr:rowOff>
                  </to>
                </anchor>
              </controlPr>
            </control>
          </mc:Choice>
        </mc:AlternateContent>
        <mc:AlternateContent xmlns:mc="http://schemas.openxmlformats.org/markup-compatibility/2006">
          <mc:Choice Requires="x14">
            <control shapeId="1097" r:id="rId49" name="Check Box 73">
              <controlPr locked="0" defaultSize="0" print="0" autoFill="0" autoLine="0" autoPict="0">
                <anchor moveWithCells="1">
                  <from>
                    <xdr:col>3</xdr:col>
                    <xdr:colOff>177800</xdr:colOff>
                    <xdr:row>49</xdr:row>
                    <xdr:rowOff>25400</xdr:rowOff>
                  </from>
                  <to>
                    <xdr:col>3</xdr:col>
                    <xdr:colOff>457200</xdr:colOff>
                    <xdr:row>49</xdr:row>
                    <xdr:rowOff>254000</xdr:rowOff>
                  </to>
                </anchor>
              </controlPr>
            </control>
          </mc:Choice>
        </mc:AlternateContent>
        <mc:AlternateContent xmlns:mc="http://schemas.openxmlformats.org/markup-compatibility/2006">
          <mc:Choice Requires="x14">
            <control shapeId="1098" r:id="rId50" name="Check Box 74">
              <controlPr locked="0" defaultSize="0" print="0" autoFill="0" autoLine="0" autoPict="0">
                <anchor moveWithCells="1">
                  <from>
                    <xdr:col>3</xdr:col>
                    <xdr:colOff>177800</xdr:colOff>
                    <xdr:row>50</xdr:row>
                    <xdr:rowOff>25400</xdr:rowOff>
                  </from>
                  <to>
                    <xdr:col>3</xdr:col>
                    <xdr:colOff>457200</xdr:colOff>
                    <xdr:row>50</xdr:row>
                    <xdr:rowOff>254000</xdr:rowOff>
                  </to>
                </anchor>
              </controlPr>
            </control>
          </mc:Choice>
        </mc:AlternateContent>
        <mc:AlternateContent xmlns:mc="http://schemas.openxmlformats.org/markup-compatibility/2006">
          <mc:Choice Requires="x14">
            <control shapeId="1099" r:id="rId51" name="Check Box 75">
              <controlPr locked="0" defaultSize="0" print="0" autoFill="0" autoLine="0" autoPict="0">
                <anchor moveWithCells="1">
                  <from>
                    <xdr:col>3</xdr:col>
                    <xdr:colOff>177800</xdr:colOff>
                    <xdr:row>51</xdr:row>
                    <xdr:rowOff>25400</xdr:rowOff>
                  </from>
                  <to>
                    <xdr:col>3</xdr:col>
                    <xdr:colOff>457200</xdr:colOff>
                    <xdr:row>51</xdr:row>
                    <xdr:rowOff>254000</xdr:rowOff>
                  </to>
                </anchor>
              </controlPr>
            </control>
          </mc:Choice>
        </mc:AlternateContent>
        <mc:AlternateContent xmlns:mc="http://schemas.openxmlformats.org/markup-compatibility/2006">
          <mc:Choice Requires="x14">
            <control shapeId="1100" r:id="rId52" name="Check Box 76">
              <controlPr locked="0" defaultSize="0" print="0" autoFill="0" autoLine="0" autoPict="0">
                <anchor moveWithCells="1">
                  <from>
                    <xdr:col>3</xdr:col>
                    <xdr:colOff>177800</xdr:colOff>
                    <xdr:row>52</xdr:row>
                    <xdr:rowOff>25400</xdr:rowOff>
                  </from>
                  <to>
                    <xdr:col>3</xdr:col>
                    <xdr:colOff>457200</xdr:colOff>
                    <xdr:row>52</xdr:row>
                    <xdr:rowOff>254000</xdr:rowOff>
                  </to>
                </anchor>
              </controlPr>
            </control>
          </mc:Choice>
        </mc:AlternateContent>
        <mc:AlternateContent xmlns:mc="http://schemas.openxmlformats.org/markup-compatibility/2006">
          <mc:Choice Requires="x14">
            <control shapeId="1101" r:id="rId53" name="Check Box 77">
              <controlPr locked="0" defaultSize="0" print="0" autoFill="0" autoLine="0" autoPict="0">
                <anchor moveWithCells="1">
                  <from>
                    <xdr:col>3</xdr:col>
                    <xdr:colOff>177800</xdr:colOff>
                    <xdr:row>53</xdr:row>
                    <xdr:rowOff>25400</xdr:rowOff>
                  </from>
                  <to>
                    <xdr:col>3</xdr:col>
                    <xdr:colOff>457200</xdr:colOff>
                    <xdr:row>53</xdr:row>
                    <xdr:rowOff>254000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BH419"/>
  <sheetViews>
    <sheetView showGridLines="0" zoomScale="90" zoomScaleNormal="90" zoomScalePageLayoutView="90" workbookViewId="0">
      <selection activeCell="Q3" sqref="Q3"/>
    </sheetView>
  </sheetViews>
  <sheetFormatPr defaultColWidth="8.85546875" defaultRowHeight="17.45"/>
  <cols>
    <col min="1" max="1" width="4.140625" style="1" customWidth="1"/>
    <col min="2" max="2" width="15.42578125" style="1" hidden="1" customWidth="1"/>
    <col min="3" max="3" width="9" style="1" hidden="1" customWidth="1"/>
    <col min="4" max="4" width="0.42578125" style="1" customWidth="1"/>
    <col min="5" max="5" width="14.42578125" style="1" customWidth="1"/>
    <col min="6" max="6" width="12.42578125" style="1" customWidth="1"/>
    <col min="7" max="8" width="8.42578125" style="1" customWidth="1"/>
    <col min="9" max="9" width="9.5703125" style="1" customWidth="1"/>
    <col min="10" max="16" width="13.5703125" style="2" customWidth="1"/>
    <col min="17" max="17" width="15" style="22" customWidth="1"/>
    <col min="18" max="18" width="8" style="1" customWidth="1"/>
    <col min="19" max="19" width="4.140625" style="1" customWidth="1"/>
    <col min="20" max="20" width="14.5703125" style="15" hidden="1" customWidth="1"/>
    <col min="21" max="28" width="7.5703125" style="12" hidden="1" customWidth="1"/>
    <col min="29" max="29" width="10.42578125" style="1" hidden="1" customWidth="1"/>
    <col min="30" max="30" width="8.85546875" style="1" hidden="1" customWidth="1"/>
    <col min="31" max="31" width="10.140625" style="1" hidden="1" customWidth="1"/>
    <col min="32" max="32" width="8.85546875" style="1" hidden="1" customWidth="1"/>
    <col min="33" max="41" width="8.85546875" style="115" hidden="1" customWidth="1"/>
    <col min="42" max="42" width="8.85546875" style="1" hidden="1" customWidth="1"/>
    <col min="43" max="43" width="13.5703125" style="1" hidden="1" customWidth="1"/>
    <col min="44" max="57" width="8.85546875" style="1" hidden="1" customWidth="1"/>
    <col min="58" max="82" width="8.85546875" style="1" customWidth="1"/>
    <col min="83" max="16384" width="8.85546875" style="1"/>
  </cols>
  <sheetData>
    <row r="1" spans="4:41" ht="12.95" thickBot="1">
      <c r="D1"/>
      <c r="E1"/>
      <c r="F1"/>
      <c r="G1"/>
      <c r="H1"/>
      <c r="I1"/>
      <c r="J1"/>
      <c r="K1"/>
      <c r="L1"/>
      <c r="M1"/>
      <c r="N1"/>
      <c r="O1"/>
      <c r="P1"/>
      <c r="Q1"/>
      <c r="R1"/>
    </row>
    <row r="2" spans="4:41" s="22" customFormat="1" ht="18.75" customHeight="1" thickTop="1">
      <c r="D2"/>
      <c r="E2" s="156" t="str">
        <f>"Summary Scheduled Wages for the Week Ending " &amp;TEXT(E17," MMMM dd, YYYY")</f>
        <v>Summary Scheduled Wages for the Week Ending  April 06, 2014</v>
      </c>
      <c r="F2" s="157"/>
      <c r="G2" s="157"/>
      <c r="H2" s="152" t="s">
        <v>16</v>
      </c>
      <c r="I2" s="152"/>
      <c r="J2" s="45" t="s">
        <v>17</v>
      </c>
      <c r="K2" s="45" t="s">
        <v>18</v>
      </c>
      <c r="L2" s="45" t="s">
        <v>19</v>
      </c>
      <c r="M2" s="45" t="s">
        <v>20</v>
      </c>
      <c r="N2" s="45" t="s">
        <v>21</v>
      </c>
      <c r="O2" s="45" t="s">
        <v>22</v>
      </c>
      <c r="P2" s="150" t="s">
        <v>23</v>
      </c>
      <c r="R2"/>
      <c r="S2" s="1"/>
      <c r="T2" s="23"/>
      <c r="U2" s="23"/>
      <c r="V2" s="23"/>
      <c r="W2" s="23"/>
      <c r="X2" s="23"/>
      <c r="Y2" s="23"/>
      <c r="Z2" s="23"/>
      <c r="AA2" s="23"/>
      <c r="AB2" s="23"/>
      <c r="AE2" s="24" t="s">
        <v>24</v>
      </c>
      <c r="AF2" s="24" t="s">
        <v>25</v>
      </c>
      <c r="AG2" s="116" t="s">
        <v>26</v>
      </c>
      <c r="AH2" s="116" t="s">
        <v>27</v>
      </c>
      <c r="AI2" s="116" t="s">
        <v>28</v>
      </c>
      <c r="AJ2" s="116" t="s">
        <v>29</v>
      </c>
      <c r="AK2" s="116" t="s">
        <v>30</v>
      </c>
      <c r="AL2" s="116" t="s">
        <v>31</v>
      </c>
      <c r="AM2" s="116" t="s">
        <v>32</v>
      </c>
      <c r="AN2" s="116" t="s">
        <v>33</v>
      </c>
      <c r="AO2" s="26" t="s">
        <v>34</v>
      </c>
    </row>
    <row r="3" spans="4:41" s="22" customFormat="1" ht="18" customHeight="1" thickBot="1">
      <c r="D3"/>
      <c r="E3" s="158"/>
      <c r="F3" s="159"/>
      <c r="G3" s="159"/>
      <c r="H3" s="153">
        <v>30</v>
      </c>
      <c r="I3" s="154"/>
      <c r="J3" s="63"/>
      <c r="K3" s="63"/>
      <c r="L3" s="63"/>
      <c r="M3" s="63"/>
      <c r="N3" s="63"/>
      <c r="O3" s="63"/>
      <c r="P3" s="151"/>
      <c r="R3"/>
      <c r="S3" s="1"/>
      <c r="T3" s="23"/>
      <c r="U3" s="23"/>
      <c r="V3" s="23"/>
      <c r="W3" s="23"/>
      <c r="X3" s="23"/>
      <c r="Y3" s="23"/>
      <c r="Z3" s="23"/>
      <c r="AA3" s="23"/>
      <c r="AB3" s="23"/>
      <c r="AF3" s="25">
        <f>'Employee Data'!N6</f>
        <v>10</v>
      </c>
      <c r="AG3" s="26">
        <f t="shared" ref="AG3:AM9" si="0">SUMIF($AF$20:$AF$418,$AF3,AG$20:AG$418)</f>
        <v>0</v>
      </c>
      <c r="AH3" s="26">
        <f t="shared" si="0"/>
        <v>0</v>
      </c>
      <c r="AI3" s="26">
        <f t="shared" si="0"/>
        <v>0</v>
      </c>
      <c r="AJ3" s="26">
        <f t="shared" si="0"/>
        <v>0</v>
      </c>
      <c r="AK3" s="26">
        <f t="shared" si="0"/>
        <v>0</v>
      </c>
      <c r="AL3" s="26">
        <f t="shared" si="0"/>
        <v>0</v>
      </c>
      <c r="AM3" s="26">
        <f t="shared" si="0"/>
        <v>0</v>
      </c>
      <c r="AN3" s="26"/>
      <c r="AO3" s="27">
        <f>SUM(AG3:AM3)</f>
        <v>0</v>
      </c>
    </row>
    <row r="4" spans="4:41" s="22" customFormat="1" ht="15" customHeight="1">
      <c r="D4"/>
      <c r="E4" s="64"/>
      <c r="F4" s="65"/>
      <c r="G4" s="66" t="s">
        <v>35</v>
      </c>
      <c r="H4" s="162">
        <f>IF(H3=0,0,VLOOKUP(H3,$AF$3:$AO$13,10,0))</f>
        <v>0</v>
      </c>
      <c r="I4" s="163">
        <f t="shared" ref="I4" si="1">IF(I3=0,0,VLOOKUP(I3,$AF$3:$AO$13,9,0))</f>
        <v>0</v>
      </c>
      <c r="J4" s="67">
        <f>IF(J3=0,0,VLOOKUP(J3,$AF$3:$AO$13,10,0))</f>
        <v>0</v>
      </c>
      <c r="K4" s="67">
        <f t="shared" ref="K4:O4" si="2">IF(K3=0,0,VLOOKUP(K3,$AF$3:$AO$13,10,0))</f>
        <v>0</v>
      </c>
      <c r="L4" s="67">
        <f t="shared" si="2"/>
        <v>0</v>
      </c>
      <c r="M4" s="67">
        <f t="shared" si="2"/>
        <v>0</v>
      </c>
      <c r="N4" s="67">
        <f t="shared" si="2"/>
        <v>0</v>
      </c>
      <c r="O4" s="67">
        <f t="shared" si="2"/>
        <v>0</v>
      </c>
      <c r="P4" s="68">
        <f>SUM(H4:O4)</f>
        <v>0</v>
      </c>
      <c r="R4"/>
      <c r="S4" s="1"/>
      <c r="T4" s="23"/>
      <c r="U4" s="23"/>
      <c r="V4" s="23"/>
      <c r="W4" s="23"/>
      <c r="X4" s="23"/>
      <c r="Y4" s="23"/>
      <c r="Z4" s="23"/>
      <c r="AA4" s="23"/>
      <c r="AB4" s="23"/>
      <c r="AF4" s="25">
        <f>'Employee Data'!N7</f>
        <v>20</v>
      </c>
      <c r="AG4" s="26">
        <f t="shared" si="0"/>
        <v>0</v>
      </c>
      <c r="AH4" s="26">
        <f t="shared" si="0"/>
        <v>0</v>
      </c>
      <c r="AI4" s="26">
        <f t="shared" si="0"/>
        <v>0</v>
      </c>
      <c r="AJ4" s="26">
        <f t="shared" si="0"/>
        <v>0</v>
      </c>
      <c r="AK4" s="26">
        <f t="shared" si="0"/>
        <v>0</v>
      </c>
      <c r="AL4" s="26">
        <f t="shared" si="0"/>
        <v>0</v>
      </c>
      <c r="AM4" s="26">
        <f t="shared" si="0"/>
        <v>0</v>
      </c>
      <c r="AN4" s="26"/>
      <c r="AO4" s="27">
        <f t="shared" ref="AO4" si="3">SUM(AG4:AM4)</f>
        <v>0</v>
      </c>
    </row>
    <row r="5" spans="4:41" s="22" customFormat="1" ht="15" customHeight="1">
      <c r="D5"/>
      <c r="E5" s="40"/>
      <c r="F5" s="37"/>
      <c r="G5" s="39" t="s">
        <v>36</v>
      </c>
      <c r="H5" s="164"/>
      <c r="I5" s="164"/>
      <c r="J5" s="61"/>
      <c r="K5" s="61"/>
      <c r="L5" s="61"/>
      <c r="M5" s="61"/>
      <c r="N5" s="61"/>
      <c r="O5" s="61"/>
      <c r="P5" s="41">
        <f>SUM(H5:O5)</f>
        <v>0</v>
      </c>
      <c r="R5"/>
      <c r="S5" s="1"/>
      <c r="T5" s="23"/>
      <c r="U5" s="23"/>
      <c r="V5" s="23"/>
      <c r="W5" s="23"/>
      <c r="X5" s="23"/>
      <c r="Y5" s="23"/>
      <c r="Z5" s="23"/>
      <c r="AA5" s="23"/>
      <c r="AB5" s="23"/>
      <c r="AE5" s="26">
        <f>SUM(AE20:AE418)</f>
        <v>0</v>
      </c>
      <c r="AF5" s="25">
        <f>'Employee Data'!N8</f>
        <v>30</v>
      </c>
      <c r="AG5" s="26">
        <f t="shared" si="0"/>
        <v>0</v>
      </c>
      <c r="AH5" s="26">
        <f t="shared" si="0"/>
        <v>0</v>
      </c>
      <c r="AI5" s="26">
        <f t="shared" si="0"/>
        <v>0</v>
      </c>
      <c r="AJ5" s="26">
        <f t="shared" si="0"/>
        <v>0</v>
      </c>
      <c r="AK5" s="26">
        <f t="shared" si="0"/>
        <v>0</v>
      </c>
      <c r="AL5" s="26">
        <f t="shared" si="0"/>
        <v>0</v>
      </c>
      <c r="AM5" s="26">
        <f t="shared" si="0"/>
        <v>0</v>
      </c>
      <c r="AN5" s="26">
        <f>AE5</f>
        <v>0</v>
      </c>
      <c r="AO5" s="27">
        <f>SUM(AG5:AN5)</f>
        <v>0</v>
      </c>
    </row>
    <row r="6" spans="4:41" s="22" customFormat="1" ht="15" customHeight="1" thickBot="1">
      <c r="D6"/>
      <c r="E6" s="69"/>
      <c r="F6" s="183"/>
      <c r="G6" s="184" t="s">
        <v>37</v>
      </c>
      <c r="H6" s="148">
        <f>H4-H5</f>
        <v>0</v>
      </c>
      <c r="I6" s="148"/>
      <c r="J6" s="70">
        <f t="shared" ref="J6:O6" si="4">J4-J5</f>
        <v>0</v>
      </c>
      <c r="K6" s="70">
        <f t="shared" si="4"/>
        <v>0</v>
      </c>
      <c r="L6" s="70">
        <f t="shared" si="4"/>
        <v>0</v>
      </c>
      <c r="M6" s="70">
        <f t="shared" si="4"/>
        <v>0</v>
      </c>
      <c r="N6" s="70">
        <f t="shared" si="4"/>
        <v>0</v>
      </c>
      <c r="O6" s="70">
        <f t="shared" si="4"/>
        <v>0</v>
      </c>
      <c r="P6" s="185">
        <f>SUM(H6:O6)</f>
        <v>0</v>
      </c>
      <c r="R6"/>
      <c r="S6" s="1"/>
      <c r="T6" s="23"/>
      <c r="U6" s="23"/>
      <c r="V6" s="23"/>
      <c r="W6" s="23"/>
      <c r="X6" s="23"/>
      <c r="Y6" s="23"/>
      <c r="Z6" s="23"/>
      <c r="AA6" s="23"/>
      <c r="AB6" s="23"/>
      <c r="AF6" s="25">
        <f>'Employee Data'!N9</f>
        <v>40</v>
      </c>
      <c r="AG6" s="26">
        <f t="shared" si="0"/>
        <v>0</v>
      </c>
      <c r="AH6" s="26">
        <f t="shared" si="0"/>
        <v>0</v>
      </c>
      <c r="AI6" s="26">
        <f t="shared" si="0"/>
        <v>0</v>
      </c>
      <c r="AJ6" s="26">
        <f t="shared" si="0"/>
        <v>0</v>
      </c>
      <c r="AK6" s="26">
        <f t="shared" si="0"/>
        <v>0</v>
      </c>
      <c r="AL6" s="26">
        <f t="shared" si="0"/>
        <v>0</v>
      </c>
      <c r="AM6" s="26">
        <f t="shared" si="0"/>
        <v>0</v>
      </c>
      <c r="AN6" s="26"/>
      <c r="AO6" s="27">
        <f>SUM(AG6:AM6)</f>
        <v>0</v>
      </c>
    </row>
    <row r="7" spans="4:41" s="22" customFormat="1" ht="6" hidden="1" customHeight="1" thickBot="1">
      <c r="D7"/>
      <c r="E7" s="106"/>
      <c r="F7" s="107"/>
      <c r="G7" s="108"/>
      <c r="H7" s="160" t="b">
        <f>ISBLANK(H5)</f>
        <v>1</v>
      </c>
      <c r="I7" s="160"/>
      <c r="J7" s="109" t="b">
        <f>ISBLANK(J5)</f>
        <v>1</v>
      </c>
      <c r="K7" s="109" t="b">
        <f t="shared" ref="K7:P7" si="5">ISBLANK(K5)</f>
        <v>1</v>
      </c>
      <c r="L7" s="109" t="b">
        <f t="shared" si="5"/>
        <v>1</v>
      </c>
      <c r="M7" s="109" t="b">
        <f t="shared" si="5"/>
        <v>1</v>
      </c>
      <c r="N7" s="109" t="b">
        <f t="shared" si="5"/>
        <v>1</v>
      </c>
      <c r="O7" s="109" t="b">
        <f t="shared" si="5"/>
        <v>1</v>
      </c>
      <c r="P7" s="110" t="b">
        <f t="shared" si="5"/>
        <v>0</v>
      </c>
      <c r="R7"/>
      <c r="S7" s="1"/>
      <c r="T7" s="23"/>
      <c r="U7" s="23"/>
      <c r="V7" s="23"/>
      <c r="W7" s="23"/>
      <c r="X7" s="23"/>
      <c r="Y7" s="23"/>
      <c r="Z7" s="23"/>
      <c r="AA7" s="23"/>
      <c r="AB7" s="23"/>
      <c r="AF7" s="25">
        <f>'Employee Data'!N10</f>
        <v>50</v>
      </c>
      <c r="AG7" s="26">
        <f t="shared" si="0"/>
        <v>0</v>
      </c>
      <c r="AH7" s="26">
        <f t="shared" si="0"/>
        <v>0</v>
      </c>
      <c r="AI7" s="26">
        <f t="shared" si="0"/>
        <v>0</v>
      </c>
      <c r="AJ7" s="26">
        <f t="shared" si="0"/>
        <v>0</v>
      </c>
      <c r="AK7" s="26">
        <f t="shared" si="0"/>
        <v>0</v>
      </c>
      <c r="AL7" s="26">
        <f t="shared" si="0"/>
        <v>0</v>
      </c>
      <c r="AM7" s="26">
        <f t="shared" si="0"/>
        <v>0</v>
      </c>
      <c r="AN7" s="26"/>
      <c r="AO7" s="27"/>
    </row>
    <row r="8" spans="4:41" s="22" customFormat="1" ht="15" customHeight="1">
      <c r="D8"/>
      <c r="E8" s="64"/>
      <c r="F8" s="65"/>
      <c r="G8" s="66" t="s">
        <v>38</v>
      </c>
      <c r="H8" s="186"/>
      <c r="I8" s="187"/>
      <c r="J8" s="188"/>
      <c r="K8" s="188"/>
      <c r="L8" s="188"/>
      <c r="M8" s="188"/>
      <c r="N8" s="188"/>
      <c r="O8" s="188"/>
      <c r="P8" s="68">
        <f>SUM(H8:O8)</f>
        <v>0</v>
      </c>
      <c r="R8"/>
      <c r="S8" s="1"/>
      <c r="T8" s="23"/>
      <c r="U8" s="23"/>
      <c r="V8" s="23"/>
      <c r="W8" s="23"/>
      <c r="X8" s="23"/>
      <c r="Y8" s="23"/>
      <c r="Z8" s="23"/>
      <c r="AA8" s="23"/>
      <c r="AB8" s="23"/>
      <c r="AF8" s="25">
        <f>'Employee Data'!N11</f>
        <v>60</v>
      </c>
      <c r="AG8" s="26">
        <f t="shared" si="0"/>
        <v>0</v>
      </c>
      <c r="AH8" s="26">
        <f t="shared" si="0"/>
        <v>0</v>
      </c>
      <c r="AI8" s="26">
        <f t="shared" si="0"/>
        <v>0</v>
      </c>
      <c r="AJ8" s="26">
        <f t="shared" si="0"/>
        <v>0</v>
      </c>
      <c r="AK8" s="26">
        <f t="shared" si="0"/>
        <v>0</v>
      </c>
      <c r="AL8" s="26">
        <f t="shared" si="0"/>
        <v>0</v>
      </c>
      <c r="AM8" s="26">
        <f t="shared" si="0"/>
        <v>0</v>
      </c>
      <c r="AN8" s="26"/>
      <c r="AO8" s="27">
        <f>SUM(AG8:AM8)</f>
        <v>0</v>
      </c>
    </row>
    <row r="9" spans="4:41" s="22" customFormat="1" ht="15" customHeight="1">
      <c r="D9"/>
      <c r="E9" s="40"/>
      <c r="F9" s="37"/>
      <c r="G9" s="39" t="s">
        <v>39</v>
      </c>
      <c r="H9" s="189"/>
      <c r="I9" s="190"/>
      <c r="J9" s="191"/>
      <c r="K9" s="191"/>
      <c r="L9" s="191"/>
      <c r="M9" s="191"/>
      <c r="N9" s="191"/>
      <c r="O9" s="191"/>
      <c r="P9" s="41">
        <f>SUM(H9:O9)</f>
        <v>0</v>
      </c>
      <c r="R9"/>
      <c r="S9" s="1"/>
      <c r="T9" s="23"/>
      <c r="U9" s="23"/>
      <c r="V9" s="23"/>
      <c r="W9" s="23"/>
      <c r="X9" s="23"/>
      <c r="Y9" s="23"/>
      <c r="Z9" s="23"/>
      <c r="AA9" s="23"/>
      <c r="AB9" s="23"/>
      <c r="AF9" s="25">
        <f>'Employee Data'!N12</f>
        <v>70</v>
      </c>
      <c r="AG9" s="26">
        <f t="shared" si="0"/>
        <v>0</v>
      </c>
      <c r="AH9" s="26">
        <f t="shared" si="0"/>
        <v>0</v>
      </c>
      <c r="AI9" s="26">
        <f t="shared" si="0"/>
        <v>0</v>
      </c>
      <c r="AJ9" s="26">
        <f t="shared" si="0"/>
        <v>0</v>
      </c>
      <c r="AK9" s="26">
        <f t="shared" si="0"/>
        <v>0</v>
      </c>
      <c r="AL9" s="26">
        <f t="shared" si="0"/>
        <v>0</v>
      </c>
      <c r="AM9" s="26">
        <f t="shared" si="0"/>
        <v>0</v>
      </c>
      <c r="AN9" s="26"/>
      <c r="AO9" s="27">
        <f>SUM(AG9:AM9)</f>
        <v>0</v>
      </c>
    </row>
    <row r="10" spans="4:41" s="22" customFormat="1" ht="15" hidden="1" customHeight="1" thickBot="1">
      <c r="D10"/>
      <c r="E10" s="69"/>
      <c r="F10" s="183"/>
      <c r="G10" s="184" t="s">
        <v>37</v>
      </c>
      <c r="H10" s="148">
        <f>H8-H9</f>
        <v>0</v>
      </c>
      <c r="I10" s="148"/>
      <c r="J10" s="70">
        <f t="shared" ref="J10:O10" si="6">J8-J9</f>
        <v>0</v>
      </c>
      <c r="K10" s="70">
        <f t="shared" si="6"/>
        <v>0</v>
      </c>
      <c r="L10" s="70">
        <f t="shared" si="6"/>
        <v>0</v>
      </c>
      <c r="M10" s="70">
        <f t="shared" si="6"/>
        <v>0</v>
      </c>
      <c r="N10" s="70">
        <f t="shared" si="6"/>
        <v>0</v>
      </c>
      <c r="O10" s="70">
        <f t="shared" si="6"/>
        <v>0</v>
      </c>
      <c r="P10" s="185">
        <f>SUM(H10:O10)</f>
        <v>0</v>
      </c>
      <c r="R10"/>
      <c r="S10" s="1"/>
      <c r="T10" s="23"/>
      <c r="U10" s="23"/>
      <c r="V10" s="23"/>
      <c r="W10" s="23"/>
      <c r="X10" s="23"/>
      <c r="Y10" s="23"/>
      <c r="Z10" s="23"/>
      <c r="AA10" s="23"/>
      <c r="AB10" s="23"/>
      <c r="AF10" s="25"/>
      <c r="AG10" s="26"/>
      <c r="AH10" s="26"/>
      <c r="AI10" s="26"/>
      <c r="AJ10" s="26"/>
      <c r="AK10" s="26"/>
      <c r="AL10" s="26"/>
      <c r="AM10" s="26"/>
      <c r="AN10" s="26"/>
      <c r="AO10" s="27"/>
    </row>
    <row r="11" spans="4:41" s="22" customFormat="1" ht="1.5" customHeight="1">
      <c r="D11"/>
      <c r="E11" s="71"/>
      <c r="F11" s="72"/>
      <c r="G11" s="73"/>
      <c r="H11" s="161" t="b">
        <f>ISBLANK(H9)</f>
        <v>1</v>
      </c>
      <c r="I11" s="161"/>
      <c r="J11" s="74" t="b">
        <f>ISBLANK(J9)</f>
        <v>1</v>
      </c>
      <c r="K11" s="74" t="b">
        <f t="shared" ref="K11:P11" si="7">ISBLANK(K9)</f>
        <v>1</v>
      </c>
      <c r="L11" s="74" t="b">
        <f t="shared" si="7"/>
        <v>1</v>
      </c>
      <c r="M11" s="74" t="b">
        <f t="shared" si="7"/>
        <v>1</v>
      </c>
      <c r="N11" s="74" t="b">
        <f t="shared" si="7"/>
        <v>1</v>
      </c>
      <c r="O11" s="74" t="b">
        <f t="shared" si="7"/>
        <v>1</v>
      </c>
      <c r="P11" s="75" t="b">
        <f t="shared" si="7"/>
        <v>0</v>
      </c>
      <c r="R11"/>
      <c r="S11" s="1"/>
      <c r="T11" s="23"/>
      <c r="U11" s="23"/>
      <c r="V11" s="23"/>
      <c r="W11" s="23"/>
      <c r="X11" s="23"/>
      <c r="Y11" s="23"/>
      <c r="Z11" s="23"/>
      <c r="AA11" s="23"/>
      <c r="AB11" s="23"/>
      <c r="AF11" s="25"/>
      <c r="AG11" s="26"/>
      <c r="AH11" s="26"/>
      <c r="AI11" s="26"/>
      <c r="AJ11" s="26"/>
      <c r="AK11" s="26"/>
      <c r="AL11" s="26"/>
      <c r="AM11" s="26"/>
      <c r="AN11" s="26"/>
      <c r="AO11" s="27"/>
    </row>
    <row r="12" spans="4:41" s="22" customFormat="1" ht="15" customHeight="1">
      <c r="D12"/>
      <c r="E12" s="42"/>
      <c r="F12" s="38"/>
      <c r="G12" s="39" t="s">
        <v>40</v>
      </c>
      <c r="H12" s="149">
        <f>IF(H11=TRUE,0,H4/H8)</f>
        <v>0</v>
      </c>
      <c r="I12" s="149"/>
      <c r="J12" s="47">
        <f>IF(J11=TRUE,0,J4/J8)</f>
        <v>0</v>
      </c>
      <c r="K12" s="47">
        <f t="shared" ref="K12:O12" si="8">IF(K11=TRUE,0,K4/K8)</f>
        <v>0</v>
      </c>
      <c r="L12" s="47">
        <f t="shared" si="8"/>
        <v>0</v>
      </c>
      <c r="M12" s="47">
        <f t="shared" si="8"/>
        <v>0</v>
      </c>
      <c r="N12" s="47">
        <f t="shared" si="8"/>
        <v>0</v>
      </c>
      <c r="O12" s="47">
        <f t="shared" si="8"/>
        <v>0</v>
      </c>
      <c r="P12" s="48">
        <f>IF(P8=0,0,P4/P8)</f>
        <v>0</v>
      </c>
      <c r="R12"/>
      <c r="S12" s="1"/>
      <c r="T12" s="23"/>
      <c r="U12" s="23"/>
      <c r="V12" s="23"/>
      <c r="W12" s="23"/>
      <c r="X12" s="23"/>
      <c r="Y12" s="23"/>
      <c r="Z12" s="23"/>
      <c r="AA12" s="23"/>
      <c r="AB12" s="23"/>
      <c r="AF12" s="25"/>
      <c r="AG12" s="26"/>
      <c r="AH12" s="26"/>
      <c r="AI12" s="26"/>
      <c r="AJ12" s="26"/>
      <c r="AK12" s="26"/>
      <c r="AL12" s="26"/>
      <c r="AM12" s="26"/>
      <c r="AN12" s="26"/>
      <c r="AO12" s="27"/>
    </row>
    <row r="13" spans="4:41" s="22" customFormat="1" ht="15" customHeight="1">
      <c r="D13"/>
      <c r="E13" s="42"/>
      <c r="F13" s="38"/>
      <c r="G13" s="39" t="s">
        <v>41</v>
      </c>
      <c r="H13" s="149">
        <f>IF(H11=TRUE,0,H5/H9)</f>
        <v>0</v>
      </c>
      <c r="I13" s="149"/>
      <c r="J13" s="47">
        <f>IF(J11=TRUE,0,J5/J9)</f>
        <v>0</v>
      </c>
      <c r="K13" s="47">
        <f t="shared" ref="K13" si="9">IF(K11=TRUE,0,K5/K9)</f>
        <v>0</v>
      </c>
      <c r="L13" s="47">
        <f t="shared" ref="L13:O13" si="10">IF(L11=TRUE,0,L5/L9)</f>
        <v>0</v>
      </c>
      <c r="M13" s="47">
        <f t="shared" si="10"/>
        <v>0</v>
      </c>
      <c r="N13" s="47">
        <f t="shared" si="10"/>
        <v>0</v>
      </c>
      <c r="O13" s="47">
        <f t="shared" si="10"/>
        <v>0</v>
      </c>
      <c r="P13" s="48">
        <f>IF(P9=0,0,P5/P9)</f>
        <v>0</v>
      </c>
      <c r="R13"/>
      <c r="S13" s="1"/>
      <c r="T13" s="23"/>
      <c r="U13" s="23"/>
      <c r="V13" s="23"/>
      <c r="W13" s="23"/>
      <c r="X13" s="23"/>
      <c r="Y13" s="23"/>
      <c r="Z13" s="23"/>
      <c r="AA13" s="23"/>
      <c r="AB13" s="23"/>
      <c r="AF13" s="25"/>
      <c r="AG13" s="26"/>
      <c r="AH13" s="26"/>
      <c r="AI13" s="26"/>
      <c r="AJ13" s="26"/>
      <c r="AK13" s="26"/>
      <c r="AL13" s="26"/>
      <c r="AM13" s="26"/>
      <c r="AN13" s="26"/>
      <c r="AO13" s="27"/>
    </row>
    <row r="14" spans="4:41" s="22" customFormat="1" ht="15" customHeight="1" thickBot="1">
      <c r="D14"/>
      <c r="E14" s="43"/>
      <c r="F14" s="44"/>
      <c r="G14" s="192" t="s">
        <v>37</v>
      </c>
      <c r="H14" s="155">
        <f>H12-H13</f>
        <v>0</v>
      </c>
      <c r="I14" s="155"/>
      <c r="J14" s="49">
        <f>J12-J13</f>
        <v>0</v>
      </c>
      <c r="K14" s="49">
        <f t="shared" ref="K14" si="11">K12-K13</f>
        <v>0</v>
      </c>
      <c r="L14" s="49">
        <f t="shared" ref="L14" si="12">L12-L13</f>
        <v>0</v>
      </c>
      <c r="M14" s="49">
        <f t="shared" ref="M14" si="13">M12-M13</f>
        <v>0</v>
      </c>
      <c r="N14" s="49">
        <f t="shared" ref="N14" si="14">N12-N13</f>
        <v>0</v>
      </c>
      <c r="O14" s="49">
        <f t="shared" ref="O14" si="15">O12-O13</f>
        <v>0</v>
      </c>
      <c r="P14" s="50">
        <f t="shared" ref="P14" si="16">P12-P13</f>
        <v>0</v>
      </c>
      <c r="R14"/>
      <c r="S14" s="1"/>
      <c r="T14" s="23"/>
      <c r="U14" s="23"/>
      <c r="V14" s="23"/>
      <c r="W14" s="23"/>
      <c r="X14" s="23"/>
      <c r="Y14" s="23"/>
      <c r="Z14" s="23"/>
      <c r="AA14" s="23"/>
      <c r="AB14" s="23"/>
      <c r="AG14" s="117"/>
      <c r="AH14" s="117"/>
      <c r="AI14" s="117"/>
      <c r="AJ14" s="117"/>
      <c r="AK14" s="117"/>
      <c r="AL14" s="117"/>
      <c r="AM14" s="117"/>
      <c r="AN14" s="117"/>
      <c r="AO14" s="117"/>
    </row>
    <row r="15" spans="4:41" ht="18.75" hidden="1" customHeight="1" thickTop="1" thickBot="1">
      <c r="D15"/>
      <c r="E15"/>
      <c r="F15"/>
      <c r="G15"/>
      <c r="H15"/>
      <c r="I15"/>
      <c r="J15"/>
      <c r="K15"/>
      <c r="L15"/>
      <c r="M15"/>
      <c r="N15"/>
      <c r="O15"/>
      <c r="P15"/>
      <c r="Q15"/>
      <c r="R15"/>
      <c r="AE15" s="22"/>
    </row>
    <row r="16" spans="4:41" s="6" customFormat="1" ht="16.5" customHeight="1" thickTop="1" thickBot="1">
      <c r="D16" s="84"/>
      <c r="E16" s="143" t="s">
        <v>42</v>
      </c>
      <c r="F16" s="144"/>
      <c r="G16" s="144"/>
      <c r="H16" s="144"/>
      <c r="I16" s="145"/>
      <c r="J16" s="62">
        <f>J17</f>
        <v>41729</v>
      </c>
      <c r="K16" s="62">
        <f t="shared" ref="K16:P16" si="17">K17</f>
        <v>41730</v>
      </c>
      <c r="L16" s="62">
        <f t="shared" si="17"/>
        <v>41731</v>
      </c>
      <c r="M16" s="62">
        <f t="shared" si="17"/>
        <v>41732</v>
      </c>
      <c r="N16" s="62">
        <f t="shared" si="17"/>
        <v>41733</v>
      </c>
      <c r="O16" s="62">
        <f t="shared" si="17"/>
        <v>41734</v>
      </c>
      <c r="P16" s="85">
        <f t="shared" si="17"/>
        <v>41735</v>
      </c>
      <c r="Q16" s="84"/>
      <c r="R16" s="84"/>
      <c r="T16" s="86"/>
      <c r="U16" s="86"/>
      <c r="V16" s="86"/>
      <c r="W16" s="86"/>
      <c r="X16" s="86"/>
      <c r="Y16" s="86"/>
      <c r="Z16" s="86"/>
      <c r="AA16" s="86"/>
      <c r="AB16" s="86"/>
      <c r="AE16" s="22"/>
      <c r="AG16" s="118"/>
      <c r="AH16" s="118"/>
      <c r="AI16" s="118"/>
      <c r="AJ16" s="118"/>
      <c r="AK16" s="118"/>
      <c r="AL16" s="118"/>
      <c r="AM16" s="118"/>
      <c r="AN16" s="118"/>
      <c r="AO16" s="118"/>
    </row>
    <row r="17" spans="1:60" s="78" customFormat="1" ht="23.1" customHeight="1">
      <c r="D17" s="79"/>
      <c r="E17" s="146">
        <v>41735</v>
      </c>
      <c r="F17" s="147"/>
      <c r="G17" s="147"/>
      <c r="H17" s="147"/>
      <c r="I17" s="147"/>
      <c r="J17" s="80">
        <f t="shared" ref="J17:O17" si="18">K17-1</f>
        <v>41729</v>
      </c>
      <c r="K17" s="80">
        <f t="shared" si="18"/>
        <v>41730</v>
      </c>
      <c r="L17" s="80">
        <f t="shared" si="18"/>
        <v>41731</v>
      </c>
      <c r="M17" s="80">
        <f t="shared" si="18"/>
        <v>41732</v>
      </c>
      <c r="N17" s="80">
        <f t="shared" si="18"/>
        <v>41733</v>
      </c>
      <c r="O17" s="80">
        <f t="shared" si="18"/>
        <v>41734</v>
      </c>
      <c r="P17" s="81">
        <f>E17</f>
        <v>41735</v>
      </c>
      <c r="Q17" s="79"/>
      <c r="R17" s="79"/>
      <c r="T17" s="82"/>
      <c r="U17" s="83"/>
      <c r="V17" s="83"/>
      <c r="W17" s="83"/>
      <c r="X17" s="83"/>
      <c r="Y17" s="83"/>
      <c r="Z17" s="83"/>
      <c r="AA17" s="83"/>
      <c r="AB17" s="83"/>
      <c r="AE17" s="22"/>
      <c r="AG17" s="119"/>
      <c r="AH17" s="119"/>
      <c r="AI17" s="119"/>
      <c r="AJ17" s="119"/>
      <c r="AK17" s="119"/>
      <c r="AL17" s="119"/>
      <c r="AM17" s="119"/>
      <c r="AN17" s="119"/>
      <c r="AO17" s="119"/>
    </row>
    <row r="18" spans="1:60" ht="49.5" customHeight="1" thickBot="1">
      <c r="D18"/>
      <c r="E18" s="165" t="s">
        <v>43</v>
      </c>
      <c r="F18" s="166"/>
      <c r="G18" s="166"/>
      <c r="H18" s="166"/>
      <c r="I18" s="167"/>
      <c r="J18" s="54"/>
      <c r="K18" s="54"/>
      <c r="L18" s="54"/>
      <c r="M18" s="193"/>
      <c r="N18" s="193"/>
      <c r="O18" s="54"/>
      <c r="P18" s="55"/>
      <c r="Q18"/>
      <c r="R18"/>
    </row>
    <row r="19" spans="1:60" ht="13.5" thickTop="1" thickBot="1">
      <c r="D19"/>
      <c r="E19"/>
      <c r="F19"/>
      <c r="G19"/>
      <c r="H19"/>
      <c r="I19"/>
      <c r="J19"/>
      <c r="K19"/>
      <c r="L19"/>
      <c r="M19"/>
      <c r="N19"/>
      <c r="O19"/>
      <c r="P19"/>
      <c r="Q19"/>
      <c r="R19"/>
      <c r="T19" s="20"/>
      <c r="U19" s="12" t="s">
        <v>26</v>
      </c>
      <c r="V19" s="12" t="s">
        <v>27</v>
      </c>
      <c r="W19" s="12" t="s">
        <v>28</v>
      </c>
      <c r="X19" s="12" t="s">
        <v>29</v>
      </c>
      <c r="Y19" s="12" t="s">
        <v>30</v>
      </c>
      <c r="Z19" s="12" t="s">
        <v>31</v>
      </c>
      <c r="AA19" s="12" t="s">
        <v>32</v>
      </c>
      <c r="AB19" s="12" t="s">
        <v>44</v>
      </c>
      <c r="AC19" s="28"/>
      <c r="AD19" s="28"/>
      <c r="AE19" s="28"/>
      <c r="AF19" s="17" t="s">
        <v>25</v>
      </c>
      <c r="AG19" s="120" t="s">
        <v>26</v>
      </c>
      <c r="AH19" s="120" t="s">
        <v>27</v>
      </c>
      <c r="AI19" s="120" t="s">
        <v>28</v>
      </c>
      <c r="AJ19" s="120" t="s">
        <v>29</v>
      </c>
      <c r="AK19" s="120" t="s">
        <v>30</v>
      </c>
      <c r="AL19" s="120" t="s">
        <v>31</v>
      </c>
      <c r="AM19" s="120" t="s">
        <v>32</v>
      </c>
      <c r="AN19" s="120"/>
      <c r="AO19" s="121"/>
      <c r="AR19" s="15" t="s">
        <v>26</v>
      </c>
      <c r="AS19" s="15" t="s">
        <v>27</v>
      </c>
      <c r="AT19" s="15" t="s">
        <v>28</v>
      </c>
      <c r="AU19" s="15" t="s">
        <v>29</v>
      </c>
      <c r="AV19" s="15" t="s">
        <v>30</v>
      </c>
      <c r="AW19" s="15" t="s">
        <v>31</v>
      </c>
      <c r="AX19" s="15" t="s">
        <v>32</v>
      </c>
      <c r="AY19" s="15" t="s">
        <v>26</v>
      </c>
      <c r="AZ19" s="15" t="s">
        <v>27</v>
      </c>
      <c r="BA19" s="15" t="s">
        <v>28</v>
      </c>
      <c r="BB19" s="15" t="s">
        <v>29</v>
      </c>
      <c r="BC19" s="15" t="s">
        <v>30</v>
      </c>
      <c r="BD19" s="15" t="s">
        <v>31</v>
      </c>
      <c r="BE19" s="15" t="s">
        <v>32</v>
      </c>
    </row>
    <row r="20" spans="1:60" s="11" customFormat="1" ht="15" customHeight="1" thickTop="1" thickBot="1">
      <c r="B20" s="11">
        <f>'Employee Data'!C5</f>
        <v>0</v>
      </c>
      <c r="C20" s="11">
        <f>'Employee Data'!B5</f>
        <v>0</v>
      </c>
      <c r="D20"/>
      <c r="E20" s="136">
        <v>0</v>
      </c>
      <c r="F20" s="137"/>
      <c r="G20" s="46"/>
      <c r="H20" s="87" t="s">
        <v>45</v>
      </c>
      <c r="I20" s="88">
        <f>VLOOKUP(E20,$B$20:$C$69,2,0)</f>
        <v>0</v>
      </c>
      <c r="J20" s="62">
        <f>J$16</f>
        <v>41729</v>
      </c>
      <c r="K20" s="62">
        <f t="shared" ref="K20:P20" si="19">K$16</f>
        <v>41730</v>
      </c>
      <c r="L20" s="62">
        <f t="shared" si="19"/>
        <v>41731</v>
      </c>
      <c r="M20" s="62">
        <f t="shared" si="19"/>
        <v>41732</v>
      </c>
      <c r="N20" s="62">
        <f t="shared" si="19"/>
        <v>41733</v>
      </c>
      <c r="O20" s="62">
        <f t="shared" si="19"/>
        <v>41734</v>
      </c>
      <c r="P20" s="62">
        <f t="shared" si="19"/>
        <v>41735</v>
      </c>
      <c r="Q20" s="134" t="s">
        <v>46</v>
      </c>
      <c r="R20"/>
      <c r="S20" s="1"/>
      <c r="T20" s="21" t="s">
        <v>47</v>
      </c>
      <c r="U20" s="13">
        <f t="shared" ref="U20:AA20" si="20">IF(ISBLANK(J24)=TRUE,(J22-J21)*24,(J22-J21)*24-$G24/60)</f>
        <v>0</v>
      </c>
      <c r="V20" s="13">
        <f t="shared" si="20"/>
        <v>0</v>
      </c>
      <c r="W20" s="13">
        <f t="shared" si="20"/>
        <v>0</v>
      </c>
      <c r="X20" s="13">
        <f t="shared" si="20"/>
        <v>0</v>
      </c>
      <c r="Y20" s="13">
        <f t="shared" si="20"/>
        <v>0</v>
      </c>
      <c r="Z20" s="13">
        <f t="shared" si="20"/>
        <v>0</v>
      </c>
      <c r="AA20" s="13">
        <f t="shared" si="20"/>
        <v>0</v>
      </c>
      <c r="AB20" s="13">
        <f>SUM(U20:AA20)</f>
        <v>0</v>
      </c>
      <c r="AC20" s="28" t="s">
        <v>48</v>
      </c>
      <c r="AD20" s="194">
        <f>MIN(Q22,40)</f>
        <v>0</v>
      </c>
      <c r="AE20" s="195"/>
      <c r="AF20" s="16">
        <f>AF3</f>
        <v>10</v>
      </c>
      <c r="AG20" s="195">
        <f>IF(U23=AF20,U22,0)</f>
        <v>0</v>
      </c>
      <c r="AH20" s="195">
        <f>IF(V23=AF20,V22,0)</f>
        <v>0</v>
      </c>
      <c r="AI20" s="195">
        <f>IF(W23=AF20,W22,0)</f>
        <v>0</v>
      </c>
      <c r="AJ20" s="195">
        <f>IF(X23=AF20,X22,0)</f>
        <v>0</v>
      </c>
      <c r="AK20" s="195">
        <f>IF(Y23=AF20,Y22,0)</f>
        <v>0</v>
      </c>
      <c r="AL20" s="195">
        <f>IF(Z23=AF20,Z22,0)</f>
        <v>0</v>
      </c>
      <c r="AM20" s="195">
        <f>IF(AA23=AF20,AA22,0)</f>
        <v>0</v>
      </c>
      <c r="AN20" s="195"/>
      <c r="AO20" s="115">
        <f>SUM(AG20:AM26)</f>
        <v>0</v>
      </c>
      <c r="AP20" s="1"/>
      <c r="AQ20" s="1">
        <f t="shared" ref="AQ20:AQ39" si="21">B20</f>
        <v>0</v>
      </c>
      <c r="AR20" s="122">
        <f t="shared" ref="AR20:AX20" si="22">U20</f>
        <v>0</v>
      </c>
      <c r="AS20" s="122">
        <f t="shared" si="22"/>
        <v>0</v>
      </c>
      <c r="AT20" s="122">
        <f t="shared" si="22"/>
        <v>0</v>
      </c>
      <c r="AU20" s="122">
        <f t="shared" si="22"/>
        <v>0</v>
      </c>
      <c r="AV20" s="122">
        <f t="shared" si="22"/>
        <v>0</v>
      </c>
      <c r="AW20" s="122">
        <f t="shared" si="22"/>
        <v>0</v>
      </c>
      <c r="AX20" s="122">
        <f t="shared" si="22"/>
        <v>0</v>
      </c>
      <c r="AY20" s="122">
        <f t="shared" ref="AY20:BE20" si="23">U22</f>
        <v>0</v>
      </c>
      <c r="AZ20" s="122">
        <f t="shared" si="23"/>
        <v>0</v>
      </c>
      <c r="BA20" s="122">
        <f t="shared" si="23"/>
        <v>0</v>
      </c>
      <c r="BB20" s="122">
        <f t="shared" si="23"/>
        <v>0</v>
      </c>
      <c r="BC20" s="122">
        <f t="shared" si="23"/>
        <v>0</v>
      </c>
      <c r="BD20" s="122">
        <f t="shared" si="23"/>
        <v>0</v>
      </c>
      <c r="BE20" s="122">
        <f t="shared" si="23"/>
        <v>0</v>
      </c>
    </row>
    <row r="21" spans="1:60" s="10" customFormat="1" ht="15" customHeight="1">
      <c r="A21" s="11"/>
      <c r="B21" s="11">
        <f>'Employee Data'!C6</f>
        <v>0</v>
      </c>
      <c r="C21" s="11">
        <f>'Employee Data'!B6</f>
        <v>0</v>
      </c>
      <c r="D21"/>
      <c r="E21" s="90" t="s">
        <v>49</v>
      </c>
      <c r="F21" s="91">
        <f>(VLOOKUP(E20,'Employee Data'!$J$5:$L$54,2,0))</f>
        <v>0</v>
      </c>
      <c r="G21" s="58" t="s">
        <v>50</v>
      </c>
      <c r="H21" s="57"/>
      <c r="I21" s="35" t="s">
        <v>51</v>
      </c>
      <c r="J21" s="114"/>
      <c r="K21" s="114"/>
      <c r="L21" s="114"/>
      <c r="M21" s="114"/>
      <c r="N21" s="114"/>
      <c r="O21" s="114"/>
      <c r="P21" s="114"/>
      <c r="Q21" s="135"/>
      <c r="R21" s="89"/>
      <c r="S21" s="1"/>
      <c r="T21" s="196" t="b">
        <v>0</v>
      </c>
      <c r="U21" s="60" t="b">
        <v>0</v>
      </c>
      <c r="V21" s="60" t="b">
        <v>0</v>
      </c>
      <c r="W21" s="60" t="b">
        <v>0</v>
      </c>
      <c r="X21" s="60" t="b">
        <v>0</v>
      </c>
      <c r="Y21" s="60" t="b">
        <v>0</v>
      </c>
      <c r="Z21" s="60" t="b">
        <v>0</v>
      </c>
      <c r="AA21" s="60" t="b">
        <v>0</v>
      </c>
      <c r="AB21" s="12"/>
      <c r="AC21" s="28" t="s">
        <v>52</v>
      </c>
      <c r="AD21" s="194">
        <f>MAX(Q22-AD20,0)</f>
        <v>0</v>
      </c>
      <c r="AE21" s="195">
        <f>IF(T21=TRUE,0,AD21*F21*1.5)</f>
        <v>0</v>
      </c>
      <c r="AF21" s="16">
        <f t="shared" ref="AF21:AF26" si="24">AF4</f>
        <v>20</v>
      </c>
      <c r="AG21" s="195">
        <f>IF(U23=AF21,U22,0)</f>
        <v>0</v>
      </c>
      <c r="AH21" s="195">
        <f>IF(V23=AF21,V22,0)</f>
        <v>0</v>
      </c>
      <c r="AI21" s="195">
        <f>IF(W23=AF21,W22,0)</f>
        <v>0</v>
      </c>
      <c r="AJ21" s="195">
        <f>IF(X23=AF21,X22,0)</f>
        <v>0</v>
      </c>
      <c r="AK21" s="195">
        <f>IF(Y23=AF21,Y22,0)</f>
        <v>0</v>
      </c>
      <c r="AL21" s="195">
        <f>IF(Z23=AF21,Z22,0)</f>
        <v>0</v>
      </c>
      <c r="AM21" s="195">
        <f>IF(AA23=AF21,AA22,0)</f>
        <v>0</v>
      </c>
      <c r="AN21" s="195"/>
      <c r="AO21" s="115"/>
      <c r="AP21" s="1"/>
      <c r="AQ21" s="1">
        <f t="shared" si="21"/>
        <v>0</v>
      </c>
      <c r="AR21" s="122">
        <f t="shared" ref="AR21:AX21" si="25">U28</f>
        <v>0</v>
      </c>
      <c r="AS21" s="122">
        <f t="shared" si="25"/>
        <v>0</v>
      </c>
      <c r="AT21" s="122">
        <f t="shared" si="25"/>
        <v>0</v>
      </c>
      <c r="AU21" s="122">
        <f t="shared" si="25"/>
        <v>0</v>
      </c>
      <c r="AV21" s="122">
        <f t="shared" si="25"/>
        <v>0</v>
      </c>
      <c r="AW21" s="122">
        <f t="shared" si="25"/>
        <v>0</v>
      </c>
      <c r="AX21" s="122">
        <f t="shared" si="25"/>
        <v>0</v>
      </c>
      <c r="AY21" s="122">
        <f t="shared" ref="AY21:BE21" si="26">U30</f>
        <v>0</v>
      </c>
      <c r="AZ21" s="122">
        <f t="shared" si="26"/>
        <v>0</v>
      </c>
      <c r="BA21" s="122">
        <f t="shared" si="26"/>
        <v>0</v>
      </c>
      <c r="BB21" s="122">
        <f t="shared" si="26"/>
        <v>0</v>
      </c>
      <c r="BC21" s="122">
        <f t="shared" si="26"/>
        <v>0</v>
      </c>
      <c r="BD21" s="122">
        <f t="shared" si="26"/>
        <v>0</v>
      </c>
      <c r="BE21" s="122">
        <f t="shared" si="26"/>
        <v>0</v>
      </c>
      <c r="BF21" s="28"/>
      <c r="BG21" s="28"/>
      <c r="BH21" s="28"/>
    </row>
    <row r="22" spans="1:60" s="10" customFormat="1" ht="15" customHeight="1">
      <c r="A22" s="11"/>
      <c r="B22" s="11">
        <f>'Employee Data'!C7</f>
        <v>0</v>
      </c>
      <c r="C22" s="11">
        <f>'Employee Data'!B7</f>
        <v>0</v>
      </c>
      <c r="D22"/>
      <c r="E22" s="90" t="s">
        <v>53</v>
      </c>
      <c r="F22" s="91">
        <f>(VLOOKUP(E20,'Employee Data'!$J$5:$L$54,3,0))</f>
        <v>0</v>
      </c>
      <c r="G22" s="58" t="s">
        <v>54</v>
      </c>
      <c r="H22" s="57"/>
      <c r="I22" s="35" t="s">
        <v>55</v>
      </c>
      <c r="J22" s="114"/>
      <c r="K22" s="114"/>
      <c r="L22" s="114"/>
      <c r="M22" s="114"/>
      <c r="N22" s="114"/>
      <c r="O22" s="114"/>
      <c r="P22" s="114"/>
      <c r="Q22" s="138">
        <f>AB20</f>
        <v>0</v>
      </c>
      <c r="R22" s="89"/>
      <c r="S22" s="1"/>
      <c r="T22" s="21" t="s">
        <v>25</v>
      </c>
      <c r="U22" s="13">
        <f t="shared" ref="U22:AA22" si="27">IF($T21=TRUE,$F21*40/7,IF(U21=TRUE,$F22*U20,$F21*U20))</f>
        <v>0</v>
      </c>
      <c r="V22" s="13">
        <f t="shared" si="27"/>
        <v>0</v>
      </c>
      <c r="W22" s="13">
        <f t="shared" si="27"/>
        <v>0</v>
      </c>
      <c r="X22" s="13">
        <f t="shared" si="27"/>
        <v>0</v>
      </c>
      <c r="Y22" s="13">
        <f t="shared" si="27"/>
        <v>0</v>
      </c>
      <c r="Z22" s="13">
        <f t="shared" si="27"/>
        <v>0</v>
      </c>
      <c r="AA22" s="13">
        <f t="shared" si="27"/>
        <v>0</v>
      </c>
      <c r="AB22" s="13"/>
      <c r="AC22" s="28"/>
      <c r="AD22" s="194"/>
      <c r="AE22" s="194"/>
      <c r="AF22" s="16">
        <f t="shared" si="24"/>
        <v>30</v>
      </c>
      <c r="AG22" s="195">
        <f>IF(U23=AF22,U22,0)</f>
        <v>0</v>
      </c>
      <c r="AH22" s="195">
        <f>IF(V23=AF22,V22,0)</f>
        <v>0</v>
      </c>
      <c r="AI22" s="195">
        <f>IF(W23=AF22,W22,0)</f>
        <v>0</v>
      </c>
      <c r="AJ22" s="195">
        <f>IF(X23=AF22,X22,0)</f>
        <v>0</v>
      </c>
      <c r="AK22" s="195">
        <f>IF(Y23=AF22,Y22,0)</f>
        <v>0</v>
      </c>
      <c r="AL22" s="195">
        <f>IF(Z23=AF22,Z22,0)</f>
        <v>0</v>
      </c>
      <c r="AM22" s="195">
        <f>IF(AA23=AF22,AA22,0)</f>
        <v>0</v>
      </c>
      <c r="AN22" s="195"/>
      <c r="AO22" s="115"/>
      <c r="AP22" s="1"/>
      <c r="AQ22" s="1">
        <f t="shared" si="21"/>
        <v>0</v>
      </c>
      <c r="AR22" s="122">
        <f t="shared" ref="AR22:AX22" si="28">U36</f>
        <v>0</v>
      </c>
      <c r="AS22" s="122">
        <f t="shared" si="28"/>
        <v>0</v>
      </c>
      <c r="AT22" s="122">
        <f t="shared" si="28"/>
        <v>0</v>
      </c>
      <c r="AU22" s="122">
        <f t="shared" si="28"/>
        <v>0</v>
      </c>
      <c r="AV22" s="122">
        <f t="shared" si="28"/>
        <v>0</v>
      </c>
      <c r="AW22" s="122">
        <f t="shared" si="28"/>
        <v>0</v>
      </c>
      <c r="AX22" s="122">
        <f t="shared" si="28"/>
        <v>0</v>
      </c>
      <c r="AY22" s="122">
        <f t="shared" ref="AY22:BE22" si="29">U38</f>
        <v>0</v>
      </c>
      <c r="AZ22" s="122">
        <f t="shared" si="29"/>
        <v>0</v>
      </c>
      <c r="BA22" s="122">
        <f t="shared" si="29"/>
        <v>0</v>
      </c>
      <c r="BB22" s="122">
        <f t="shared" si="29"/>
        <v>0</v>
      </c>
      <c r="BC22" s="122">
        <f t="shared" si="29"/>
        <v>0</v>
      </c>
      <c r="BD22" s="122">
        <f t="shared" si="29"/>
        <v>0</v>
      </c>
      <c r="BE22" s="122">
        <f t="shared" si="29"/>
        <v>0</v>
      </c>
      <c r="BF22" s="28"/>
      <c r="BG22" s="28"/>
      <c r="BH22" s="28"/>
    </row>
    <row r="23" spans="1:60" s="10" customFormat="1" ht="15" customHeight="1" thickBot="1">
      <c r="A23" s="11"/>
      <c r="B23" s="11">
        <f>'Employee Data'!C8</f>
        <v>0</v>
      </c>
      <c r="C23" s="11">
        <f>'Employee Data'!B8</f>
        <v>0</v>
      </c>
      <c r="D23"/>
      <c r="E23" s="36"/>
      <c r="F23" s="34"/>
      <c r="G23" s="197"/>
      <c r="H23" s="59" t="b">
        <v>0</v>
      </c>
      <c r="I23" s="198"/>
      <c r="J23" s="56" t="s">
        <v>56</v>
      </c>
      <c r="K23" s="56" t="s">
        <v>56</v>
      </c>
      <c r="L23" s="56" t="s">
        <v>56</v>
      </c>
      <c r="M23" s="56" t="s">
        <v>56</v>
      </c>
      <c r="N23" s="56" t="s">
        <v>56</v>
      </c>
      <c r="O23" s="56" t="s">
        <v>56</v>
      </c>
      <c r="P23" s="56" t="s">
        <v>56</v>
      </c>
      <c r="Q23" s="139"/>
      <c r="R23"/>
      <c r="S23" s="1"/>
      <c r="T23" s="21" t="s">
        <v>57</v>
      </c>
      <c r="U23" s="12">
        <f t="shared" ref="U23:AA23" si="30">IF(ISBLANK(J26)=TRUE,$I20,J26)</f>
        <v>0</v>
      </c>
      <c r="V23" s="12">
        <f t="shared" si="30"/>
        <v>0</v>
      </c>
      <c r="W23" s="12">
        <f t="shared" si="30"/>
        <v>0</v>
      </c>
      <c r="X23" s="12">
        <f t="shared" si="30"/>
        <v>0</v>
      </c>
      <c r="Y23" s="12">
        <f t="shared" si="30"/>
        <v>0</v>
      </c>
      <c r="Z23" s="12">
        <f t="shared" si="30"/>
        <v>0</v>
      </c>
      <c r="AA23" s="12">
        <f t="shared" si="30"/>
        <v>0</v>
      </c>
      <c r="AB23" s="14"/>
      <c r="AC23" s="28"/>
      <c r="AD23" s="194"/>
      <c r="AE23" s="194"/>
      <c r="AF23" s="16">
        <f t="shared" si="24"/>
        <v>40</v>
      </c>
      <c r="AG23" s="195">
        <f>IF(U23=AF23,U22,0)</f>
        <v>0</v>
      </c>
      <c r="AH23" s="195">
        <f>IF(V23=AF23,V22,0)</f>
        <v>0</v>
      </c>
      <c r="AI23" s="195">
        <f>IF(W23=AF23,W22,0)</f>
        <v>0</v>
      </c>
      <c r="AJ23" s="195">
        <f>IF(X23=AF23,X22,0)</f>
        <v>0</v>
      </c>
      <c r="AK23" s="195">
        <f>IF(Y23=AF23,Y22,0)</f>
        <v>0</v>
      </c>
      <c r="AL23" s="195">
        <f>IF(Z23=AF23,Z22,0)</f>
        <v>0</v>
      </c>
      <c r="AM23" s="195">
        <f>IF(AA23=AF23,AA22,0)</f>
        <v>0</v>
      </c>
      <c r="AN23" s="195"/>
      <c r="AO23" s="115"/>
      <c r="AP23" s="1"/>
      <c r="AQ23" s="1">
        <f t="shared" si="21"/>
        <v>0</v>
      </c>
      <c r="AR23" s="122">
        <f t="shared" ref="AR23:AX23" si="31">U44</f>
        <v>0</v>
      </c>
      <c r="AS23" s="122">
        <f t="shared" si="31"/>
        <v>0</v>
      </c>
      <c r="AT23" s="122">
        <f t="shared" si="31"/>
        <v>0</v>
      </c>
      <c r="AU23" s="122">
        <f t="shared" si="31"/>
        <v>0</v>
      </c>
      <c r="AV23" s="122">
        <f t="shared" si="31"/>
        <v>0</v>
      </c>
      <c r="AW23" s="122">
        <f t="shared" si="31"/>
        <v>0</v>
      </c>
      <c r="AX23" s="122">
        <f t="shared" si="31"/>
        <v>0</v>
      </c>
      <c r="AY23" s="122">
        <f t="shared" ref="AY23:BE23" si="32">U46</f>
        <v>0</v>
      </c>
      <c r="AZ23" s="122">
        <f t="shared" si="32"/>
        <v>0</v>
      </c>
      <c r="BA23" s="122">
        <f t="shared" si="32"/>
        <v>0</v>
      </c>
      <c r="BB23" s="122">
        <f t="shared" si="32"/>
        <v>0</v>
      </c>
      <c r="BC23" s="122">
        <f t="shared" si="32"/>
        <v>0</v>
      </c>
      <c r="BD23" s="122">
        <f t="shared" si="32"/>
        <v>0</v>
      </c>
      <c r="BE23" s="122">
        <f t="shared" si="32"/>
        <v>0</v>
      </c>
      <c r="BF23" s="28"/>
      <c r="BG23" s="28"/>
      <c r="BH23" s="28"/>
    </row>
    <row r="24" spans="1:60" s="10" customFormat="1" ht="15" customHeight="1" thickBot="1">
      <c r="A24" s="11"/>
      <c r="B24" s="11">
        <f>'Employee Data'!C9</f>
        <v>0</v>
      </c>
      <c r="C24" s="11">
        <f>'Employee Data'!B9</f>
        <v>0</v>
      </c>
      <c r="D24"/>
      <c r="E24" s="141" t="s">
        <v>58</v>
      </c>
      <c r="F24" s="142"/>
      <c r="G24" s="92"/>
      <c r="H24" s="93"/>
      <c r="I24" s="94" t="s">
        <v>59</v>
      </c>
      <c r="J24" s="114"/>
      <c r="K24" s="104"/>
      <c r="L24" s="104"/>
      <c r="M24" s="104"/>
      <c r="N24" s="104"/>
      <c r="O24" s="104"/>
      <c r="P24" s="104"/>
      <c r="Q24" s="139"/>
      <c r="R24"/>
      <c r="S24" s="1"/>
      <c r="T24" s="199"/>
      <c r="U24" s="28"/>
      <c r="V24" s="28"/>
      <c r="W24" s="28"/>
      <c r="X24" s="28"/>
      <c r="Y24" s="28"/>
      <c r="Z24" s="28"/>
      <c r="AA24" s="28"/>
      <c r="AB24" s="12"/>
      <c r="AC24" s="28"/>
      <c r="AD24" s="200"/>
      <c r="AE24" s="200"/>
      <c r="AF24" s="16">
        <f t="shared" si="24"/>
        <v>50</v>
      </c>
      <c r="AG24" s="195">
        <f>IF(U23=AF24,U22,0)</f>
        <v>0</v>
      </c>
      <c r="AH24" s="195">
        <f>IF(V23=AF24,V22,0)</f>
        <v>0</v>
      </c>
      <c r="AI24" s="195">
        <f>IF(W23=AF24,W22,0)</f>
        <v>0</v>
      </c>
      <c r="AJ24" s="195">
        <f>IF(X23=AF24,X22,0)</f>
        <v>0</v>
      </c>
      <c r="AK24" s="195">
        <f>IF(Y23=AF24,Y22,0)</f>
        <v>0</v>
      </c>
      <c r="AL24" s="195">
        <f>IF(Z23=AF24,Z22,0)</f>
        <v>0</v>
      </c>
      <c r="AM24" s="195">
        <f>IF(AA23=AF24,AA22,0)</f>
        <v>0</v>
      </c>
      <c r="AN24" s="195"/>
      <c r="AO24" s="115"/>
      <c r="AP24" s="1"/>
      <c r="AQ24" s="1">
        <f t="shared" si="21"/>
        <v>0</v>
      </c>
      <c r="AR24" s="122">
        <f t="shared" ref="AR24:AX24" si="33">U52</f>
        <v>0</v>
      </c>
      <c r="AS24" s="122">
        <f t="shared" si="33"/>
        <v>0</v>
      </c>
      <c r="AT24" s="122">
        <f t="shared" si="33"/>
        <v>0</v>
      </c>
      <c r="AU24" s="122">
        <f t="shared" si="33"/>
        <v>0</v>
      </c>
      <c r="AV24" s="122">
        <f t="shared" si="33"/>
        <v>0</v>
      </c>
      <c r="AW24" s="122">
        <f t="shared" si="33"/>
        <v>0</v>
      </c>
      <c r="AX24" s="122">
        <f t="shared" si="33"/>
        <v>0</v>
      </c>
      <c r="AY24" s="122">
        <f t="shared" ref="AY24:BE24" si="34">U54</f>
        <v>0</v>
      </c>
      <c r="AZ24" s="122">
        <f t="shared" si="34"/>
        <v>0</v>
      </c>
      <c r="BA24" s="122">
        <f t="shared" si="34"/>
        <v>0</v>
      </c>
      <c r="BB24" s="122">
        <f t="shared" si="34"/>
        <v>0</v>
      </c>
      <c r="BC24" s="122">
        <f t="shared" si="34"/>
        <v>0</v>
      </c>
      <c r="BD24" s="122">
        <f t="shared" si="34"/>
        <v>0</v>
      </c>
      <c r="BE24" s="122">
        <f t="shared" si="34"/>
        <v>0</v>
      </c>
      <c r="BF24" s="28"/>
      <c r="BG24" s="28"/>
      <c r="BH24" s="28"/>
    </row>
    <row r="25" spans="1:60" s="10" customFormat="1" ht="15" customHeight="1">
      <c r="A25" s="11"/>
      <c r="B25" s="11">
        <f>'Employee Data'!C10</f>
        <v>0</v>
      </c>
      <c r="C25" s="11">
        <f>'Employee Data'!B10</f>
        <v>0</v>
      </c>
      <c r="D25"/>
      <c r="E25" s="95"/>
      <c r="F25" s="96"/>
      <c r="G25" s="97"/>
      <c r="H25" s="93"/>
      <c r="I25" s="98" t="s">
        <v>60</v>
      </c>
      <c r="J25" s="104"/>
      <c r="K25" s="104"/>
      <c r="L25" s="104"/>
      <c r="M25" s="104"/>
      <c r="N25" s="104"/>
      <c r="O25" s="104"/>
      <c r="P25" s="104"/>
      <c r="Q25" s="139"/>
      <c r="R25"/>
      <c r="S25" s="1"/>
      <c r="T25" s="21"/>
      <c r="U25" s="12"/>
      <c r="V25" s="12"/>
      <c r="W25" s="12"/>
      <c r="X25" s="12"/>
      <c r="Y25" s="12"/>
      <c r="Z25" s="12"/>
      <c r="AA25" s="12"/>
      <c r="AB25" s="12"/>
      <c r="AC25" s="28"/>
      <c r="AD25" s="200"/>
      <c r="AE25" s="200"/>
      <c r="AF25" s="16">
        <f t="shared" si="24"/>
        <v>60</v>
      </c>
      <c r="AG25" s="195">
        <f>IF(U23=AF25,U22,0)</f>
        <v>0</v>
      </c>
      <c r="AH25" s="195">
        <f>IF(V23=AF25,V22,0)</f>
        <v>0</v>
      </c>
      <c r="AI25" s="195">
        <f>IF(W23=AF25,W22,0)</f>
        <v>0</v>
      </c>
      <c r="AJ25" s="195">
        <f>IF(X23=AF25,X22,0)</f>
        <v>0</v>
      </c>
      <c r="AK25" s="195">
        <f>IF(Y23=AF25,Y22,0)</f>
        <v>0</v>
      </c>
      <c r="AL25" s="195">
        <f>IF(Z23=AF25,Z22,0)</f>
        <v>0</v>
      </c>
      <c r="AM25" s="195">
        <f>IF(AA23=AF25,AA22,0)</f>
        <v>0</v>
      </c>
      <c r="AN25" s="195"/>
      <c r="AO25" s="115"/>
      <c r="AP25" s="1"/>
      <c r="AQ25" s="1">
        <f t="shared" si="21"/>
        <v>0</v>
      </c>
      <c r="AR25" s="122">
        <f t="shared" ref="AR25:AX25" si="35">U60</f>
        <v>0</v>
      </c>
      <c r="AS25" s="122">
        <f t="shared" si="35"/>
        <v>0</v>
      </c>
      <c r="AT25" s="122">
        <f t="shared" si="35"/>
        <v>0</v>
      </c>
      <c r="AU25" s="122">
        <f t="shared" si="35"/>
        <v>0</v>
      </c>
      <c r="AV25" s="122">
        <f t="shared" si="35"/>
        <v>0</v>
      </c>
      <c r="AW25" s="122">
        <f t="shared" si="35"/>
        <v>0</v>
      </c>
      <c r="AX25" s="122">
        <f t="shared" si="35"/>
        <v>0</v>
      </c>
      <c r="AY25" s="122">
        <f t="shared" ref="AY25:BE25" si="36">U62</f>
        <v>0</v>
      </c>
      <c r="AZ25" s="122">
        <f t="shared" si="36"/>
        <v>0</v>
      </c>
      <c r="BA25" s="122">
        <f t="shared" si="36"/>
        <v>0</v>
      </c>
      <c r="BB25" s="122">
        <f t="shared" si="36"/>
        <v>0</v>
      </c>
      <c r="BC25" s="122">
        <f t="shared" si="36"/>
        <v>0</v>
      </c>
      <c r="BD25" s="122">
        <f t="shared" si="36"/>
        <v>0</v>
      </c>
      <c r="BE25" s="122">
        <f t="shared" si="36"/>
        <v>0</v>
      </c>
      <c r="BF25" s="28"/>
      <c r="BG25" s="28"/>
      <c r="BH25" s="28"/>
    </row>
    <row r="26" spans="1:60" ht="15" customHeight="1" thickBot="1">
      <c r="B26" s="11">
        <f>'Employee Data'!C11</f>
        <v>0</v>
      </c>
      <c r="C26" s="11">
        <f>'Employee Data'!B11</f>
        <v>0</v>
      </c>
      <c r="D26"/>
      <c r="E26" s="99"/>
      <c r="F26" s="100"/>
      <c r="G26" s="101"/>
      <c r="H26" s="102"/>
      <c r="I26" s="103" t="s">
        <v>61</v>
      </c>
      <c r="J26" s="105"/>
      <c r="K26" s="105"/>
      <c r="L26" s="105"/>
      <c r="M26" s="105"/>
      <c r="N26" s="105"/>
      <c r="O26" s="105"/>
      <c r="P26" s="105"/>
      <c r="Q26" s="140"/>
      <c r="R26"/>
      <c r="T26" s="199"/>
      <c r="AF26" s="16">
        <f t="shared" si="24"/>
        <v>70</v>
      </c>
      <c r="AG26" s="195">
        <f>IF(U23=AF26,U22,0)</f>
        <v>0</v>
      </c>
      <c r="AH26" s="195">
        <f>IF(V23=AF26,V22,0)</f>
        <v>0</v>
      </c>
      <c r="AI26" s="195">
        <f>IF(W23=AF26,W22,0)</f>
        <v>0</v>
      </c>
      <c r="AJ26" s="195">
        <f>IF(X23=AF26,X22,0)</f>
        <v>0</v>
      </c>
      <c r="AK26" s="195">
        <f>IF(Y23=AF26,Y22,0)</f>
        <v>0</v>
      </c>
      <c r="AL26" s="195">
        <f>IF(Z23=AF26,Z22,0)</f>
        <v>0</v>
      </c>
      <c r="AM26" s="195">
        <f>IF(AA23=AF26,AA22,0)</f>
        <v>0</v>
      </c>
      <c r="AN26" s="195"/>
      <c r="AQ26" s="1">
        <f t="shared" si="21"/>
        <v>0</v>
      </c>
      <c r="AR26" s="122">
        <f t="shared" ref="AR26:AX26" si="37">U68</f>
        <v>0</v>
      </c>
      <c r="AS26" s="122">
        <f t="shared" si="37"/>
        <v>0</v>
      </c>
      <c r="AT26" s="122">
        <f t="shared" si="37"/>
        <v>0</v>
      </c>
      <c r="AU26" s="122">
        <f t="shared" si="37"/>
        <v>0</v>
      </c>
      <c r="AV26" s="122">
        <f t="shared" si="37"/>
        <v>0</v>
      </c>
      <c r="AW26" s="122">
        <f t="shared" si="37"/>
        <v>0</v>
      </c>
      <c r="AX26" s="122">
        <f t="shared" si="37"/>
        <v>0</v>
      </c>
      <c r="AY26" s="122">
        <f t="shared" ref="AY26:BE26" si="38">U70</f>
        <v>0</v>
      </c>
      <c r="AZ26" s="122">
        <f t="shared" si="38"/>
        <v>0</v>
      </c>
      <c r="BA26" s="122">
        <f t="shared" si="38"/>
        <v>0</v>
      </c>
      <c r="BB26" s="122">
        <f t="shared" si="38"/>
        <v>0</v>
      </c>
      <c r="BC26" s="122">
        <f t="shared" si="38"/>
        <v>0</v>
      </c>
      <c r="BD26" s="122">
        <f t="shared" si="38"/>
        <v>0</v>
      </c>
      <c r="BE26" s="122">
        <f t="shared" si="38"/>
        <v>0</v>
      </c>
      <c r="BH26" s="28"/>
    </row>
    <row r="27" spans="1:60" ht="9" customHeight="1" thickTop="1" thickBot="1">
      <c r="A27" s="11"/>
      <c r="B27" s="11">
        <f>'Employee Data'!C12</f>
        <v>0</v>
      </c>
      <c r="C27" s="11">
        <f>'Employee Data'!B12</f>
        <v>0</v>
      </c>
      <c r="D27"/>
      <c r="E27"/>
      <c r="F27"/>
      <c r="G27"/>
      <c r="H27"/>
      <c r="I27"/>
      <c r="J27"/>
      <c r="K27"/>
      <c r="L27"/>
      <c r="M27"/>
      <c r="N27"/>
      <c r="O27"/>
      <c r="P27"/>
      <c r="Q27"/>
      <c r="R27"/>
      <c r="T27" s="20"/>
      <c r="AQ27" s="1">
        <f t="shared" si="21"/>
        <v>0</v>
      </c>
      <c r="AR27" s="122">
        <f t="shared" ref="AR27:AX27" si="39">U76</f>
        <v>0</v>
      </c>
      <c r="AS27" s="122">
        <f t="shared" si="39"/>
        <v>0</v>
      </c>
      <c r="AT27" s="122">
        <f t="shared" si="39"/>
        <v>0</v>
      </c>
      <c r="AU27" s="122">
        <f t="shared" si="39"/>
        <v>0</v>
      </c>
      <c r="AV27" s="122">
        <f t="shared" si="39"/>
        <v>0</v>
      </c>
      <c r="AW27" s="122">
        <f t="shared" si="39"/>
        <v>0</v>
      </c>
      <c r="AX27" s="122">
        <f t="shared" si="39"/>
        <v>0</v>
      </c>
      <c r="AY27" s="122">
        <f t="shared" ref="AY27:BE27" si="40">U78</f>
        <v>0</v>
      </c>
      <c r="AZ27" s="122">
        <f t="shared" si="40"/>
        <v>0</v>
      </c>
      <c r="BA27" s="122">
        <f t="shared" si="40"/>
        <v>0</v>
      </c>
      <c r="BB27" s="122">
        <f t="shared" si="40"/>
        <v>0</v>
      </c>
      <c r="BC27" s="122">
        <f t="shared" si="40"/>
        <v>0</v>
      </c>
      <c r="BD27" s="122">
        <f t="shared" si="40"/>
        <v>0</v>
      </c>
      <c r="BE27" s="122">
        <f t="shared" si="40"/>
        <v>0</v>
      </c>
      <c r="BH27" s="28"/>
    </row>
    <row r="28" spans="1:60" s="11" customFormat="1" ht="15" customHeight="1" thickTop="1" thickBot="1">
      <c r="B28" s="11">
        <f>'Employee Data'!C13</f>
        <v>0</v>
      </c>
      <c r="C28" s="11">
        <f>'Employee Data'!B13</f>
        <v>0</v>
      </c>
      <c r="D28"/>
      <c r="E28" s="136">
        <v>0</v>
      </c>
      <c r="F28" s="137"/>
      <c r="G28" s="46"/>
      <c r="H28" s="87" t="s">
        <v>45</v>
      </c>
      <c r="I28" s="88">
        <f>VLOOKUP(E28,$B$20:$C$69,2,0)</f>
        <v>0</v>
      </c>
      <c r="J28" s="62">
        <f>J$16</f>
        <v>41729</v>
      </c>
      <c r="K28" s="62">
        <f t="shared" ref="K28:P28" si="41">K$16</f>
        <v>41730</v>
      </c>
      <c r="L28" s="62">
        <f t="shared" si="41"/>
        <v>41731</v>
      </c>
      <c r="M28" s="62">
        <f t="shared" si="41"/>
        <v>41732</v>
      </c>
      <c r="N28" s="62">
        <f t="shared" si="41"/>
        <v>41733</v>
      </c>
      <c r="O28" s="62">
        <f t="shared" si="41"/>
        <v>41734</v>
      </c>
      <c r="P28" s="62">
        <f t="shared" si="41"/>
        <v>41735</v>
      </c>
      <c r="Q28" s="134" t="s">
        <v>46</v>
      </c>
      <c r="R28"/>
      <c r="S28" s="1"/>
      <c r="T28" s="21" t="s">
        <v>47</v>
      </c>
      <c r="U28" s="13">
        <f t="shared" ref="U28:AA28" si="42">IF(ISBLANK(J32)=TRUE,(J30-J29)*24,(J30-J29)*24-$G32/60)</f>
        <v>0</v>
      </c>
      <c r="V28" s="13">
        <f t="shared" si="42"/>
        <v>0</v>
      </c>
      <c r="W28" s="13">
        <f t="shared" si="42"/>
        <v>0</v>
      </c>
      <c r="X28" s="13">
        <f t="shared" si="42"/>
        <v>0</v>
      </c>
      <c r="Y28" s="13">
        <f t="shared" si="42"/>
        <v>0</v>
      </c>
      <c r="Z28" s="13">
        <f t="shared" si="42"/>
        <v>0</v>
      </c>
      <c r="AA28" s="13">
        <f t="shared" si="42"/>
        <v>0</v>
      </c>
      <c r="AB28" s="13">
        <f>SUM(U28:AA28)</f>
        <v>0</v>
      </c>
      <c r="AC28" s="28" t="s">
        <v>48</v>
      </c>
      <c r="AD28" s="194">
        <f>MIN(Q30,40)</f>
        <v>0</v>
      </c>
      <c r="AE28" s="195"/>
      <c r="AF28" s="16">
        <f>AF3</f>
        <v>10</v>
      </c>
      <c r="AG28" s="195">
        <f>IF(U31=AF28,U30,0)</f>
        <v>0</v>
      </c>
      <c r="AH28" s="195">
        <f>IF(V31=AF28,V30,0)</f>
        <v>0</v>
      </c>
      <c r="AI28" s="195">
        <f>IF(W31=AF28,W30,0)</f>
        <v>0</v>
      </c>
      <c r="AJ28" s="195">
        <f>IF(X31=AF28,X30,0)</f>
        <v>0</v>
      </c>
      <c r="AK28" s="195">
        <f>IF(Y31=AF28,Y30,0)</f>
        <v>0</v>
      </c>
      <c r="AL28" s="195">
        <f>IF(Z31=AF28,Z30,0)</f>
        <v>0</v>
      </c>
      <c r="AM28" s="195">
        <f>IF(AA31=AF28,AA30,0)</f>
        <v>0</v>
      </c>
      <c r="AN28" s="195"/>
      <c r="AO28" s="115">
        <f>SUM(AG28:AM34)</f>
        <v>0</v>
      </c>
      <c r="AP28" s="1"/>
      <c r="AQ28" s="1">
        <f t="shared" si="21"/>
        <v>0</v>
      </c>
      <c r="AR28" s="122">
        <f t="shared" ref="AR28:AX28" si="43">U84</f>
        <v>0</v>
      </c>
      <c r="AS28" s="122">
        <f t="shared" si="43"/>
        <v>0</v>
      </c>
      <c r="AT28" s="122">
        <f t="shared" si="43"/>
        <v>0</v>
      </c>
      <c r="AU28" s="122">
        <f t="shared" si="43"/>
        <v>0</v>
      </c>
      <c r="AV28" s="122">
        <f t="shared" si="43"/>
        <v>0</v>
      </c>
      <c r="AW28" s="122">
        <f t="shared" si="43"/>
        <v>0</v>
      </c>
      <c r="AX28" s="122">
        <f t="shared" si="43"/>
        <v>0</v>
      </c>
      <c r="AY28" s="122">
        <f t="shared" ref="AY28:BE28" si="44">U86</f>
        <v>0</v>
      </c>
      <c r="AZ28" s="122">
        <f t="shared" si="44"/>
        <v>0</v>
      </c>
      <c r="BA28" s="122">
        <f t="shared" si="44"/>
        <v>0</v>
      </c>
      <c r="BB28" s="122">
        <f t="shared" si="44"/>
        <v>0</v>
      </c>
      <c r="BC28" s="122">
        <f t="shared" si="44"/>
        <v>0</v>
      </c>
      <c r="BD28" s="122">
        <f t="shared" si="44"/>
        <v>0</v>
      </c>
      <c r="BE28" s="122">
        <f t="shared" si="44"/>
        <v>0</v>
      </c>
    </row>
    <row r="29" spans="1:60" s="10" customFormat="1" ht="15" customHeight="1">
      <c r="A29" s="11"/>
      <c r="B29" s="11">
        <f>'Employee Data'!C14</f>
        <v>0</v>
      </c>
      <c r="C29" s="11">
        <f>'Employee Data'!B14</f>
        <v>0</v>
      </c>
      <c r="D29"/>
      <c r="E29" s="90" t="s">
        <v>49</v>
      </c>
      <c r="F29" s="91">
        <f>(VLOOKUP(E28,'Employee Data'!$J$5:$L$54,2,0))</f>
        <v>0</v>
      </c>
      <c r="G29" s="58" t="s">
        <v>50</v>
      </c>
      <c r="H29" s="57"/>
      <c r="I29" s="35" t="s">
        <v>51</v>
      </c>
      <c r="J29" s="114"/>
      <c r="K29" s="114"/>
      <c r="L29" s="114"/>
      <c r="M29" s="114"/>
      <c r="N29" s="114"/>
      <c r="O29" s="114"/>
      <c r="P29" s="114"/>
      <c r="Q29" s="135"/>
      <c r="R29" s="89"/>
      <c r="S29" s="1"/>
      <c r="T29" s="196" t="b">
        <v>0</v>
      </c>
      <c r="U29" s="60" t="b">
        <v>0</v>
      </c>
      <c r="V29" s="60" t="b">
        <v>0</v>
      </c>
      <c r="W29" s="60" t="b">
        <v>0</v>
      </c>
      <c r="X29" s="60" t="b">
        <v>0</v>
      </c>
      <c r="Y29" s="60" t="b">
        <v>0</v>
      </c>
      <c r="Z29" s="60" t="b">
        <v>0</v>
      </c>
      <c r="AA29" s="60" t="b">
        <v>0</v>
      </c>
      <c r="AB29" s="12"/>
      <c r="AC29" s="28" t="s">
        <v>52</v>
      </c>
      <c r="AD29" s="194">
        <f>MAX(Q30-AD28,0)</f>
        <v>0</v>
      </c>
      <c r="AE29" s="195">
        <f>IF(T29=TRUE,0,AD29*F29*1.5)</f>
        <v>0</v>
      </c>
      <c r="AF29" s="16">
        <f>AF4</f>
        <v>20</v>
      </c>
      <c r="AG29" s="195">
        <f>IF(U31=AF29,U30,0)</f>
        <v>0</v>
      </c>
      <c r="AH29" s="195">
        <f>IF(V31=AF29,V30,0)</f>
        <v>0</v>
      </c>
      <c r="AI29" s="195">
        <f>IF(W31=AF29,W30,0)</f>
        <v>0</v>
      </c>
      <c r="AJ29" s="195">
        <f>IF(X31=AF29,X30,0)</f>
        <v>0</v>
      </c>
      <c r="AK29" s="195">
        <f>IF(Y31=AF29,Y30,0)</f>
        <v>0</v>
      </c>
      <c r="AL29" s="195">
        <f>IF(Z31=AF29,Z30,0)</f>
        <v>0</v>
      </c>
      <c r="AM29" s="195">
        <f>IF(AA31=AF29,AA30,0)</f>
        <v>0</v>
      </c>
      <c r="AN29" s="195"/>
      <c r="AO29" s="115"/>
      <c r="AP29" s="1"/>
      <c r="AQ29" s="1">
        <f t="shared" si="21"/>
        <v>0</v>
      </c>
      <c r="AR29" s="122">
        <f t="shared" ref="AR29:AX29" si="45">U92</f>
        <v>0</v>
      </c>
      <c r="AS29" s="122">
        <f t="shared" si="45"/>
        <v>0</v>
      </c>
      <c r="AT29" s="122">
        <f t="shared" si="45"/>
        <v>0</v>
      </c>
      <c r="AU29" s="122">
        <f t="shared" si="45"/>
        <v>0</v>
      </c>
      <c r="AV29" s="122">
        <f t="shared" si="45"/>
        <v>0</v>
      </c>
      <c r="AW29" s="122">
        <f t="shared" si="45"/>
        <v>0</v>
      </c>
      <c r="AX29" s="122">
        <f t="shared" si="45"/>
        <v>0</v>
      </c>
      <c r="AY29" s="122">
        <f t="shared" ref="AY29:BE29" si="46">U94</f>
        <v>0</v>
      </c>
      <c r="AZ29" s="122">
        <f t="shared" si="46"/>
        <v>0</v>
      </c>
      <c r="BA29" s="122">
        <f t="shared" si="46"/>
        <v>0</v>
      </c>
      <c r="BB29" s="122">
        <f t="shared" si="46"/>
        <v>0</v>
      </c>
      <c r="BC29" s="122">
        <f t="shared" si="46"/>
        <v>0</v>
      </c>
      <c r="BD29" s="122">
        <f t="shared" si="46"/>
        <v>0</v>
      </c>
      <c r="BE29" s="122">
        <f t="shared" si="46"/>
        <v>0</v>
      </c>
      <c r="BF29" s="28"/>
      <c r="BG29" s="28"/>
      <c r="BH29" s="28"/>
    </row>
    <row r="30" spans="1:60" s="10" customFormat="1" ht="15" customHeight="1">
      <c r="A30" s="11"/>
      <c r="B30" s="11">
        <f>'Employee Data'!C15</f>
        <v>0</v>
      </c>
      <c r="C30" s="11">
        <f>'Employee Data'!B15</f>
        <v>0</v>
      </c>
      <c r="D30"/>
      <c r="E30" s="90" t="s">
        <v>53</v>
      </c>
      <c r="F30" s="91">
        <f>(VLOOKUP(E28,'Employee Data'!$J$5:$L$54,3,0))</f>
        <v>0</v>
      </c>
      <c r="G30" s="58" t="s">
        <v>54</v>
      </c>
      <c r="H30" s="57"/>
      <c r="I30" s="35" t="s">
        <v>55</v>
      </c>
      <c r="J30" s="114"/>
      <c r="K30" s="114"/>
      <c r="L30" s="114"/>
      <c r="M30" s="114"/>
      <c r="N30" s="114"/>
      <c r="O30" s="114"/>
      <c r="P30" s="114"/>
      <c r="Q30" s="138">
        <f>AB28</f>
        <v>0</v>
      </c>
      <c r="R30" s="89"/>
      <c r="S30" s="1"/>
      <c r="T30" s="21" t="s">
        <v>25</v>
      </c>
      <c r="U30" s="13">
        <f t="shared" ref="U30:AA30" si="47">IF($T29=TRUE,$F29*40/7,IF(U29=TRUE,$F30*U28,$F29*U28))</f>
        <v>0</v>
      </c>
      <c r="V30" s="13">
        <f t="shared" si="47"/>
        <v>0</v>
      </c>
      <c r="W30" s="13">
        <f t="shared" si="47"/>
        <v>0</v>
      </c>
      <c r="X30" s="13">
        <f t="shared" si="47"/>
        <v>0</v>
      </c>
      <c r="Y30" s="13">
        <f t="shared" si="47"/>
        <v>0</v>
      </c>
      <c r="Z30" s="13">
        <f t="shared" si="47"/>
        <v>0</v>
      </c>
      <c r="AA30" s="13">
        <f t="shared" si="47"/>
        <v>0</v>
      </c>
      <c r="AB30" s="13"/>
      <c r="AC30" s="28"/>
      <c r="AD30" s="194"/>
      <c r="AE30" s="194"/>
      <c r="AF30" s="16">
        <f>AF5</f>
        <v>30</v>
      </c>
      <c r="AG30" s="195">
        <f>IF(U31=AF30,U30,0)</f>
        <v>0</v>
      </c>
      <c r="AH30" s="195">
        <f>IF(V31=AF30,V30,0)</f>
        <v>0</v>
      </c>
      <c r="AI30" s="195">
        <f>IF(W31=AF30,W30,0)</f>
        <v>0</v>
      </c>
      <c r="AJ30" s="195">
        <f>IF(X31=AF30,X30,0)</f>
        <v>0</v>
      </c>
      <c r="AK30" s="195">
        <f>IF(Y31=AF30,Y30,0)</f>
        <v>0</v>
      </c>
      <c r="AL30" s="195">
        <f>IF(Z31=AF30,Z30,0)</f>
        <v>0</v>
      </c>
      <c r="AM30" s="195">
        <f>IF(AA31=AF30,AA30,0)</f>
        <v>0</v>
      </c>
      <c r="AN30" s="195"/>
      <c r="AO30" s="115"/>
      <c r="AP30" s="1"/>
      <c r="AQ30" s="1">
        <f t="shared" si="21"/>
        <v>0</v>
      </c>
      <c r="AR30" s="122">
        <f t="shared" ref="AR30:AX30" si="48">U100</f>
        <v>0</v>
      </c>
      <c r="AS30" s="122">
        <f t="shared" si="48"/>
        <v>0</v>
      </c>
      <c r="AT30" s="122">
        <f t="shared" si="48"/>
        <v>0</v>
      </c>
      <c r="AU30" s="122">
        <f t="shared" si="48"/>
        <v>0</v>
      </c>
      <c r="AV30" s="122">
        <f t="shared" si="48"/>
        <v>0</v>
      </c>
      <c r="AW30" s="122">
        <f t="shared" si="48"/>
        <v>0</v>
      </c>
      <c r="AX30" s="122">
        <f t="shared" si="48"/>
        <v>0</v>
      </c>
      <c r="AY30" s="122">
        <f t="shared" ref="AY30:BE30" si="49">U102</f>
        <v>0</v>
      </c>
      <c r="AZ30" s="122">
        <f t="shared" si="49"/>
        <v>0</v>
      </c>
      <c r="BA30" s="122">
        <f t="shared" si="49"/>
        <v>0</v>
      </c>
      <c r="BB30" s="122">
        <f t="shared" si="49"/>
        <v>0</v>
      </c>
      <c r="BC30" s="122">
        <f t="shared" si="49"/>
        <v>0</v>
      </c>
      <c r="BD30" s="122">
        <f t="shared" si="49"/>
        <v>0</v>
      </c>
      <c r="BE30" s="122">
        <f t="shared" si="49"/>
        <v>0</v>
      </c>
      <c r="BF30" s="28"/>
      <c r="BG30" s="28"/>
      <c r="BH30" s="28"/>
    </row>
    <row r="31" spans="1:60" s="10" customFormat="1" ht="15" customHeight="1" thickBot="1">
      <c r="A31" s="11"/>
      <c r="B31" s="11">
        <f>'Employee Data'!C16</f>
        <v>0</v>
      </c>
      <c r="C31" s="11">
        <f>'Employee Data'!B16</f>
        <v>0</v>
      </c>
      <c r="D31"/>
      <c r="E31" s="36"/>
      <c r="F31" s="34"/>
      <c r="G31" s="197"/>
      <c r="H31" s="59" t="b">
        <v>0</v>
      </c>
      <c r="I31" s="198"/>
      <c r="J31" s="56" t="s">
        <v>62</v>
      </c>
      <c r="K31" s="56" t="s">
        <v>62</v>
      </c>
      <c r="L31" s="56" t="s">
        <v>62</v>
      </c>
      <c r="M31" s="56" t="s">
        <v>62</v>
      </c>
      <c r="N31" s="56" t="s">
        <v>62</v>
      </c>
      <c r="O31" s="56" t="s">
        <v>62</v>
      </c>
      <c r="P31" s="56" t="s">
        <v>62</v>
      </c>
      <c r="Q31" s="139"/>
      <c r="R31"/>
      <c r="S31" s="1"/>
      <c r="T31" s="21" t="s">
        <v>57</v>
      </c>
      <c r="U31" s="12">
        <f t="shared" ref="U31:AA31" si="50">IF(ISBLANK(J34)=TRUE,$I28,J34)</f>
        <v>0</v>
      </c>
      <c r="V31" s="12">
        <f t="shared" si="50"/>
        <v>70</v>
      </c>
      <c r="W31" s="12">
        <f t="shared" si="50"/>
        <v>0</v>
      </c>
      <c r="X31" s="12">
        <f t="shared" si="50"/>
        <v>0</v>
      </c>
      <c r="Y31" s="12">
        <f t="shared" si="50"/>
        <v>0</v>
      </c>
      <c r="Z31" s="12">
        <f t="shared" si="50"/>
        <v>0</v>
      </c>
      <c r="AA31" s="12">
        <f t="shared" si="50"/>
        <v>0</v>
      </c>
      <c r="AB31" s="14"/>
      <c r="AC31" s="28"/>
      <c r="AD31" s="194"/>
      <c r="AE31" s="194"/>
      <c r="AF31" s="16">
        <f>AF6</f>
        <v>40</v>
      </c>
      <c r="AG31" s="195">
        <f>IF(U31=AF31,U30,0)</f>
        <v>0</v>
      </c>
      <c r="AH31" s="195">
        <f>IF(V31=AF31,V30,0)</f>
        <v>0</v>
      </c>
      <c r="AI31" s="195">
        <f>IF(W31=AF31,W30,0)</f>
        <v>0</v>
      </c>
      <c r="AJ31" s="195">
        <f>IF(X31=AF31,X30,0)</f>
        <v>0</v>
      </c>
      <c r="AK31" s="195">
        <f>IF(Y31=AF31,Y30,0)</f>
        <v>0</v>
      </c>
      <c r="AL31" s="195">
        <f>IF(Z31=AF31,Z30,0)</f>
        <v>0</v>
      </c>
      <c r="AM31" s="195">
        <f>IF(AA31=AF31,AA30,0)</f>
        <v>0</v>
      </c>
      <c r="AN31" s="195"/>
      <c r="AO31" s="115"/>
      <c r="AP31" s="1"/>
      <c r="AQ31" s="1">
        <f t="shared" si="21"/>
        <v>0</v>
      </c>
      <c r="AR31" s="122">
        <f t="shared" ref="AR31:AX31" si="51">U108</f>
        <v>0</v>
      </c>
      <c r="AS31" s="122">
        <f t="shared" si="51"/>
        <v>0</v>
      </c>
      <c r="AT31" s="122">
        <f t="shared" si="51"/>
        <v>0</v>
      </c>
      <c r="AU31" s="122">
        <f t="shared" si="51"/>
        <v>0</v>
      </c>
      <c r="AV31" s="122">
        <f t="shared" si="51"/>
        <v>0</v>
      </c>
      <c r="AW31" s="122">
        <f t="shared" si="51"/>
        <v>0</v>
      </c>
      <c r="AX31" s="122">
        <f t="shared" si="51"/>
        <v>0</v>
      </c>
      <c r="AY31" s="122">
        <f t="shared" ref="AY31:BE31" si="52">U110</f>
        <v>0</v>
      </c>
      <c r="AZ31" s="122">
        <f t="shared" si="52"/>
        <v>0</v>
      </c>
      <c r="BA31" s="122">
        <f t="shared" si="52"/>
        <v>0</v>
      </c>
      <c r="BB31" s="122">
        <f t="shared" si="52"/>
        <v>0</v>
      </c>
      <c r="BC31" s="122">
        <f t="shared" si="52"/>
        <v>0</v>
      </c>
      <c r="BD31" s="122">
        <f t="shared" si="52"/>
        <v>0</v>
      </c>
      <c r="BE31" s="122">
        <f t="shared" si="52"/>
        <v>0</v>
      </c>
      <c r="BF31" s="28"/>
      <c r="BG31" s="28"/>
      <c r="BH31" s="28"/>
    </row>
    <row r="32" spans="1:60" s="10" customFormat="1" ht="15" customHeight="1" thickBot="1">
      <c r="A32" s="11"/>
      <c r="B32" s="11">
        <f>'Employee Data'!C17</f>
        <v>0</v>
      </c>
      <c r="C32" s="11">
        <f>'Employee Data'!B17</f>
        <v>0</v>
      </c>
      <c r="D32"/>
      <c r="E32" s="141" t="s">
        <v>58</v>
      </c>
      <c r="F32" s="142"/>
      <c r="G32" s="92"/>
      <c r="H32" s="93"/>
      <c r="I32" s="94" t="s">
        <v>59</v>
      </c>
      <c r="J32" s="114"/>
      <c r="K32" s="104"/>
      <c r="L32" s="104"/>
      <c r="M32" s="104"/>
      <c r="N32" s="104"/>
      <c r="O32" s="104"/>
      <c r="P32" s="104"/>
      <c r="Q32" s="139"/>
      <c r="R32"/>
      <c r="S32" s="1"/>
      <c r="T32" s="199"/>
      <c r="U32" s="28"/>
      <c r="V32" s="28"/>
      <c r="W32" s="28"/>
      <c r="X32" s="28"/>
      <c r="Y32" s="28"/>
      <c r="Z32" s="28"/>
      <c r="AA32" s="28"/>
      <c r="AB32" s="12"/>
      <c r="AC32" s="28"/>
      <c r="AD32" s="200"/>
      <c r="AE32" s="200"/>
      <c r="AF32" s="16">
        <f>AF8</f>
        <v>60</v>
      </c>
      <c r="AG32" s="195">
        <f>IF(U31=AF32,U30,0)</f>
        <v>0</v>
      </c>
      <c r="AH32" s="195">
        <f>IF(V31=AF32,V30,0)</f>
        <v>0</v>
      </c>
      <c r="AI32" s="195">
        <f>IF(W31=AF32,W30,0)</f>
        <v>0</v>
      </c>
      <c r="AJ32" s="195">
        <f>IF(X31=AF32,X30,0)</f>
        <v>0</v>
      </c>
      <c r="AK32" s="195">
        <f>IF(Y31=AF32,Y30,0)</f>
        <v>0</v>
      </c>
      <c r="AL32" s="195">
        <f>IF(Z31=AF32,Z30,0)</f>
        <v>0</v>
      </c>
      <c r="AM32" s="195">
        <f>IF(AA31=AF32,AA30,0)</f>
        <v>0</v>
      </c>
      <c r="AN32" s="195"/>
      <c r="AO32" s="115"/>
      <c r="AP32" s="1"/>
      <c r="AQ32" s="1">
        <f t="shared" si="21"/>
        <v>0</v>
      </c>
      <c r="AR32" s="122">
        <f t="shared" ref="AR32:AX32" si="53">U116</f>
        <v>0</v>
      </c>
      <c r="AS32" s="122">
        <f t="shared" si="53"/>
        <v>0</v>
      </c>
      <c r="AT32" s="122">
        <f t="shared" si="53"/>
        <v>0</v>
      </c>
      <c r="AU32" s="122">
        <f t="shared" si="53"/>
        <v>0</v>
      </c>
      <c r="AV32" s="122">
        <f t="shared" si="53"/>
        <v>0</v>
      </c>
      <c r="AW32" s="122">
        <f t="shared" si="53"/>
        <v>0</v>
      </c>
      <c r="AX32" s="122">
        <f t="shared" si="53"/>
        <v>0</v>
      </c>
      <c r="AY32" s="122">
        <f t="shared" ref="AY32:BE32" si="54">U118</f>
        <v>0</v>
      </c>
      <c r="AZ32" s="122">
        <f t="shared" si="54"/>
        <v>0</v>
      </c>
      <c r="BA32" s="122">
        <f t="shared" si="54"/>
        <v>0</v>
      </c>
      <c r="BB32" s="122">
        <f t="shared" si="54"/>
        <v>0</v>
      </c>
      <c r="BC32" s="122">
        <f t="shared" si="54"/>
        <v>0</v>
      </c>
      <c r="BD32" s="122">
        <f t="shared" si="54"/>
        <v>0</v>
      </c>
      <c r="BE32" s="122">
        <f t="shared" si="54"/>
        <v>0</v>
      </c>
      <c r="BF32" s="28"/>
      <c r="BG32" s="28"/>
      <c r="BH32" s="28"/>
    </row>
    <row r="33" spans="1:60" s="10" customFormat="1" ht="15" customHeight="1">
      <c r="A33" s="11"/>
      <c r="B33" s="11">
        <f>'Employee Data'!C18</f>
        <v>0</v>
      </c>
      <c r="C33" s="11">
        <f>'Employee Data'!B18</f>
        <v>0</v>
      </c>
      <c r="D33"/>
      <c r="E33" s="95"/>
      <c r="F33" s="96"/>
      <c r="G33" s="97"/>
      <c r="H33" s="93"/>
      <c r="I33" s="98" t="s">
        <v>60</v>
      </c>
      <c r="J33" s="104"/>
      <c r="K33" s="104"/>
      <c r="L33" s="104"/>
      <c r="M33" s="104"/>
      <c r="N33" s="104"/>
      <c r="O33" s="104"/>
      <c r="P33" s="104"/>
      <c r="Q33" s="139"/>
      <c r="R33"/>
      <c r="S33" s="1"/>
      <c r="T33" s="21"/>
      <c r="U33" s="12"/>
      <c r="V33" s="12"/>
      <c r="W33" s="12"/>
      <c r="X33" s="12"/>
      <c r="Y33" s="12"/>
      <c r="Z33" s="12"/>
      <c r="AA33" s="12"/>
      <c r="AB33" s="12"/>
      <c r="AC33" s="28"/>
      <c r="AD33" s="200"/>
      <c r="AE33" s="200"/>
      <c r="AF33" s="16">
        <f>AF9</f>
        <v>70</v>
      </c>
      <c r="AG33" s="195">
        <f>IF(U31=AF33,U30,0)</f>
        <v>0</v>
      </c>
      <c r="AH33" s="195">
        <f>IF(V31=AF33,V30,0)</f>
        <v>0</v>
      </c>
      <c r="AI33" s="195">
        <f>IF(W31=AF33,W30,0)</f>
        <v>0</v>
      </c>
      <c r="AJ33" s="195">
        <f>IF(X31=AF33,X30,0)</f>
        <v>0</v>
      </c>
      <c r="AK33" s="195">
        <f>IF(Y31=AF33,Y30,0)</f>
        <v>0</v>
      </c>
      <c r="AL33" s="195">
        <f>IF(Z31=AF33,Z30,0)</f>
        <v>0</v>
      </c>
      <c r="AM33" s="195">
        <f>IF(AA31=AF33,AA30,0)</f>
        <v>0</v>
      </c>
      <c r="AN33" s="195"/>
      <c r="AO33" s="115"/>
      <c r="AP33" s="1"/>
      <c r="AQ33" s="1">
        <f t="shared" si="21"/>
        <v>0</v>
      </c>
      <c r="AR33" s="122">
        <f t="shared" ref="AR33:AX33" si="55">U124</f>
        <v>0</v>
      </c>
      <c r="AS33" s="122">
        <f t="shared" si="55"/>
        <v>0</v>
      </c>
      <c r="AT33" s="122">
        <f t="shared" si="55"/>
        <v>0</v>
      </c>
      <c r="AU33" s="122">
        <f t="shared" si="55"/>
        <v>0</v>
      </c>
      <c r="AV33" s="122">
        <f t="shared" si="55"/>
        <v>0</v>
      </c>
      <c r="AW33" s="122">
        <f t="shared" si="55"/>
        <v>0</v>
      </c>
      <c r="AX33" s="122">
        <f t="shared" si="55"/>
        <v>0</v>
      </c>
      <c r="AY33" s="122">
        <f t="shared" ref="AY33:BE33" si="56">U126</f>
        <v>0</v>
      </c>
      <c r="AZ33" s="122">
        <f t="shared" si="56"/>
        <v>0</v>
      </c>
      <c r="BA33" s="122">
        <f t="shared" si="56"/>
        <v>0</v>
      </c>
      <c r="BB33" s="122">
        <f t="shared" si="56"/>
        <v>0</v>
      </c>
      <c r="BC33" s="122">
        <f t="shared" si="56"/>
        <v>0</v>
      </c>
      <c r="BD33" s="122">
        <f t="shared" si="56"/>
        <v>0</v>
      </c>
      <c r="BE33" s="122">
        <f t="shared" si="56"/>
        <v>0</v>
      </c>
      <c r="BF33" s="28"/>
      <c r="BG33" s="28"/>
      <c r="BH33" s="28"/>
    </row>
    <row r="34" spans="1:60" ht="15" customHeight="1" thickBot="1">
      <c r="B34" s="11">
        <f>'Employee Data'!C19</f>
        <v>0</v>
      </c>
      <c r="C34" s="11">
        <f>'Employee Data'!B19</f>
        <v>0</v>
      </c>
      <c r="D34"/>
      <c r="E34" s="99"/>
      <c r="F34" s="100"/>
      <c r="G34" s="101"/>
      <c r="H34" s="102"/>
      <c r="I34" s="103" t="s">
        <v>61</v>
      </c>
      <c r="J34" s="105"/>
      <c r="K34" s="105">
        <v>70</v>
      </c>
      <c r="L34" s="105"/>
      <c r="M34" s="105"/>
      <c r="N34" s="105"/>
      <c r="O34" s="105"/>
      <c r="P34" s="105"/>
      <c r="Q34" s="140"/>
      <c r="R34"/>
      <c r="T34" s="199"/>
      <c r="AF34" s="16"/>
      <c r="AG34" s="195"/>
      <c r="AH34" s="195"/>
      <c r="AI34" s="195"/>
      <c r="AJ34" s="195"/>
      <c r="AK34" s="195"/>
      <c r="AL34" s="195"/>
      <c r="AM34" s="195"/>
      <c r="AN34" s="195"/>
      <c r="AQ34" s="1">
        <f t="shared" si="21"/>
        <v>0</v>
      </c>
      <c r="AR34" s="122">
        <f t="shared" ref="AR34:AX34" si="57">U132</f>
        <v>0</v>
      </c>
      <c r="AS34" s="122">
        <f t="shared" si="57"/>
        <v>0</v>
      </c>
      <c r="AT34" s="122">
        <f t="shared" si="57"/>
        <v>0</v>
      </c>
      <c r="AU34" s="122">
        <f t="shared" si="57"/>
        <v>0</v>
      </c>
      <c r="AV34" s="122">
        <f t="shared" si="57"/>
        <v>0</v>
      </c>
      <c r="AW34" s="122">
        <f t="shared" si="57"/>
        <v>0</v>
      </c>
      <c r="AX34" s="122">
        <f t="shared" si="57"/>
        <v>0</v>
      </c>
      <c r="AY34" s="122">
        <f t="shared" ref="AY34:BE34" si="58">U134</f>
        <v>0</v>
      </c>
      <c r="AZ34" s="122">
        <f t="shared" si="58"/>
        <v>0</v>
      </c>
      <c r="BA34" s="122">
        <f t="shared" si="58"/>
        <v>0</v>
      </c>
      <c r="BB34" s="122">
        <f t="shared" si="58"/>
        <v>0</v>
      </c>
      <c r="BC34" s="122">
        <f t="shared" si="58"/>
        <v>0</v>
      </c>
      <c r="BD34" s="122">
        <f t="shared" si="58"/>
        <v>0</v>
      </c>
      <c r="BE34" s="122">
        <f t="shared" si="58"/>
        <v>0</v>
      </c>
      <c r="BH34" s="28"/>
    </row>
    <row r="35" spans="1:60" ht="9" customHeight="1" thickTop="1" thickBot="1">
      <c r="A35" s="11"/>
      <c r="B35" s="11">
        <f>'Employee Data'!C20</f>
        <v>0</v>
      </c>
      <c r="C35" s="11">
        <f>'Employee Data'!B20</f>
        <v>0</v>
      </c>
      <c r="D35"/>
      <c r="E35"/>
      <c r="F35"/>
      <c r="G35"/>
      <c r="H35"/>
      <c r="I35"/>
      <c r="J35"/>
      <c r="K35"/>
      <c r="L35"/>
      <c r="M35"/>
      <c r="N35"/>
      <c r="O35"/>
      <c r="P35"/>
      <c r="Q35"/>
      <c r="R35"/>
      <c r="T35" s="20"/>
      <c r="AQ35" s="1">
        <f t="shared" si="21"/>
        <v>0</v>
      </c>
      <c r="AR35" s="18">
        <f t="shared" ref="AR35:AX35" si="59">U140</f>
        <v>0</v>
      </c>
      <c r="AS35" s="18">
        <f t="shared" si="59"/>
        <v>0</v>
      </c>
      <c r="AT35" s="18">
        <f t="shared" si="59"/>
        <v>0</v>
      </c>
      <c r="AU35" s="18">
        <f t="shared" si="59"/>
        <v>0</v>
      </c>
      <c r="AV35" s="18">
        <f t="shared" si="59"/>
        <v>0</v>
      </c>
      <c r="AW35" s="18">
        <f t="shared" si="59"/>
        <v>0</v>
      </c>
      <c r="AX35" s="18">
        <f t="shared" si="59"/>
        <v>0</v>
      </c>
      <c r="AY35" s="18">
        <f t="shared" ref="AY35:BE35" si="60">U142</f>
        <v>0</v>
      </c>
      <c r="AZ35" s="18">
        <f t="shared" si="60"/>
        <v>0</v>
      </c>
      <c r="BA35" s="18">
        <f t="shared" si="60"/>
        <v>0</v>
      </c>
      <c r="BB35" s="18">
        <f t="shared" si="60"/>
        <v>0</v>
      </c>
      <c r="BC35" s="18">
        <f t="shared" si="60"/>
        <v>0</v>
      </c>
      <c r="BD35" s="18">
        <f t="shared" si="60"/>
        <v>0</v>
      </c>
      <c r="BE35" s="18">
        <f t="shared" si="60"/>
        <v>0</v>
      </c>
      <c r="BH35" s="28"/>
    </row>
    <row r="36" spans="1:60" s="11" customFormat="1" ht="15" customHeight="1" thickTop="1" thickBot="1">
      <c r="B36" s="11">
        <f>'Employee Data'!C21</f>
        <v>0</v>
      </c>
      <c r="C36" s="11">
        <f>'Employee Data'!B21</f>
        <v>0</v>
      </c>
      <c r="D36"/>
      <c r="E36" s="136">
        <v>0</v>
      </c>
      <c r="F36" s="137"/>
      <c r="G36" s="46"/>
      <c r="H36" s="87" t="s">
        <v>45</v>
      </c>
      <c r="I36" s="88">
        <f>VLOOKUP(E36,$B$20:$C$69,2,0)</f>
        <v>0</v>
      </c>
      <c r="J36" s="62">
        <f>J$16</f>
        <v>41729</v>
      </c>
      <c r="K36" s="62">
        <f t="shared" ref="K36:P36" si="61">K$16</f>
        <v>41730</v>
      </c>
      <c r="L36" s="62">
        <f t="shared" si="61"/>
        <v>41731</v>
      </c>
      <c r="M36" s="62">
        <f t="shared" si="61"/>
        <v>41732</v>
      </c>
      <c r="N36" s="62">
        <f t="shared" si="61"/>
        <v>41733</v>
      </c>
      <c r="O36" s="62">
        <f t="shared" si="61"/>
        <v>41734</v>
      </c>
      <c r="P36" s="62">
        <f t="shared" si="61"/>
        <v>41735</v>
      </c>
      <c r="Q36" s="134" t="s">
        <v>46</v>
      </c>
      <c r="R36"/>
      <c r="S36" s="1"/>
      <c r="T36" s="21" t="s">
        <v>47</v>
      </c>
      <c r="U36" s="13">
        <f t="shared" ref="U36:AA36" si="62">IF(ISBLANK(J40)=TRUE,(J38-J37)*24,(J38-J37)*24-$G40/60)</f>
        <v>0</v>
      </c>
      <c r="V36" s="13">
        <f t="shared" si="62"/>
        <v>0</v>
      </c>
      <c r="W36" s="13">
        <f t="shared" si="62"/>
        <v>0</v>
      </c>
      <c r="X36" s="13">
        <f t="shared" si="62"/>
        <v>0</v>
      </c>
      <c r="Y36" s="13">
        <f t="shared" si="62"/>
        <v>0</v>
      </c>
      <c r="Z36" s="13">
        <f t="shared" si="62"/>
        <v>0</v>
      </c>
      <c r="AA36" s="13">
        <f t="shared" si="62"/>
        <v>0</v>
      </c>
      <c r="AB36" s="13">
        <f>SUM(U36:AA36)</f>
        <v>0</v>
      </c>
      <c r="AC36" s="28" t="s">
        <v>48</v>
      </c>
      <c r="AD36" s="194">
        <f>MIN(Q38,40)</f>
        <v>0</v>
      </c>
      <c r="AE36" s="195"/>
      <c r="AF36" s="16">
        <f>AF28</f>
        <v>10</v>
      </c>
      <c r="AG36" s="195">
        <f>IF(U39=AF36,U38,0)</f>
        <v>0</v>
      </c>
      <c r="AH36" s="195">
        <f>IF(V39=AF36,V38,0)</f>
        <v>0</v>
      </c>
      <c r="AI36" s="195">
        <f>IF(W39=AF36,W38,0)</f>
        <v>0</v>
      </c>
      <c r="AJ36" s="195">
        <f>IF(X39=AF36,X38,0)</f>
        <v>0</v>
      </c>
      <c r="AK36" s="195">
        <f>IF(Y39=AF36,Y38,0)</f>
        <v>0</v>
      </c>
      <c r="AL36" s="195">
        <f>IF(Z39=AF36,Z38,0)</f>
        <v>0</v>
      </c>
      <c r="AM36" s="195">
        <f>IF(AA39=AF36,AA38,0)</f>
        <v>0</v>
      </c>
      <c r="AN36" s="195"/>
      <c r="AO36" s="115">
        <f>SUM(AG36:AM42)</f>
        <v>0</v>
      </c>
      <c r="AP36" s="1"/>
      <c r="AQ36" s="1">
        <f t="shared" si="21"/>
        <v>0</v>
      </c>
      <c r="AR36" s="18">
        <f t="shared" ref="AR36:AX36" si="63">U148</f>
        <v>0</v>
      </c>
      <c r="AS36" s="18">
        <f t="shared" si="63"/>
        <v>0</v>
      </c>
      <c r="AT36" s="18">
        <f t="shared" si="63"/>
        <v>0</v>
      </c>
      <c r="AU36" s="18">
        <f t="shared" si="63"/>
        <v>0</v>
      </c>
      <c r="AV36" s="18">
        <f t="shared" si="63"/>
        <v>0</v>
      </c>
      <c r="AW36" s="18">
        <f t="shared" si="63"/>
        <v>0</v>
      </c>
      <c r="AX36" s="18">
        <f t="shared" si="63"/>
        <v>0</v>
      </c>
      <c r="AY36" s="18">
        <f t="shared" ref="AY36:BE36" si="64">U150</f>
        <v>0</v>
      </c>
      <c r="AZ36" s="18">
        <f t="shared" si="64"/>
        <v>0</v>
      </c>
      <c r="BA36" s="18">
        <f t="shared" si="64"/>
        <v>0</v>
      </c>
      <c r="BB36" s="18">
        <f t="shared" si="64"/>
        <v>0</v>
      </c>
      <c r="BC36" s="18">
        <f t="shared" si="64"/>
        <v>0</v>
      </c>
      <c r="BD36" s="18">
        <f t="shared" si="64"/>
        <v>0</v>
      </c>
      <c r="BE36" s="18">
        <f t="shared" si="64"/>
        <v>0</v>
      </c>
    </row>
    <row r="37" spans="1:60" s="10" customFormat="1" ht="15" customHeight="1">
      <c r="A37" s="11"/>
      <c r="B37" s="11">
        <f>'Employee Data'!C22</f>
        <v>0</v>
      </c>
      <c r="C37" s="11">
        <f>'Employee Data'!B22</f>
        <v>0</v>
      </c>
      <c r="D37"/>
      <c r="E37" s="90" t="s">
        <v>49</v>
      </c>
      <c r="F37" s="91">
        <f>(VLOOKUP(E36,'Employee Data'!$J$5:$L$54,2,0))</f>
        <v>0</v>
      </c>
      <c r="G37" s="58" t="s">
        <v>50</v>
      </c>
      <c r="H37" s="57"/>
      <c r="I37" s="35" t="s">
        <v>51</v>
      </c>
      <c r="J37" s="114"/>
      <c r="K37" s="114"/>
      <c r="L37" s="114"/>
      <c r="M37" s="114"/>
      <c r="N37" s="114"/>
      <c r="O37" s="114"/>
      <c r="P37" s="114"/>
      <c r="Q37" s="135"/>
      <c r="R37" s="89"/>
      <c r="S37" s="1"/>
      <c r="T37" s="196" t="b">
        <v>0</v>
      </c>
      <c r="U37" s="60" t="b">
        <v>0</v>
      </c>
      <c r="V37" s="60" t="b">
        <v>0</v>
      </c>
      <c r="W37" s="60" t="b">
        <v>0</v>
      </c>
      <c r="X37" s="60" t="b">
        <v>0</v>
      </c>
      <c r="Y37" s="60" t="b">
        <v>0</v>
      </c>
      <c r="Z37" s="60" t="b">
        <v>0</v>
      </c>
      <c r="AA37" s="60" t="b">
        <v>0</v>
      </c>
      <c r="AB37" s="12"/>
      <c r="AC37" s="28" t="s">
        <v>52</v>
      </c>
      <c r="AD37" s="194">
        <f>MAX(Q38-AD36,0)</f>
        <v>0</v>
      </c>
      <c r="AE37" s="195">
        <f>IF(T37=TRUE,0,AD37*F37*1.5)</f>
        <v>0</v>
      </c>
      <c r="AF37" s="16">
        <f t="shared" ref="AF37:AF90" si="65">AF29</f>
        <v>20</v>
      </c>
      <c r="AG37" s="195">
        <f>IF(U39=AF37,U38,0)</f>
        <v>0</v>
      </c>
      <c r="AH37" s="195">
        <f>IF(V39=AF37,V38,0)</f>
        <v>0</v>
      </c>
      <c r="AI37" s="195">
        <f>IF(W39=AF37,W38,0)</f>
        <v>0</v>
      </c>
      <c r="AJ37" s="195">
        <f>IF(X39=AF37,X38,0)</f>
        <v>0</v>
      </c>
      <c r="AK37" s="195">
        <f>IF(Y39=AF37,Y38,0)</f>
        <v>0</v>
      </c>
      <c r="AL37" s="195">
        <f>IF(Z39=AF37,Z38,0)</f>
        <v>0</v>
      </c>
      <c r="AM37" s="195">
        <f>IF(AA39=AF37,AA38,0)</f>
        <v>0</v>
      </c>
      <c r="AN37" s="195"/>
      <c r="AO37" s="115"/>
      <c r="AP37" s="1"/>
      <c r="AQ37" s="1">
        <f t="shared" si="21"/>
        <v>0</v>
      </c>
      <c r="AR37" s="19">
        <f t="shared" ref="AR37:AX37" si="66">U156</f>
        <v>0</v>
      </c>
      <c r="AS37" s="19">
        <f t="shared" si="66"/>
        <v>0</v>
      </c>
      <c r="AT37" s="19">
        <f t="shared" si="66"/>
        <v>0</v>
      </c>
      <c r="AU37" s="19">
        <f t="shared" si="66"/>
        <v>0</v>
      </c>
      <c r="AV37" s="19">
        <f t="shared" si="66"/>
        <v>0</v>
      </c>
      <c r="AW37" s="19">
        <f t="shared" si="66"/>
        <v>0</v>
      </c>
      <c r="AX37" s="19">
        <f t="shared" si="66"/>
        <v>0</v>
      </c>
      <c r="AY37" s="19">
        <f t="shared" ref="AY37:BE37" si="67">U158</f>
        <v>0</v>
      </c>
      <c r="AZ37" s="19">
        <f t="shared" si="67"/>
        <v>0</v>
      </c>
      <c r="BA37" s="19">
        <f t="shared" si="67"/>
        <v>0</v>
      </c>
      <c r="BB37" s="19">
        <f t="shared" si="67"/>
        <v>0</v>
      </c>
      <c r="BC37" s="19">
        <f t="shared" si="67"/>
        <v>0</v>
      </c>
      <c r="BD37" s="19">
        <f t="shared" si="67"/>
        <v>0</v>
      </c>
      <c r="BE37" s="19">
        <f t="shared" si="67"/>
        <v>0</v>
      </c>
      <c r="BF37" s="28"/>
      <c r="BG37" s="28"/>
      <c r="BH37" s="28"/>
    </row>
    <row r="38" spans="1:60" s="10" customFormat="1" ht="15" customHeight="1">
      <c r="A38" s="11"/>
      <c r="B38" s="11">
        <f>'Employee Data'!C23</f>
        <v>0</v>
      </c>
      <c r="C38" s="11">
        <f>'Employee Data'!B23</f>
        <v>0</v>
      </c>
      <c r="D38"/>
      <c r="E38" s="90" t="s">
        <v>53</v>
      </c>
      <c r="F38" s="91">
        <f>(VLOOKUP(E36,'Employee Data'!$J$5:$L$54,3,0))</f>
        <v>0</v>
      </c>
      <c r="G38" s="58" t="s">
        <v>54</v>
      </c>
      <c r="H38" s="57"/>
      <c r="I38" s="35" t="s">
        <v>55</v>
      </c>
      <c r="J38" s="114"/>
      <c r="K38" s="114"/>
      <c r="L38" s="114"/>
      <c r="M38" s="114"/>
      <c r="N38" s="114"/>
      <c r="O38" s="114"/>
      <c r="P38" s="114"/>
      <c r="Q38" s="138">
        <f>AB36</f>
        <v>0</v>
      </c>
      <c r="R38" s="89"/>
      <c r="S38" s="1"/>
      <c r="T38" s="21" t="s">
        <v>25</v>
      </c>
      <c r="U38" s="13">
        <f t="shared" ref="U38:AA38" si="68">IF($T37=TRUE,$F37*40/7,IF(U37=TRUE,$F38*U36,$F37*U36))</f>
        <v>0</v>
      </c>
      <c r="V38" s="13">
        <f t="shared" si="68"/>
        <v>0</v>
      </c>
      <c r="W38" s="13">
        <f t="shared" si="68"/>
        <v>0</v>
      </c>
      <c r="X38" s="13">
        <f t="shared" si="68"/>
        <v>0</v>
      </c>
      <c r="Y38" s="13">
        <f t="shared" si="68"/>
        <v>0</v>
      </c>
      <c r="Z38" s="13">
        <f t="shared" si="68"/>
        <v>0</v>
      </c>
      <c r="AA38" s="13">
        <f t="shared" si="68"/>
        <v>0</v>
      </c>
      <c r="AB38" s="13"/>
      <c r="AC38" s="28"/>
      <c r="AD38" s="194"/>
      <c r="AE38" s="194"/>
      <c r="AF38" s="16">
        <f t="shared" si="65"/>
        <v>30</v>
      </c>
      <c r="AG38" s="195">
        <f>IF(U39=AF38,U38,0)</f>
        <v>0</v>
      </c>
      <c r="AH38" s="195">
        <f>IF(V39=AF38,V38,0)</f>
        <v>0</v>
      </c>
      <c r="AI38" s="195">
        <f>IF(W39=AF38,W38,0)</f>
        <v>0</v>
      </c>
      <c r="AJ38" s="195">
        <f>IF(X39=AF38,X38,0)</f>
        <v>0</v>
      </c>
      <c r="AK38" s="195">
        <f>IF(Y39=AF38,Y38,0)</f>
        <v>0</v>
      </c>
      <c r="AL38" s="195">
        <f>IF(Z39=AF38,Z38,0)</f>
        <v>0</v>
      </c>
      <c r="AM38" s="195">
        <f>IF(AA39=AF38,AA38,0)</f>
        <v>0</v>
      </c>
      <c r="AN38" s="195"/>
      <c r="AO38" s="115"/>
      <c r="AP38" s="1"/>
      <c r="AQ38" s="1">
        <f t="shared" si="21"/>
        <v>0</v>
      </c>
      <c r="AR38" s="201">
        <f t="shared" ref="AR38:AX38" si="69">U164</f>
        <v>0</v>
      </c>
      <c r="AS38" s="201">
        <f t="shared" si="69"/>
        <v>0</v>
      </c>
      <c r="AT38" s="201">
        <f t="shared" si="69"/>
        <v>0</v>
      </c>
      <c r="AU38" s="201">
        <f t="shared" si="69"/>
        <v>0</v>
      </c>
      <c r="AV38" s="201">
        <f t="shared" si="69"/>
        <v>0</v>
      </c>
      <c r="AW38" s="201">
        <f t="shared" si="69"/>
        <v>0</v>
      </c>
      <c r="AX38" s="201">
        <f t="shared" si="69"/>
        <v>0</v>
      </c>
      <c r="AY38" s="201">
        <f t="shared" ref="AY38:BE38" si="70">U166</f>
        <v>0</v>
      </c>
      <c r="AZ38" s="201">
        <f t="shared" si="70"/>
        <v>0</v>
      </c>
      <c r="BA38" s="201">
        <f t="shared" si="70"/>
        <v>0</v>
      </c>
      <c r="BB38" s="201">
        <f t="shared" si="70"/>
        <v>0</v>
      </c>
      <c r="BC38" s="201">
        <f t="shared" si="70"/>
        <v>0</v>
      </c>
      <c r="BD38" s="201">
        <f t="shared" si="70"/>
        <v>0</v>
      </c>
      <c r="BE38" s="201">
        <f t="shared" si="70"/>
        <v>0</v>
      </c>
      <c r="BF38" s="28"/>
      <c r="BG38" s="28"/>
      <c r="BH38" s="28"/>
    </row>
    <row r="39" spans="1:60" s="10" customFormat="1" ht="15" customHeight="1" thickBot="1">
      <c r="A39" s="11"/>
      <c r="B39" s="11">
        <f>'Employee Data'!C24</f>
        <v>0</v>
      </c>
      <c r="C39" s="11">
        <f>'Employee Data'!B24</f>
        <v>0</v>
      </c>
      <c r="D39"/>
      <c r="E39" s="36"/>
      <c r="F39" s="34"/>
      <c r="G39" s="197"/>
      <c r="H39" s="59" t="b">
        <v>0</v>
      </c>
      <c r="I39" s="198"/>
      <c r="J39" s="56" t="s">
        <v>62</v>
      </c>
      <c r="K39" s="56" t="s">
        <v>62</v>
      </c>
      <c r="L39" s="56" t="s">
        <v>62</v>
      </c>
      <c r="M39" s="56" t="s">
        <v>62</v>
      </c>
      <c r="N39" s="56" t="s">
        <v>62</v>
      </c>
      <c r="O39" s="56" t="s">
        <v>62</v>
      </c>
      <c r="P39" s="56" t="s">
        <v>62</v>
      </c>
      <c r="Q39" s="139"/>
      <c r="R39"/>
      <c r="S39" s="1"/>
      <c r="T39" s="21" t="s">
        <v>57</v>
      </c>
      <c r="U39" s="12">
        <f t="shared" ref="U39:AA39" si="71">IF(ISBLANK(J42)=TRUE,$I36,J42)</f>
        <v>0</v>
      </c>
      <c r="V39" s="12">
        <f t="shared" si="71"/>
        <v>0</v>
      </c>
      <c r="W39" s="12">
        <f t="shared" si="71"/>
        <v>0</v>
      </c>
      <c r="X39" s="12">
        <f t="shared" si="71"/>
        <v>0</v>
      </c>
      <c r="Y39" s="12">
        <f t="shared" si="71"/>
        <v>0</v>
      </c>
      <c r="Z39" s="12">
        <f t="shared" si="71"/>
        <v>0</v>
      </c>
      <c r="AA39" s="12">
        <f t="shared" si="71"/>
        <v>0</v>
      </c>
      <c r="AB39" s="14"/>
      <c r="AC39" s="28"/>
      <c r="AD39" s="194"/>
      <c r="AE39" s="194"/>
      <c r="AF39" s="16">
        <f t="shared" si="65"/>
        <v>40</v>
      </c>
      <c r="AG39" s="195">
        <f>IF(U39=AF39,U38,0)</f>
        <v>0</v>
      </c>
      <c r="AH39" s="195">
        <f>IF(V39=AF39,V38,0)</f>
        <v>0</v>
      </c>
      <c r="AI39" s="195">
        <f>IF(W39=AF39,W38,0)</f>
        <v>0</v>
      </c>
      <c r="AJ39" s="195">
        <f>IF(X39=AF39,X38,0)</f>
        <v>0</v>
      </c>
      <c r="AK39" s="195">
        <f>IF(Y39=AF39,Y38,0)</f>
        <v>0</v>
      </c>
      <c r="AL39" s="195">
        <f>IF(Z39=AF39,Z38,0)</f>
        <v>0</v>
      </c>
      <c r="AM39" s="195">
        <f>IF(AA39=AF39,AA38,0)</f>
        <v>0</v>
      </c>
      <c r="AN39" s="195"/>
      <c r="AO39" s="115"/>
      <c r="AP39" s="1"/>
      <c r="AQ39" s="1">
        <f t="shared" si="21"/>
        <v>0</v>
      </c>
      <c r="AR39" s="201">
        <f t="shared" ref="AR39:AX39" si="72">U172</f>
        <v>0</v>
      </c>
      <c r="AS39" s="201">
        <f t="shared" si="72"/>
        <v>0</v>
      </c>
      <c r="AT39" s="201">
        <f t="shared" si="72"/>
        <v>0</v>
      </c>
      <c r="AU39" s="201">
        <f t="shared" si="72"/>
        <v>0</v>
      </c>
      <c r="AV39" s="201">
        <f t="shared" si="72"/>
        <v>0</v>
      </c>
      <c r="AW39" s="201">
        <f t="shared" si="72"/>
        <v>0</v>
      </c>
      <c r="AX39" s="201">
        <f t="shared" si="72"/>
        <v>0</v>
      </c>
      <c r="AY39" s="201">
        <f t="shared" ref="AY39:BE39" si="73">U174</f>
        <v>0</v>
      </c>
      <c r="AZ39" s="201">
        <f t="shared" si="73"/>
        <v>0</v>
      </c>
      <c r="BA39" s="201">
        <f t="shared" si="73"/>
        <v>0</v>
      </c>
      <c r="BB39" s="201">
        <f t="shared" si="73"/>
        <v>0</v>
      </c>
      <c r="BC39" s="201">
        <f t="shared" si="73"/>
        <v>0</v>
      </c>
      <c r="BD39" s="201">
        <f t="shared" si="73"/>
        <v>0</v>
      </c>
      <c r="BE39" s="201">
        <f t="shared" si="73"/>
        <v>0</v>
      </c>
      <c r="BF39" s="28"/>
      <c r="BG39" s="28"/>
      <c r="BH39" s="28"/>
    </row>
    <row r="40" spans="1:60" s="10" customFormat="1" ht="15" customHeight="1" thickBot="1">
      <c r="A40" s="11"/>
      <c r="B40" s="11">
        <f>'Employee Data'!C25</f>
        <v>0</v>
      </c>
      <c r="C40" s="11">
        <f>'Employee Data'!B25</f>
        <v>0</v>
      </c>
      <c r="D40"/>
      <c r="E40" s="141" t="s">
        <v>58</v>
      </c>
      <c r="F40" s="142"/>
      <c r="G40" s="92"/>
      <c r="H40" s="93"/>
      <c r="I40" s="94" t="s">
        <v>59</v>
      </c>
      <c r="J40" s="114"/>
      <c r="K40" s="104"/>
      <c r="L40" s="104"/>
      <c r="M40" s="104"/>
      <c r="N40" s="104"/>
      <c r="O40" s="104"/>
      <c r="P40" s="104"/>
      <c r="Q40" s="139"/>
      <c r="R40"/>
      <c r="S40" s="1"/>
      <c r="T40" s="199"/>
      <c r="U40" s="28"/>
      <c r="V40" s="28"/>
      <c r="W40" s="28"/>
      <c r="X40" s="28"/>
      <c r="Y40" s="28"/>
      <c r="Z40" s="28"/>
      <c r="AA40" s="28"/>
      <c r="AB40" s="12"/>
      <c r="AC40" s="28"/>
      <c r="AD40" s="200"/>
      <c r="AE40" s="200"/>
      <c r="AF40" s="16">
        <f t="shared" si="65"/>
        <v>60</v>
      </c>
      <c r="AG40" s="195">
        <f>IF(U39=AF40,U38,0)</f>
        <v>0</v>
      </c>
      <c r="AH40" s="195">
        <f>IF(V39=AF40,V38,0)</f>
        <v>0</v>
      </c>
      <c r="AI40" s="195">
        <f>IF(W39=AF40,W38,0)</f>
        <v>0</v>
      </c>
      <c r="AJ40" s="195">
        <f>IF(X39=AF40,X38,0)</f>
        <v>0</v>
      </c>
      <c r="AK40" s="195">
        <f>IF(Y39=AF40,Y38,0)</f>
        <v>0</v>
      </c>
      <c r="AL40" s="195">
        <f>IF(Z39=AF40,Z38,0)</f>
        <v>0</v>
      </c>
      <c r="AM40" s="195">
        <f>IF(AA39=AF40,AA38,0)</f>
        <v>0</v>
      </c>
      <c r="AN40" s="195"/>
      <c r="AO40" s="115"/>
      <c r="AP40" s="1"/>
      <c r="AQ40" s="1"/>
      <c r="AR40" s="201"/>
      <c r="AS40" s="201"/>
      <c r="AT40" s="201"/>
      <c r="AU40" s="201"/>
      <c r="AV40" s="201"/>
      <c r="AW40" s="201"/>
      <c r="AX40" s="201"/>
      <c r="AY40" s="201"/>
      <c r="AZ40" s="201"/>
      <c r="BA40" s="201"/>
      <c r="BB40" s="201"/>
      <c r="BC40" s="201"/>
      <c r="BD40" s="201"/>
      <c r="BE40" s="201"/>
      <c r="BF40" s="28"/>
      <c r="BG40" s="28"/>
      <c r="BH40" s="28"/>
    </row>
    <row r="41" spans="1:60" s="10" customFormat="1" ht="15" customHeight="1">
      <c r="A41" s="11"/>
      <c r="B41" s="11">
        <f>'Employee Data'!C26</f>
        <v>0</v>
      </c>
      <c r="C41" s="11">
        <f>'Employee Data'!B26</f>
        <v>0</v>
      </c>
      <c r="D41"/>
      <c r="E41" s="95"/>
      <c r="F41" s="96"/>
      <c r="G41" s="97"/>
      <c r="H41" s="93"/>
      <c r="I41" s="98" t="s">
        <v>60</v>
      </c>
      <c r="J41" s="104"/>
      <c r="K41" s="104"/>
      <c r="L41" s="104"/>
      <c r="M41" s="104"/>
      <c r="N41" s="104"/>
      <c r="O41" s="104"/>
      <c r="P41" s="104"/>
      <c r="Q41" s="139"/>
      <c r="R41"/>
      <c r="S41" s="1"/>
      <c r="T41" s="21"/>
      <c r="U41" s="12"/>
      <c r="V41" s="12"/>
      <c r="W41" s="12"/>
      <c r="X41" s="12"/>
      <c r="Y41" s="12"/>
      <c r="Z41" s="12"/>
      <c r="AA41" s="12"/>
      <c r="AB41" s="12"/>
      <c r="AC41" s="28"/>
      <c r="AD41" s="200"/>
      <c r="AE41" s="200"/>
      <c r="AF41" s="16">
        <f t="shared" si="65"/>
        <v>70</v>
      </c>
      <c r="AG41" s="195">
        <f>IF(U39=AF41,U38,0)</f>
        <v>0</v>
      </c>
      <c r="AH41" s="195">
        <f>IF(V39=AF41,V38,0)</f>
        <v>0</v>
      </c>
      <c r="AI41" s="195">
        <f>IF(W39=AF41,W38,0)</f>
        <v>0</v>
      </c>
      <c r="AJ41" s="195">
        <f>IF(X39=AF41,X38,0)</f>
        <v>0</v>
      </c>
      <c r="AK41" s="195">
        <f>IF(Y39=AF41,Y38,0)</f>
        <v>0</v>
      </c>
      <c r="AL41" s="195">
        <f>IF(Z39=AF41,Z38,0)</f>
        <v>0</v>
      </c>
      <c r="AM41" s="195">
        <f>IF(AA39=AF41,AA38,0)</f>
        <v>0</v>
      </c>
      <c r="AN41" s="195"/>
      <c r="AO41" s="115"/>
      <c r="AP41" s="1"/>
      <c r="AQ41" s="1"/>
      <c r="AR41" s="201"/>
      <c r="AS41" s="201"/>
      <c r="AT41" s="201"/>
      <c r="AU41" s="201"/>
      <c r="AV41" s="201"/>
      <c r="AW41" s="201"/>
      <c r="AX41" s="201"/>
      <c r="AY41" s="201"/>
      <c r="AZ41" s="201"/>
      <c r="BA41" s="201"/>
      <c r="BB41" s="201"/>
      <c r="BC41" s="201"/>
      <c r="BD41" s="201"/>
      <c r="BE41" s="201"/>
      <c r="BF41" s="28"/>
      <c r="BG41" s="28"/>
      <c r="BH41" s="28"/>
    </row>
    <row r="42" spans="1:60" ht="15" customHeight="1" thickBot="1">
      <c r="B42" s="11">
        <f>'Employee Data'!C27</f>
        <v>0</v>
      </c>
      <c r="C42" s="11">
        <f>'Employee Data'!B27</f>
        <v>0</v>
      </c>
      <c r="D42"/>
      <c r="E42" s="99"/>
      <c r="F42" s="100"/>
      <c r="G42" s="101"/>
      <c r="H42" s="102"/>
      <c r="I42" s="103" t="s">
        <v>61</v>
      </c>
      <c r="J42" s="105"/>
      <c r="K42" s="105"/>
      <c r="L42" s="105"/>
      <c r="M42" s="105"/>
      <c r="N42" s="105"/>
      <c r="O42" s="105"/>
      <c r="P42" s="105"/>
      <c r="Q42" s="140"/>
      <c r="R42"/>
      <c r="T42" s="199"/>
      <c r="AF42" s="16"/>
      <c r="AG42" s="195"/>
      <c r="AH42" s="195"/>
      <c r="AI42" s="195"/>
      <c r="AJ42" s="195"/>
      <c r="AK42" s="195"/>
      <c r="AL42" s="195"/>
      <c r="AM42" s="195"/>
      <c r="AN42" s="195"/>
      <c r="AR42" s="201"/>
      <c r="AS42" s="201"/>
      <c r="AT42" s="201"/>
      <c r="AU42" s="201"/>
      <c r="AV42" s="201"/>
      <c r="AW42" s="201"/>
      <c r="AX42" s="201"/>
      <c r="AY42" s="201"/>
      <c r="AZ42" s="201"/>
      <c r="BA42" s="201"/>
      <c r="BB42" s="201"/>
      <c r="BC42" s="201"/>
      <c r="BD42" s="201"/>
      <c r="BE42" s="201"/>
      <c r="BH42" s="28"/>
    </row>
    <row r="43" spans="1:60" ht="9" customHeight="1" thickTop="1" thickBot="1">
      <c r="A43" s="11"/>
      <c r="B43" s="11">
        <f>'Employee Data'!C28</f>
        <v>0</v>
      </c>
      <c r="C43" s="11">
        <f>'Employee Data'!B28</f>
        <v>0</v>
      </c>
      <c r="D43"/>
      <c r="E43"/>
      <c r="F43"/>
      <c r="G43"/>
      <c r="H43"/>
      <c r="I43"/>
      <c r="J43"/>
      <c r="K43"/>
      <c r="L43"/>
      <c r="M43"/>
      <c r="N43"/>
      <c r="O43"/>
      <c r="P43"/>
      <c r="Q43"/>
      <c r="R43"/>
      <c r="T43" s="20"/>
      <c r="AR43" s="18"/>
      <c r="AS43" s="18"/>
      <c r="AT43" s="18"/>
      <c r="AU43" s="18"/>
      <c r="AV43" s="18"/>
      <c r="AW43" s="18"/>
      <c r="AX43" s="18"/>
      <c r="AY43" s="18"/>
      <c r="AZ43" s="18"/>
      <c r="BA43" s="18"/>
      <c r="BB43" s="18"/>
      <c r="BC43" s="18"/>
      <c r="BD43" s="18"/>
      <c r="BE43" s="18"/>
      <c r="BH43" s="28"/>
    </row>
    <row r="44" spans="1:60" s="11" customFormat="1" ht="15" customHeight="1" thickTop="1" thickBot="1">
      <c r="B44" s="11">
        <f>'Employee Data'!C29</f>
        <v>0</v>
      </c>
      <c r="C44" s="11">
        <f>'Employee Data'!B29</f>
        <v>0</v>
      </c>
      <c r="D44"/>
      <c r="E44" s="136">
        <v>0</v>
      </c>
      <c r="F44" s="137"/>
      <c r="G44" s="46"/>
      <c r="H44" s="87" t="s">
        <v>45</v>
      </c>
      <c r="I44" s="88">
        <f>VLOOKUP(E44,$B$20:$C$69,2,0)</f>
        <v>0</v>
      </c>
      <c r="J44" s="62">
        <f>J$16</f>
        <v>41729</v>
      </c>
      <c r="K44" s="62">
        <f t="shared" ref="K44:P44" si="74">K$16</f>
        <v>41730</v>
      </c>
      <c r="L44" s="62">
        <f t="shared" si="74"/>
        <v>41731</v>
      </c>
      <c r="M44" s="62">
        <f t="shared" si="74"/>
        <v>41732</v>
      </c>
      <c r="N44" s="62">
        <f t="shared" si="74"/>
        <v>41733</v>
      </c>
      <c r="O44" s="62">
        <f t="shared" si="74"/>
        <v>41734</v>
      </c>
      <c r="P44" s="62">
        <f t="shared" si="74"/>
        <v>41735</v>
      </c>
      <c r="Q44" s="134" t="s">
        <v>46</v>
      </c>
      <c r="R44"/>
      <c r="S44" s="1"/>
      <c r="T44" s="21" t="s">
        <v>47</v>
      </c>
      <c r="U44" s="13">
        <f t="shared" ref="U44:AA44" si="75">IF(ISBLANK(J48)=TRUE,(J46-J45)*24,(J46-J45)*24-$G48/60)</f>
        <v>0</v>
      </c>
      <c r="V44" s="13">
        <f t="shared" si="75"/>
        <v>0</v>
      </c>
      <c r="W44" s="13">
        <f t="shared" si="75"/>
        <v>0</v>
      </c>
      <c r="X44" s="13">
        <f t="shared" si="75"/>
        <v>0</v>
      </c>
      <c r="Y44" s="13">
        <f t="shared" si="75"/>
        <v>0</v>
      </c>
      <c r="Z44" s="13">
        <f t="shared" si="75"/>
        <v>0</v>
      </c>
      <c r="AA44" s="13">
        <f t="shared" si="75"/>
        <v>0</v>
      </c>
      <c r="AB44" s="13">
        <f>SUM(U44:AA44)</f>
        <v>0</v>
      </c>
      <c r="AC44" s="28" t="s">
        <v>48</v>
      </c>
      <c r="AD44" s="194">
        <f>MIN(Q46,40)</f>
        <v>0</v>
      </c>
      <c r="AE44" s="195"/>
      <c r="AF44" s="16">
        <f>AF36</f>
        <v>10</v>
      </c>
      <c r="AG44" s="195">
        <f>IF(U47=AF44,U46,0)</f>
        <v>0</v>
      </c>
      <c r="AH44" s="195">
        <f>IF(V47=AF44,V46,0)</f>
        <v>0</v>
      </c>
      <c r="AI44" s="195">
        <f>IF(W47=AF44,W46,0)</f>
        <v>0</v>
      </c>
      <c r="AJ44" s="195">
        <f>IF(X47=AF44,X46,0)</f>
        <v>0</v>
      </c>
      <c r="AK44" s="195">
        <f>IF(Y47=AF44,Y46,0)</f>
        <v>0</v>
      </c>
      <c r="AL44" s="195">
        <f>IF(Z47=AF44,Z46,0)</f>
        <v>0</v>
      </c>
      <c r="AM44" s="195">
        <f>IF(AA47=AF44,AA46,0)</f>
        <v>0</v>
      </c>
      <c r="AN44" s="195"/>
      <c r="AO44" s="115">
        <f>SUM(AG44:AM50)</f>
        <v>0</v>
      </c>
      <c r="AP44" s="1"/>
      <c r="AQ44" s="1"/>
      <c r="AR44" s="18"/>
      <c r="AS44" s="18"/>
      <c r="AT44" s="18"/>
      <c r="AU44" s="18"/>
      <c r="AV44" s="18"/>
      <c r="AW44" s="18"/>
      <c r="AX44" s="18"/>
      <c r="AY44" s="18"/>
      <c r="AZ44" s="18"/>
      <c r="BA44" s="18"/>
      <c r="BB44" s="18"/>
      <c r="BC44" s="18"/>
      <c r="BD44" s="18"/>
      <c r="BE44" s="18"/>
    </row>
    <row r="45" spans="1:60" s="10" customFormat="1" ht="15" customHeight="1">
      <c r="A45" s="11"/>
      <c r="B45" s="11">
        <f>'Employee Data'!C30</f>
        <v>0</v>
      </c>
      <c r="C45" s="11">
        <f>'Employee Data'!B30</f>
        <v>0</v>
      </c>
      <c r="D45"/>
      <c r="E45" s="90" t="s">
        <v>49</v>
      </c>
      <c r="F45" s="91">
        <f>(VLOOKUP(E44,'Employee Data'!$J$5:$L$54,2,0))</f>
        <v>0</v>
      </c>
      <c r="G45" s="58" t="s">
        <v>50</v>
      </c>
      <c r="H45" s="57"/>
      <c r="I45" s="35" t="s">
        <v>51</v>
      </c>
      <c r="J45" s="114"/>
      <c r="K45" s="114"/>
      <c r="L45" s="114"/>
      <c r="M45" s="114"/>
      <c r="N45" s="114"/>
      <c r="O45" s="114"/>
      <c r="P45" s="114"/>
      <c r="Q45" s="135"/>
      <c r="R45" s="89"/>
      <c r="S45" s="1"/>
      <c r="T45" s="196" t="b">
        <v>0</v>
      </c>
      <c r="U45" s="60" t="b">
        <v>0</v>
      </c>
      <c r="V45" s="60" t="b">
        <v>0</v>
      </c>
      <c r="W45" s="60" t="b">
        <v>0</v>
      </c>
      <c r="X45" s="60" t="b">
        <v>0</v>
      </c>
      <c r="Y45" s="60" t="b">
        <v>0</v>
      </c>
      <c r="Z45" s="60" t="b">
        <v>0</v>
      </c>
      <c r="AA45" s="60" t="b">
        <v>0</v>
      </c>
      <c r="AB45" s="12"/>
      <c r="AC45" s="28" t="s">
        <v>52</v>
      </c>
      <c r="AD45" s="194">
        <f>MAX(Q46-AD44,0)</f>
        <v>0</v>
      </c>
      <c r="AE45" s="195">
        <f t="shared" ref="AE45" si="76">IF(T45=TRUE,0,AD45*F45*1.5)</f>
        <v>0</v>
      </c>
      <c r="AF45" s="16">
        <f t="shared" si="65"/>
        <v>20</v>
      </c>
      <c r="AG45" s="195">
        <f>IF(U47=AF45,U46,0)</f>
        <v>0</v>
      </c>
      <c r="AH45" s="195">
        <f>IF(V47=AF45,V46,0)</f>
        <v>0</v>
      </c>
      <c r="AI45" s="195">
        <f>IF(W47=AF45,W46,0)</f>
        <v>0</v>
      </c>
      <c r="AJ45" s="195">
        <f>IF(X47=AF45,X46,0)</f>
        <v>0</v>
      </c>
      <c r="AK45" s="195">
        <f>IF(Y47=AF45,Y46,0)</f>
        <v>0</v>
      </c>
      <c r="AL45" s="195">
        <f>IF(Z47=AF45,Z46,0)</f>
        <v>0</v>
      </c>
      <c r="AM45" s="195">
        <f>IF(AA47=AF45,AA46,0)</f>
        <v>0</v>
      </c>
      <c r="AN45" s="195"/>
      <c r="AO45" s="115"/>
      <c r="AP45" s="1"/>
      <c r="AQ45" s="1"/>
      <c r="AR45" s="19"/>
      <c r="AS45" s="19"/>
      <c r="AT45" s="19"/>
      <c r="AU45" s="19"/>
      <c r="AV45" s="19"/>
      <c r="AW45" s="19"/>
      <c r="AX45" s="19"/>
      <c r="AY45" s="19"/>
      <c r="AZ45" s="19"/>
      <c r="BA45" s="19"/>
      <c r="BB45" s="19"/>
      <c r="BC45" s="19"/>
      <c r="BD45" s="19"/>
      <c r="BE45" s="19"/>
      <c r="BF45" s="28"/>
      <c r="BG45" s="28"/>
      <c r="BH45" s="28"/>
    </row>
    <row r="46" spans="1:60" s="10" customFormat="1" ht="15" customHeight="1">
      <c r="A46" s="11"/>
      <c r="B46" s="11">
        <f>'Employee Data'!C31</f>
        <v>0</v>
      </c>
      <c r="C46" s="11">
        <f>'Employee Data'!B31</f>
        <v>0</v>
      </c>
      <c r="D46"/>
      <c r="E46" s="90" t="s">
        <v>53</v>
      </c>
      <c r="F46" s="91">
        <f>(VLOOKUP(E44,'Employee Data'!$J$5:$L$54,3,0))</f>
        <v>0</v>
      </c>
      <c r="G46" s="58" t="s">
        <v>54</v>
      </c>
      <c r="H46" s="57"/>
      <c r="I46" s="35" t="s">
        <v>55</v>
      </c>
      <c r="J46" s="114"/>
      <c r="K46" s="114"/>
      <c r="L46" s="114"/>
      <c r="M46" s="114"/>
      <c r="N46" s="114"/>
      <c r="O46" s="114"/>
      <c r="P46" s="114"/>
      <c r="Q46" s="138">
        <f>AB44</f>
        <v>0</v>
      </c>
      <c r="R46" s="89"/>
      <c r="S46" s="1"/>
      <c r="T46" s="21" t="s">
        <v>25</v>
      </c>
      <c r="U46" s="13">
        <f t="shared" ref="U46:AA46" si="77">IF($T45=TRUE,$F45*40/7,IF(U45=TRUE,$F46*U44,$F45*U44))</f>
        <v>0</v>
      </c>
      <c r="V46" s="13">
        <f t="shared" si="77"/>
        <v>0</v>
      </c>
      <c r="W46" s="13">
        <f t="shared" si="77"/>
        <v>0</v>
      </c>
      <c r="X46" s="13">
        <f t="shared" si="77"/>
        <v>0</v>
      </c>
      <c r="Y46" s="13">
        <f t="shared" si="77"/>
        <v>0</v>
      </c>
      <c r="Z46" s="13">
        <f t="shared" si="77"/>
        <v>0</v>
      </c>
      <c r="AA46" s="13">
        <f t="shared" si="77"/>
        <v>0</v>
      </c>
      <c r="AB46" s="13"/>
      <c r="AC46" s="28"/>
      <c r="AD46" s="194"/>
      <c r="AE46" s="194"/>
      <c r="AF46" s="16">
        <f t="shared" si="65"/>
        <v>30</v>
      </c>
      <c r="AG46" s="195">
        <f>IF(U47=AF46,U46,0)</f>
        <v>0</v>
      </c>
      <c r="AH46" s="195">
        <f>IF(V47=AF46,V46,0)</f>
        <v>0</v>
      </c>
      <c r="AI46" s="195">
        <f>IF(W47=AF46,W46,0)</f>
        <v>0</v>
      </c>
      <c r="AJ46" s="195">
        <f>IF(X47=AF46,X46,0)</f>
        <v>0</v>
      </c>
      <c r="AK46" s="195">
        <f>IF(Y47=AF46,Y46,0)</f>
        <v>0</v>
      </c>
      <c r="AL46" s="195">
        <f>IF(Z47=AF46,Z46,0)</f>
        <v>0</v>
      </c>
      <c r="AM46" s="195">
        <f>IF(AA47=AF46,AA46,0)</f>
        <v>0</v>
      </c>
      <c r="AN46" s="195"/>
      <c r="AO46" s="115"/>
      <c r="AP46" s="1"/>
      <c r="AQ46" s="1"/>
      <c r="AR46" s="201"/>
      <c r="AS46" s="201"/>
      <c r="AT46" s="201"/>
      <c r="AU46" s="201"/>
      <c r="AV46" s="201"/>
      <c r="AW46" s="201"/>
      <c r="AX46" s="201"/>
      <c r="AY46" s="201"/>
      <c r="AZ46" s="201"/>
      <c r="BA46" s="201"/>
      <c r="BB46" s="201"/>
      <c r="BC46" s="201"/>
      <c r="BD46" s="201"/>
      <c r="BE46" s="201"/>
      <c r="BF46" s="28"/>
      <c r="BG46" s="28"/>
      <c r="BH46" s="28"/>
    </row>
    <row r="47" spans="1:60" s="10" customFormat="1" ht="15" customHeight="1" thickBot="1">
      <c r="A47" s="11"/>
      <c r="B47" s="11">
        <f>'Employee Data'!C32</f>
        <v>0</v>
      </c>
      <c r="C47" s="11">
        <f>'Employee Data'!B32</f>
        <v>0</v>
      </c>
      <c r="D47"/>
      <c r="E47" s="36"/>
      <c r="F47" s="34"/>
      <c r="G47" s="197"/>
      <c r="H47" s="59" t="b">
        <v>0</v>
      </c>
      <c r="I47" s="198"/>
      <c r="J47" s="56" t="s">
        <v>62</v>
      </c>
      <c r="K47" s="56" t="s">
        <v>62</v>
      </c>
      <c r="L47" s="56" t="s">
        <v>62</v>
      </c>
      <c r="M47" s="56" t="s">
        <v>62</v>
      </c>
      <c r="N47" s="56" t="s">
        <v>62</v>
      </c>
      <c r="O47" s="56" t="s">
        <v>62</v>
      </c>
      <c r="P47" s="56" t="s">
        <v>62</v>
      </c>
      <c r="Q47" s="139"/>
      <c r="R47"/>
      <c r="S47" s="1"/>
      <c r="T47" s="21" t="s">
        <v>57</v>
      </c>
      <c r="U47" s="12">
        <f t="shared" ref="U47:AA47" si="78">IF(ISBLANK(J50)=TRUE,$I44,J50)</f>
        <v>0</v>
      </c>
      <c r="V47" s="12">
        <f t="shared" si="78"/>
        <v>0</v>
      </c>
      <c r="W47" s="12">
        <f t="shared" si="78"/>
        <v>0</v>
      </c>
      <c r="X47" s="12">
        <f t="shared" si="78"/>
        <v>0</v>
      </c>
      <c r="Y47" s="12">
        <f t="shared" si="78"/>
        <v>0</v>
      </c>
      <c r="Z47" s="12">
        <f t="shared" si="78"/>
        <v>0</v>
      </c>
      <c r="AA47" s="12">
        <f t="shared" si="78"/>
        <v>0</v>
      </c>
      <c r="AB47" s="14"/>
      <c r="AC47" s="28"/>
      <c r="AD47" s="194"/>
      <c r="AE47" s="194"/>
      <c r="AF47" s="16">
        <f t="shared" si="65"/>
        <v>40</v>
      </c>
      <c r="AG47" s="195">
        <f>IF(U47=AF47,U46,0)</f>
        <v>0</v>
      </c>
      <c r="AH47" s="195">
        <f>IF(V47=AF47,V46,0)</f>
        <v>0</v>
      </c>
      <c r="AI47" s="195">
        <f>IF(W47=AF47,W46,0)</f>
        <v>0</v>
      </c>
      <c r="AJ47" s="195">
        <f>IF(X47=AF47,X46,0)</f>
        <v>0</v>
      </c>
      <c r="AK47" s="195">
        <f>IF(Y47=AF47,Y46,0)</f>
        <v>0</v>
      </c>
      <c r="AL47" s="195">
        <f>IF(Z47=AF47,Z46,0)</f>
        <v>0</v>
      </c>
      <c r="AM47" s="195">
        <f>IF(AA47=AF47,AA46,0)</f>
        <v>0</v>
      </c>
      <c r="AN47" s="195"/>
      <c r="AO47" s="115"/>
      <c r="AP47" s="1"/>
      <c r="AQ47" s="1"/>
      <c r="AR47" s="201"/>
      <c r="AS47" s="201"/>
      <c r="AT47" s="201"/>
      <c r="AU47" s="201"/>
      <c r="AV47" s="201"/>
      <c r="AW47" s="201"/>
      <c r="AX47" s="201"/>
      <c r="AY47" s="201"/>
      <c r="AZ47" s="201"/>
      <c r="BA47" s="201"/>
      <c r="BB47" s="201"/>
      <c r="BC47" s="201"/>
      <c r="BD47" s="201"/>
      <c r="BE47" s="201"/>
      <c r="BF47" s="28"/>
      <c r="BG47" s="28"/>
      <c r="BH47" s="28"/>
    </row>
    <row r="48" spans="1:60" s="10" customFormat="1" ht="15" customHeight="1" thickBot="1">
      <c r="A48" s="11"/>
      <c r="B48" s="11">
        <f>'Employee Data'!C33</f>
        <v>0</v>
      </c>
      <c r="C48" s="11">
        <f>'Employee Data'!B33</f>
        <v>0</v>
      </c>
      <c r="D48"/>
      <c r="E48" s="141" t="s">
        <v>58</v>
      </c>
      <c r="F48" s="142"/>
      <c r="G48" s="92"/>
      <c r="H48" s="93"/>
      <c r="I48" s="94" t="s">
        <v>59</v>
      </c>
      <c r="J48" s="114"/>
      <c r="K48" s="104"/>
      <c r="L48" s="104"/>
      <c r="M48" s="104"/>
      <c r="N48" s="104"/>
      <c r="O48" s="104"/>
      <c r="P48" s="104"/>
      <c r="Q48" s="139"/>
      <c r="R48"/>
      <c r="S48" s="1"/>
      <c r="T48" s="199"/>
      <c r="U48" s="28"/>
      <c r="V48" s="28"/>
      <c r="W48" s="28"/>
      <c r="X48" s="28"/>
      <c r="Y48" s="28"/>
      <c r="Z48" s="28"/>
      <c r="AA48" s="28"/>
      <c r="AB48" s="12"/>
      <c r="AC48" s="28"/>
      <c r="AD48" s="200"/>
      <c r="AE48" s="200"/>
      <c r="AF48" s="16">
        <f t="shared" si="65"/>
        <v>60</v>
      </c>
      <c r="AG48" s="195">
        <f>IF(U47=AF48,U46,0)</f>
        <v>0</v>
      </c>
      <c r="AH48" s="195">
        <f>IF(V47=AF48,V46,0)</f>
        <v>0</v>
      </c>
      <c r="AI48" s="195">
        <f>IF(W47=AF48,W46,0)</f>
        <v>0</v>
      </c>
      <c r="AJ48" s="195">
        <f>IF(X47=AF48,X46,0)</f>
        <v>0</v>
      </c>
      <c r="AK48" s="195">
        <f>IF(Y47=AF48,Y46,0)</f>
        <v>0</v>
      </c>
      <c r="AL48" s="195">
        <f>IF(Z47=AF48,Z46,0)</f>
        <v>0</v>
      </c>
      <c r="AM48" s="195">
        <f>IF(AA47=AF48,AA46,0)</f>
        <v>0</v>
      </c>
      <c r="AN48" s="195"/>
      <c r="AO48" s="115"/>
      <c r="AP48" s="1"/>
      <c r="AQ48" s="1"/>
      <c r="AR48" s="201"/>
      <c r="AS48" s="201"/>
      <c r="AT48" s="201"/>
      <c r="AU48" s="201"/>
      <c r="AV48" s="201"/>
      <c r="AW48" s="201"/>
      <c r="AX48" s="201"/>
      <c r="AY48" s="201"/>
      <c r="AZ48" s="201"/>
      <c r="BA48" s="201"/>
      <c r="BB48" s="201"/>
      <c r="BC48" s="201"/>
      <c r="BD48" s="201"/>
      <c r="BE48" s="201"/>
      <c r="BF48" s="28"/>
      <c r="BG48" s="28"/>
      <c r="BH48" s="28"/>
    </row>
    <row r="49" spans="1:60" s="10" customFormat="1" ht="15" customHeight="1">
      <c r="A49" s="11"/>
      <c r="B49" s="11">
        <f>'Employee Data'!C34</f>
        <v>0</v>
      </c>
      <c r="C49" s="11">
        <f>'Employee Data'!B34</f>
        <v>0</v>
      </c>
      <c r="D49"/>
      <c r="E49" s="95"/>
      <c r="F49" s="96"/>
      <c r="G49" s="97"/>
      <c r="H49" s="93"/>
      <c r="I49" s="98" t="s">
        <v>60</v>
      </c>
      <c r="J49" s="104"/>
      <c r="K49" s="104"/>
      <c r="L49" s="104"/>
      <c r="M49" s="104"/>
      <c r="N49" s="104"/>
      <c r="O49" s="104"/>
      <c r="P49" s="104"/>
      <c r="Q49" s="139"/>
      <c r="R49"/>
      <c r="S49" s="1"/>
      <c r="T49" s="21"/>
      <c r="U49" s="12"/>
      <c r="V49" s="12"/>
      <c r="W49" s="12"/>
      <c r="X49" s="12"/>
      <c r="Y49" s="12"/>
      <c r="Z49" s="12"/>
      <c r="AA49" s="12"/>
      <c r="AB49" s="12"/>
      <c r="AC49" s="28"/>
      <c r="AD49" s="200"/>
      <c r="AE49" s="200"/>
      <c r="AF49" s="16">
        <f t="shared" si="65"/>
        <v>70</v>
      </c>
      <c r="AG49" s="195">
        <f>IF(U47=AF49,U46,0)</f>
        <v>0</v>
      </c>
      <c r="AH49" s="195">
        <f>IF(V47=AF49,V46,0)</f>
        <v>0</v>
      </c>
      <c r="AI49" s="195">
        <f>IF(W47=AF49,W46,0)</f>
        <v>0</v>
      </c>
      <c r="AJ49" s="195">
        <f>IF(X47=AF49,X46,0)</f>
        <v>0</v>
      </c>
      <c r="AK49" s="195">
        <f>IF(Y47=AF49,Y46,0)</f>
        <v>0</v>
      </c>
      <c r="AL49" s="195">
        <f>IF(Z47=AF49,Z46,0)</f>
        <v>0</v>
      </c>
      <c r="AM49" s="195">
        <f>IF(AA47=AF49,AA46,0)</f>
        <v>0</v>
      </c>
      <c r="AN49" s="195"/>
      <c r="AO49" s="115"/>
      <c r="AP49" s="1"/>
      <c r="AQ49" s="1"/>
      <c r="AR49" s="201"/>
      <c r="AS49" s="201"/>
      <c r="AT49" s="201"/>
      <c r="AU49" s="201"/>
      <c r="AV49" s="201"/>
      <c r="AW49" s="201"/>
      <c r="AX49" s="201"/>
      <c r="AY49" s="201"/>
      <c r="AZ49" s="201"/>
      <c r="BA49" s="201"/>
      <c r="BB49" s="201"/>
      <c r="BC49" s="201"/>
      <c r="BD49" s="201"/>
      <c r="BE49" s="201"/>
      <c r="BF49" s="28"/>
      <c r="BG49" s="28"/>
      <c r="BH49" s="28"/>
    </row>
    <row r="50" spans="1:60" ht="15" customHeight="1" thickBot="1">
      <c r="B50" s="11">
        <f>'Employee Data'!C35</f>
        <v>0</v>
      </c>
      <c r="C50" s="11">
        <f>'Employee Data'!B35</f>
        <v>0</v>
      </c>
      <c r="D50"/>
      <c r="E50" s="99"/>
      <c r="F50" s="100"/>
      <c r="G50" s="101"/>
      <c r="H50" s="102"/>
      <c r="I50" s="103" t="s">
        <v>61</v>
      </c>
      <c r="J50" s="105"/>
      <c r="K50" s="105"/>
      <c r="L50" s="105"/>
      <c r="M50" s="105"/>
      <c r="N50" s="105"/>
      <c r="O50" s="105"/>
      <c r="P50" s="105"/>
      <c r="Q50" s="140"/>
      <c r="R50"/>
      <c r="T50" s="199"/>
      <c r="AF50" s="16">
        <f t="shared" si="65"/>
        <v>0</v>
      </c>
      <c r="AG50" s="195">
        <f>IF(U47=AF50,U46,0)</f>
        <v>0</v>
      </c>
      <c r="AH50" s="195">
        <f>IF(V47=AF50,V46,0)</f>
        <v>0</v>
      </c>
      <c r="AI50" s="195">
        <f>IF(W47=AF50,W46,0)</f>
        <v>0</v>
      </c>
      <c r="AJ50" s="195">
        <f>IF(X47=AF50,X46,0)</f>
        <v>0</v>
      </c>
      <c r="AK50" s="195">
        <f>IF(Y47=AF50,Y46,0)</f>
        <v>0</v>
      </c>
      <c r="AL50" s="195">
        <f>IF(Z47=AF50,Z46,0)</f>
        <v>0</v>
      </c>
      <c r="AM50" s="195">
        <f>IF(AA47=AF50,AA46,0)</f>
        <v>0</v>
      </c>
      <c r="AN50" s="195"/>
      <c r="AR50" s="201"/>
      <c r="AS50" s="201"/>
      <c r="AT50" s="201"/>
      <c r="AU50" s="201"/>
      <c r="AV50" s="201"/>
      <c r="AW50" s="201"/>
      <c r="AX50" s="201"/>
      <c r="AY50" s="201"/>
      <c r="AZ50" s="201"/>
      <c r="BA50" s="201"/>
      <c r="BB50" s="201"/>
      <c r="BC50" s="201"/>
      <c r="BD50" s="201"/>
      <c r="BE50" s="201"/>
      <c r="BH50" s="28"/>
    </row>
    <row r="51" spans="1:60" ht="9" customHeight="1" thickTop="1" thickBot="1">
      <c r="A51" s="11"/>
      <c r="B51" s="11">
        <f>'Employee Data'!C36</f>
        <v>0</v>
      </c>
      <c r="C51" s="11">
        <f>'Employee Data'!B36</f>
        <v>0</v>
      </c>
      <c r="D51"/>
      <c r="E51"/>
      <c r="F51"/>
      <c r="G51"/>
      <c r="H51"/>
      <c r="I51"/>
      <c r="J51"/>
      <c r="K51"/>
      <c r="L51"/>
      <c r="M51"/>
      <c r="N51"/>
      <c r="O51"/>
      <c r="P51"/>
      <c r="Q51"/>
      <c r="R51"/>
      <c r="T51" s="20"/>
      <c r="AR51" s="18"/>
      <c r="AS51" s="18"/>
      <c r="AT51" s="18"/>
      <c r="AU51" s="18"/>
      <c r="AV51" s="18"/>
      <c r="AW51" s="18"/>
      <c r="AX51" s="18"/>
      <c r="AY51" s="18"/>
      <c r="AZ51" s="18"/>
      <c r="BA51" s="18"/>
      <c r="BB51" s="18"/>
      <c r="BC51" s="18"/>
      <c r="BD51" s="18"/>
      <c r="BE51" s="18"/>
      <c r="BH51" s="28"/>
    </row>
    <row r="52" spans="1:60" s="11" customFormat="1" ht="15" customHeight="1" thickTop="1" thickBot="1">
      <c r="B52" s="11">
        <f>'Employee Data'!C37</f>
        <v>0</v>
      </c>
      <c r="C52" s="11">
        <f>'Employee Data'!B37</f>
        <v>0</v>
      </c>
      <c r="D52"/>
      <c r="E52" s="136">
        <v>0</v>
      </c>
      <c r="F52" s="137"/>
      <c r="G52" s="46"/>
      <c r="H52" s="87" t="s">
        <v>45</v>
      </c>
      <c r="I52" s="88">
        <f>VLOOKUP(E52,$B$20:$C$69,2,0)</f>
        <v>0</v>
      </c>
      <c r="J52" s="62">
        <f>J$16</f>
        <v>41729</v>
      </c>
      <c r="K52" s="62">
        <f t="shared" ref="K52:P52" si="79">K$16</f>
        <v>41730</v>
      </c>
      <c r="L52" s="62">
        <f t="shared" si="79"/>
        <v>41731</v>
      </c>
      <c r="M52" s="62">
        <f t="shared" si="79"/>
        <v>41732</v>
      </c>
      <c r="N52" s="62">
        <f t="shared" si="79"/>
        <v>41733</v>
      </c>
      <c r="O52" s="62">
        <f t="shared" si="79"/>
        <v>41734</v>
      </c>
      <c r="P52" s="62">
        <f t="shared" si="79"/>
        <v>41735</v>
      </c>
      <c r="Q52" s="134" t="s">
        <v>46</v>
      </c>
      <c r="R52"/>
      <c r="S52" s="1"/>
      <c r="T52" s="21" t="s">
        <v>47</v>
      </c>
      <c r="U52" s="13">
        <f t="shared" ref="U52:AA52" si="80">IF(ISBLANK(J56)=TRUE,(J54-J53)*24,(J54-J53)*24-$G56/60)</f>
        <v>0</v>
      </c>
      <c r="V52" s="13">
        <f t="shared" si="80"/>
        <v>0</v>
      </c>
      <c r="W52" s="13">
        <f t="shared" si="80"/>
        <v>0</v>
      </c>
      <c r="X52" s="13">
        <f t="shared" si="80"/>
        <v>0</v>
      </c>
      <c r="Y52" s="13">
        <f t="shared" si="80"/>
        <v>0</v>
      </c>
      <c r="Z52" s="13">
        <f t="shared" si="80"/>
        <v>0</v>
      </c>
      <c r="AA52" s="13">
        <f t="shared" si="80"/>
        <v>0</v>
      </c>
      <c r="AB52" s="13">
        <f>SUM(U52:AA52)</f>
        <v>0</v>
      </c>
      <c r="AC52" s="28" t="s">
        <v>48</v>
      </c>
      <c r="AD52" s="194">
        <f>MIN(Q54,40)</f>
        <v>0</v>
      </c>
      <c r="AE52" s="195"/>
      <c r="AF52" s="16">
        <f>AF44</f>
        <v>10</v>
      </c>
      <c r="AG52" s="195">
        <f>IF(U55=AF52,U54,0)</f>
        <v>0</v>
      </c>
      <c r="AH52" s="195">
        <f>IF(V55=AF52,V54,0)</f>
        <v>0</v>
      </c>
      <c r="AI52" s="195">
        <f>IF(W55=AF52,W54,0)</f>
        <v>0</v>
      </c>
      <c r="AJ52" s="195">
        <f>IF(X55=AF52,X54,0)</f>
        <v>0</v>
      </c>
      <c r="AK52" s="195">
        <f>IF(Y55=AF52,Y54,0)</f>
        <v>0</v>
      </c>
      <c r="AL52" s="195">
        <f>IF(Z55=AF52,Z54,0)</f>
        <v>0</v>
      </c>
      <c r="AM52" s="195">
        <f>IF(AA55=AF52,AA54,0)</f>
        <v>0</v>
      </c>
      <c r="AN52" s="195"/>
      <c r="AO52" s="115">
        <f>SUM(AG52:AM58)</f>
        <v>0</v>
      </c>
      <c r="AP52" s="1"/>
      <c r="AQ52" s="1"/>
      <c r="AR52" s="18"/>
      <c r="AS52" s="18"/>
      <c r="AT52" s="18"/>
      <c r="AU52" s="18"/>
      <c r="AV52" s="18"/>
      <c r="AW52" s="18"/>
      <c r="AX52" s="18"/>
      <c r="AY52" s="18"/>
      <c r="AZ52" s="18"/>
      <c r="BA52" s="18"/>
      <c r="BB52" s="18"/>
      <c r="BC52" s="18"/>
      <c r="BD52" s="18"/>
      <c r="BE52" s="18"/>
    </row>
    <row r="53" spans="1:60" s="10" customFormat="1" ht="15" customHeight="1">
      <c r="A53" s="11"/>
      <c r="B53" s="11">
        <f>'Employee Data'!C38</f>
        <v>0</v>
      </c>
      <c r="C53" s="11">
        <f>'Employee Data'!B38</f>
        <v>0</v>
      </c>
      <c r="D53"/>
      <c r="E53" s="90" t="s">
        <v>49</v>
      </c>
      <c r="F53" s="91">
        <f>(VLOOKUP(E52,'Employee Data'!$J$5:$L$54,2,0))</f>
        <v>0</v>
      </c>
      <c r="G53" s="58" t="s">
        <v>50</v>
      </c>
      <c r="H53" s="57"/>
      <c r="I53" s="35" t="s">
        <v>51</v>
      </c>
      <c r="J53" s="114"/>
      <c r="K53" s="114"/>
      <c r="L53" s="114"/>
      <c r="M53" s="114"/>
      <c r="N53" s="114"/>
      <c r="O53" s="114"/>
      <c r="P53" s="114"/>
      <c r="Q53" s="135"/>
      <c r="R53" s="89"/>
      <c r="S53" s="1"/>
      <c r="T53" s="196" t="b">
        <v>0</v>
      </c>
      <c r="U53" s="60" t="b">
        <v>0</v>
      </c>
      <c r="V53" s="60" t="b">
        <v>0</v>
      </c>
      <c r="W53" s="60" t="b">
        <v>0</v>
      </c>
      <c r="X53" s="60" t="b">
        <v>0</v>
      </c>
      <c r="Y53" s="60" t="b">
        <v>0</v>
      </c>
      <c r="Z53" s="60" t="b">
        <v>0</v>
      </c>
      <c r="AA53" s="60" t="b">
        <v>0</v>
      </c>
      <c r="AB53" s="12"/>
      <c r="AC53" s="28" t="s">
        <v>52</v>
      </c>
      <c r="AD53" s="194">
        <f>MAX(Q54-AD52,0)</f>
        <v>0</v>
      </c>
      <c r="AE53" s="195">
        <f t="shared" ref="AE53" si="81">IF(T53=TRUE,0,AD53*F53*1.5)</f>
        <v>0</v>
      </c>
      <c r="AF53" s="16">
        <f t="shared" si="65"/>
        <v>20</v>
      </c>
      <c r="AG53" s="195">
        <f>IF(U55=AF53,U54,0)</f>
        <v>0</v>
      </c>
      <c r="AH53" s="195">
        <f>IF(V55=AF53,V54,0)</f>
        <v>0</v>
      </c>
      <c r="AI53" s="195">
        <f>IF(W55=AF53,W54,0)</f>
        <v>0</v>
      </c>
      <c r="AJ53" s="195">
        <f>IF(X55=AF53,X54,0)</f>
        <v>0</v>
      </c>
      <c r="AK53" s="195">
        <f>IF(Y55=AF53,Y54,0)</f>
        <v>0</v>
      </c>
      <c r="AL53" s="195">
        <f>IF(Z55=AF53,Z54,0)</f>
        <v>0</v>
      </c>
      <c r="AM53" s="195">
        <f>IF(AA55=AF53,AA54,0)</f>
        <v>0</v>
      </c>
      <c r="AN53" s="195"/>
      <c r="AO53" s="115"/>
      <c r="AP53" s="1"/>
      <c r="AQ53" s="1"/>
      <c r="AR53" s="19"/>
      <c r="AS53" s="19"/>
      <c r="AT53" s="19"/>
      <c r="AU53" s="19"/>
      <c r="AV53" s="19"/>
      <c r="AW53" s="19"/>
      <c r="AX53" s="19"/>
      <c r="AY53" s="19"/>
      <c r="AZ53" s="19"/>
      <c r="BA53" s="19"/>
      <c r="BB53" s="19"/>
      <c r="BC53" s="19"/>
      <c r="BD53" s="19"/>
      <c r="BE53" s="19"/>
      <c r="BF53" s="28"/>
      <c r="BG53" s="28"/>
      <c r="BH53" s="28"/>
    </row>
    <row r="54" spans="1:60" s="10" customFormat="1" ht="15" customHeight="1">
      <c r="A54" s="11"/>
      <c r="B54" s="11">
        <f>'Employee Data'!C39</f>
        <v>0</v>
      </c>
      <c r="C54" s="11">
        <f>'Employee Data'!B39</f>
        <v>0</v>
      </c>
      <c r="D54"/>
      <c r="E54" s="90" t="s">
        <v>53</v>
      </c>
      <c r="F54" s="91">
        <f>(VLOOKUP(E52,'Employee Data'!$J$5:$L$54,3,0))</f>
        <v>0</v>
      </c>
      <c r="G54" s="58" t="s">
        <v>54</v>
      </c>
      <c r="H54" s="57"/>
      <c r="I54" s="35" t="s">
        <v>55</v>
      </c>
      <c r="J54" s="114"/>
      <c r="K54" s="114"/>
      <c r="L54" s="114"/>
      <c r="M54" s="114"/>
      <c r="N54" s="114"/>
      <c r="O54" s="114"/>
      <c r="P54" s="114"/>
      <c r="Q54" s="138">
        <f>AB52</f>
        <v>0</v>
      </c>
      <c r="R54" s="89"/>
      <c r="S54" s="1"/>
      <c r="T54" s="21" t="s">
        <v>25</v>
      </c>
      <c r="U54" s="13">
        <f t="shared" ref="U54:AA54" si="82">IF($T53=TRUE,$F53*40/7,IF(U53=TRUE,$F54*U52,$F53*U52))</f>
        <v>0</v>
      </c>
      <c r="V54" s="13">
        <f t="shared" si="82"/>
        <v>0</v>
      </c>
      <c r="W54" s="13">
        <f t="shared" si="82"/>
        <v>0</v>
      </c>
      <c r="X54" s="13">
        <f t="shared" si="82"/>
        <v>0</v>
      </c>
      <c r="Y54" s="13">
        <f t="shared" si="82"/>
        <v>0</v>
      </c>
      <c r="Z54" s="13">
        <f t="shared" si="82"/>
        <v>0</v>
      </c>
      <c r="AA54" s="13">
        <f t="shared" si="82"/>
        <v>0</v>
      </c>
      <c r="AB54" s="13"/>
      <c r="AC54" s="28"/>
      <c r="AD54" s="194"/>
      <c r="AE54" s="194"/>
      <c r="AF54" s="16">
        <f t="shared" si="65"/>
        <v>30</v>
      </c>
      <c r="AG54" s="195">
        <f>IF(U55=AF54,U54,0)</f>
        <v>0</v>
      </c>
      <c r="AH54" s="195">
        <f>IF(V55=AF54,V54,0)</f>
        <v>0</v>
      </c>
      <c r="AI54" s="195">
        <f>IF(W55=AF54,W54,0)</f>
        <v>0</v>
      </c>
      <c r="AJ54" s="195">
        <f>IF(X55=AF54,X54,0)</f>
        <v>0</v>
      </c>
      <c r="AK54" s="195">
        <f>IF(Y55=AF54,Y54,0)</f>
        <v>0</v>
      </c>
      <c r="AL54" s="195">
        <f>IF(Z55=AF54,Z54,0)</f>
        <v>0</v>
      </c>
      <c r="AM54" s="195">
        <f>IF(AA55=AF54,AA54,0)</f>
        <v>0</v>
      </c>
      <c r="AN54" s="195"/>
      <c r="AO54" s="115"/>
      <c r="AP54" s="1"/>
      <c r="AQ54" s="1"/>
      <c r="AR54" s="201"/>
      <c r="AS54" s="201"/>
      <c r="AT54" s="201"/>
      <c r="AU54" s="201"/>
      <c r="AV54" s="201"/>
      <c r="AW54" s="201"/>
      <c r="AX54" s="201"/>
      <c r="AY54" s="201"/>
      <c r="AZ54" s="201"/>
      <c r="BA54" s="201"/>
      <c r="BB54" s="201"/>
      <c r="BC54" s="201"/>
      <c r="BD54" s="201"/>
      <c r="BE54" s="201"/>
      <c r="BF54" s="28"/>
      <c r="BG54" s="28"/>
      <c r="BH54" s="28"/>
    </row>
    <row r="55" spans="1:60" s="10" customFormat="1" ht="15" customHeight="1" thickBot="1">
      <c r="A55" s="11"/>
      <c r="B55" s="11">
        <f>'Employee Data'!C40</f>
        <v>0</v>
      </c>
      <c r="C55" s="11">
        <f>'Employee Data'!B40</f>
        <v>0</v>
      </c>
      <c r="D55"/>
      <c r="E55" s="36"/>
      <c r="F55" s="34"/>
      <c r="G55" s="197"/>
      <c r="H55" s="59" t="b">
        <v>1</v>
      </c>
      <c r="I55" s="198"/>
      <c r="J55" s="56" t="s">
        <v>62</v>
      </c>
      <c r="K55" s="56" t="s">
        <v>62</v>
      </c>
      <c r="L55" s="56" t="s">
        <v>62</v>
      </c>
      <c r="M55" s="56" t="s">
        <v>62</v>
      </c>
      <c r="N55" s="56" t="s">
        <v>62</v>
      </c>
      <c r="O55" s="56" t="s">
        <v>62</v>
      </c>
      <c r="P55" s="56" t="s">
        <v>62</v>
      </c>
      <c r="Q55" s="139"/>
      <c r="R55"/>
      <c r="S55" s="1"/>
      <c r="T55" s="21" t="s">
        <v>57</v>
      </c>
      <c r="U55" s="12">
        <f t="shared" ref="U55:AA55" si="83">IF(ISBLANK(J58)=TRUE,$I52,J58)</f>
        <v>0</v>
      </c>
      <c r="V55" s="12">
        <f t="shared" si="83"/>
        <v>0</v>
      </c>
      <c r="W55" s="12">
        <f t="shared" si="83"/>
        <v>0</v>
      </c>
      <c r="X55" s="12">
        <f t="shared" si="83"/>
        <v>0</v>
      </c>
      <c r="Y55" s="12">
        <f t="shared" si="83"/>
        <v>0</v>
      </c>
      <c r="Z55" s="12">
        <f t="shared" si="83"/>
        <v>0</v>
      </c>
      <c r="AA55" s="12">
        <f t="shared" si="83"/>
        <v>0</v>
      </c>
      <c r="AB55" s="14"/>
      <c r="AC55" s="28"/>
      <c r="AD55" s="194"/>
      <c r="AE55" s="194"/>
      <c r="AF55" s="16">
        <f t="shared" si="65"/>
        <v>40</v>
      </c>
      <c r="AG55" s="195">
        <f>IF(U55=AF55,U54,0)</f>
        <v>0</v>
      </c>
      <c r="AH55" s="195">
        <f>IF(V55=AF55,V54,0)</f>
        <v>0</v>
      </c>
      <c r="AI55" s="195">
        <f>IF(W55=AF55,W54,0)</f>
        <v>0</v>
      </c>
      <c r="AJ55" s="195">
        <f>IF(X55=AF55,X54,0)</f>
        <v>0</v>
      </c>
      <c r="AK55" s="195">
        <f>IF(Y55=AF55,Y54,0)</f>
        <v>0</v>
      </c>
      <c r="AL55" s="195">
        <f>IF(Z55=AF55,Z54,0)</f>
        <v>0</v>
      </c>
      <c r="AM55" s="195">
        <f>IF(AA55=AF55,AA54,0)</f>
        <v>0</v>
      </c>
      <c r="AN55" s="195"/>
      <c r="AO55" s="115"/>
      <c r="AP55" s="1"/>
      <c r="AQ55" s="1"/>
      <c r="AR55" s="201"/>
      <c r="AS55" s="201"/>
      <c r="AT55" s="201"/>
      <c r="AU55" s="201"/>
      <c r="AV55" s="201"/>
      <c r="AW55" s="201"/>
      <c r="AX55" s="201"/>
      <c r="AY55" s="201"/>
      <c r="AZ55" s="201"/>
      <c r="BA55" s="201"/>
      <c r="BB55" s="201"/>
      <c r="BC55" s="201"/>
      <c r="BD55" s="201"/>
      <c r="BE55" s="201"/>
      <c r="BF55" s="28"/>
      <c r="BG55" s="28"/>
      <c r="BH55" s="28"/>
    </row>
    <row r="56" spans="1:60" s="10" customFormat="1" ht="15" customHeight="1" thickBot="1">
      <c r="A56" s="11"/>
      <c r="B56" s="11">
        <f>'Employee Data'!C41</f>
        <v>0</v>
      </c>
      <c r="C56" s="11">
        <f>'Employee Data'!B41</f>
        <v>0</v>
      </c>
      <c r="D56"/>
      <c r="E56" s="141" t="s">
        <v>58</v>
      </c>
      <c r="F56" s="142"/>
      <c r="G56" s="92"/>
      <c r="H56" s="93"/>
      <c r="I56" s="94" t="s">
        <v>59</v>
      </c>
      <c r="J56" s="114"/>
      <c r="K56" s="104"/>
      <c r="L56" s="104"/>
      <c r="M56" s="104"/>
      <c r="N56" s="104"/>
      <c r="O56" s="104"/>
      <c r="P56" s="104"/>
      <c r="Q56" s="139"/>
      <c r="R56"/>
      <c r="S56" s="1"/>
      <c r="T56" s="199"/>
      <c r="U56" s="28"/>
      <c r="V56" s="28"/>
      <c r="W56" s="28"/>
      <c r="X56" s="28"/>
      <c r="Y56" s="28"/>
      <c r="Z56" s="28"/>
      <c r="AA56" s="28"/>
      <c r="AB56" s="12"/>
      <c r="AC56" s="28"/>
      <c r="AD56" s="200"/>
      <c r="AE56" s="200"/>
      <c r="AF56" s="16">
        <f t="shared" si="65"/>
        <v>60</v>
      </c>
      <c r="AG56" s="195">
        <f>IF(U55=AF56,U54,0)</f>
        <v>0</v>
      </c>
      <c r="AH56" s="195">
        <f>IF(V55=AF56,V54,0)</f>
        <v>0</v>
      </c>
      <c r="AI56" s="195">
        <f>IF(W55=AF56,W54,0)</f>
        <v>0</v>
      </c>
      <c r="AJ56" s="195">
        <f>IF(X55=AF56,X54,0)</f>
        <v>0</v>
      </c>
      <c r="AK56" s="195">
        <f>IF(Y55=AF56,Y54,0)</f>
        <v>0</v>
      </c>
      <c r="AL56" s="195">
        <f>IF(Z55=AF56,Z54,0)</f>
        <v>0</v>
      </c>
      <c r="AM56" s="195">
        <f>IF(AA55=AF56,AA54,0)</f>
        <v>0</v>
      </c>
      <c r="AN56" s="195"/>
      <c r="AO56" s="115"/>
      <c r="AP56" s="1"/>
      <c r="AQ56" s="1"/>
      <c r="AR56" s="201"/>
      <c r="AS56" s="201"/>
      <c r="AT56" s="201"/>
      <c r="AU56" s="201"/>
      <c r="AV56" s="201"/>
      <c r="AW56" s="201"/>
      <c r="AX56" s="201"/>
      <c r="AY56" s="201"/>
      <c r="AZ56" s="201"/>
      <c r="BA56" s="201"/>
      <c r="BB56" s="201"/>
      <c r="BC56" s="201"/>
      <c r="BD56" s="201"/>
      <c r="BE56" s="201"/>
      <c r="BF56" s="28"/>
      <c r="BG56" s="28"/>
      <c r="BH56" s="28"/>
    </row>
    <row r="57" spans="1:60" s="10" customFormat="1" ht="15" customHeight="1">
      <c r="A57" s="11"/>
      <c r="B57" s="11">
        <f>'Employee Data'!C42</f>
        <v>0</v>
      </c>
      <c r="C57" s="11">
        <f>'Employee Data'!B42</f>
        <v>0</v>
      </c>
      <c r="D57"/>
      <c r="E57" s="95"/>
      <c r="F57" s="96"/>
      <c r="G57" s="97"/>
      <c r="H57" s="93"/>
      <c r="I57" s="98" t="s">
        <v>60</v>
      </c>
      <c r="J57" s="104"/>
      <c r="K57" s="104"/>
      <c r="L57" s="104"/>
      <c r="M57" s="104"/>
      <c r="N57" s="104"/>
      <c r="O57" s="104"/>
      <c r="P57" s="104"/>
      <c r="Q57" s="139"/>
      <c r="R57"/>
      <c r="S57" s="1"/>
      <c r="T57" s="21"/>
      <c r="U57" s="12"/>
      <c r="V57" s="12"/>
      <c r="W57" s="12"/>
      <c r="X57" s="12"/>
      <c r="Y57" s="12"/>
      <c r="Z57" s="12"/>
      <c r="AA57" s="12"/>
      <c r="AB57" s="12"/>
      <c r="AC57" s="28"/>
      <c r="AD57" s="200"/>
      <c r="AE57" s="200"/>
      <c r="AF57" s="16">
        <f t="shared" si="65"/>
        <v>70</v>
      </c>
      <c r="AG57" s="195">
        <f>IF(U55=AF57,U54,0)</f>
        <v>0</v>
      </c>
      <c r="AH57" s="195">
        <f>IF(V55=AF57,V54,0)</f>
        <v>0</v>
      </c>
      <c r="AI57" s="195">
        <f>IF(W55=AF57,W54,0)</f>
        <v>0</v>
      </c>
      <c r="AJ57" s="195">
        <f>IF(X55=AF57,X54,0)</f>
        <v>0</v>
      </c>
      <c r="AK57" s="195">
        <f>IF(Y55=AF57,Y54,0)</f>
        <v>0</v>
      </c>
      <c r="AL57" s="195">
        <f>IF(Z55=AF57,Z54,0)</f>
        <v>0</v>
      </c>
      <c r="AM57" s="195">
        <f>IF(AA55=AF57,AA54,0)</f>
        <v>0</v>
      </c>
      <c r="AN57" s="195"/>
      <c r="AO57" s="115"/>
      <c r="AP57" s="1"/>
      <c r="AQ57" s="1"/>
      <c r="AR57" s="201"/>
      <c r="AS57" s="201"/>
      <c r="AT57" s="201"/>
      <c r="AU57" s="201"/>
      <c r="AV57" s="201"/>
      <c r="AW57" s="201"/>
      <c r="AX57" s="201"/>
      <c r="AY57" s="201"/>
      <c r="AZ57" s="201"/>
      <c r="BA57" s="201"/>
      <c r="BB57" s="201"/>
      <c r="BC57" s="201"/>
      <c r="BD57" s="201"/>
      <c r="BE57" s="201"/>
      <c r="BF57" s="28"/>
      <c r="BG57" s="28"/>
      <c r="BH57" s="28"/>
    </row>
    <row r="58" spans="1:60" ht="15" customHeight="1" thickBot="1">
      <c r="B58" s="11">
        <f>'Employee Data'!C43</f>
        <v>0</v>
      </c>
      <c r="C58" s="11">
        <f>'Employee Data'!B43</f>
        <v>0</v>
      </c>
      <c r="D58"/>
      <c r="E58" s="99"/>
      <c r="F58" s="100"/>
      <c r="G58" s="101"/>
      <c r="H58" s="102"/>
      <c r="I58" s="103" t="s">
        <v>61</v>
      </c>
      <c r="J58" s="105"/>
      <c r="K58" s="105"/>
      <c r="L58" s="105"/>
      <c r="M58" s="105"/>
      <c r="N58" s="105"/>
      <c r="O58" s="105"/>
      <c r="P58" s="105"/>
      <c r="Q58" s="140"/>
      <c r="R58"/>
      <c r="T58" s="199"/>
      <c r="AF58" s="16">
        <f t="shared" si="65"/>
        <v>0</v>
      </c>
      <c r="AG58" s="195">
        <f>IF(U55=AF58,U54,0)</f>
        <v>0</v>
      </c>
      <c r="AH58" s="195">
        <f>IF(V55=AF58,V54,0)</f>
        <v>0</v>
      </c>
      <c r="AI58" s="195">
        <f>IF(W55=AF58,W54,0)</f>
        <v>0</v>
      </c>
      <c r="AJ58" s="195">
        <f>IF(X55=AF58,X54,0)</f>
        <v>0</v>
      </c>
      <c r="AK58" s="195">
        <f>IF(Y55=AF58,Y54,0)</f>
        <v>0</v>
      </c>
      <c r="AL58" s="195">
        <f>IF(Z55=AF58,Z54,0)</f>
        <v>0</v>
      </c>
      <c r="AM58" s="195">
        <f>IF(AA55=AF58,AA54,0)</f>
        <v>0</v>
      </c>
      <c r="AN58" s="195"/>
      <c r="AR58" s="201"/>
      <c r="AS58" s="201"/>
      <c r="AT58" s="201"/>
      <c r="AU58" s="201"/>
      <c r="AV58" s="201"/>
      <c r="AW58" s="201"/>
      <c r="AX58" s="201"/>
      <c r="AY58" s="201"/>
      <c r="AZ58" s="201"/>
      <c r="BA58" s="201"/>
      <c r="BB58" s="201"/>
      <c r="BC58" s="201"/>
      <c r="BD58" s="201"/>
      <c r="BE58" s="201"/>
      <c r="BH58" s="28"/>
    </row>
    <row r="59" spans="1:60" ht="9" customHeight="1" thickTop="1" thickBot="1">
      <c r="A59" s="11"/>
      <c r="B59" s="11">
        <f>'Employee Data'!C44</f>
        <v>0</v>
      </c>
      <c r="C59" s="11">
        <f>'Employee Data'!B44</f>
        <v>0</v>
      </c>
      <c r="D59"/>
      <c r="E59"/>
      <c r="F59"/>
      <c r="G59"/>
      <c r="H59"/>
      <c r="I59"/>
      <c r="J59"/>
      <c r="K59"/>
      <c r="L59"/>
      <c r="M59"/>
      <c r="N59"/>
      <c r="O59"/>
      <c r="P59"/>
      <c r="Q59"/>
      <c r="R59"/>
      <c r="T59" s="20"/>
      <c r="AR59" s="18"/>
      <c r="AS59" s="18"/>
      <c r="AT59" s="18"/>
      <c r="AU59" s="18"/>
      <c r="AV59" s="18"/>
      <c r="AW59" s="18"/>
      <c r="AX59" s="18"/>
      <c r="AY59" s="18"/>
      <c r="AZ59" s="18"/>
      <c r="BA59" s="18"/>
      <c r="BB59" s="18"/>
      <c r="BC59" s="18"/>
      <c r="BD59" s="18"/>
      <c r="BE59" s="18"/>
      <c r="BH59" s="28"/>
    </row>
    <row r="60" spans="1:60" s="11" customFormat="1" ht="15" customHeight="1" thickTop="1" thickBot="1">
      <c r="B60" s="11">
        <f>'Employee Data'!C45</f>
        <v>0</v>
      </c>
      <c r="C60" s="11">
        <f>'Employee Data'!B45</f>
        <v>0</v>
      </c>
      <c r="D60"/>
      <c r="E60" s="136">
        <v>0</v>
      </c>
      <c r="F60" s="137"/>
      <c r="G60" s="46"/>
      <c r="H60" s="87" t="s">
        <v>45</v>
      </c>
      <c r="I60" s="88">
        <f>VLOOKUP(E60,$B$20:$C$69,2,0)</f>
        <v>0</v>
      </c>
      <c r="J60" s="62">
        <f>J$16</f>
        <v>41729</v>
      </c>
      <c r="K60" s="62">
        <f t="shared" ref="K60:P60" si="84">K$16</f>
        <v>41730</v>
      </c>
      <c r="L60" s="62">
        <f t="shared" si="84"/>
        <v>41731</v>
      </c>
      <c r="M60" s="62">
        <f t="shared" si="84"/>
        <v>41732</v>
      </c>
      <c r="N60" s="62">
        <f t="shared" si="84"/>
        <v>41733</v>
      </c>
      <c r="O60" s="62">
        <f t="shared" si="84"/>
        <v>41734</v>
      </c>
      <c r="P60" s="62">
        <f t="shared" si="84"/>
        <v>41735</v>
      </c>
      <c r="Q60" s="134" t="s">
        <v>46</v>
      </c>
      <c r="R60"/>
      <c r="S60" s="1"/>
      <c r="T60" s="21" t="s">
        <v>47</v>
      </c>
      <c r="U60" s="13">
        <f t="shared" ref="U60:AA60" si="85">IF(ISBLANK(J64)=TRUE,(J62-J61)*24,(J62-J61)*24-$G64/60)</f>
        <v>0</v>
      </c>
      <c r="V60" s="13">
        <f t="shared" si="85"/>
        <v>0</v>
      </c>
      <c r="W60" s="13">
        <f t="shared" si="85"/>
        <v>0</v>
      </c>
      <c r="X60" s="13">
        <f t="shared" si="85"/>
        <v>0</v>
      </c>
      <c r="Y60" s="13">
        <f t="shared" si="85"/>
        <v>0</v>
      </c>
      <c r="Z60" s="13">
        <f t="shared" si="85"/>
        <v>0</v>
      </c>
      <c r="AA60" s="13">
        <f t="shared" si="85"/>
        <v>0</v>
      </c>
      <c r="AB60" s="13">
        <f>SUM(U60:AA60)</f>
        <v>0</v>
      </c>
      <c r="AC60" s="28" t="s">
        <v>48</v>
      </c>
      <c r="AD60" s="194">
        <f>MIN(Q62,40)</f>
        <v>0</v>
      </c>
      <c r="AE60" s="195"/>
      <c r="AF60" s="16">
        <f>AF52</f>
        <v>10</v>
      </c>
      <c r="AG60" s="195">
        <f>IF(U63=AF60,U62,0)</f>
        <v>0</v>
      </c>
      <c r="AH60" s="195">
        <f>IF(V63=AF60,V62,0)</f>
        <v>0</v>
      </c>
      <c r="AI60" s="195">
        <f>IF(W63=AF60,W62,0)</f>
        <v>0</v>
      </c>
      <c r="AJ60" s="195">
        <f>IF(X63=AF60,X62,0)</f>
        <v>0</v>
      </c>
      <c r="AK60" s="195">
        <f>IF(Y63=AF60,Y62,0)</f>
        <v>0</v>
      </c>
      <c r="AL60" s="195">
        <f>IF(Z63=AF60,Z62,0)</f>
        <v>0</v>
      </c>
      <c r="AM60" s="195">
        <f>IF(AA63=AF60,AA62,0)</f>
        <v>0</v>
      </c>
      <c r="AN60" s="195"/>
      <c r="AO60" s="115">
        <f>SUM(AG60:AM66)</f>
        <v>0</v>
      </c>
      <c r="AP60" s="1"/>
      <c r="AQ60" s="1"/>
      <c r="AR60" s="18"/>
      <c r="AS60" s="18"/>
      <c r="AT60" s="18"/>
      <c r="AU60" s="18"/>
      <c r="AV60" s="18"/>
      <c r="AW60" s="18"/>
      <c r="AX60" s="18"/>
      <c r="AY60" s="18"/>
      <c r="AZ60" s="18"/>
      <c r="BA60" s="18"/>
      <c r="BB60" s="18"/>
      <c r="BC60" s="18"/>
      <c r="BD60" s="18"/>
      <c r="BE60" s="18"/>
    </row>
    <row r="61" spans="1:60" s="10" customFormat="1" ht="15" customHeight="1">
      <c r="A61" s="11"/>
      <c r="B61" s="11">
        <f>'Employee Data'!C46</f>
        <v>0</v>
      </c>
      <c r="C61" s="11">
        <f>'Employee Data'!B46</f>
        <v>0</v>
      </c>
      <c r="D61"/>
      <c r="E61" s="90" t="s">
        <v>49</v>
      </c>
      <c r="F61" s="91">
        <f>(VLOOKUP(E60,'Employee Data'!$J$5:$L$54,2,0))</f>
        <v>0</v>
      </c>
      <c r="G61" s="58" t="s">
        <v>50</v>
      </c>
      <c r="H61" s="57"/>
      <c r="I61" s="35" t="s">
        <v>51</v>
      </c>
      <c r="J61" s="114"/>
      <c r="K61" s="114"/>
      <c r="L61" s="114"/>
      <c r="M61" s="114"/>
      <c r="N61" s="114"/>
      <c r="O61" s="114"/>
      <c r="P61" s="114"/>
      <c r="Q61" s="135"/>
      <c r="R61" s="89"/>
      <c r="S61" s="1"/>
      <c r="T61" s="196" t="b">
        <v>0</v>
      </c>
      <c r="U61" s="60" t="b">
        <v>0</v>
      </c>
      <c r="V61" s="60" t="b">
        <v>0</v>
      </c>
      <c r="W61" s="60" t="b">
        <v>0</v>
      </c>
      <c r="X61" s="60" t="b">
        <v>0</v>
      </c>
      <c r="Y61" s="60" t="b">
        <v>0</v>
      </c>
      <c r="Z61" s="60" t="b">
        <v>0</v>
      </c>
      <c r="AA61" s="60" t="b">
        <v>0</v>
      </c>
      <c r="AB61" s="12"/>
      <c r="AC61" s="28" t="s">
        <v>52</v>
      </c>
      <c r="AD61" s="194">
        <f>MAX(Q62-AD60,0)</f>
        <v>0</v>
      </c>
      <c r="AE61" s="195">
        <f t="shared" ref="AE61" si="86">IF(T61=TRUE,0,AD61*F61*1.5)</f>
        <v>0</v>
      </c>
      <c r="AF61" s="16">
        <f t="shared" si="65"/>
        <v>20</v>
      </c>
      <c r="AG61" s="195">
        <f>IF(U63=AF61,U62,0)</f>
        <v>0</v>
      </c>
      <c r="AH61" s="195">
        <f>IF(V63=AF61,V62,0)</f>
        <v>0</v>
      </c>
      <c r="AI61" s="195">
        <f>IF(W63=AF61,W62,0)</f>
        <v>0</v>
      </c>
      <c r="AJ61" s="195">
        <f>IF(X63=AF61,X62,0)</f>
        <v>0</v>
      </c>
      <c r="AK61" s="195">
        <f>IF(Y63=AF61,Y62,0)</f>
        <v>0</v>
      </c>
      <c r="AL61" s="195">
        <f>IF(Z63=AF61,Z62,0)</f>
        <v>0</v>
      </c>
      <c r="AM61" s="195">
        <f>IF(AA63=AF61,AA62,0)</f>
        <v>0</v>
      </c>
      <c r="AN61" s="195"/>
      <c r="AO61" s="115"/>
      <c r="AP61" s="1"/>
      <c r="AQ61" s="1"/>
      <c r="AR61" s="19"/>
      <c r="AS61" s="19"/>
      <c r="AT61" s="19"/>
      <c r="AU61" s="19"/>
      <c r="AV61" s="19"/>
      <c r="AW61" s="19"/>
      <c r="AX61" s="19"/>
      <c r="AY61" s="19"/>
      <c r="AZ61" s="19"/>
      <c r="BA61" s="19"/>
      <c r="BB61" s="19"/>
      <c r="BC61" s="19"/>
      <c r="BD61" s="19"/>
      <c r="BE61" s="19"/>
      <c r="BF61" s="28"/>
      <c r="BG61" s="28"/>
      <c r="BH61" s="28"/>
    </row>
    <row r="62" spans="1:60" s="10" customFormat="1" ht="15" customHeight="1">
      <c r="A62" s="11"/>
      <c r="B62" s="11">
        <f>'Employee Data'!C47</f>
        <v>0</v>
      </c>
      <c r="C62" s="11">
        <f>'Employee Data'!B47</f>
        <v>0</v>
      </c>
      <c r="D62"/>
      <c r="E62" s="90" t="s">
        <v>53</v>
      </c>
      <c r="F62" s="91">
        <f>(VLOOKUP(E60,'Employee Data'!$J$5:$L$54,3,0))</f>
        <v>0</v>
      </c>
      <c r="G62" s="58" t="s">
        <v>54</v>
      </c>
      <c r="H62" s="57"/>
      <c r="I62" s="35" t="s">
        <v>55</v>
      </c>
      <c r="J62" s="114"/>
      <c r="K62" s="114"/>
      <c r="L62" s="114"/>
      <c r="M62" s="114"/>
      <c r="N62" s="114"/>
      <c r="O62" s="114"/>
      <c r="P62" s="114"/>
      <c r="Q62" s="138">
        <f>AB60</f>
        <v>0</v>
      </c>
      <c r="R62" s="89"/>
      <c r="S62" s="1"/>
      <c r="T62" s="21" t="s">
        <v>25</v>
      </c>
      <c r="U62" s="13">
        <f t="shared" ref="U62:AA62" si="87">IF($T61=TRUE,$F61*40/7,IF(U61=TRUE,$F62*U60,$F61*U60))</f>
        <v>0</v>
      </c>
      <c r="V62" s="13">
        <f t="shared" si="87"/>
        <v>0</v>
      </c>
      <c r="W62" s="13">
        <f t="shared" si="87"/>
        <v>0</v>
      </c>
      <c r="X62" s="13">
        <f t="shared" si="87"/>
        <v>0</v>
      </c>
      <c r="Y62" s="13">
        <f t="shared" si="87"/>
        <v>0</v>
      </c>
      <c r="Z62" s="13">
        <f t="shared" si="87"/>
        <v>0</v>
      </c>
      <c r="AA62" s="13">
        <f t="shared" si="87"/>
        <v>0</v>
      </c>
      <c r="AB62" s="13"/>
      <c r="AC62" s="28"/>
      <c r="AD62" s="194"/>
      <c r="AE62" s="194"/>
      <c r="AF62" s="16">
        <f t="shared" si="65"/>
        <v>30</v>
      </c>
      <c r="AG62" s="195">
        <f>IF(U63=AF62,U62,0)</f>
        <v>0</v>
      </c>
      <c r="AH62" s="195">
        <f>IF(V63=AF62,V62,0)</f>
        <v>0</v>
      </c>
      <c r="AI62" s="195">
        <f>IF(W63=AF62,W62,0)</f>
        <v>0</v>
      </c>
      <c r="AJ62" s="195">
        <f>IF(X63=AF62,X62,0)</f>
        <v>0</v>
      </c>
      <c r="AK62" s="195">
        <f>IF(Y63=AF62,Y62,0)</f>
        <v>0</v>
      </c>
      <c r="AL62" s="195">
        <f>IF(Z63=AF62,Z62,0)</f>
        <v>0</v>
      </c>
      <c r="AM62" s="195">
        <f>IF(AA63=AF62,AA62,0)</f>
        <v>0</v>
      </c>
      <c r="AN62" s="195"/>
      <c r="AO62" s="115"/>
      <c r="AP62" s="1"/>
      <c r="AQ62" s="1"/>
      <c r="AR62" s="201"/>
      <c r="AS62" s="201"/>
      <c r="AT62" s="201"/>
      <c r="AU62" s="201"/>
      <c r="AV62" s="201"/>
      <c r="AW62" s="201"/>
      <c r="AX62" s="201"/>
      <c r="AY62" s="201"/>
      <c r="AZ62" s="201"/>
      <c r="BA62" s="201"/>
      <c r="BB62" s="201"/>
      <c r="BC62" s="201"/>
      <c r="BD62" s="201"/>
      <c r="BE62" s="201"/>
      <c r="BF62" s="28"/>
      <c r="BG62" s="28"/>
      <c r="BH62" s="28"/>
    </row>
    <row r="63" spans="1:60" s="10" customFormat="1" ht="15" customHeight="1" thickBot="1">
      <c r="A63" s="11"/>
      <c r="B63" s="11">
        <f>'Employee Data'!C48</f>
        <v>0</v>
      </c>
      <c r="C63" s="11">
        <f>'Employee Data'!B48</f>
        <v>0</v>
      </c>
      <c r="D63"/>
      <c r="E63" s="36"/>
      <c r="F63" s="34"/>
      <c r="G63" s="197"/>
      <c r="H63" s="59" t="b">
        <v>0</v>
      </c>
      <c r="I63" s="198"/>
      <c r="J63" s="56" t="s">
        <v>62</v>
      </c>
      <c r="K63" s="56" t="s">
        <v>62</v>
      </c>
      <c r="L63" s="56" t="s">
        <v>62</v>
      </c>
      <c r="M63" s="56" t="s">
        <v>62</v>
      </c>
      <c r="N63" s="56" t="s">
        <v>62</v>
      </c>
      <c r="O63" s="56" t="s">
        <v>62</v>
      </c>
      <c r="P63" s="56" t="s">
        <v>62</v>
      </c>
      <c r="Q63" s="139"/>
      <c r="R63"/>
      <c r="S63" s="1"/>
      <c r="T63" s="21" t="s">
        <v>57</v>
      </c>
      <c r="U63" s="12">
        <f t="shared" ref="U63:AA63" si="88">IF(ISBLANK(J66)=TRUE,$I60,J66)</f>
        <v>0</v>
      </c>
      <c r="V63" s="12">
        <f t="shared" si="88"/>
        <v>0</v>
      </c>
      <c r="W63" s="12">
        <f t="shared" si="88"/>
        <v>0</v>
      </c>
      <c r="X63" s="12">
        <f t="shared" si="88"/>
        <v>0</v>
      </c>
      <c r="Y63" s="12">
        <f t="shared" si="88"/>
        <v>0</v>
      </c>
      <c r="Z63" s="12">
        <f t="shared" si="88"/>
        <v>0</v>
      </c>
      <c r="AA63" s="12">
        <f t="shared" si="88"/>
        <v>0</v>
      </c>
      <c r="AB63" s="14"/>
      <c r="AC63" s="28"/>
      <c r="AD63" s="194"/>
      <c r="AE63" s="194"/>
      <c r="AF63" s="16">
        <f t="shared" si="65"/>
        <v>40</v>
      </c>
      <c r="AG63" s="195">
        <f>IF(U63=AF63,U62,0)</f>
        <v>0</v>
      </c>
      <c r="AH63" s="195">
        <f>IF(V63=AF63,V62,0)</f>
        <v>0</v>
      </c>
      <c r="AI63" s="195">
        <f>IF(W63=AF63,W62,0)</f>
        <v>0</v>
      </c>
      <c r="AJ63" s="195">
        <f>IF(X63=AF63,X62,0)</f>
        <v>0</v>
      </c>
      <c r="AK63" s="195">
        <f>IF(Y63=AF63,Y62,0)</f>
        <v>0</v>
      </c>
      <c r="AL63" s="195">
        <f>IF(Z63=AF63,Z62,0)</f>
        <v>0</v>
      </c>
      <c r="AM63" s="195">
        <f>IF(AA63=AF63,AA62,0)</f>
        <v>0</v>
      </c>
      <c r="AN63" s="195"/>
      <c r="AO63" s="115"/>
      <c r="AP63" s="1"/>
      <c r="AQ63" s="1"/>
      <c r="AR63" s="201"/>
      <c r="AS63" s="201"/>
      <c r="AT63" s="201"/>
      <c r="AU63" s="201"/>
      <c r="AV63" s="201"/>
      <c r="AW63" s="201"/>
      <c r="AX63" s="201"/>
      <c r="AY63" s="201"/>
      <c r="AZ63" s="201"/>
      <c r="BA63" s="201"/>
      <c r="BB63" s="201"/>
      <c r="BC63" s="201"/>
      <c r="BD63" s="201"/>
      <c r="BE63" s="201"/>
      <c r="BF63" s="28"/>
      <c r="BG63" s="28"/>
      <c r="BH63" s="28"/>
    </row>
    <row r="64" spans="1:60" s="10" customFormat="1" ht="15" customHeight="1" thickBot="1">
      <c r="A64" s="11"/>
      <c r="B64" s="11">
        <f>'Employee Data'!C49</f>
        <v>0</v>
      </c>
      <c r="C64" s="11">
        <f>'Employee Data'!B49</f>
        <v>0</v>
      </c>
      <c r="D64"/>
      <c r="E64" s="141" t="s">
        <v>58</v>
      </c>
      <c r="F64" s="142"/>
      <c r="G64" s="92"/>
      <c r="H64" s="93"/>
      <c r="I64" s="94" t="s">
        <v>59</v>
      </c>
      <c r="J64" s="114"/>
      <c r="K64" s="104"/>
      <c r="L64" s="104"/>
      <c r="M64" s="104"/>
      <c r="N64" s="104"/>
      <c r="O64" s="104"/>
      <c r="P64" s="104"/>
      <c r="Q64" s="139"/>
      <c r="R64"/>
      <c r="S64" s="1"/>
      <c r="T64" s="199"/>
      <c r="U64" s="28"/>
      <c r="V64" s="28"/>
      <c r="W64" s="28"/>
      <c r="X64" s="28"/>
      <c r="Y64" s="28"/>
      <c r="Z64" s="28"/>
      <c r="AA64" s="28"/>
      <c r="AB64" s="12"/>
      <c r="AC64" s="28"/>
      <c r="AD64" s="200"/>
      <c r="AE64" s="200"/>
      <c r="AF64" s="16">
        <f t="shared" si="65"/>
        <v>60</v>
      </c>
      <c r="AG64" s="195">
        <f>IF(U63=AF64,U62,0)</f>
        <v>0</v>
      </c>
      <c r="AH64" s="195">
        <f>IF(V63=AF64,V62,0)</f>
        <v>0</v>
      </c>
      <c r="AI64" s="195">
        <f>IF(W63=AF64,W62,0)</f>
        <v>0</v>
      </c>
      <c r="AJ64" s="195">
        <f>IF(X63=AF64,X62,0)</f>
        <v>0</v>
      </c>
      <c r="AK64" s="195">
        <f>IF(Y63=AF64,Y62,0)</f>
        <v>0</v>
      </c>
      <c r="AL64" s="195">
        <f>IF(Z63=AF64,Z62,0)</f>
        <v>0</v>
      </c>
      <c r="AM64" s="195">
        <f>IF(AA63=AF64,AA62,0)</f>
        <v>0</v>
      </c>
      <c r="AN64" s="195"/>
      <c r="AO64" s="115"/>
      <c r="AP64" s="1"/>
      <c r="AQ64" s="1"/>
      <c r="AR64" s="201"/>
      <c r="AS64" s="201"/>
      <c r="AT64" s="201"/>
      <c r="AU64" s="201"/>
      <c r="AV64" s="201"/>
      <c r="AW64" s="201"/>
      <c r="AX64" s="201"/>
      <c r="AY64" s="201"/>
      <c r="AZ64" s="201"/>
      <c r="BA64" s="201"/>
      <c r="BB64" s="201"/>
      <c r="BC64" s="201"/>
      <c r="BD64" s="201"/>
      <c r="BE64" s="201"/>
      <c r="BF64" s="28"/>
      <c r="BG64" s="28"/>
      <c r="BH64" s="28"/>
    </row>
    <row r="65" spans="1:60" s="10" customFormat="1" ht="15" customHeight="1">
      <c r="A65" s="11"/>
      <c r="B65" s="11">
        <f>'Employee Data'!C50</f>
        <v>0</v>
      </c>
      <c r="C65" s="11">
        <f>'Employee Data'!B50</f>
        <v>0</v>
      </c>
      <c r="D65"/>
      <c r="E65" s="95"/>
      <c r="F65" s="96"/>
      <c r="G65" s="97"/>
      <c r="H65" s="93"/>
      <c r="I65" s="98" t="s">
        <v>60</v>
      </c>
      <c r="J65" s="104"/>
      <c r="K65" s="104"/>
      <c r="L65" s="104"/>
      <c r="M65" s="104"/>
      <c r="N65" s="104"/>
      <c r="O65" s="104"/>
      <c r="P65" s="104"/>
      <c r="Q65" s="139"/>
      <c r="R65"/>
      <c r="S65" s="1"/>
      <c r="T65" s="21"/>
      <c r="U65" s="12"/>
      <c r="V65" s="12"/>
      <c r="W65" s="12"/>
      <c r="X65" s="12"/>
      <c r="Y65" s="12"/>
      <c r="Z65" s="12"/>
      <c r="AA65" s="12"/>
      <c r="AB65" s="12"/>
      <c r="AC65" s="28"/>
      <c r="AD65" s="200"/>
      <c r="AE65" s="200"/>
      <c r="AF65" s="16">
        <f t="shared" si="65"/>
        <v>70</v>
      </c>
      <c r="AG65" s="195">
        <f>IF(U63=AF65,U62,0)</f>
        <v>0</v>
      </c>
      <c r="AH65" s="195">
        <f>IF(V63=AF65,V62,0)</f>
        <v>0</v>
      </c>
      <c r="AI65" s="195">
        <f>IF(W63=AF65,W62,0)</f>
        <v>0</v>
      </c>
      <c r="AJ65" s="195">
        <f>IF(X63=AF65,X62,0)</f>
        <v>0</v>
      </c>
      <c r="AK65" s="195">
        <f>IF(Y63=AF65,Y62,0)</f>
        <v>0</v>
      </c>
      <c r="AL65" s="195">
        <f>IF(Z63=AF65,Z62,0)</f>
        <v>0</v>
      </c>
      <c r="AM65" s="195">
        <f>IF(AA63=AF65,AA62,0)</f>
        <v>0</v>
      </c>
      <c r="AN65" s="195"/>
      <c r="AO65" s="115"/>
      <c r="AP65" s="1"/>
      <c r="AQ65" s="1"/>
      <c r="AR65" s="201"/>
      <c r="AS65" s="201"/>
      <c r="AT65" s="201"/>
      <c r="AU65" s="201"/>
      <c r="AV65" s="201"/>
      <c r="AW65" s="201"/>
      <c r="AX65" s="201"/>
      <c r="AY65" s="201"/>
      <c r="AZ65" s="201"/>
      <c r="BA65" s="201"/>
      <c r="BB65" s="201"/>
      <c r="BC65" s="201"/>
      <c r="BD65" s="201"/>
      <c r="BE65" s="201"/>
      <c r="BF65" s="28"/>
      <c r="BG65" s="28"/>
      <c r="BH65" s="28"/>
    </row>
    <row r="66" spans="1:60" ht="15" customHeight="1" thickBot="1">
      <c r="B66" s="11">
        <f>'Employee Data'!C51</f>
        <v>0</v>
      </c>
      <c r="C66" s="11">
        <f>'Employee Data'!B51</f>
        <v>0</v>
      </c>
      <c r="D66"/>
      <c r="E66" s="99"/>
      <c r="F66" s="100"/>
      <c r="G66" s="101"/>
      <c r="H66" s="102"/>
      <c r="I66" s="103" t="s">
        <v>61</v>
      </c>
      <c r="J66" s="105"/>
      <c r="K66" s="105"/>
      <c r="L66" s="105"/>
      <c r="M66" s="105"/>
      <c r="N66" s="105"/>
      <c r="O66" s="105"/>
      <c r="P66" s="105"/>
      <c r="Q66" s="140"/>
      <c r="R66"/>
      <c r="T66" s="199"/>
      <c r="AF66" s="16">
        <f t="shared" si="65"/>
        <v>0</v>
      </c>
      <c r="AG66" s="195">
        <f>IF(U63=AF66,U62,0)</f>
        <v>0</v>
      </c>
      <c r="AH66" s="195">
        <f>IF(V63=AF66,V62,0)</f>
        <v>0</v>
      </c>
      <c r="AI66" s="195">
        <f>IF(W63=AF66,W62,0)</f>
        <v>0</v>
      </c>
      <c r="AJ66" s="195">
        <f>IF(X63=AF66,X62,0)</f>
        <v>0</v>
      </c>
      <c r="AK66" s="195">
        <f>IF(Y63=AF66,Y62,0)</f>
        <v>0</v>
      </c>
      <c r="AL66" s="195">
        <f>IF(Z63=AF66,Z62,0)</f>
        <v>0</v>
      </c>
      <c r="AM66" s="195">
        <f>IF(AA63=AF66,AA62,0)</f>
        <v>0</v>
      </c>
      <c r="AN66" s="195"/>
      <c r="AR66" s="201"/>
      <c r="AS66" s="201"/>
      <c r="AT66" s="201"/>
      <c r="AU66" s="201"/>
      <c r="AV66" s="201"/>
      <c r="AW66" s="201"/>
      <c r="AX66" s="201"/>
      <c r="AY66" s="201"/>
      <c r="AZ66" s="201"/>
      <c r="BA66" s="201"/>
      <c r="BB66" s="201"/>
      <c r="BC66" s="201"/>
      <c r="BD66" s="201"/>
      <c r="BE66" s="201"/>
      <c r="BH66" s="28"/>
    </row>
    <row r="67" spans="1:60" ht="9" customHeight="1" thickTop="1" thickBot="1">
      <c r="A67" s="11"/>
      <c r="B67" s="11">
        <f>'Employee Data'!C52</f>
        <v>0</v>
      </c>
      <c r="C67" s="11">
        <f>'Employee Data'!B52</f>
        <v>0</v>
      </c>
      <c r="D67"/>
      <c r="E67"/>
      <c r="F67"/>
      <c r="G67"/>
      <c r="H67"/>
      <c r="I67"/>
      <c r="J67"/>
      <c r="K67"/>
      <c r="L67"/>
      <c r="M67"/>
      <c r="N67"/>
      <c r="O67"/>
      <c r="P67"/>
      <c r="Q67"/>
      <c r="R67"/>
      <c r="T67" s="20"/>
      <c r="AR67" s="18"/>
      <c r="AS67" s="18"/>
      <c r="AT67" s="18"/>
      <c r="AU67" s="18"/>
      <c r="AV67" s="18"/>
      <c r="AW67" s="18"/>
      <c r="AX67" s="18"/>
      <c r="AY67" s="18"/>
      <c r="AZ67" s="18"/>
      <c r="BA67" s="18"/>
      <c r="BB67" s="18"/>
      <c r="BC67" s="18"/>
      <c r="BD67" s="18"/>
      <c r="BE67" s="18"/>
      <c r="BH67" s="28"/>
    </row>
    <row r="68" spans="1:60" s="11" customFormat="1" ht="15" customHeight="1" thickTop="1" thickBot="1">
      <c r="B68" s="11">
        <f>'Employee Data'!C53</f>
        <v>0</v>
      </c>
      <c r="C68" s="11">
        <f>'Employee Data'!B53</f>
        <v>0</v>
      </c>
      <c r="D68"/>
      <c r="E68" s="136">
        <v>0</v>
      </c>
      <c r="F68" s="137"/>
      <c r="G68" s="46"/>
      <c r="H68" s="87" t="s">
        <v>45</v>
      </c>
      <c r="I68" s="88">
        <f>VLOOKUP(E68,$B$20:$C$69,2,0)</f>
        <v>0</v>
      </c>
      <c r="J68" s="62">
        <f>J$16</f>
        <v>41729</v>
      </c>
      <c r="K68" s="62">
        <f t="shared" ref="K68:P68" si="89">K$16</f>
        <v>41730</v>
      </c>
      <c r="L68" s="62">
        <f t="shared" si="89"/>
        <v>41731</v>
      </c>
      <c r="M68" s="62">
        <f t="shared" si="89"/>
        <v>41732</v>
      </c>
      <c r="N68" s="62">
        <f t="shared" si="89"/>
        <v>41733</v>
      </c>
      <c r="O68" s="62">
        <f t="shared" si="89"/>
        <v>41734</v>
      </c>
      <c r="P68" s="62">
        <f t="shared" si="89"/>
        <v>41735</v>
      </c>
      <c r="Q68" s="134" t="s">
        <v>46</v>
      </c>
      <c r="R68"/>
      <c r="S68" s="1"/>
      <c r="T68" s="21" t="s">
        <v>47</v>
      </c>
      <c r="U68" s="13">
        <f t="shared" ref="U68:AA68" si="90">IF(ISBLANK(J72)=TRUE,(J70-J69)*24,(J70-J69)*24-$G72/60)</f>
        <v>0</v>
      </c>
      <c r="V68" s="13">
        <f t="shared" si="90"/>
        <v>0</v>
      </c>
      <c r="W68" s="13">
        <f t="shared" si="90"/>
        <v>0</v>
      </c>
      <c r="X68" s="13">
        <f t="shared" si="90"/>
        <v>0</v>
      </c>
      <c r="Y68" s="13">
        <f t="shared" si="90"/>
        <v>0</v>
      </c>
      <c r="Z68" s="13">
        <f t="shared" si="90"/>
        <v>0</v>
      </c>
      <c r="AA68" s="13">
        <f t="shared" si="90"/>
        <v>0</v>
      </c>
      <c r="AB68" s="13">
        <f>SUM(U68:AA68)</f>
        <v>0</v>
      </c>
      <c r="AC68" s="28" t="s">
        <v>48</v>
      </c>
      <c r="AD68" s="194">
        <f>MIN(Q70,40)</f>
        <v>0</v>
      </c>
      <c r="AE68" s="195"/>
      <c r="AF68" s="16">
        <f>AF60</f>
        <v>10</v>
      </c>
      <c r="AG68" s="195">
        <f>IF(U71=AF68,U70,0)</f>
        <v>0</v>
      </c>
      <c r="AH68" s="195">
        <f>IF(V71=AF68,V70,0)</f>
        <v>0</v>
      </c>
      <c r="AI68" s="195">
        <f>IF(W71=AF68,W70,0)</f>
        <v>0</v>
      </c>
      <c r="AJ68" s="195">
        <f>IF(X71=AF68,X70,0)</f>
        <v>0</v>
      </c>
      <c r="AK68" s="195">
        <f>IF(Y71=AF68,Y70,0)</f>
        <v>0</v>
      </c>
      <c r="AL68" s="195">
        <f>IF(Z71=AF68,Z70,0)</f>
        <v>0</v>
      </c>
      <c r="AM68" s="195">
        <f>IF(AA71=AF68,AA70,0)</f>
        <v>0</v>
      </c>
      <c r="AN68" s="195"/>
      <c r="AO68" s="115">
        <f>SUM(AG68:AM74)</f>
        <v>0</v>
      </c>
      <c r="AP68" s="1"/>
      <c r="AQ68" s="1"/>
      <c r="AR68" s="18"/>
      <c r="AS68" s="18"/>
      <c r="AT68" s="18"/>
      <c r="AU68" s="18"/>
      <c r="AV68" s="18"/>
      <c r="AW68" s="18"/>
      <c r="AX68" s="18"/>
      <c r="AY68" s="18"/>
      <c r="AZ68" s="18"/>
      <c r="BA68" s="18"/>
      <c r="BB68" s="18"/>
      <c r="BC68" s="18"/>
      <c r="BD68" s="18"/>
      <c r="BE68" s="18"/>
    </row>
    <row r="69" spans="1:60" s="10" customFormat="1" ht="15" customHeight="1">
      <c r="A69" s="11"/>
      <c r="B69" s="11">
        <f>'Employee Data'!C54</f>
        <v>0</v>
      </c>
      <c r="C69" s="11">
        <f>'Employee Data'!B54</f>
        <v>0</v>
      </c>
      <c r="D69"/>
      <c r="E69" s="90" t="s">
        <v>49</v>
      </c>
      <c r="F69" s="91">
        <f>(VLOOKUP(E68,'Employee Data'!$J$5:$L$54,2,0))</f>
        <v>0</v>
      </c>
      <c r="G69" s="58" t="s">
        <v>50</v>
      </c>
      <c r="H69" s="57"/>
      <c r="I69" s="35" t="s">
        <v>51</v>
      </c>
      <c r="J69" s="114"/>
      <c r="K69" s="114"/>
      <c r="L69" s="114"/>
      <c r="M69" s="114"/>
      <c r="N69" s="114"/>
      <c r="O69" s="114"/>
      <c r="P69" s="114"/>
      <c r="Q69" s="135"/>
      <c r="R69" s="89"/>
      <c r="S69" s="1"/>
      <c r="T69" s="196" t="b">
        <v>0</v>
      </c>
      <c r="U69" s="60" t="b">
        <v>0</v>
      </c>
      <c r="V69" s="60" t="b">
        <v>0</v>
      </c>
      <c r="W69" s="60" t="b">
        <v>0</v>
      </c>
      <c r="X69" s="60" t="b">
        <v>0</v>
      </c>
      <c r="Y69" s="60" t="b">
        <v>0</v>
      </c>
      <c r="Z69" s="60" t="b">
        <v>0</v>
      </c>
      <c r="AA69" s="60" t="b">
        <v>0</v>
      </c>
      <c r="AB69" s="12"/>
      <c r="AC69" s="28" t="s">
        <v>52</v>
      </c>
      <c r="AD69" s="194">
        <f>MAX(Q70-AD68,0)</f>
        <v>0</v>
      </c>
      <c r="AE69" s="195">
        <f t="shared" ref="AE69" si="91">IF(T69=TRUE,0,AD69*F69*1.5)</f>
        <v>0</v>
      </c>
      <c r="AF69" s="16">
        <f t="shared" si="65"/>
        <v>20</v>
      </c>
      <c r="AG69" s="195">
        <f>IF(U71=AF69,U70,0)</f>
        <v>0</v>
      </c>
      <c r="AH69" s="195">
        <f>IF(V71=AF69,V70,0)</f>
        <v>0</v>
      </c>
      <c r="AI69" s="195">
        <f>IF(W71=AF69,W70,0)</f>
        <v>0</v>
      </c>
      <c r="AJ69" s="195">
        <f>IF(X71=AF69,X70,0)</f>
        <v>0</v>
      </c>
      <c r="AK69" s="195">
        <f>IF(Y71=AF69,Y70,0)</f>
        <v>0</v>
      </c>
      <c r="AL69" s="195">
        <f>IF(Z71=AF69,Z70,0)</f>
        <v>0</v>
      </c>
      <c r="AM69" s="195">
        <f>IF(AA71=AF69,AA70,0)</f>
        <v>0</v>
      </c>
      <c r="AN69" s="195"/>
      <c r="AO69" s="115"/>
      <c r="AP69" s="1"/>
      <c r="AQ69" s="1"/>
      <c r="AR69" s="19"/>
      <c r="AS69" s="19"/>
      <c r="AT69" s="19"/>
      <c r="AU69" s="19"/>
      <c r="AV69" s="19"/>
      <c r="AW69" s="19"/>
      <c r="AX69" s="19"/>
      <c r="AY69" s="19"/>
      <c r="AZ69" s="19"/>
      <c r="BA69" s="19"/>
      <c r="BB69" s="19"/>
      <c r="BC69" s="19"/>
      <c r="BD69" s="19"/>
      <c r="BE69" s="19"/>
      <c r="BF69" s="28"/>
      <c r="BG69" s="28"/>
      <c r="BH69" s="28"/>
    </row>
    <row r="70" spans="1:60" s="10" customFormat="1" ht="15" customHeight="1">
      <c r="A70" s="11"/>
      <c r="B70" s="11"/>
      <c r="C70" s="11"/>
      <c r="D70"/>
      <c r="E70" s="90" t="s">
        <v>53</v>
      </c>
      <c r="F70" s="91">
        <f>(VLOOKUP(E68,'Employee Data'!$J$5:$L$54,3,0))</f>
        <v>0</v>
      </c>
      <c r="G70" s="58" t="s">
        <v>54</v>
      </c>
      <c r="H70" s="57"/>
      <c r="I70" s="35" t="s">
        <v>55</v>
      </c>
      <c r="J70" s="114"/>
      <c r="K70" s="114"/>
      <c r="L70" s="114"/>
      <c r="M70" s="114"/>
      <c r="N70" s="114"/>
      <c r="O70" s="114"/>
      <c r="P70" s="114"/>
      <c r="Q70" s="138">
        <f>AB68</f>
        <v>0</v>
      </c>
      <c r="R70" s="89"/>
      <c r="S70" s="1"/>
      <c r="T70" s="21" t="s">
        <v>25</v>
      </c>
      <c r="U70" s="13">
        <f t="shared" ref="U70:AA70" si="92">IF($T69=TRUE,$F69*40/7,IF(U69=TRUE,$F70*U68,$F69*U68))</f>
        <v>0</v>
      </c>
      <c r="V70" s="13">
        <f t="shared" si="92"/>
        <v>0</v>
      </c>
      <c r="W70" s="13">
        <f t="shared" si="92"/>
        <v>0</v>
      </c>
      <c r="X70" s="13">
        <f t="shared" si="92"/>
        <v>0</v>
      </c>
      <c r="Y70" s="13">
        <f t="shared" si="92"/>
        <v>0</v>
      </c>
      <c r="Z70" s="13">
        <f t="shared" si="92"/>
        <v>0</v>
      </c>
      <c r="AA70" s="13">
        <f t="shared" si="92"/>
        <v>0</v>
      </c>
      <c r="AB70" s="13"/>
      <c r="AC70" s="28"/>
      <c r="AD70" s="194"/>
      <c r="AE70" s="194"/>
      <c r="AF70" s="16">
        <f t="shared" si="65"/>
        <v>30</v>
      </c>
      <c r="AG70" s="195">
        <f>IF(U71=AF70,U70,0)</f>
        <v>0</v>
      </c>
      <c r="AH70" s="195">
        <f>IF(V71=AF70,V70,0)</f>
        <v>0</v>
      </c>
      <c r="AI70" s="195">
        <f>IF(W71=AF70,W70,0)</f>
        <v>0</v>
      </c>
      <c r="AJ70" s="195">
        <f>IF(X71=AF70,X70,0)</f>
        <v>0</v>
      </c>
      <c r="AK70" s="195">
        <f>IF(Y71=AF70,Y70,0)</f>
        <v>0</v>
      </c>
      <c r="AL70" s="195">
        <f>IF(Z71=AF70,Z70,0)</f>
        <v>0</v>
      </c>
      <c r="AM70" s="195">
        <f>IF(AA71=AF70,AA70,0)</f>
        <v>0</v>
      </c>
      <c r="AN70" s="195"/>
      <c r="AO70" s="115"/>
      <c r="AP70" s="1"/>
      <c r="AQ70" s="1"/>
      <c r="AR70" s="201"/>
      <c r="AS70" s="201"/>
      <c r="AT70" s="201"/>
      <c r="AU70" s="201"/>
      <c r="AV70" s="201"/>
      <c r="AW70" s="201"/>
      <c r="AX70" s="201"/>
      <c r="AY70" s="201"/>
      <c r="AZ70" s="201"/>
      <c r="BA70" s="201"/>
      <c r="BB70" s="201"/>
      <c r="BC70" s="201"/>
      <c r="BD70" s="201"/>
      <c r="BE70" s="201"/>
      <c r="BF70" s="28"/>
      <c r="BG70" s="28"/>
      <c r="BH70" s="28"/>
    </row>
    <row r="71" spans="1:60" s="10" customFormat="1" ht="15" customHeight="1" thickBot="1">
      <c r="A71" s="11"/>
      <c r="B71" s="11"/>
      <c r="C71" s="11"/>
      <c r="D71"/>
      <c r="E71" s="36"/>
      <c r="F71" s="34"/>
      <c r="G71" s="197"/>
      <c r="H71" s="59" t="b">
        <v>1</v>
      </c>
      <c r="I71" s="198"/>
      <c r="J71" s="56" t="s">
        <v>62</v>
      </c>
      <c r="K71" s="56" t="s">
        <v>62</v>
      </c>
      <c r="L71" s="56" t="s">
        <v>62</v>
      </c>
      <c r="M71" s="56" t="s">
        <v>62</v>
      </c>
      <c r="N71" s="56" t="s">
        <v>62</v>
      </c>
      <c r="O71" s="56" t="s">
        <v>62</v>
      </c>
      <c r="P71" s="56" t="s">
        <v>62</v>
      </c>
      <c r="Q71" s="139"/>
      <c r="R71"/>
      <c r="S71" s="1"/>
      <c r="T71" s="21" t="s">
        <v>57</v>
      </c>
      <c r="U71" s="12">
        <f t="shared" ref="U71:AA71" si="93">IF(ISBLANK(J74)=TRUE,$I68,J74)</f>
        <v>0</v>
      </c>
      <c r="V71" s="12">
        <f t="shared" si="93"/>
        <v>0</v>
      </c>
      <c r="W71" s="12">
        <f t="shared" si="93"/>
        <v>0</v>
      </c>
      <c r="X71" s="12">
        <f t="shared" si="93"/>
        <v>0</v>
      </c>
      <c r="Y71" s="12">
        <f t="shared" si="93"/>
        <v>0</v>
      </c>
      <c r="Z71" s="12">
        <f t="shared" si="93"/>
        <v>0</v>
      </c>
      <c r="AA71" s="12">
        <f t="shared" si="93"/>
        <v>0</v>
      </c>
      <c r="AB71" s="14"/>
      <c r="AC71" s="28"/>
      <c r="AD71" s="194"/>
      <c r="AE71" s="194"/>
      <c r="AF71" s="16">
        <f t="shared" si="65"/>
        <v>40</v>
      </c>
      <c r="AG71" s="195">
        <f>IF(U71=AF71,U70,0)</f>
        <v>0</v>
      </c>
      <c r="AH71" s="195">
        <f>IF(V71=AF71,V70,0)</f>
        <v>0</v>
      </c>
      <c r="AI71" s="195">
        <f>IF(W71=AF71,W70,0)</f>
        <v>0</v>
      </c>
      <c r="AJ71" s="195">
        <f>IF(X71=AF71,X70,0)</f>
        <v>0</v>
      </c>
      <c r="AK71" s="195">
        <f>IF(Y71=AF71,Y70,0)</f>
        <v>0</v>
      </c>
      <c r="AL71" s="195">
        <f>IF(Z71=AF71,Z70,0)</f>
        <v>0</v>
      </c>
      <c r="AM71" s="195">
        <f>IF(AA71=AF71,AA70,0)</f>
        <v>0</v>
      </c>
      <c r="AN71" s="195"/>
      <c r="AO71" s="115"/>
      <c r="AP71" s="1"/>
      <c r="AQ71" s="1"/>
      <c r="AR71" s="201"/>
      <c r="AS71" s="201"/>
      <c r="AT71" s="201"/>
      <c r="AU71" s="201"/>
      <c r="AV71" s="201"/>
      <c r="AW71" s="201"/>
      <c r="AX71" s="201"/>
      <c r="AY71" s="201"/>
      <c r="AZ71" s="201"/>
      <c r="BA71" s="201"/>
      <c r="BB71" s="201"/>
      <c r="BC71" s="201"/>
      <c r="BD71" s="201"/>
      <c r="BE71" s="201"/>
      <c r="BF71" s="28"/>
      <c r="BG71" s="28"/>
      <c r="BH71" s="28"/>
    </row>
    <row r="72" spans="1:60" s="10" customFormat="1" ht="15" customHeight="1" thickBot="1">
      <c r="A72" s="11"/>
      <c r="B72" s="11"/>
      <c r="C72" s="11"/>
      <c r="D72"/>
      <c r="E72" s="141" t="s">
        <v>58</v>
      </c>
      <c r="F72" s="142"/>
      <c r="G72" s="92"/>
      <c r="H72" s="93"/>
      <c r="I72" s="94" t="s">
        <v>59</v>
      </c>
      <c r="J72" s="114"/>
      <c r="K72" s="104"/>
      <c r="L72" s="104"/>
      <c r="M72" s="104"/>
      <c r="N72" s="104"/>
      <c r="O72" s="104"/>
      <c r="P72" s="104"/>
      <c r="Q72" s="139"/>
      <c r="R72"/>
      <c r="S72" s="1"/>
      <c r="T72" s="199"/>
      <c r="U72" s="28"/>
      <c r="V72" s="28"/>
      <c r="W72" s="28"/>
      <c r="X72" s="28"/>
      <c r="Y72" s="28"/>
      <c r="Z72" s="28"/>
      <c r="AA72" s="28"/>
      <c r="AB72" s="12"/>
      <c r="AC72" s="28"/>
      <c r="AD72" s="200"/>
      <c r="AE72" s="200"/>
      <c r="AF72" s="16">
        <f t="shared" si="65"/>
        <v>60</v>
      </c>
      <c r="AG72" s="195">
        <f>IF(U71=AF72,U70,0)</f>
        <v>0</v>
      </c>
      <c r="AH72" s="195">
        <f>IF(V71=AF72,V70,0)</f>
        <v>0</v>
      </c>
      <c r="AI72" s="195">
        <f>IF(W71=AF72,W70,0)</f>
        <v>0</v>
      </c>
      <c r="AJ72" s="195">
        <f>IF(X71=AF72,X70,0)</f>
        <v>0</v>
      </c>
      <c r="AK72" s="195">
        <f>IF(Y71=AF72,Y70,0)</f>
        <v>0</v>
      </c>
      <c r="AL72" s="195">
        <f>IF(Z71=AF72,Z70,0)</f>
        <v>0</v>
      </c>
      <c r="AM72" s="195">
        <f>IF(AA71=AF72,AA70,0)</f>
        <v>0</v>
      </c>
      <c r="AN72" s="195"/>
      <c r="AO72" s="115"/>
      <c r="AP72" s="1"/>
      <c r="AQ72" s="1"/>
      <c r="AR72" s="201"/>
      <c r="AS72" s="201"/>
      <c r="AT72" s="201"/>
      <c r="AU72" s="201"/>
      <c r="AV72" s="201"/>
      <c r="AW72" s="201"/>
      <c r="AX72" s="201"/>
      <c r="AY72" s="201"/>
      <c r="AZ72" s="201"/>
      <c r="BA72" s="201"/>
      <c r="BB72" s="201"/>
      <c r="BC72" s="201"/>
      <c r="BD72" s="201"/>
      <c r="BE72" s="201"/>
      <c r="BF72" s="28"/>
      <c r="BG72" s="28"/>
      <c r="BH72" s="28"/>
    </row>
    <row r="73" spans="1:60" s="10" customFormat="1" ht="15" customHeight="1">
      <c r="A73" s="11"/>
      <c r="B73" s="11"/>
      <c r="C73" s="11"/>
      <c r="D73"/>
      <c r="E73" s="95"/>
      <c r="F73" s="96"/>
      <c r="G73" s="97"/>
      <c r="H73" s="93"/>
      <c r="I73" s="98" t="s">
        <v>60</v>
      </c>
      <c r="J73" s="104"/>
      <c r="K73" s="104"/>
      <c r="L73" s="104"/>
      <c r="M73" s="104"/>
      <c r="N73" s="104"/>
      <c r="O73" s="104"/>
      <c r="P73" s="104"/>
      <c r="Q73" s="139"/>
      <c r="R73"/>
      <c r="S73" s="1"/>
      <c r="T73" s="21"/>
      <c r="U73" s="12"/>
      <c r="V73" s="12"/>
      <c r="W73" s="12"/>
      <c r="X73" s="12"/>
      <c r="Y73" s="12"/>
      <c r="Z73" s="12"/>
      <c r="AA73" s="12"/>
      <c r="AB73" s="12"/>
      <c r="AC73" s="28"/>
      <c r="AD73" s="200"/>
      <c r="AE73" s="200"/>
      <c r="AF73" s="16">
        <f t="shared" si="65"/>
        <v>70</v>
      </c>
      <c r="AG73" s="195">
        <f>IF(U71=AF73,U70,0)</f>
        <v>0</v>
      </c>
      <c r="AH73" s="195">
        <f>IF(V71=AF73,V70,0)</f>
        <v>0</v>
      </c>
      <c r="AI73" s="195">
        <f>IF(W71=AF73,W70,0)</f>
        <v>0</v>
      </c>
      <c r="AJ73" s="195">
        <f>IF(X71=AF73,X70,0)</f>
        <v>0</v>
      </c>
      <c r="AK73" s="195">
        <f>IF(Y71=AF73,Y70,0)</f>
        <v>0</v>
      </c>
      <c r="AL73" s="195">
        <f>IF(Z71=AF73,Z70,0)</f>
        <v>0</v>
      </c>
      <c r="AM73" s="195">
        <f>IF(AA71=AF73,AA70,0)</f>
        <v>0</v>
      </c>
      <c r="AN73" s="195"/>
      <c r="AO73" s="115"/>
      <c r="AP73" s="1"/>
      <c r="AQ73" s="1"/>
      <c r="AR73" s="201"/>
      <c r="AS73" s="201"/>
      <c r="AT73" s="201"/>
      <c r="AU73" s="201"/>
      <c r="AV73" s="201"/>
      <c r="AW73" s="201"/>
      <c r="AX73" s="201"/>
      <c r="AY73" s="201"/>
      <c r="AZ73" s="201"/>
      <c r="BA73" s="201"/>
      <c r="BB73" s="201"/>
      <c r="BC73" s="201"/>
      <c r="BD73" s="201"/>
      <c r="BE73" s="201"/>
      <c r="BF73" s="28"/>
      <c r="BG73" s="28"/>
      <c r="BH73" s="28"/>
    </row>
    <row r="74" spans="1:60" ht="15" customHeight="1" thickBot="1">
      <c r="B74" s="11"/>
      <c r="C74" s="11"/>
      <c r="D74"/>
      <c r="E74" s="99"/>
      <c r="F74" s="100"/>
      <c r="G74" s="101"/>
      <c r="H74" s="102"/>
      <c r="I74" s="103" t="s">
        <v>61</v>
      </c>
      <c r="J74" s="105"/>
      <c r="K74" s="105"/>
      <c r="L74" s="105"/>
      <c r="M74" s="105"/>
      <c r="N74" s="105"/>
      <c r="O74" s="105"/>
      <c r="P74" s="105"/>
      <c r="Q74" s="140"/>
      <c r="R74"/>
      <c r="T74" s="199"/>
      <c r="AF74" s="16">
        <f t="shared" si="65"/>
        <v>0</v>
      </c>
      <c r="AG74" s="195">
        <f>IF(U71=AF74,U70,0)</f>
        <v>0</v>
      </c>
      <c r="AH74" s="195">
        <f>IF(V71=AF74,V70,0)</f>
        <v>0</v>
      </c>
      <c r="AI74" s="195">
        <f>IF(W71=AF74,W70,0)</f>
        <v>0</v>
      </c>
      <c r="AJ74" s="195">
        <f>IF(X71=AF74,X70,0)</f>
        <v>0</v>
      </c>
      <c r="AK74" s="195">
        <f>IF(Y71=AF74,Y70,0)</f>
        <v>0</v>
      </c>
      <c r="AL74" s="195">
        <f>IF(Z71=AF74,Z70,0)</f>
        <v>0</v>
      </c>
      <c r="AM74" s="195">
        <f>IF(AA71=AF74,AA70,0)</f>
        <v>0</v>
      </c>
      <c r="AN74" s="195"/>
      <c r="AR74" s="201"/>
      <c r="AS74" s="201"/>
      <c r="AT74" s="201"/>
      <c r="AU74" s="201"/>
      <c r="AV74" s="201"/>
      <c r="AW74" s="201"/>
      <c r="AX74" s="201"/>
      <c r="AY74" s="201"/>
      <c r="AZ74" s="201"/>
      <c r="BA74" s="201"/>
      <c r="BB74" s="201"/>
      <c r="BC74" s="201"/>
      <c r="BD74" s="201"/>
      <c r="BE74" s="201"/>
      <c r="BH74" s="28"/>
    </row>
    <row r="75" spans="1:60" ht="9" customHeight="1" thickTop="1" thickBot="1">
      <c r="A75" s="11"/>
      <c r="B75" s="11"/>
      <c r="C75" s="11"/>
      <c r="D75"/>
      <c r="E75"/>
      <c r="F75"/>
      <c r="G75"/>
      <c r="H75"/>
      <c r="I75"/>
      <c r="J75"/>
      <c r="K75"/>
      <c r="L75"/>
      <c r="M75"/>
      <c r="N75"/>
      <c r="O75"/>
      <c r="P75"/>
      <c r="Q75"/>
      <c r="R75"/>
      <c r="T75" s="20"/>
      <c r="AR75" s="18"/>
      <c r="AS75" s="18"/>
      <c r="AT75" s="18"/>
      <c r="AU75" s="18"/>
      <c r="AV75" s="18"/>
      <c r="AW75" s="18"/>
      <c r="AX75" s="18"/>
      <c r="AY75" s="18"/>
      <c r="AZ75" s="18"/>
      <c r="BA75" s="18"/>
      <c r="BB75" s="18"/>
      <c r="BC75" s="18"/>
      <c r="BD75" s="18"/>
      <c r="BE75" s="18"/>
      <c r="BH75" s="28"/>
    </row>
    <row r="76" spans="1:60" s="11" customFormat="1" ht="15" customHeight="1" thickTop="1" thickBot="1">
      <c r="D76"/>
      <c r="E76" s="136">
        <v>0</v>
      </c>
      <c r="F76" s="137"/>
      <c r="G76" s="46"/>
      <c r="H76" s="87" t="s">
        <v>45</v>
      </c>
      <c r="I76" s="88">
        <f>VLOOKUP(E76,$B$20:$C$69,2,0)</f>
        <v>0</v>
      </c>
      <c r="J76" s="62">
        <f>J$16</f>
        <v>41729</v>
      </c>
      <c r="K76" s="62">
        <f t="shared" ref="K76:P76" si="94">K$16</f>
        <v>41730</v>
      </c>
      <c r="L76" s="62">
        <f t="shared" si="94"/>
        <v>41731</v>
      </c>
      <c r="M76" s="62">
        <f t="shared" si="94"/>
        <v>41732</v>
      </c>
      <c r="N76" s="62">
        <f t="shared" si="94"/>
        <v>41733</v>
      </c>
      <c r="O76" s="62">
        <f t="shared" si="94"/>
        <v>41734</v>
      </c>
      <c r="P76" s="62">
        <f t="shared" si="94"/>
        <v>41735</v>
      </c>
      <c r="Q76" s="134" t="s">
        <v>46</v>
      </c>
      <c r="R76"/>
      <c r="S76" s="1"/>
      <c r="T76" s="21" t="s">
        <v>47</v>
      </c>
      <c r="U76" s="13">
        <f t="shared" ref="U76:AA76" si="95">IF(ISBLANK(J80)=TRUE,(J78-J77)*24,(J78-J77)*24-$G80/60)</f>
        <v>0</v>
      </c>
      <c r="V76" s="13">
        <f t="shared" si="95"/>
        <v>0</v>
      </c>
      <c r="W76" s="13">
        <f t="shared" si="95"/>
        <v>0</v>
      </c>
      <c r="X76" s="13">
        <f t="shared" si="95"/>
        <v>0</v>
      </c>
      <c r="Y76" s="13">
        <f t="shared" si="95"/>
        <v>0</v>
      </c>
      <c r="Z76" s="13">
        <f t="shared" si="95"/>
        <v>0</v>
      </c>
      <c r="AA76" s="13">
        <f t="shared" si="95"/>
        <v>0</v>
      </c>
      <c r="AB76" s="13">
        <f>SUM(U76:AA76)</f>
        <v>0</v>
      </c>
      <c r="AC76" s="28" t="s">
        <v>48</v>
      </c>
      <c r="AD76" s="194">
        <f>MIN(Q78,40)</f>
        <v>0</v>
      </c>
      <c r="AE76" s="195"/>
      <c r="AF76" s="16">
        <f>AF68</f>
        <v>10</v>
      </c>
      <c r="AG76" s="195">
        <f>IF(U79=AF76,U78,0)</f>
        <v>0</v>
      </c>
      <c r="AH76" s="195">
        <f>IF(V79=AF76,V78,0)</f>
        <v>0</v>
      </c>
      <c r="AI76" s="195">
        <f>IF(W79=AF76,W78,0)</f>
        <v>0</v>
      </c>
      <c r="AJ76" s="195">
        <f>IF(X79=AF76,X78,0)</f>
        <v>0</v>
      </c>
      <c r="AK76" s="195">
        <f>IF(Y79=AF76,Y78,0)</f>
        <v>0</v>
      </c>
      <c r="AL76" s="195">
        <f>IF(Z79=AF76,Z78,0)</f>
        <v>0</v>
      </c>
      <c r="AM76" s="195">
        <f>IF(AA79=AF76,AA78,0)</f>
        <v>0</v>
      </c>
      <c r="AN76" s="195"/>
      <c r="AO76" s="115">
        <f>SUM(AG76:AM82)</f>
        <v>0</v>
      </c>
      <c r="AP76" s="1"/>
      <c r="AQ76" s="1"/>
      <c r="AR76" s="18"/>
      <c r="AS76" s="18"/>
      <c r="AT76" s="18"/>
      <c r="AU76" s="18"/>
      <c r="AV76" s="18"/>
      <c r="AW76" s="18"/>
      <c r="AX76" s="18"/>
      <c r="AY76" s="18"/>
      <c r="AZ76" s="18"/>
      <c r="BA76" s="18"/>
      <c r="BB76" s="18"/>
      <c r="BC76" s="18"/>
      <c r="BD76" s="18"/>
      <c r="BE76" s="18"/>
    </row>
    <row r="77" spans="1:60" s="10" customFormat="1" ht="15" customHeight="1">
      <c r="A77" s="11"/>
      <c r="B77" s="11"/>
      <c r="C77" s="11"/>
      <c r="D77"/>
      <c r="E77" s="90" t="s">
        <v>49</v>
      </c>
      <c r="F77" s="91">
        <f>(VLOOKUP(E76,'Employee Data'!$J$5:$L$54,2,0))</f>
        <v>0</v>
      </c>
      <c r="G77" s="58" t="s">
        <v>50</v>
      </c>
      <c r="H77" s="57"/>
      <c r="I77" s="35" t="s">
        <v>51</v>
      </c>
      <c r="J77" s="114"/>
      <c r="K77" s="114"/>
      <c r="L77" s="114"/>
      <c r="M77" s="114"/>
      <c r="N77" s="114"/>
      <c r="O77" s="114"/>
      <c r="P77" s="114"/>
      <c r="Q77" s="135"/>
      <c r="R77" s="89"/>
      <c r="S77" s="1"/>
      <c r="T77" s="196" t="b">
        <v>0</v>
      </c>
      <c r="U77" s="60" t="b">
        <v>0</v>
      </c>
      <c r="V77" s="60" t="b">
        <v>0</v>
      </c>
      <c r="W77" s="60" t="b">
        <v>0</v>
      </c>
      <c r="X77" s="60" t="b">
        <v>0</v>
      </c>
      <c r="Y77" s="60" t="b">
        <v>0</v>
      </c>
      <c r="Z77" s="60" t="b">
        <v>0</v>
      </c>
      <c r="AA77" s="60" t="b">
        <v>0</v>
      </c>
      <c r="AB77" s="12"/>
      <c r="AC77" s="28" t="s">
        <v>52</v>
      </c>
      <c r="AD77" s="194">
        <f>MAX(Q78-AD76,0)</f>
        <v>0</v>
      </c>
      <c r="AE77" s="195">
        <f t="shared" ref="AE77" si="96">IF(T77=TRUE,0,AD77*F77*1.5)</f>
        <v>0</v>
      </c>
      <c r="AF77" s="16">
        <f t="shared" si="65"/>
        <v>20</v>
      </c>
      <c r="AG77" s="195">
        <f>IF(U79=AF77,U78,0)</f>
        <v>0</v>
      </c>
      <c r="AH77" s="195">
        <f>IF(V79=AF77,V78,0)</f>
        <v>0</v>
      </c>
      <c r="AI77" s="195">
        <f>IF(W79=AF77,W78,0)</f>
        <v>0</v>
      </c>
      <c r="AJ77" s="195">
        <f>IF(X79=AF77,X78,0)</f>
        <v>0</v>
      </c>
      <c r="AK77" s="195">
        <f>IF(Y79=AF77,Y78,0)</f>
        <v>0</v>
      </c>
      <c r="AL77" s="195">
        <f>IF(Z79=AF77,Z78,0)</f>
        <v>0</v>
      </c>
      <c r="AM77" s="195">
        <f>IF(AA79=AF77,AA78,0)</f>
        <v>0</v>
      </c>
      <c r="AN77" s="195"/>
      <c r="AO77" s="115"/>
      <c r="AP77" s="1"/>
      <c r="AQ77" s="1"/>
      <c r="AR77" s="19"/>
      <c r="AS77" s="19"/>
      <c r="AT77" s="19"/>
      <c r="AU77" s="19"/>
      <c r="AV77" s="19"/>
      <c r="AW77" s="19"/>
      <c r="AX77" s="19"/>
      <c r="AY77" s="19"/>
      <c r="AZ77" s="19"/>
      <c r="BA77" s="19"/>
      <c r="BB77" s="19"/>
      <c r="BC77" s="19"/>
      <c r="BD77" s="19"/>
      <c r="BE77" s="19"/>
      <c r="BF77" s="28"/>
      <c r="BG77" s="28"/>
      <c r="BH77" s="28"/>
    </row>
    <row r="78" spans="1:60" s="10" customFormat="1" ht="15" customHeight="1">
      <c r="A78" s="11"/>
      <c r="B78" s="11"/>
      <c r="C78" s="11"/>
      <c r="D78"/>
      <c r="E78" s="90" t="s">
        <v>53</v>
      </c>
      <c r="F78" s="91">
        <f>(VLOOKUP(E76,'Employee Data'!$J$5:$L$54,3,0))</f>
        <v>0</v>
      </c>
      <c r="G78" s="58" t="s">
        <v>54</v>
      </c>
      <c r="H78" s="57"/>
      <c r="I78" s="35" t="s">
        <v>55</v>
      </c>
      <c r="J78" s="114"/>
      <c r="K78" s="114"/>
      <c r="L78" s="114"/>
      <c r="M78" s="114"/>
      <c r="N78" s="114"/>
      <c r="O78" s="114"/>
      <c r="P78" s="114"/>
      <c r="Q78" s="138">
        <f>AB76</f>
        <v>0</v>
      </c>
      <c r="R78" s="89"/>
      <c r="S78" s="1"/>
      <c r="T78" s="21" t="s">
        <v>25</v>
      </c>
      <c r="U78" s="13">
        <f t="shared" ref="U78:AA78" si="97">IF($T77=TRUE,$F77*40/7,IF(U77=TRUE,$F78*U76,$F77*U76))</f>
        <v>0</v>
      </c>
      <c r="V78" s="13">
        <f t="shared" si="97"/>
        <v>0</v>
      </c>
      <c r="W78" s="13">
        <f t="shared" si="97"/>
        <v>0</v>
      </c>
      <c r="X78" s="13">
        <f t="shared" si="97"/>
        <v>0</v>
      </c>
      <c r="Y78" s="13">
        <f t="shared" si="97"/>
        <v>0</v>
      </c>
      <c r="Z78" s="13">
        <f t="shared" si="97"/>
        <v>0</v>
      </c>
      <c r="AA78" s="13">
        <f t="shared" si="97"/>
        <v>0</v>
      </c>
      <c r="AB78" s="13"/>
      <c r="AC78" s="28"/>
      <c r="AD78" s="194"/>
      <c r="AE78" s="194"/>
      <c r="AF78" s="16">
        <f t="shared" si="65"/>
        <v>30</v>
      </c>
      <c r="AG78" s="195">
        <f>IF(U79=AF78,U78,0)</f>
        <v>0</v>
      </c>
      <c r="AH78" s="195">
        <f>IF(V79=AF78,V78,0)</f>
        <v>0</v>
      </c>
      <c r="AI78" s="195">
        <f>IF(W79=AF78,W78,0)</f>
        <v>0</v>
      </c>
      <c r="AJ78" s="195">
        <f>IF(X79=AF78,X78,0)</f>
        <v>0</v>
      </c>
      <c r="AK78" s="195">
        <f>IF(Y79=AF78,Y78,0)</f>
        <v>0</v>
      </c>
      <c r="AL78" s="195">
        <f>IF(Z79=AF78,Z78,0)</f>
        <v>0</v>
      </c>
      <c r="AM78" s="195">
        <f>IF(AA79=AF78,AA78,0)</f>
        <v>0</v>
      </c>
      <c r="AN78" s="195"/>
      <c r="AO78" s="115"/>
      <c r="AP78" s="1"/>
      <c r="AQ78" s="1"/>
      <c r="AR78" s="201"/>
      <c r="AS78" s="201"/>
      <c r="AT78" s="201"/>
      <c r="AU78" s="201"/>
      <c r="AV78" s="201"/>
      <c r="AW78" s="201"/>
      <c r="AX78" s="201"/>
      <c r="AY78" s="201"/>
      <c r="AZ78" s="201"/>
      <c r="BA78" s="201"/>
      <c r="BB78" s="201"/>
      <c r="BC78" s="201"/>
      <c r="BD78" s="201"/>
      <c r="BE78" s="201"/>
      <c r="BF78" s="28"/>
      <c r="BG78" s="28"/>
      <c r="BH78" s="28"/>
    </row>
    <row r="79" spans="1:60" s="10" customFormat="1" ht="15" customHeight="1" thickBot="1">
      <c r="A79" s="11"/>
      <c r="B79" s="11"/>
      <c r="C79" s="11"/>
      <c r="D79"/>
      <c r="E79" s="36"/>
      <c r="F79" s="34"/>
      <c r="G79" s="197"/>
      <c r="H79" s="59" t="b">
        <v>0</v>
      </c>
      <c r="I79" s="198"/>
      <c r="J79" s="56" t="s">
        <v>62</v>
      </c>
      <c r="K79" s="56" t="s">
        <v>62</v>
      </c>
      <c r="L79" s="56" t="s">
        <v>62</v>
      </c>
      <c r="M79" s="56" t="s">
        <v>62</v>
      </c>
      <c r="N79" s="56" t="s">
        <v>62</v>
      </c>
      <c r="O79" s="56" t="s">
        <v>62</v>
      </c>
      <c r="P79" s="56" t="s">
        <v>62</v>
      </c>
      <c r="Q79" s="139"/>
      <c r="R79"/>
      <c r="S79" s="1"/>
      <c r="T79" s="21" t="s">
        <v>57</v>
      </c>
      <c r="U79" s="12">
        <f t="shared" ref="U79:AA79" si="98">IF(ISBLANK(J82)=TRUE,$I76,J82)</f>
        <v>0</v>
      </c>
      <c r="V79" s="12">
        <f t="shared" si="98"/>
        <v>0</v>
      </c>
      <c r="W79" s="12">
        <f t="shared" si="98"/>
        <v>0</v>
      </c>
      <c r="X79" s="12">
        <f t="shared" si="98"/>
        <v>0</v>
      </c>
      <c r="Y79" s="12">
        <f t="shared" si="98"/>
        <v>0</v>
      </c>
      <c r="Z79" s="12">
        <f t="shared" si="98"/>
        <v>0</v>
      </c>
      <c r="AA79" s="12">
        <f t="shared" si="98"/>
        <v>0</v>
      </c>
      <c r="AB79" s="14"/>
      <c r="AC79" s="28"/>
      <c r="AD79" s="194"/>
      <c r="AE79" s="194"/>
      <c r="AF79" s="16">
        <f t="shared" si="65"/>
        <v>40</v>
      </c>
      <c r="AG79" s="195">
        <f>IF(U79=AF79,U78,0)</f>
        <v>0</v>
      </c>
      <c r="AH79" s="195">
        <f>IF(V79=AF79,V78,0)</f>
        <v>0</v>
      </c>
      <c r="AI79" s="195">
        <f>IF(W79=AF79,W78,0)</f>
        <v>0</v>
      </c>
      <c r="AJ79" s="195">
        <f>IF(X79=AF79,X78,0)</f>
        <v>0</v>
      </c>
      <c r="AK79" s="195">
        <f>IF(Y79=AF79,Y78,0)</f>
        <v>0</v>
      </c>
      <c r="AL79" s="195">
        <f>IF(Z79=AF79,Z78,0)</f>
        <v>0</v>
      </c>
      <c r="AM79" s="195">
        <f>IF(AA79=AF79,AA78,0)</f>
        <v>0</v>
      </c>
      <c r="AN79" s="195"/>
      <c r="AO79" s="115"/>
      <c r="AP79" s="1"/>
      <c r="AQ79" s="1"/>
      <c r="AR79" s="201"/>
      <c r="AS79" s="201"/>
      <c r="AT79" s="201"/>
      <c r="AU79" s="201"/>
      <c r="AV79" s="201"/>
      <c r="AW79" s="201"/>
      <c r="AX79" s="201"/>
      <c r="AY79" s="201"/>
      <c r="AZ79" s="201"/>
      <c r="BA79" s="201"/>
      <c r="BB79" s="201"/>
      <c r="BC79" s="201"/>
      <c r="BD79" s="201"/>
      <c r="BE79" s="201"/>
      <c r="BF79" s="28"/>
      <c r="BG79" s="28"/>
      <c r="BH79" s="28"/>
    </row>
    <row r="80" spans="1:60" s="10" customFormat="1" ht="15" customHeight="1" thickBot="1">
      <c r="A80" s="11"/>
      <c r="B80" s="11"/>
      <c r="C80" s="11"/>
      <c r="D80"/>
      <c r="E80" s="141" t="s">
        <v>58</v>
      </c>
      <c r="F80" s="142"/>
      <c r="G80" s="92"/>
      <c r="H80" s="93"/>
      <c r="I80" s="94" t="s">
        <v>59</v>
      </c>
      <c r="J80" s="114"/>
      <c r="K80" s="104"/>
      <c r="L80" s="104"/>
      <c r="M80" s="104"/>
      <c r="N80" s="104"/>
      <c r="O80" s="104"/>
      <c r="P80" s="104"/>
      <c r="Q80" s="139"/>
      <c r="R80"/>
      <c r="S80" s="1"/>
      <c r="T80" s="199"/>
      <c r="U80" s="28"/>
      <c r="V80" s="28"/>
      <c r="W80" s="28"/>
      <c r="X80" s="28"/>
      <c r="Y80" s="28"/>
      <c r="Z80" s="28"/>
      <c r="AA80" s="28"/>
      <c r="AB80" s="12"/>
      <c r="AC80" s="28"/>
      <c r="AD80" s="200"/>
      <c r="AE80" s="200"/>
      <c r="AF80" s="16">
        <f t="shared" si="65"/>
        <v>60</v>
      </c>
      <c r="AG80" s="195">
        <f>IF(U79=AF80,U78,0)</f>
        <v>0</v>
      </c>
      <c r="AH80" s="195">
        <f>IF(V79=AF80,V78,0)</f>
        <v>0</v>
      </c>
      <c r="AI80" s="195">
        <f>IF(W79=AF80,W78,0)</f>
        <v>0</v>
      </c>
      <c r="AJ80" s="195">
        <f>IF(X79=AF80,X78,0)</f>
        <v>0</v>
      </c>
      <c r="AK80" s="195">
        <f>IF(Y79=AF80,Y78,0)</f>
        <v>0</v>
      </c>
      <c r="AL80" s="195">
        <f>IF(Z79=AF80,Z78,0)</f>
        <v>0</v>
      </c>
      <c r="AM80" s="195">
        <f>IF(AA79=AF80,AA78,0)</f>
        <v>0</v>
      </c>
      <c r="AN80" s="195"/>
      <c r="AO80" s="115"/>
      <c r="AP80" s="1"/>
      <c r="AQ80" s="1"/>
      <c r="AR80" s="201"/>
      <c r="AS80" s="201"/>
      <c r="AT80" s="201"/>
      <c r="AU80" s="201"/>
      <c r="AV80" s="201"/>
      <c r="AW80" s="201"/>
      <c r="AX80" s="201"/>
      <c r="AY80" s="201"/>
      <c r="AZ80" s="201"/>
      <c r="BA80" s="201"/>
      <c r="BB80" s="201"/>
      <c r="BC80" s="201"/>
      <c r="BD80" s="201"/>
      <c r="BE80" s="201"/>
      <c r="BF80" s="28"/>
      <c r="BG80" s="28"/>
      <c r="BH80" s="28"/>
    </row>
    <row r="81" spans="1:60" s="10" customFormat="1" ht="15" customHeight="1">
      <c r="A81" s="11"/>
      <c r="B81" s="11"/>
      <c r="C81" s="11"/>
      <c r="D81"/>
      <c r="E81" s="95"/>
      <c r="F81" s="96"/>
      <c r="G81" s="97"/>
      <c r="H81" s="93"/>
      <c r="I81" s="98" t="s">
        <v>60</v>
      </c>
      <c r="J81" s="104"/>
      <c r="K81" s="104"/>
      <c r="L81" s="104"/>
      <c r="M81" s="104"/>
      <c r="N81" s="104"/>
      <c r="O81" s="104"/>
      <c r="P81" s="104"/>
      <c r="Q81" s="139"/>
      <c r="R81"/>
      <c r="S81" s="1"/>
      <c r="T81" s="21"/>
      <c r="U81" s="12"/>
      <c r="V81" s="12"/>
      <c r="W81" s="12"/>
      <c r="X81" s="12"/>
      <c r="Y81" s="12"/>
      <c r="Z81" s="12"/>
      <c r="AA81" s="12"/>
      <c r="AB81" s="12"/>
      <c r="AC81" s="28"/>
      <c r="AD81" s="200"/>
      <c r="AE81" s="200"/>
      <c r="AF81" s="16">
        <f t="shared" si="65"/>
        <v>70</v>
      </c>
      <c r="AG81" s="195">
        <f>IF(U79=AF81,U78,0)</f>
        <v>0</v>
      </c>
      <c r="AH81" s="195">
        <f>IF(V79=AF81,V78,0)</f>
        <v>0</v>
      </c>
      <c r="AI81" s="195">
        <f>IF(W79=AF81,W78,0)</f>
        <v>0</v>
      </c>
      <c r="AJ81" s="195">
        <f>IF(X79=AF81,X78,0)</f>
        <v>0</v>
      </c>
      <c r="AK81" s="195">
        <f>IF(Y79=AF81,Y78,0)</f>
        <v>0</v>
      </c>
      <c r="AL81" s="195">
        <f>IF(Z79=AF81,Z78,0)</f>
        <v>0</v>
      </c>
      <c r="AM81" s="195">
        <f>IF(AA79=AF81,AA78,0)</f>
        <v>0</v>
      </c>
      <c r="AN81" s="195"/>
      <c r="AO81" s="115"/>
      <c r="AP81" s="1"/>
      <c r="AQ81" s="1"/>
      <c r="AR81" s="201"/>
      <c r="AS81" s="201"/>
      <c r="AT81" s="201"/>
      <c r="AU81" s="201"/>
      <c r="AV81" s="201"/>
      <c r="AW81" s="201"/>
      <c r="AX81" s="201"/>
      <c r="AY81" s="201"/>
      <c r="AZ81" s="201"/>
      <c r="BA81" s="201"/>
      <c r="BB81" s="201"/>
      <c r="BC81" s="201"/>
      <c r="BD81" s="201"/>
      <c r="BE81" s="201"/>
      <c r="BF81" s="28"/>
      <c r="BG81" s="28"/>
      <c r="BH81" s="28"/>
    </row>
    <row r="82" spans="1:60" ht="15" customHeight="1" thickBot="1">
      <c r="B82" s="11"/>
      <c r="C82" s="11"/>
      <c r="D82"/>
      <c r="E82" s="99"/>
      <c r="F82" s="100"/>
      <c r="G82" s="101"/>
      <c r="H82" s="102"/>
      <c r="I82" s="103" t="s">
        <v>61</v>
      </c>
      <c r="J82" s="105"/>
      <c r="K82" s="105"/>
      <c r="L82" s="105"/>
      <c r="M82" s="105"/>
      <c r="N82" s="105"/>
      <c r="O82" s="105"/>
      <c r="P82" s="105"/>
      <c r="Q82" s="140"/>
      <c r="R82"/>
      <c r="T82" s="199"/>
      <c r="AF82" s="16">
        <f t="shared" si="65"/>
        <v>0</v>
      </c>
      <c r="AG82" s="195">
        <f>IF(U79=AF82,U78,0)</f>
        <v>0</v>
      </c>
      <c r="AH82" s="195">
        <f>IF(V79=AF82,V78,0)</f>
        <v>0</v>
      </c>
      <c r="AI82" s="195">
        <f>IF(W79=AF82,W78,0)</f>
        <v>0</v>
      </c>
      <c r="AJ82" s="195">
        <f>IF(X79=AF82,X78,0)</f>
        <v>0</v>
      </c>
      <c r="AK82" s="195">
        <f>IF(Y79=AF82,Y78,0)</f>
        <v>0</v>
      </c>
      <c r="AL82" s="195">
        <f>IF(Z79=AF82,Z78,0)</f>
        <v>0</v>
      </c>
      <c r="AM82" s="195">
        <f>IF(AA79=AF82,AA78,0)</f>
        <v>0</v>
      </c>
      <c r="AN82" s="195"/>
      <c r="AR82" s="201"/>
      <c r="AS82" s="201"/>
      <c r="AT82" s="201"/>
      <c r="AU82" s="201"/>
      <c r="AV82" s="201"/>
      <c r="AW82" s="201"/>
      <c r="AX82" s="201"/>
      <c r="AY82" s="201"/>
      <c r="AZ82" s="201"/>
      <c r="BA82" s="201"/>
      <c r="BB82" s="201"/>
      <c r="BC82" s="201"/>
      <c r="BD82" s="201"/>
      <c r="BE82" s="201"/>
      <c r="BH82" s="28"/>
    </row>
    <row r="83" spans="1:60" ht="9" customHeight="1" thickTop="1" thickBot="1">
      <c r="A83" s="11"/>
      <c r="B83" s="11"/>
      <c r="C83" s="11"/>
      <c r="D83"/>
      <c r="E83"/>
      <c r="F83"/>
      <c r="G83"/>
      <c r="H83"/>
      <c r="I83"/>
      <c r="J83"/>
      <c r="K83"/>
      <c r="L83"/>
      <c r="M83"/>
      <c r="N83"/>
      <c r="O83"/>
      <c r="P83"/>
      <c r="Q83"/>
      <c r="R83"/>
      <c r="T83" s="20"/>
      <c r="AR83" s="18"/>
      <c r="AS83" s="18"/>
      <c r="AT83" s="18"/>
      <c r="AU83" s="18"/>
      <c r="AV83" s="18"/>
      <c r="AW83" s="18"/>
      <c r="AX83" s="18"/>
      <c r="AY83" s="18"/>
      <c r="AZ83" s="18"/>
      <c r="BA83" s="18"/>
      <c r="BB83" s="18"/>
      <c r="BC83" s="18"/>
      <c r="BD83" s="18"/>
      <c r="BE83" s="18"/>
      <c r="BH83" s="28"/>
    </row>
    <row r="84" spans="1:60" s="11" customFormat="1" ht="15" customHeight="1" thickTop="1" thickBot="1">
      <c r="D84"/>
      <c r="E84" s="136">
        <v>0</v>
      </c>
      <c r="F84" s="137"/>
      <c r="G84" s="46"/>
      <c r="H84" s="87" t="s">
        <v>45</v>
      </c>
      <c r="I84" s="88">
        <f>VLOOKUP(E84,$B$20:$C$69,2,0)</f>
        <v>0</v>
      </c>
      <c r="J84" s="62">
        <f>J$16</f>
        <v>41729</v>
      </c>
      <c r="K84" s="62">
        <f t="shared" ref="K84:P84" si="99">K$16</f>
        <v>41730</v>
      </c>
      <c r="L84" s="62">
        <f t="shared" si="99"/>
        <v>41731</v>
      </c>
      <c r="M84" s="62">
        <f t="shared" si="99"/>
        <v>41732</v>
      </c>
      <c r="N84" s="62">
        <f t="shared" si="99"/>
        <v>41733</v>
      </c>
      <c r="O84" s="62">
        <f t="shared" si="99"/>
        <v>41734</v>
      </c>
      <c r="P84" s="62">
        <f t="shared" si="99"/>
        <v>41735</v>
      </c>
      <c r="Q84" s="134" t="s">
        <v>46</v>
      </c>
      <c r="R84"/>
      <c r="S84" s="1"/>
      <c r="T84" s="21" t="s">
        <v>47</v>
      </c>
      <c r="U84" s="13">
        <f t="shared" ref="U84:AA84" si="100">IF(ISBLANK(J88)=TRUE,(J86-J85)*24,(J86-J85)*24-$G88/60)</f>
        <v>0</v>
      </c>
      <c r="V84" s="13">
        <f t="shared" si="100"/>
        <v>0</v>
      </c>
      <c r="W84" s="13">
        <f t="shared" si="100"/>
        <v>0</v>
      </c>
      <c r="X84" s="13">
        <f t="shared" si="100"/>
        <v>0</v>
      </c>
      <c r="Y84" s="13">
        <f t="shared" si="100"/>
        <v>0</v>
      </c>
      <c r="Z84" s="13">
        <f t="shared" si="100"/>
        <v>0</v>
      </c>
      <c r="AA84" s="13">
        <f t="shared" si="100"/>
        <v>0</v>
      </c>
      <c r="AB84" s="13">
        <f>SUM(U84:AA84)</f>
        <v>0</v>
      </c>
      <c r="AC84" s="28" t="s">
        <v>48</v>
      </c>
      <c r="AD84" s="194">
        <f>MIN(Q86,40)</f>
        <v>0</v>
      </c>
      <c r="AE84" s="195"/>
      <c r="AF84" s="16">
        <f>AF76</f>
        <v>10</v>
      </c>
      <c r="AG84" s="195">
        <f>IF(U87=AF84,U86,0)</f>
        <v>0</v>
      </c>
      <c r="AH84" s="195">
        <f>IF(V87=AF84,V86,0)</f>
        <v>0</v>
      </c>
      <c r="AI84" s="195">
        <f>IF(W87=AF84,W86,0)</f>
        <v>0</v>
      </c>
      <c r="AJ84" s="195">
        <f>IF(X87=AF84,X86,0)</f>
        <v>0</v>
      </c>
      <c r="AK84" s="195">
        <f>IF(Y87=AF84,Y86,0)</f>
        <v>0</v>
      </c>
      <c r="AL84" s="195">
        <f>IF(Z87=AF84,Z86,0)</f>
        <v>0</v>
      </c>
      <c r="AM84" s="195">
        <f>IF(AA87=AF84,AA86,0)</f>
        <v>0</v>
      </c>
      <c r="AN84" s="195"/>
      <c r="AO84" s="115">
        <f>SUM(AG84:AM90)</f>
        <v>0</v>
      </c>
      <c r="AP84" s="1"/>
      <c r="AQ84" s="1"/>
      <c r="AR84" s="18"/>
      <c r="AS84" s="18"/>
      <c r="AT84" s="18"/>
      <c r="AU84" s="18"/>
      <c r="AV84" s="18"/>
      <c r="AW84" s="18"/>
      <c r="AX84" s="18"/>
      <c r="AY84" s="18"/>
      <c r="AZ84" s="18"/>
      <c r="BA84" s="18"/>
      <c r="BB84" s="18"/>
      <c r="BC84" s="18"/>
      <c r="BD84" s="18"/>
      <c r="BE84" s="18"/>
    </row>
    <row r="85" spans="1:60" s="10" customFormat="1" ht="15" customHeight="1">
      <c r="A85" s="11"/>
      <c r="B85" s="11"/>
      <c r="C85" s="11"/>
      <c r="D85"/>
      <c r="E85" s="90" t="s">
        <v>49</v>
      </c>
      <c r="F85" s="91">
        <f>(VLOOKUP(E84,'Employee Data'!$J$5:$L$54,2,0))</f>
        <v>0</v>
      </c>
      <c r="G85" s="58" t="s">
        <v>50</v>
      </c>
      <c r="H85" s="57"/>
      <c r="I85" s="35" t="s">
        <v>51</v>
      </c>
      <c r="J85" s="114"/>
      <c r="K85" s="114"/>
      <c r="L85" s="114"/>
      <c r="M85" s="114"/>
      <c r="N85" s="114"/>
      <c r="O85" s="114"/>
      <c r="P85" s="114"/>
      <c r="Q85" s="135"/>
      <c r="R85" s="89"/>
      <c r="S85" s="1"/>
      <c r="T85" s="196" t="b">
        <v>0</v>
      </c>
      <c r="U85" s="60" t="b">
        <v>0</v>
      </c>
      <c r="V85" s="60" t="b">
        <v>0</v>
      </c>
      <c r="W85" s="60" t="b">
        <v>0</v>
      </c>
      <c r="X85" s="60" t="b">
        <v>0</v>
      </c>
      <c r="Y85" s="60" t="b">
        <v>0</v>
      </c>
      <c r="Z85" s="60" t="b">
        <v>0</v>
      </c>
      <c r="AA85" s="60" t="b">
        <v>0</v>
      </c>
      <c r="AB85" s="12"/>
      <c r="AC85" s="28" t="s">
        <v>52</v>
      </c>
      <c r="AD85" s="194">
        <f>MAX(Q86-AD84,0)</f>
        <v>0</v>
      </c>
      <c r="AE85" s="195">
        <f t="shared" ref="AE85" si="101">IF(T85=TRUE,0,AD85*F85*1.5)</f>
        <v>0</v>
      </c>
      <c r="AF85" s="16">
        <f t="shared" si="65"/>
        <v>20</v>
      </c>
      <c r="AG85" s="195">
        <f>IF(U87=AF85,U86,0)</f>
        <v>0</v>
      </c>
      <c r="AH85" s="195">
        <f>IF(V87=AF85,V86,0)</f>
        <v>0</v>
      </c>
      <c r="AI85" s="195">
        <f>IF(W87=AF85,W86,0)</f>
        <v>0</v>
      </c>
      <c r="AJ85" s="195">
        <f>IF(X87=AF85,X86,0)</f>
        <v>0</v>
      </c>
      <c r="AK85" s="195">
        <f>IF(Y87=AF85,Y86,0)</f>
        <v>0</v>
      </c>
      <c r="AL85" s="195">
        <f>IF(Z87=AF85,Z86,0)</f>
        <v>0</v>
      </c>
      <c r="AM85" s="195">
        <f>IF(AA87=AF85,AA86,0)</f>
        <v>0</v>
      </c>
      <c r="AN85" s="195"/>
      <c r="AO85" s="115"/>
      <c r="AP85" s="1"/>
      <c r="AQ85" s="1"/>
      <c r="AR85" s="19"/>
      <c r="AS85" s="19"/>
      <c r="AT85" s="19"/>
      <c r="AU85" s="19"/>
      <c r="AV85" s="19"/>
      <c r="AW85" s="19"/>
      <c r="AX85" s="19"/>
      <c r="AY85" s="19"/>
      <c r="AZ85" s="19"/>
      <c r="BA85" s="19"/>
      <c r="BB85" s="19"/>
      <c r="BC85" s="19"/>
      <c r="BD85" s="19"/>
      <c r="BE85" s="19"/>
      <c r="BF85" s="28"/>
      <c r="BG85" s="28"/>
      <c r="BH85" s="28"/>
    </row>
    <row r="86" spans="1:60" s="10" customFormat="1" ht="15" customHeight="1">
      <c r="A86" s="11"/>
      <c r="B86" s="11"/>
      <c r="C86" s="11"/>
      <c r="D86"/>
      <c r="E86" s="90" t="s">
        <v>53</v>
      </c>
      <c r="F86" s="91">
        <f>(VLOOKUP(E84,'Employee Data'!$J$5:$L$54,3,0))</f>
        <v>0</v>
      </c>
      <c r="G86" s="58" t="s">
        <v>54</v>
      </c>
      <c r="H86" s="57"/>
      <c r="I86" s="35" t="s">
        <v>55</v>
      </c>
      <c r="J86" s="114"/>
      <c r="K86" s="114"/>
      <c r="L86" s="114"/>
      <c r="M86" s="114"/>
      <c r="N86" s="114"/>
      <c r="O86" s="114"/>
      <c r="P86" s="114"/>
      <c r="Q86" s="138">
        <f>AB84</f>
        <v>0</v>
      </c>
      <c r="R86" s="89"/>
      <c r="S86" s="1"/>
      <c r="T86" s="21" t="s">
        <v>25</v>
      </c>
      <c r="U86" s="13">
        <f t="shared" ref="U86:AA86" si="102">IF($T85=TRUE,$F85*40/7,IF(U85=TRUE,$F86*U84,$F85*U84))</f>
        <v>0</v>
      </c>
      <c r="V86" s="13">
        <f t="shared" si="102"/>
        <v>0</v>
      </c>
      <c r="W86" s="13">
        <f t="shared" si="102"/>
        <v>0</v>
      </c>
      <c r="X86" s="13">
        <f t="shared" si="102"/>
        <v>0</v>
      </c>
      <c r="Y86" s="13">
        <f t="shared" si="102"/>
        <v>0</v>
      </c>
      <c r="Z86" s="13">
        <f t="shared" si="102"/>
        <v>0</v>
      </c>
      <c r="AA86" s="13">
        <f t="shared" si="102"/>
        <v>0</v>
      </c>
      <c r="AB86" s="13"/>
      <c r="AC86" s="28"/>
      <c r="AD86" s="194"/>
      <c r="AE86" s="194"/>
      <c r="AF86" s="16">
        <f t="shared" si="65"/>
        <v>30</v>
      </c>
      <c r="AG86" s="195">
        <f>IF(U87=AF86,U86,0)</f>
        <v>0</v>
      </c>
      <c r="AH86" s="195">
        <f>IF(V87=AF86,V86,0)</f>
        <v>0</v>
      </c>
      <c r="AI86" s="195">
        <f>IF(W87=AF86,W86,0)</f>
        <v>0</v>
      </c>
      <c r="AJ86" s="195">
        <f>IF(X87=AF86,X86,0)</f>
        <v>0</v>
      </c>
      <c r="AK86" s="195">
        <f>IF(Y87=AF86,Y86,0)</f>
        <v>0</v>
      </c>
      <c r="AL86" s="195">
        <f>IF(Z87=AF86,Z86,0)</f>
        <v>0</v>
      </c>
      <c r="AM86" s="195">
        <f>IF(AA87=AF86,AA86,0)</f>
        <v>0</v>
      </c>
      <c r="AN86" s="195"/>
      <c r="AO86" s="115"/>
      <c r="AP86" s="1"/>
      <c r="AQ86" s="1"/>
      <c r="AR86" s="201"/>
      <c r="AS86" s="201"/>
      <c r="AT86" s="201"/>
      <c r="AU86" s="201"/>
      <c r="AV86" s="201"/>
      <c r="AW86" s="201"/>
      <c r="AX86" s="201"/>
      <c r="AY86" s="201"/>
      <c r="AZ86" s="201"/>
      <c r="BA86" s="201"/>
      <c r="BB86" s="201"/>
      <c r="BC86" s="201"/>
      <c r="BD86" s="201"/>
      <c r="BE86" s="201"/>
      <c r="BF86" s="28"/>
      <c r="BG86" s="28"/>
      <c r="BH86" s="28"/>
    </row>
    <row r="87" spans="1:60" s="10" customFormat="1" ht="15" customHeight="1" thickBot="1">
      <c r="A87" s="11"/>
      <c r="B87" s="11"/>
      <c r="C87" s="11"/>
      <c r="D87"/>
      <c r="E87" s="36"/>
      <c r="F87" s="34"/>
      <c r="G87" s="197"/>
      <c r="H87" s="59" t="b">
        <v>1</v>
      </c>
      <c r="I87" s="198"/>
      <c r="J87" s="56" t="s">
        <v>62</v>
      </c>
      <c r="K87" s="56" t="s">
        <v>62</v>
      </c>
      <c r="L87" s="56" t="s">
        <v>62</v>
      </c>
      <c r="M87" s="56" t="s">
        <v>62</v>
      </c>
      <c r="N87" s="56" t="s">
        <v>62</v>
      </c>
      <c r="O87" s="56" t="s">
        <v>62</v>
      </c>
      <c r="P87" s="56" t="s">
        <v>62</v>
      </c>
      <c r="Q87" s="139"/>
      <c r="R87"/>
      <c r="S87" s="1"/>
      <c r="T87" s="21" t="s">
        <v>57</v>
      </c>
      <c r="U87" s="12">
        <f t="shared" ref="U87:AA87" si="103">IF(ISBLANK(J90)=TRUE,$I84,J90)</f>
        <v>0</v>
      </c>
      <c r="V87" s="12">
        <f t="shared" si="103"/>
        <v>0</v>
      </c>
      <c r="W87" s="12">
        <f t="shared" si="103"/>
        <v>0</v>
      </c>
      <c r="X87" s="12">
        <f t="shared" si="103"/>
        <v>0</v>
      </c>
      <c r="Y87" s="12">
        <f t="shared" si="103"/>
        <v>0</v>
      </c>
      <c r="Z87" s="12">
        <f t="shared" si="103"/>
        <v>0</v>
      </c>
      <c r="AA87" s="12">
        <f t="shared" si="103"/>
        <v>0</v>
      </c>
      <c r="AB87" s="14"/>
      <c r="AC87" s="28"/>
      <c r="AD87" s="194"/>
      <c r="AE87" s="194"/>
      <c r="AF87" s="16">
        <f t="shared" si="65"/>
        <v>40</v>
      </c>
      <c r="AG87" s="195">
        <f>IF(U87=AF87,U86,0)</f>
        <v>0</v>
      </c>
      <c r="AH87" s="195">
        <f>IF(V87=AF87,V86,0)</f>
        <v>0</v>
      </c>
      <c r="AI87" s="195">
        <f>IF(W87=AF87,W86,0)</f>
        <v>0</v>
      </c>
      <c r="AJ87" s="195">
        <f>IF(X87=AF87,X86,0)</f>
        <v>0</v>
      </c>
      <c r="AK87" s="195">
        <f>IF(Y87=AF87,Y86,0)</f>
        <v>0</v>
      </c>
      <c r="AL87" s="195">
        <f>IF(Z87=AF87,Z86,0)</f>
        <v>0</v>
      </c>
      <c r="AM87" s="195">
        <f>IF(AA87=AF87,AA86,0)</f>
        <v>0</v>
      </c>
      <c r="AN87" s="195"/>
      <c r="AO87" s="115"/>
      <c r="AP87" s="1"/>
      <c r="AQ87" s="1"/>
      <c r="AR87" s="201"/>
      <c r="AS87" s="201"/>
      <c r="AT87" s="201"/>
      <c r="AU87" s="201"/>
      <c r="AV87" s="201"/>
      <c r="AW87" s="201"/>
      <c r="AX87" s="201"/>
      <c r="AY87" s="201"/>
      <c r="AZ87" s="201"/>
      <c r="BA87" s="201"/>
      <c r="BB87" s="201"/>
      <c r="BC87" s="201"/>
      <c r="BD87" s="201"/>
      <c r="BE87" s="201"/>
      <c r="BF87" s="28"/>
      <c r="BG87" s="28"/>
      <c r="BH87" s="28"/>
    </row>
    <row r="88" spans="1:60" s="10" customFormat="1" ht="15" customHeight="1" thickBot="1">
      <c r="A88" s="11"/>
      <c r="B88" s="11"/>
      <c r="C88" s="11"/>
      <c r="D88"/>
      <c r="E88" s="141" t="s">
        <v>58</v>
      </c>
      <c r="F88" s="142"/>
      <c r="G88" s="92"/>
      <c r="H88" s="93"/>
      <c r="I88" s="94" t="s">
        <v>59</v>
      </c>
      <c r="J88" s="114"/>
      <c r="K88" s="104"/>
      <c r="L88" s="104"/>
      <c r="M88" s="104"/>
      <c r="N88" s="104"/>
      <c r="O88" s="104"/>
      <c r="P88" s="104"/>
      <c r="Q88" s="139"/>
      <c r="R88"/>
      <c r="S88" s="1"/>
      <c r="T88" s="199"/>
      <c r="U88" s="28"/>
      <c r="V88" s="28"/>
      <c r="W88" s="28"/>
      <c r="X88" s="28"/>
      <c r="Y88" s="28"/>
      <c r="Z88" s="28"/>
      <c r="AA88" s="28"/>
      <c r="AB88" s="12"/>
      <c r="AC88" s="28"/>
      <c r="AD88" s="200"/>
      <c r="AE88" s="200"/>
      <c r="AF88" s="16">
        <f t="shared" si="65"/>
        <v>60</v>
      </c>
      <c r="AG88" s="195">
        <f>IF(U87=AF88,U86,0)</f>
        <v>0</v>
      </c>
      <c r="AH88" s="195">
        <f>IF(V87=AF88,V86,0)</f>
        <v>0</v>
      </c>
      <c r="AI88" s="195">
        <f>IF(W87=AF88,W86,0)</f>
        <v>0</v>
      </c>
      <c r="AJ88" s="195">
        <f>IF(X87=AF88,X86,0)</f>
        <v>0</v>
      </c>
      <c r="AK88" s="195">
        <f>IF(Y87=AF88,Y86,0)</f>
        <v>0</v>
      </c>
      <c r="AL88" s="195">
        <f>IF(Z87=AF88,Z86,0)</f>
        <v>0</v>
      </c>
      <c r="AM88" s="195">
        <f>IF(AA87=AF88,AA86,0)</f>
        <v>0</v>
      </c>
      <c r="AN88" s="195"/>
      <c r="AO88" s="115"/>
      <c r="AP88" s="1"/>
      <c r="AQ88" s="1"/>
      <c r="AR88" s="201"/>
      <c r="AS88" s="201"/>
      <c r="AT88" s="201"/>
      <c r="AU88" s="201"/>
      <c r="AV88" s="201"/>
      <c r="AW88" s="201"/>
      <c r="AX88" s="201"/>
      <c r="AY88" s="201"/>
      <c r="AZ88" s="201"/>
      <c r="BA88" s="201"/>
      <c r="BB88" s="201"/>
      <c r="BC88" s="201"/>
      <c r="BD88" s="201"/>
      <c r="BE88" s="201"/>
      <c r="BF88" s="28"/>
      <c r="BG88" s="28"/>
      <c r="BH88" s="28"/>
    </row>
    <row r="89" spans="1:60" s="10" customFormat="1" ht="15" customHeight="1">
      <c r="A89" s="11"/>
      <c r="B89" s="11"/>
      <c r="C89" s="11"/>
      <c r="D89"/>
      <c r="E89" s="95"/>
      <c r="F89" s="96"/>
      <c r="G89" s="97"/>
      <c r="H89" s="93"/>
      <c r="I89" s="98" t="s">
        <v>60</v>
      </c>
      <c r="J89" s="104"/>
      <c r="K89" s="104"/>
      <c r="L89" s="104"/>
      <c r="M89" s="104"/>
      <c r="N89" s="104"/>
      <c r="O89" s="104"/>
      <c r="P89" s="104"/>
      <c r="Q89" s="139"/>
      <c r="R89"/>
      <c r="S89" s="1"/>
      <c r="T89" s="21"/>
      <c r="U89" s="12"/>
      <c r="V89" s="12"/>
      <c r="W89" s="12"/>
      <c r="X89" s="12"/>
      <c r="Y89" s="12"/>
      <c r="Z89" s="12"/>
      <c r="AA89" s="12"/>
      <c r="AB89" s="12"/>
      <c r="AC89" s="28"/>
      <c r="AD89" s="200"/>
      <c r="AE89" s="200"/>
      <c r="AF89" s="16">
        <f t="shared" si="65"/>
        <v>70</v>
      </c>
      <c r="AG89" s="195">
        <f>IF(U87=AF89,U86,0)</f>
        <v>0</v>
      </c>
      <c r="AH89" s="195">
        <f>IF(V87=AF89,V86,0)</f>
        <v>0</v>
      </c>
      <c r="AI89" s="195">
        <f>IF(W87=AF89,W86,0)</f>
        <v>0</v>
      </c>
      <c r="AJ89" s="195">
        <f>IF(X87=AF89,X86,0)</f>
        <v>0</v>
      </c>
      <c r="AK89" s="195">
        <f>IF(Y87=AF89,Y86,0)</f>
        <v>0</v>
      </c>
      <c r="AL89" s="195">
        <f>IF(Z87=AF89,Z86,0)</f>
        <v>0</v>
      </c>
      <c r="AM89" s="195">
        <f>IF(AA87=AF89,AA86,0)</f>
        <v>0</v>
      </c>
      <c r="AN89" s="195"/>
      <c r="AO89" s="115"/>
      <c r="AP89" s="1"/>
      <c r="AQ89" s="1"/>
      <c r="AR89" s="201"/>
      <c r="AS89" s="201"/>
      <c r="AT89" s="201"/>
      <c r="AU89" s="201"/>
      <c r="AV89" s="201"/>
      <c r="AW89" s="201"/>
      <c r="AX89" s="201"/>
      <c r="AY89" s="201"/>
      <c r="AZ89" s="201"/>
      <c r="BA89" s="201"/>
      <c r="BB89" s="201"/>
      <c r="BC89" s="201"/>
      <c r="BD89" s="201"/>
      <c r="BE89" s="201"/>
      <c r="BF89" s="28"/>
      <c r="BG89" s="28"/>
      <c r="BH89" s="28"/>
    </row>
    <row r="90" spans="1:60" ht="15" customHeight="1" thickBot="1">
      <c r="B90" s="11"/>
      <c r="C90" s="11"/>
      <c r="D90"/>
      <c r="E90" s="99"/>
      <c r="F90" s="100"/>
      <c r="G90" s="101"/>
      <c r="H90" s="102"/>
      <c r="I90" s="103" t="s">
        <v>61</v>
      </c>
      <c r="J90" s="105"/>
      <c r="K90" s="105"/>
      <c r="L90" s="105"/>
      <c r="M90" s="105"/>
      <c r="N90" s="105"/>
      <c r="O90" s="105"/>
      <c r="P90" s="105"/>
      <c r="Q90" s="140"/>
      <c r="R90"/>
      <c r="T90" s="199"/>
      <c r="AF90" s="16">
        <f t="shared" si="65"/>
        <v>0</v>
      </c>
      <c r="AG90" s="195">
        <f>IF(U87=AF90,U86,0)</f>
        <v>0</v>
      </c>
      <c r="AH90" s="195">
        <f>IF(V87=AF90,V86,0)</f>
        <v>0</v>
      </c>
      <c r="AI90" s="195">
        <f>IF(W87=AF90,W86,0)</f>
        <v>0</v>
      </c>
      <c r="AJ90" s="195">
        <f>IF(X87=AF90,X86,0)</f>
        <v>0</v>
      </c>
      <c r="AK90" s="195">
        <f>IF(Y87=AF90,Y86,0)</f>
        <v>0</v>
      </c>
      <c r="AL90" s="195">
        <f>IF(Z87=AF90,Z86,0)</f>
        <v>0</v>
      </c>
      <c r="AM90" s="195">
        <f>IF(AA87=AF90,AA86,0)</f>
        <v>0</v>
      </c>
      <c r="AN90" s="195"/>
      <c r="AR90" s="201"/>
      <c r="AS90" s="201"/>
      <c r="AT90" s="201"/>
      <c r="AU90" s="201"/>
      <c r="AV90" s="201"/>
      <c r="AW90" s="201"/>
      <c r="AX90" s="201"/>
      <c r="AY90" s="201"/>
      <c r="AZ90" s="201"/>
      <c r="BA90" s="201"/>
      <c r="BB90" s="201"/>
      <c r="BC90" s="201"/>
      <c r="BD90" s="201"/>
      <c r="BE90" s="201"/>
      <c r="BH90" s="28"/>
    </row>
    <row r="91" spans="1:60" ht="9" customHeight="1" thickTop="1" thickBot="1">
      <c r="A91" s="11"/>
      <c r="B91" s="11"/>
      <c r="C91" s="11"/>
      <c r="D91"/>
      <c r="E91"/>
      <c r="F91"/>
      <c r="G91"/>
      <c r="H91"/>
      <c r="I91"/>
      <c r="J91"/>
      <c r="K91"/>
      <c r="L91"/>
      <c r="M91"/>
      <c r="N91"/>
      <c r="O91"/>
      <c r="P91"/>
      <c r="Q91"/>
      <c r="R91"/>
      <c r="T91" s="20"/>
      <c r="AR91" s="18"/>
      <c r="AS91" s="18"/>
      <c r="AT91" s="18"/>
      <c r="AU91" s="18"/>
      <c r="AV91" s="18"/>
      <c r="AW91" s="18"/>
      <c r="AX91" s="18"/>
      <c r="AY91" s="18"/>
      <c r="AZ91" s="18"/>
      <c r="BA91" s="18"/>
      <c r="BB91" s="18"/>
      <c r="BC91" s="18"/>
      <c r="BD91" s="18"/>
      <c r="BE91" s="18"/>
      <c r="BH91" s="28"/>
    </row>
    <row r="92" spans="1:60" s="11" customFormat="1" ht="15" customHeight="1" thickTop="1" thickBot="1">
      <c r="D92"/>
      <c r="E92" s="136">
        <v>0</v>
      </c>
      <c r="F92" s="137"/>
      <c r="G92" s="46"/>
      <c r="H92" s="87" t="s">
        <v>45</v>
      </c>
      <c r="I92" s="88">
        <f>VLOOKUP(E92,$B$20:$C$69,2,0)</f>
        <v>0</v>
      </c>
      <c r="J92" s="62">
        <f>J$16</f>
        <v>41729</v>
      </c>
      <c r="K92" s="62">
        <f t="shared" ref="K92:P92" si="104">K$16</f>
        <v>41730</v>
      </c>
      <c r="L92" s="62">
        <f t="shared" si="104"/>
        <v>41731</v>
      </c>
      <c r="M92" s="62">
        <f t="shared" si="104"/>
        <v>41732</v>
      </c>
      <c r="N92" s="62">
        <f t="shared" si="104"/>
        <v>41733</v>
      </c>
      <c r="O92" s="62">
        <f t="shared" si="104"/>
        <v>41734</v>
      </c>
      <c r="P92" s="62">
        <f t="shared" si="104"/>
        <v>41735</v>
      </c>
      <c r="Q92" s="134" t="s">
        <v>46</v>
      </c>
      <c r="R92"/>
      <c r="S92" s="1"/>
      <c r="T92" s="21" t="s">
        <v>47</v>
      </c>
      <c r="U92" s="13">
        <f t="shared" ref="U92:AA92" si="105">IF(ISBLANK(J96)=TRUE,(J94-J93)*24,(J94-J93)*24-$G96/60)</f>
        <v>0</v>
      </c>
      <c r="V92" s="13">
        <f t="shared" si="105"/>
        <v>0</v>
      </c>
      <c r="W92" s="13">
        <f t="shared" si="105"/>
        <v>0</v>
      </c>
      <c r="X92" s="13">
        <f t="shared" si="105"/>
        <v>0</v>
      </c>
      <c r="Y92" s="13">
        <f t="shared" si="105"/>
        <v>0</v>
      </c>
      <c r="Z92" s="13">
        <f t="shared" si="105"/>
        <v>0</v>
      </c>
      <c r="AA92" s="13">
        <f t="shared" si="105"/>
        <v>0</v>
      </c>
      <c r="AB92" s="13">
        <f>SUM(U92:AA92)</f>
        <v>0</v>
      </c>
      <c r="AC92" s="28" t="s">
        <v>48</v>
      </c>
      <c r="AD92" s="194">
        <f>MIN(Q94,40)</f>
        <v>0</v>
      </c>
      <c r="AE92" s="195"/>
      <c r="AF92" s="16">
        <f t="shared" ref="AF92:AF154" si="106">AF84</f>
        <v>10</v>
      </c>
      <c r="AG92" s="195">
        <f>IF(U95=AF92,U94,0)</f>
        <v>0</v>
      </c>
      <c r="AH92" s="195">
        <f>IF(V95=AF92,V94,0)</f>
        <v>0</v>
      </c>
      <c r="AI92" s="195">
        <f>IF(W95=AF92,W94,0)</f>
        <v>0</v>
      </c>
      <c r="AJ92" s="195">
        <f>IF(X95=AF92,X94,0)</f>
        <v>0</v>
      </c>
      <c r="AK92" s="195">
        <f>IF(Y95=AF92,Y94,0)</f>
        <v>0</v>
      </c>
      <c r="AL92" s="195">
        <f>IF(Z95=AF92,Z94,0)</f>
        <v>0</v>
      </c>
      <c r="AM92" s="195">
        <f>IF(AA95=AF92,AA94,0)</f>
        <v>0</v>
      </c>
      <c r="AN92" s="195"/>
      <c r="AO92" s="115">
        <f>SUM(AG92:AM98)</f>
        <v>0</v>
      </c>
      <c r="AP92" s="1"/>
      <c r="AQ92" s="1"/>
      <c r="AR92" s="18"/>
      <c r="AS92" s="18"/>
      <c r="AT92" s="18"/>
      <c r="AU92" s="18"/>
      <c r="AV92" s="18"/>
      <c r="AW92" s="18"/>
      <c r="AX92" s="18"/>
      <c r="AY92" s="18"/>
      <c r="AZ92" s="18"/>
      <c r="BA92" s="18"/>
      <c r="BB92" s="18"/>
      <c r="BC92" s="18"/>
      <c r="BD92" s="18"/>
      <c r="BE92" s="18"/>
    </row>
    <row r="93" spans="1:60" s="10" customFormat="1" ht="15" customHeight="1">
      <c r="A93" s="11"/>
      <c r="B93" s="11"/>
      <c r="C93" s="11"/>
      <c r="D93"/>
      <c r="E93" s="90" t="s">
        <v>49</v>
      </c>
      <c r="F93" s="91">
        <f>(VLOOKUP(E92,'Employee Data'!$J$5:$L$54,2,0))</f>
        <v>0</v>
      </c>
      <c r="G93" s="58" t="s">
        <v>50</v>
      </c>
      <c r="H93" s="57"/>
      <c r="I93" s="35" t="s">
        <v>51</v>
      </c>
      <c r="J93" s="114"/>
      <c r="K93" s="114"/>
      <c r="L93" s="114"/>
      <c r="M93" s="114"/>
      <c r="N93" s="114"/>
      <c r="O93" s="114"/>
      <c r="P93" s="114"/>
      <c r="Q93" s="135"/>
      <c r="R93" s="89"/>
      <c r="S93" s="1"/>
      <c r="T93" s="196" t="b">
        <v>0</v>
      </c>
      <c r="U93" s="60" t="b">
        <v>0</v>
      </c>
      <c r="V93" s="60" t="b">
        <v>0</v>
      </c>
      <c r="W93" s="60" t="b">
        <v>0</v>
      </c>
      <c r="X93" s="60" t="b">
        <v>0</v>
      </c>
      <c r="Y93" s="60" t="b">
        <v>0</v>
      </c>
      <c r="Z93" s="60" t="b">
        <v>0</v>
      </c>
      <c r="AA93" s="60" t="b">
        <v>0</v>
      </c>
      <c r="AB93" s="12"/>
      <c r="AC93" s="28" t="s">
        <v>52</v>
      </c>
      <c r="AD93" s="194">
        <f>MAX(Q94-AD92,0)</f>
        <v>0</v>
      </c>
      <c r="AE93" s="195">
        <f t="shared" ref="AE93" si="107">IF(T93=TRUE,0,AD93*F93*1.5)</f>
        <v>0</v>
      </c>
      <c r="AF93" s="16">
        <f t="shared" si="106"/>
        <v>20</v>
      </c>
      <c r="AG93" s="195">
        <f>IF(U95=AF93,U94,0)</f>
        <v>0</v>
      </c>
      <c r="AH93" s="195">
        <f>IF(V95=AF93,V94,0)</f>
        <v>0</v>
      </c>
      <c r="AI93" s="195">
        <f>IF(W95=AF93,W94,0)</f>
        <v>0</v>
      </c>
      <c r="AJ93" s="195">
        <f>IF(X95=AF93,X94,0)</f>
        <v>0</v>
      </c>
      <c r="AK93" s="195">
        <f>IF(Y95=AF93,Y94,0)</f>
        <v>0</v>
      </c>
      <c r="AL93" s="195">
        <f>IF(Z95=AF93,Z94,0)</f>
        <v>0</v>
      </c>
      <c r="AM93" s="195">
        <f>IF(AA95=AF93,AA94,0)</f>
        <v>0</v>
      </c>
      <c r="AN93" s="195"/>
      <c r="AO93" s="115"/>
      <c r="AP93" s="1"/>
      <c r="AQ93" s="1"/>
      <c r="AR93" s="19"/>
      <c r="AS93" s="19"/>
      <c r="AT93" s="19"/>
      <c r="AU93" s="19"/>
      <c r="AV93" s="19"/>
      <c r="AW93" s="19"/>
      <c r="AX93" s="19"/>
      <c r="AY93" s="19"/>
      <c r="AZ93" s="19"/>
      <c r="BA93" s="19"/>
      <c r="BB93" s="19"/>
      <c r="BC93" s="19"/>
      <c r="BD93" s="19"/>
      <c r="BE93" s="19"/>
      <c r="BF93" s="28"/>
      <c r="BG93" s="28"/>
      <c r="BH93" s="28"/>
    </row>
    <row r="94" spans="1:60" s="10" customFormat="1" ht="15" customHeight="1">
      <c r="A94" s="11"/>
      <c r="B94" s="11"/>
      <c r="C94" s="11"/>
      <c r="D94"/>
      <c r="E94" s="90" t="s">
        <v>53</v>
      </c>
      <c r="F94" s="91">
        <f>(VLOOKUP(E92,'Employee Data'!$J$5:$L$54,3,0))</f>
        <v>0</v>
      </c>
      <c r="G94" s="58" t="s">
        <v>54</v>
      </c>
      <c r="H94" s="57"/>
      <c r="I94" s="35" t="s">
        <v>55</v>
      </c>
      <c r="J94" s="114"/>
      <c r="K94" s="114"/>
      <c r="L94" s="114"/>
      <c r="M94" s="114"/>
      <c r="N94" s="114"/>
      <c r="O94" s="114"/>
      <c r="P94" s="114"/>
      <c r="Q94" s="138">
        <f>AB92</f>
        <v>0</v>
      </c>
      <c r="R94" s="89"/>
      <c r="S94" s="1"/>
      <c r="T94" s="21" t="s">
        <v>25</v>
      </c>
      <c r="U94" s="13">
        <f t="shared" ref="U94:AA94" si="108">IF($T93=TRUE,$F93*40/7,IF(U93=TRUE,$F94*U92,$F93*U92))</f>
        <v>0</v>
      </c>
      <c r="V94" s="13">
        <f t="shared" si="108"/>
        <v>0</v>
      </c>
      <c r="W94" s="13">
        <f t="shared" si="108"/>
        <v>0</v>
      </c>
      <c r="X94" s="13">
        <f t="shared" si="108"/>
        <v>0</v>
      </c>
      <c r="Y94" s="13">
        <f t="shared" si="108"/>
        <v>0</v>
      </c>
      <c r="Z94" s="13">
        <f t="shared" si="108"/>
        <v>0</v>
      </c>
      <c r="AA94" s="13">
        <f t="shared" si="108"/>
        <v>0</v>
      </c>
      <c r="AB94" s="13"/>
      <c r="AC94" s="28"/>
      <c r="AD94" s="194"/>
      <c r="AE94" s="194"/>
      <c r="AF94" s="16">
        <f t="shared" si="106"/>
        <v>30</v>
      </c>
      <c r="AG94" s="195">
        <f>IF(U95=AF94,U94,0)</f>
        <v>0</v>
      </c>
      <c r="AH94" s="195">
        <f>IF(V95=AF94,V94,0)</f>
        <v>0</v>
      </c>
      <c r="AI94" s="195">
        <f>IF(W95=AF94,W94,0)</f>
        <v>0</v>
      </c>
      <c r="AJ94" s="195">
        <f>IF(X95=AF94,X94,0)</f>
        <v>0</v>
      </c>
      <c r="AK94" s="195">
        <f>IF(Y95=AF94,Y94,0)</f>
        <v>0</v>
      </c>
      <c r="AL94" s="195">
        <f>IF(Z95=AF94,Z94,0)</f>
        <v>0</v>
      </c>
      <c r="AM94" s="195">
        <f>IF(AA95=AF94,AA94,0)</f>
        <v>0</v>
      </c>
      <c r="AN94" s="195"/>
      <c r="AO94" s="115"/>
      <c r="AP94" s="1"/>
      <c r="AQ94" s="1"/>
      <c r="AR94" s="201"/>
      <c r="AS94" s="201"/>
      <c r="AT94" s="201"/>
      <c r="AU94" s="201"/>
      <c r="AV94" s="201"/>
      <c r="AW94" s="201"/>
      <c r="AX94" s="201"/>
      <c r="AY94" s="201"/>
      <c r="AZ94" s="201"/>
      <c r="BA94" s="201"/>
      <c r="BB94" s="201"/>
      <c r="BC94" s="201"/>
      <c r="BD94" s="201"/>
      <c r="BE94" s="201"/>
      <c r="BF94" s="28"/>
      <c r="BG94" s="28"/>
      <c r="BH94" s="28"/>
    </row>
    <row r="95" spans="1:60" s="10" customFormat="1" ht="15" customHeight="1" thickBot="1">
      <c r="A95" s="11"/>
      <c r="B95" s="11"/>
      <c r="C95" s="11"/>
      <c r="D95"/>
      <c r="E95" s="36"/>
      <c r="F95" s="34"/>
      <c r="G95" s="197"/>
      <c r="H95" s="59" t="b">
        <v>0</v>
      </c>
      <c r="I95" s="198"/>
      <c r="J95" s="56" t="s">
        <v>62</v>
      </c>
      <c r="K95" s="56" t="s">
        <v>62</v>
      </c>
      <c r="L95" s="56" t="s">
        <v>62</v>
      </c>
      <c r="M95" s="56" t="s">
        <v>62</v>
      </c>
      <c r="N95" s="56" t="s">
        <v>62</v>
      </c>
      <c r="O95" s="56" t="s">
        <v>62</v>
      </c>
      <c r="P95" s="56" t="s">
        <v>62</v>
      </c>
      <c r="Q95" s="139"/>
      <c r="R95"/>
      <c r="S95" s="1"/>
      <c r="T95" s="21" t="s">
        <v>57</v>
      </c>
      <c r="U95" s="12">
        <f t="shared" ref="U95:AA95" si="109">IF(ISBLANK(J98)=TRUE,$I92,J98)</f>
        <v>0</v>
      </c>
      <c r="V95" s="12">
        <f t="shared" si="109"/>
        <v>0</v>
      </c>
      <c r="W95" s="12">
        <f t="shared" si="109"/>
        <v>0</v>
      </c>
      <c r="X95" s="12">
        <f t="shared" si="109"/>
        <v>0</v>
      </c>
      <c r="Y95" s="12">
        <f t="shared" si="109"/>
        <v>0</v>
      </c>
      <c r="Z95" s="12">
        <f t="shared" si="109"/>
        <v>0</v>
      </c>
      <c r="AA95" s="12">
        <f t="shared" si="109"/>
        <v>0</v>
      </c>
      <c r="AB95" s="14"/>
      <c r="AC95" s="28"/>
      <c r="AD95" s="194"/>
      <c r="AE95" s="194"/>
      <c r="AF95" s="16">
        <f t="shared" si="106"/>
        <v>40</v>
      </c>
      <c r="AG95" s="195">
        <f>IF(U95=AF95,U94,0)</f>
        <v>0</v>
      </c>
      <c r="AH95" s="195">
        <f>IF(V95=AF95,V94,0)</f>
        <v>0</v>
      </c>
      <c r="AI95" s="195">
        <f>IF(W95=AF95,W94,0)</f>
        <v>0</v>
      </c>
      <c r="AJ95" s="195">
        <f>IF(X95=AF95,X94,0)</f>
        <v>0</v>
      </c>
      <c r="AK95" s="195">
        <f>IF(Y95=AF95,Y94,0)</f>
        <v>0</v>
      </c>
      <c r="AL95" s="195">
        <f>IF(Z95=AF95,Z94,0)</f>
        <v>0</v>
      </c>
      <c r="AM95" s="195">
        <f>IF(AA95=AF95,AA94,0)</f>
        <v>0</v>
      </c>
      <c r="AN95" s="195"/>
      <c r="AO95" s="115"/>
      <c r="AP95" s="1"/>
      <c r="AQ95" s="1"/>
      <c r="AR95" s="201"/>
      <c r="AS95" s="201"/>
      <c r="AT95" s="201"/>
      <c r="AU95" s="201"/>
      <c r="AV95" s="201"/>
      <c r="AW95" s="201"/>
      <c r="AX95" s="201"/>
      <c r="AY95" s="201"/>
      <c r="AZ95" s="201"/>
      <c r="BA95" s="201"/>
      <c r="BB95" s="201"/>
      <c r="BC95" s="201"/>
      <c r="BD95" s="201"/>
      <c r="BE95" s="201"/>
      <c r="BF95" s="28"/>
      <c r="BG95" s="28"/>
      <c r="BH95" s="28"/>
    </row>
    <row r="96" spans="1:60" s="10" customFormat="1" ht="15" customHeight="1" thickBot="1">
      <c r="A96" s="11"/>
      <c r="B96" s="11"/>
      <c r="C96" s="11"/>
      <c r="D96"/>
      <c r="E96" s="141" t="s">
        <v>58</v>
      </c>
      <c r="F96" s="142"/>
      <c r="G96" s="92"/>
      <c r="H96" s="93"/>
      <c r="I96" s="94" t="s">
        <v>59</v>
      </c>
      <c r="J96" s="114"/>
      <c r="K96" s="104"/>
      <c r="L96" s="104"/>
      <c r="M96" s="104"/>
      <c r="N96" s="104"/>
      <c r="O96" s="104"/>
      <c r="P96" s="104"/>
      <c r="Q96" s="139"/>
      <c r="R96"/>
      <c r="S96" s="1"/>
      <c r="T96" s="199"/>
      <c r="U96" s="28"/>
      <c r="V96" s="28"/>
      <c r="W96" s="28"/>
      <c r="X96" s="28"/>
      <c r="Y96" s="28"/>
      <c r="Z96" s="28"/>
      <c r="AA96" s="28"/>
      <c r="AB96" s="12"/>
      <c r="AC96" s="28"/>
      <c r="AD96" s="200"/>
      <c r="AE96" s="200"/>
      <c r="AF96" s="16">
        <f t="shared" si="106"/>
        <v>60</v>
      </c>
      <c r="AG96" s="195">
        <f>IF(U95=AF96,U94,0)</f>
        <v>0</v>
      </c>
      <c r="AH96" s="195">
        <f>IF(V95=AF96,V94,0)</f>
        <v>0</v>
      </c>
      <c r="AI96" s="195">
        <f>IF(W95=AF96,W94,0)</f>
        <v>0</v>
      </c>
      <c r="AJ96" s="195">
        <f>IF(X95=AF96,X94,0)</f>
        <v>0</v>
      </c>
      <c r="AK96" s="195">
        <f>IF(Y95=AF96,Y94,0)</f>
        <v>0</v>
      </c>
      <c r="AL96" s="195">
        <f>IF(Z95=AF96,Z94,0)</f>
        <v>0</v>
      </c>
      <c r="AM96" s="195">
        <f>IF(AA95=AF96,AA94,0)</f>
        <v>0</v>
      </c>
      <c r="AN96" s="195"/>
      <c r="AO96" s="115"/>
      <c r="AP96" s="1"/>
      <c r="AQ96" s="1"/>
      <c r="AR96" s="201"/>
      <c r="AS96" s="201"/>
      <c r="AT96" s="201"/>
      <c r="AU96" s="201"/>
      <c r="AV96" s="201"/>
      <c r="AW96" s="201"/>
      <c r="AX96" s="201"/>
      <c r="AY96" s="201"/>
      <c r="AZ96" s="201"/>
      <c r="BA96" s="201"/>
      <c r="BB96" s="201"/>
      <c r="BC96" s="201"/>
      <c r="BD96" s="201"/>
      <c r="BE96" s="201"/>
      <c r="BF96" s="28"/>
      <c r="BG96" s="28"/>
      <c r="BH96" s="28"/>
    </row>
    <row r="97" spans="1:60" s="10" customFormat="1" ht="15" customHeight="1">
      <c r="A97" s="11"/>
      <c r="B97" s="11"/>
      <c r="C97" s="11"/>
      <c r="D97"/>
      <c r="E97" s="95"/>
      <c r="F97" s="96"/>
      <c r="G97" s="97"/>
      <c r="H97" s="93"/>
      <c r="I97" s="98" t="s">
        <v>60</v>
      </c>
      <c r="J97" s="104"/>
      <c r="K97" s="104"/>
      <c r="L97" s="104"/>
      <c r="M97" s="104"/>
      <c r="N97" s="104"/>
      <c r="O97" s="104"/>
      <c r="P97" s="104"/>
      <c r="Q97" s="139"/>
      <c r="R97"/>
      <c r="S97" s="1"/>
      <c r="T97" s="21"/>
      <c r="U97" s="12"/>
      <c r="V97" s="12"/>
      <c r="W97" s="12"/>
      <c r="X97" s="12"/>
      <c r="Y97" s="12"/>
      <c r="Z97" s="12"/>
      <c r="AA97" s="12"/>
      <c r="AB97" s="12"/>
      <c r="AC97" s="28"/>
      <c r="AD97" s="200"/>
      <c r="AE97" s="200"/>
      <c r="AF97" s="16">
        <f t="shared" si="106"/>
        <v>70</v>
      </c>
      <c r="AG97" s="195">
        <f>IF(U95=AF97,U94,0)</f>
        <v>0</v>
      </c>
      <c r="AH97" s="195">
        <f>IF(V95=AF97,V94,0)</f>
        <v>0</v>
      </c>
      <c r="AI97" s="195">
        <f>IF(W95=AF97,W94,0)</f>
        <v>0</v>
      </c>
      <c r="AJ97" s="195">
        <f>IF(X95=AF97,X94,0)</f>
        <v>0</v>
      </c>
      <c r="AK97" s="195">
        <f>IF(Y95=AF97,Y94,0)</f>
        <v>0</v>
      </c>
      <c r="AL97" s="195">
        <f>IF(Z95=AF97,Z94,0)</f>
        <v>0</v>
      </c>
      <c r="AM97" s="195">
        <f>IF(AA95=AF97,AA94,0)</f>
        <v>0</v>
      </c>
      <c r="AN97" s="195"/>
      <c r="AO97" s="115"/>
      <c r="AP97" s="1"/>
      <c r="AQ97" s="1"/>
      <c r="AR97" s="201"/>
      <c r="AS97" s="201"/>
      <c r="AT97" s="201"/>
      <c r="AU97" s="201"/>
      <c r="AV97" s="201"/>
      <c r="AW97" s="201"/>
      <c r="AX97" s="201"/>
      <c r="AY97" s="201"/>
      <c r="AZ97" s="201"/>
      <c r="BA97" s="201"/>
      <c r="BB97" s="201"/>
      <c r="BC97" s="201"/>
      <c r="BD97" s="201"/>
      <c r="BE97" s="201"/>
      <c r="BF97" s="28"/>
      <c r="BG97" s="28"/>
      <c r="BH97" s="28"/>
    </row>
    <row r="98" spans="1:60" ht="15" customHeight="1" thickBot="1">
      <c r="B98" s="11"/>
      <c r="C98" s="11"/>
      <c r="D98"/>
      <c r="E98" s="99"/>
      <c r="F98" s="100"/>
      <c r="G98" s="101"/>
      <c r="H98" s="102"/>
      <c r="I98" s="103" t="s">
        <v>61</v>
      </c>
      <c r="J98" s="105"/>
      <c r="K98" s="105"/>
      <c r="L98" s="105"/>
      <c r="M98" s="105"/>
      <c r="N98" s="105"/>
      <c r="O98" s="105"/>
      <c r="P98" s="105"/>
      <c r="Q98" s="140"/>
      <c r="R98"/>
      <c r="T98" s="199"/>
      <c r="AF98" s="16">
        <f t="shared" si="106"/>
        <v>0</v>
      </c>
      <c r="AG98" s="195">
        <f>IF(U95=AF98,U94,0)</f>
        <v>0</v>
      </c>
      <c r="AH98" s="195">
        <f>IF(V95=AF98,V94,0)</f>
        <v>0</v>
      </c>
      <c r="AI98" s="195">
        <f>IF(W95=AF98,W94,0)</f>
        <v>0</v>
      </c>
      <c r="AJ98" s="195">
        <f>IF(X95=AF98,X94,0)</f>
        <v>0</v>
      </c>
      <c r="AK98" s="195">
        <f>IF(Y95=AF98,Y94,0)</f>
        <v>0</v>
      </c>
      <c r="AL98" s="195">
        <f>IF(Z95=AF98,Z94,0)</f>
        <v>0</v>
      </c>
      <c r="AM98" s="195">
        <f>IF(AA95=AF98,AA94,0)</f>
        <v>0</v>
      </c>
      <c r="AN98" s="195"/>
      <c r="AR98" s="201"/>
      <c r="AS98" s="201"/>
      <c r="AT98" s="201"/>
      <c r="AU98" s="201"/>
      <c r="AV98" s="201"/>
      <c r="AW98" s="201"/>
      <c r="AX98" s="201"/>
      <c r="AY98" s="201"/>
      <c r="AZ98" s="201"/>
      <c r="BA98" s="201"/>
      <c r="BB98" s="201"/>
      <c r="BC98" s="201"/>
      <c r="BD98" s="201"/>
      <c r="BE98" s="201"/>
      <c r="BH98" s="28"/>
    </row>
    <row r="99" spans="1:60" ht="9" customHeight="1" thickTop="1" thickBot="1">
      <c r="A99" s="11"/>
      <c r="B99" s="11"/>
      <c r="C99" s="11"/>
      <c r="D99"/>
      <c r="E99"/>
      <c r="F99"/>
      <c r="G99"/>
      <c r="H99"/>
      <c r="I99"/>
      <c r="J99"/>
      <c r="K99"/>
      <c r="L99"/>
      <c r="M99"/>
      <c r="N99"/>
      <c r="O99"/>
      <c r="P99"/>
      <c r="Q99"/>
      <c r="R99"/>
      <c r="T99" s="20"/>
      <c r="AR99" s="18"/>
      <c r="AS99" s="18"/>
      <c r="AT99" s="18"/>
      <c r="AU99" s="18"/>
      <c r="AV99" s="18"/>
      <c r="AW99" s="18"/>
      <c r="AX99" s="18"/>
      <c r="AY99" s="18"/>
      <c r="AZ99" s="18"/>
      <c r="BA99" s="18"/>
      <c r="BB99" s="18"/>
      <c r="BC99" s="18"/>
      <c r="BD99" s="18"/>
      <c r="BE99" s="18"/>
      <c r="BH99" s="28"/>
    </row>
    <row r="100" spans="1:60" s="11" customFormat="1" ht="15" customHeight="1" thickTop="1" thickBot="1">
      <c r="D100"/>
      <c r="E100" s="136">
        <v>0</v>
      </c>
      <c r="F100" s="137"/>
      <c r="G100" s="46"/>
      <c r="H100" s="87" t="s">
        <v>45</v>
      </c>
      <c r="I100" s="88">
        <f>VLOOKUP(E100,$B$20:$C$69,2,0)</f>
        <v>0</v>
      </c>
      <c r="J100" s="62">
        <f>J$16</f>
        <v>41729</v>
      </c>
      <c r="K100" s="62">
        <f t="shared" ref="K100:P100" si="110">K$16</f>
        <v>41730</v>
      </c>
      <c r="L100" s="62">
        <f t="shared" si="110"/>
        <v>41731</v>
      </c>
      <c r="M100" s="62">
        <f t="shared" si="110"/>
        <v>41732</v>
      </c>
      <c r="N100" s="62">
        <f t="shared" si="110"/>
        <v>41733</v>
      </c>
      <c r="O100" s="62">
        <f t="shared" si="110"/>
        <v>41734</v>
      </c>
      <c r="P100" s="62">
        <f t="shared" si="110"/>
        <v>41735</v>
      </c>
      <c r="Q100" s="134" t="s">
        <v>46</v>
      </c>
      <c r="R100"/>
      <c r="S100" s="1"/>
      <c r="T100" s="21" t="s">
        <v>47</v>
      </c>
      <c r="U100" s="13">
        <f t="shared" ref="U100:AA100" si="111">IF(ISBLANK(J104)=TRUE,(J102-J101)*24,(J102-J101)*24-$G104/60)</f>
        <v>0</v>
      </c>
      <c r="V100" s="13">
        <f t="shared" si="111"/>
        <v>0</v>
      </c>
      <c r="W100" s="13">
        <f t="shared" si="111"/>
        <v>0</v>
      </c>
      <c r="X100" s="13">
        <f t="shared" si="111"/>
        <v>0</v>
      </c>
      <c r="Y100" s="13">
        <f t="shared" si="111"/>
        <v>0</v>
      </c>
      <c r="Z100" s="13">
        <f t="shared" si="111"/>
        <v>0</v>
      </c>
      <c r="AA100" s="13">
        <f t="shared" si="111"/>
        <v>0</v>
      </c>
      <c r="AB100" s="13">
        <f>SUM(U100:AA100)</f>
        <v>0</v>
      </c>
      <c r="AC100" s="28" t="s">
        <v>48</v>
      </c>
      <c r="AD100" s="194">
        <f>MIN(Q102,40)</f>
        <v>0</v>
      </c>
      <c r="AE100" s="195"/>
      <c r="AF100" s="16">
        <f>AF92</f>
        <v>10</v>
      </c>
      <c r="AG100" s="195">
        <f>IF(U103=AF100,U102,0)</f>
        <v>0</v>
      </c>
      <c r="AH100" s="195">
        <f>IF(V103=AF100,V102,0)</f>
        <v>0</v>
      </c>
      <c r="AI100" s="195">
        <f>IF(W103=AF100,W102,0)</f>
        <v>0</v>
      </c>
      <c r="AJ100" s="195">
        <f>IF(X103=AF100,X102,0)</f>
        <v>0</v>
      </c>
      <c r="AK100" s="195">
        <f>IF(Y103=AF100,Y102,0)</f>
        <v>0</v>
      </c>
      <c r="AL100" s="195">
        <f>IF(Z103=AF100,Z102,0)</f>
        <v>0</v>
      </c>
      <c r="AM100" s="195">
        <f>IF(AA103=AF100,AA102,0)</f>
        <v>0</v>
      </c>
      <c r="AN100" s="195"/>
      <c r="AO100" s="115">
        <f>SUM(AG100:AM106)</f>
        <v>0</v>
      </c>
      <c r="AP100" s="1"/>
      <c r="AQ100" s="1"/>
      <c r="AR100" s="18"/>
      <c r="AS100" s="18"/>
      <c r="AT100" s="18"/>
      <c r="AU100" s="18"/>
      <c r="AV100" s="18"/>
      <c r="AW100" s="18"/>
      <c r="AX100" s="18"/>
      <c r="AY100" s="18"/>
      <c r="AZ100" s="18"/>
      <c r="BA100" s="18"/>
      <c r="BB100" s="18"/>
      <c r="BC100" s="18"/>
      <c r="BD100" s="18"/>
      <c r="BE100" s="18"/>
    </row>
    <row r="101" spans="1:60" s="10" customFormat="1" ht="15" customHeight="1">
      <c r="A101" s="11"/>
      <c r="B101" s="11"/>
      <c r="C101" s="11"/>
      <c r="D101"/>
      <c r="E101" s="90" t="s">
        <v>49</v>
      </c>
      <c r="F101" s="91">
        <f>(VLOOKUP(E100,'Employee Data'!$J$5:$L$54,2,0))</f>
        <v>0</v>
      </c>
      <c r="G101" s="58" t="s">
        <v>50</v>
      </c>
      <c r="H101" s="57"/>
      <c r="I101" s="35" t="s">
        <v>51</v>
      </c>
      <c r="J101" s="114"/>
      <c r="K101" s="114"/>
      <c r="L101" s="114"/>
      <c r="M101" s="114"/>
      <c r="N101" s="114"/>
      <c r="O101" s="114"/>
      <c r="P101" s="114"/>
      <c r="Q101" s="135"/>
      <c r="R101" s="89"/>
      <c r="S101" s="1"/>
      <c r="T101" s="196" t="b">
        <v>0</v>
      </c>
      <c r="U101" s="60" t="b">
        <v>0</v>
      </c>
      <c r="V101" s="60" t="b">
        <v>0</v>
      </c>
      <c r="W101" s="60" t="b">
        <v>0</v>
      </c>
      <c r="X101" s="60" t="b">
        <v>0</v>
      </c>
      <c r="Y101" s="60" t="b">
        <v>0</v>
      </c>
      <c r="Z101" s="60" t="b">
        <v>0</v>
      </c>
      <c r="AA101" s="60" t="b">
        <v>0</v>
      </c>
      <c r="AB101" s="12"/>
      <c r="AC101" s="28" t="s">
        <v>52</v>
      </c>
      <c r="AD101" s="194">
        <f>MAX(Q102-AD100,0)</f>
        <v>0</v>
      </c>
      <c r="AE101" s="195">
        <f t="shared" ref="AE101" si="112">IF(T101=TRUE,0,AD101*F101*1.5)</f>
        <v>0</v>
      </c>
      <c r="AF101" s="16">
        <f t="shared" si="106"/>
        <v>20</v>
      </c>
      <c r="AG101" s="195">
        <f>IF(U103=AF101,U102,0)</f>
        <v>0</v>
      </c>
      <c r="AH101" s="195">
        <f>IF(V103=AF101,V102,0)</f>
        <v>0</v>
      </c>
      <c r="AI101" s="195">
        <f>IF(W103=AF101,W102,0)</f>
        <v>0</v>
      </c>
      <c r="AJ101" s="195">
        <f>IF(X103=AF101,X102,0)</f>
        <v>0</v>
      </c>
      <c r="AK101" s="195">
        <f>IF(Y103=AF101,Y102,0)</f>
        <v>0</v>
      </c>
      <c r="AL101" s="195">
        <f>IF(Z103=AF101,Z102,0)</f>
        <v>0</v>
      </c>
      <c r="AM101" s="195">
        <f>IF(AA103=AF101,AA102,0)</f>
        <v>0</v>
      </c>
      <c r="AN101" s="195"/>
      <c r="AO101" s="115"/>
      <c r="AP101" s="1"/>
      <c r="AQ101" s="1"/>
      <c r="AR101" s="19"/>
      <c r="AS101" s="19"/>
      <c r="AT101" s="19"/>
      <c r="AU101" s="19"/>
      <c r="AV101" s="19"/>
      <c r="AW101" s="19"/>
      <c r="AX101" s="19"/>
      <c r="AY101" s="19"/>
      <c r="AZ101" s="19"/>
      <c r="BA101" s="19"/>
      <c r="BB101" s="19"/>
      <c r="BC101" s="19"/>
      <c r="BD101" s="19"/>
      <c r="BE101" s="19"/>
      <c r="BF101" s="28"/>
      <c r="BG101" s="28"/>
      <c r="BH101" s="28"/>
    </row>
    <row r="102" spans="1:60" s="10" customFormat="1" ht="15" customHeight="1">
      <c r="A102" s="11"/>
      <c r="B102" s="11"/>
      <c r="C102" s="11"/>
      <c r="D102"/>
      <c r="E102" s="90" t="s">
        <v>53</v>
      </c>
      <c r="F102" s="91">
        <f>(VLOOKUP(E100,'Employee Data'!$J$5:$L$54,3,0))</f>
        <v>0</v>
      </c>
      <c r="G102" s="58" t="s">
        <v>54</v>
      </c>
      <c r="H102" s="57"/>
      <c r="I102" s="35" t="s">
        <v>55</v>
      </c>
      <c r="J102" s="114"/>
      <c r="K102" s="114"/>
      <c r="L102" s="114"/>
      <c r="M102" s="114"/>
      <c r="N102" s="114"/>
      <c r="O102" s="114"/>
      <c r="P102" s="114"/>
      <c r="Q102" s="138">
        <f>AB100</f>
        <v>0</v>
      </c>
      <c r="R102" s="89"/>
      <c r="S102" s="1"/>
      <c r="T102" s="21" t="s">
        <v>25</v>
      </c>
      <c r="U102" s="13">
        <f t="shared" ref="U102:AA102" si="113">IF($T101=TRUE,$F101*40/7,IF(U101=TRUE,$F102*U100,$F101*U100))</f>
        <v>0</v>
      </c>
      <c r="V102" s="13">
        <f t="shared" si="113"/>
        <v>0</v>
      </c>
      <c r="W102" s="13">
        <f t="shared" si="113"/>
        <v>0</v>
      </c>
      <c r="X102" s="13">
        <f t="shared" si="113"/>
        <v>0</v>
      </c>
      <c r="Y102" s="13">
        <f t="shared" si="113"/>
        <v>0</v>
      </c>
      <c r="Z102" s="13">
        <f t="shared" si="113"/>
        <v>0</v>
      </c>
      <c r="AA102" s="13">
        <f t="shared" si="113"/>
        <v>0</v>
      </c>
      <c r="AB102" s="13"/>
      <c r="AC102" s="28"/>
      <c r="AD102" s="194"/>
      <c r="AE102" s="194"/>
      <c r="AF102" s="16">
        <f t="shared" si="106"/>
        <v>30</v>
      </c>
      <c r="AG102" s="195">
        <f>IF(U103=AF102,U102,0)</f>
        <v>0</v>
      </c>
      <c r="AH102" s="195">
        <f>IF(V103=AF102,V102,0)</f>
        <v>0</v>
      </c>
      <c r="AI102" s="195">
        <f>IF(W103=AF102,W102,0)</f>
        <v>0</v>
      </c>
      <c r="AJ102" s="195">
        <f>IF(X103=AF102,X102,0)</f>
        <v>0</v>
      </c>
      <c r="AK102" s="195">
        <f>IF(Y103=AF102,Y102,0)</f>
        <v>0</v>
      </c>
      <c r="AL102" s="195">
        <f>IF(Z103=AF102,Z102,0)</f>
        <v>0</v>
      </c>
      <c r="AM102" s="195">
        <f>IF(AA103=AF102,AA102,0)</f>
        <v>0</v>
      </c>
      <c r="AN102" s="195"/>
      <c r="AO102" s="115"/>
      <c r="AP102" s="1"/>
      <c r="AQ102" s="1"/>
      <c r="AR102" s="201"/>
      <c r="AS102" s="201"/>
      <c r="AT102" s="201"/>
      <c r="AU102" s="201"/>
      <c r="AV102" s="201"/>
      <c r="AW102" s="201"/>
      <c r="AX102" s="201"/>
      <c r="AY102" s="201"/>
      <c r="AZ102" s="201"/>
      <c r="BA102" s="201"/>
      <c r="BB102" s="201"/>
      <c r="BC102" s="201"/>
      <c r="BD102" s="201"/>
      <c r="BE102" s="201"/>
      <c r="BF102" s="28"/>
      <c r="BG102" s="28"/>
      <c r="BH102" s="28"/>
    </row>
    <row r="103" spans="1:60" s="10" customFormat="1" ht="15" customHeight="1" thickBot="1">
      <c r="A103" s="11"/>
      <c r="B103" s="11"/>
      <c r="C103" s="11"/>
      <c r="D103"/>
      <c r="E103" s="36"/>
      <c r="F103" s="34"/>
      <c r="G103" s="197"/>
      <c r="H103" s="59" t="b">
        <v>1</v>
      </c>
      <c r="I103" s="198"/>
      <c r="J103" s="56" t="s">
        <v>62</v>
      </c>
      <c r="K103" s="56" t="s">
        <v>62</v>
      </c>
      <c r="L103" s="56" t="s">
        <v>62</v>
      </c>
      <c r="M103" s="56" t="s">
        <v>62</v>
      </c>
      <c r="N103" s="56" t="s">
        <v>62</v>
      </c>
      <c r="O103" s="56" t="s">
        <v>62</v>
      </c>
      <c r="P103" s="56" t="s">
        <v>62</v>
      </c>
      <c r="Q103" s="139"/>
      <c r="R103"/>
      <c r="S103" s="1"/>
      <c r="T103" s="21" t="s">
        <v>57</v>
      </c>
      <c r="U103" s="12">
        <f t="shared" ref="U103:AA103" si="114">IF(ISBLANK(J106)=TRUE,$I100,J106)</f>
        <v>0</v>
      </c>
      <c r="V103" s="12">
        <f t="shared" si="114"/>
        <v>0</v>
      </c>
      <c r="W103" s="12">
        <f t="shared" si="114"/>
        <v>0</v>
      </c>
      <c r="X103" s="12">
        <f t="shared" si="114"/>
        <v>0</v>
      </c>
      <c r="Y103" s="12">
        <f t="shared" si="114"/>
        <v>0</v>
      </c>
      <c r="Z103" s="12">
        <f t="shared" si="114"/>
        <v>0</v>
      </c>
      <c r="AA103" s="12">
        <f t="shared" si="114"/>
        <v>0</v>
      </c>
      <c r="AB103" s="14"/>
      <c r="AC103" s="28"/>
      <c r="AD103" s="194"/>
      <c r="AE103" s="194"/>
      <c r="AF103" s="16">
        <f t="shared" si="106"/>
        <v>40</v>
      </c>
      <c r="AG103" s="195">
        <f>IF(U103=AF103,U102,0)</f>
        <v>0</v>
      </c>
      <c r="AH103" s="195">
        <f>IF(V103=AF103,V102,0)</f>
        <v>0</v>
      </c>
      <c r="AI103" s="195">
        <f>IF(W103=AF103,W102,0)</f>
        <v>0</v>
      </c>
      <c r="AJ103" s="195">
        <f>IF(X103=AF103,X102,0)</f>
        <v>0</v>
      </c>
      <c r="AK103" s="195">
        <f>IF(Y103=AF103,Y102,0)</f>
        <v>0</v>
      </c>
      <c r="AL103" s="195">
        <f>IF(Z103=AF103,Z102,0)</f>
        <v>0</v>
      </c>
      <c r="AM103" s="195">
        <f>IF(AA103=AF103,AA102,0)</f>
        <v>0</v>
      </c>
      <c r="AN103" s="195"/>
      <c r="AO103" s="115"/>
      <c r="AP103" s="1"/>
      <c r="AQ103" s="1"/>
      <c r="AR103" s="201"/>
      <c r="AS103" s="201"/>
      <c r="AT103" s="201"/>
      <c r="AU103" s="201"/>
      <c r="AV103" s="201"/>
      <c r="AW103" s="201"/>
      <c r="AX103" s="201"/>
      <c r="AY103" s="201"/>
      <c r="AZ103" s="201"/>
      <c r="BA103" s="201"/>
      <c r="BB103" s="201"/>
      <c r="BC103" s="201"/>
      <c r="BD103" s="201"/>
      <c r="BE103" s="201"/>
      <c r="BF103" s="28"/>
      <c r="BG103" s="28"/>
      <c r="BH103" s="28"/>
    </row>
    <row r="104" spans="1:60" s="10" customFormat="1" ht="15" customHeight="1" thickBot="1">
      <c r="A104" s="11"/>
      <c r="B104" s="11"/>
      <c r="C104" s="11"/>
      <c r="D104"/>
      <c r="E104" s="141" t="s">
        <v>58</v>
      </c>
      <c r="F104" s="142"/>
      <c r="G104" s="92"/>
      <c r="H104" s="93"/>
      <c r="I104" s="94" t="s">
        <v>59</v>
      </c>
      <c r="J104" s="114"/>
      <c r="K104" s="104"/>
      <c r="L104" s="104"/>
      <c r="M104" s="104"/>
      <c r="N104" s="104"/>
      <c r="O104" s="104"/>
      <c r="P104" s="104"/>
      <c r="Q104" s="139"/>
      <c r="R104"/>
      <c r="S104" s="1"/>
      <c r="T104" s="199"/>
      <c r="U104" s="28"/>
      <c r="V104" s="28"/>
      <c r="W104" s="28"/>
      <c r="X104" s="28"/>
      <c r="Y104" s="28"/>
      <c r="Z104" s="28"/>
      <c r="AA104" s="28"/>
      <c r="AB104" s="12"/>
      <c r="AC104" s="28"/>
      <c r="AD104" s="200"/>
      <c r="AE104" s="200"/>
      <c r="AF104" s="16">
        <f t="shared" si="106"/>
        <v>60</v>
      </c>
      <c r="AG104" s="195">
        <f>IF(U103=AF104,U102,0)</f>
        <v>0</v>
      </c>
      <c r="AH104" s="195">
        <f>IF(V103=AF104,V102,0)</f>
        <v>0</v>
      </c>
      <c r="AI104" s="195">
        <f>IF(W103=AF104,W102,0)</f>
        <v>0</v>
      </c>
      <c r="AJ104" s="195">
        <f>IF(X103=AF104,X102,0)</f>
        <v>0</v>
      </c>
      <c r="AK104" s="195">
        <f>IF(Y103=AF104,Y102,0)</f>
        <v>0</v>
      </c>
      <c r="AL104" s="195">
        <f>IF(Z103=AF104,Z102,0)</f>
        <v>0</v>
      </c>
      <c r="AM104" s="195">
        <f>IF(AA103=AF104,AA102,0)</f>
        <v>0</v>
      </c>
      <c r="AN104" s="195"/>
      <c r="AO104" s="115"/>
      <c r="AP104" s="1"/>
      <c r="AQ104" s="1"/>
      <c r="AR104" s="201"/>
      <c r="AS104" s="201"/>
      <c r="AT104" s="201"/>
      <c r="AU104" s="201"/>
      <c r="AV104" s="201"/>
      <c r="AW104" s="201"/>
      <c r="AX104" s="201"/>
      <c r="AY104" s="201"/>
      <c r="AZ104" s="201"/>
      <c r="BA104" s="201"/>
      <c r="BB104" s="201"/>
      <c r="BC104" s="201"/>
      <c r="BD104" s="201"/>
      <c r="BE104" s="201"/>
      <c r="BF104" s="28"/>
      <c r="BG104" s="28"/>
      <c r="BH104" s="28"/>
    </row>
    <row r="105" spans="1:60" s="10" customFormat="1" ht="15" customHeight="1">
      <c r="A105" s="11"/>
      <c r="B105" s="11"/>
      <c r="C105" s="11"/>
      <c r="D105"/>
      <c r="E105" s="95"/>
      <c r="F105" s="96"/>
      <c r="G105" s="97"/>
      <c r="H105" s="93"/>
      <c r="I105" s="98" t="s">
        <v>60</v>
      </c>
      <c r="J105" s="104"/>
      <c r="K105" s="104"/>
      <c r="L105" s="104"/>
      <c r="M105" s="104"/>
      <c r="N105" s="104"/>
      <c r="O105" s="104"/>
      <c r="P105" s="104"/>
      <c r="Q105" s="139"/>
      <c r="R105"/>
      <c r="S105" s="1"/>
      <c r="T105" s="21"/>
      <c r="U105" s="12"/>
      <c r="V105" s="12"/>
      <c r="W105" s="12"/>
      <c r="X105" s="12"/>
      <c r="Y105" s="12"/>
      <c r="Z105" s="12"/>
      <c r="AA105" s="12"/>
      <c r="AB105" s="12"/>
      <c r="AC105" s="28"/>
      <c r="AD105" s="200"/>
      <c r="AE105" s="200"/>
      <c r="AF105" s="16">
        <f t="shared" si="106"/>
        <v>70</v>
      </c>
      <c r="AG105" s="195">
        <f>IF(U103=AF105,U102,0)</f>
        <v>0</v>
      </c>
      <c r="AH105" s="195">
        <f>IF(V103=AF105,V102,0)</f>
        <v>0</v>
      </c>
      <c r="AI105" s="195">
        <f>IF(W103=AF105,W102,0)</f>
        <v>0</v>
      </c>
      <c r="AJ105" s="195">
        <f>IF(X103=AF105,X102,0)</f>
        <v>0</v>
      </c>
      <c r="AK105" s="195">
        <f>IF(Y103=AF105,Y102,0)</f>
        <v>0</v>
      </c>
      <c r="AL105" s="195">
        <f>IF(Z103=AF105,Z102,0)</f>
        <v>0</v>
      </c>
      <c r="AM105" s="195">
        <f>IF(AA103=AF105,AA102,0)</f>
        <v>0</v>
      </c>
      <c r="AN105" s="195"/>
      <c r="AO105" s="115"/>
      <c r="AP105" s="1"/>
      <c r="AQ105" s="1"/>
      <c r="AR105" s="201"/>
      <c r="AS105" s="201"/>
      <c r="AT105" s="201"/>
      <c r="AU105" s="201"/>
      <c r="AV105" s="201"/>
      <c r="AW105" s="201"/>
      <c r="AX105" s="201"/>
      <c r="AY105" s="201"/>
      <c r="AZ105" s="201"/>
      <c r="BA105" s="201"/>
      <c r="BB105" s="201"/>
      <c r="BC105" s="201"/>
      <c r="BD105" s="201"/>
      <c r="BE105" s="201"/>
      <c r="BF105" s="28"/>
      <c r="BG105" s="28"/>
      <c r="BH105" s="28"/>
    </row>
    <row r="106" spans="1:60" ht="15" customHeight="1" thickBot="1">
      <c r="B106" s="11"/>
      <c r="C106" s="11"/>
      <c r="D106"/>
      <c r="E106" s="99"/>
      <c r="F106" s="100"/>
      <c r="G106" s="101"/>
      <c r="H106" s="102"/>
      <c r="I106" s="103" t="s">
        <v>61</v>
      </c>
      <c r="J106" s="105"/>
      <c r="K106" s="105"/>
      <c r="L106" s="105"/>
      <c r="M106" s="105"/>
      <c r="N106" s="105"/>
      <c r="O106" s="105"/>
      <c r="P106" s="105"/>
      <c r="Q106" s="140"/>
      <c r="R106"/>
      <c r="T106" s="199"/>
      <c r="AF106" s="16">
        <f t="shared" si="106"/>
        <v>0</v>
      </c>
      <c r="AG106" s="195">
        <f>IF(U103=AF106,U102,0)</f>
        <v>0</v>
      </c>
      <c r="AH106" s="195">
        <f>IF(V103=AF106,V102,0)</f>
        <v>0</v>
      </c>
      <c r="AI106" s="195">
        <f>IF(W103=AF106,W102,0)</f>
        <v>0</v>
      </c>
      <c r="AJ106" s="195">
        <f>IF(X103=AF106,X102,0)</f>
        <v>0</v>
      </c>
      <c r="AK106" s="195">
        <f>IF(Y103=AF106,Y102,0)</f>
        <v>0</v>
      </c>
      <c r="AL106" s="195">
        <f>IF(Z103=AF106,Z102,0)</f>
        <v>0</v>
      </c>
      <c r="AM106" s="195">
        <f>IF(AA103=AF106,AA102,0)</f>
        <v>0</v>
      </c>
      <c r="AN106" s="195"/>
      <c r="AR106" s="201"/>
      <c r="AS106" s="201"/>
      <c r="AT106" s="201"/>
      <c r="AU106" s="201"/>
      <c r="AV106" s="201"/>
      <c r="AW106" s="201"/>
      <c r="AX106" s="201"/>
      <c r="AY106" s="201"/>
      <c r="AZ106" s="201"/>
      <c r="BA106" s="201"/>
      <c r="BB106" s="201"/>
      <c r="BC106" s="201"/>
      <c r="BD106" s="201"/>
      <c r="BE106" s="201"/>
      <c r="BH106" s="28"/>
    </row>
    <row r="107" spans="1:60" ht="9" customHeight="1" thickTop="1" thickBot="1">
      <c r="A107" s="11"/>
      <c r="B107" s="11"/>
      <c r="C107" s="11"/>
      <c r="D107"/>
      <c r="E107"/>
      <c r="F107"/>
      <c r="G107"/>
      <c r="H107"/>
      <c r="I107"/>
      <c r="J107"/>
      <c r="K107"/>
      <c r="L107"/>
      <c r="M107"/>
      <c r="N107"/>
      <c r="O107"/>
      <c r="P107"/>
      <c r="Q107"/>
      <c r="R107"/>
      <c r="T107" s="20"/>
      <c r="AR107" s="18"/>
      <c r="AS107" s="18"/>
      <c r="AT107" s="18"/>
      <c r="AU107" s="18"/>
      <c r="AV107" s="18"/>
      <c r="AW107" s="18"/>
      <c r="AX107" s="18"/>
      <c r="AY107" s="18"/>
      <c r="AZ107" s="18"/>
      <c r="BA107" s="18"/>
      <c r="BB107" s="18"/>
      <c r="BC107" s="18"/>
      <c r="BD107" s="18"/>
      <c r="BE107" s="18"/>
      <c r="BH107" s="28"/>
    </row>
    <row r="108" spans="1:60" s="11" customFormat="1" ht="15" customHeight="1" thickTop="1" thickBot="1">
      <c r="D108"/>
      <c r="E108" s="136">
        <v>0</v>
      </c>
      <c r="F108" s="137"/>
      <c r="G108" s="46"/>
      <c r="H108" s="87" t="s">
        <v>45</v>
      </c>
      <c r="I108" s="88">
        <f>VLOOKUP(E108,$B$20:$C$69,2,0)</f>
        <v>0</v>
      </c>
      <c r="J108" s="62">
        <f>J$16</f>
        <v>41729</v>
      </c>
      <c r="K108" s="62">
        <f t="shared" ref="K108:P108" si="115">K$16</f>
        <v>41730</v>
      </c>
      <c r="L108" s="62">
        <f t="shared" si="115"/>
        <v>41731</v>
      </c>
      <c r="M108" s="62">
        <f t="shared" si="115"/>
        <v>41732</v>
      </c>
      <c r="N108" s="62">
        <f t="shared" si="115"/>
        <v>41733</v>
      </c>
      <c r="O108" s="62">
        <f t="shared" si="115"/>
        <v>41734</v>
      </c>
      <c r="P108" s="62">
        <f t="shared" si="115"/>
        <v>41735</v>
      </c>
      <c r="Q108" s="134" t="s">
        <v>46</v>
      </c>
      <c r="R108"/>
      <c r="S108" s="1"/>
      <c r="T108" s="21" t="s">
        <v>47</v>
      </c>
      <c r="U108" s="13">
        <f t="shared" ref="U108:AA108" si="116">IF(ISBLANK(J112)=TRUE,(J110-J109)*24,(J110-J109)*24-$G112/60)</f>
        <v>0</v>
      </c>
      <c r="V108" s="13">
        <f t="shared" si="116"/>
        <v>0</v>
      </c>
      <c r="W108" s="13">
        <f t="shared" si="116"/>
        <v>0</v>
      </c>
      <c r="X108" s="13">
        <f t="shared" si="116"/>
        <v>0</v>
      </c>
      <c r="Y108" s="13">
        <f t="shared" si="116"/>
        <v>0</v>
      </c>
      <c r="Z108" s="13">
        <f t="shared" si="116"/>
        <v>0</v>
      </c>
      <c r="AA108" s="13">
        <f t="shared" si="116"/>
        <v>0</v>
      </c>
      <c r="AB108" s="13">
        <f>SUM(U108:AA108)</f>
        <v>0</v>
      </c>
      <c r="AC108" s="28" t="s">
        <v>48</v>
      </c>
      <c r="AD108" s="194">
        <f>MIN(Q110,40)</f>
        <v>0</v>
      </c>
      <c r="AE108" s="195"/>
      <c r="AF108" s="16">
        <f>AF100</f>
        <v>10</v>
      </c>
      <c r="AG108" s="195">
        <f>IF(U111=AF108,U110,0)</f>
        <v>0</v>
      </c>
      <c r="AH108" s="195">
        <f>IF(V111=AF108,V110,0)</f>
        <v>0</v>
      </c>
      <c r="AI108" s="195">
        <f>IF(W111=AF108,W110,0)</f>
        <v>0</v>
      </c>
      <c r="AJ108" s="195">
        <f>IF(X111=AF108,X110,0)</f>
        <v>0</v>
      </c>
      <c r="AK108" s="195">
        <f>IF(Y111=AF108,Y110,0)</f>
        <v>0</v>
      </c>
      <c r="AL108" s="195">
        <f>IF(Z111=AF108,Z110,0)</f>
        <v>0</v>
      </c>
      <c r="AM108" s="195">
        <f>IF(AA111=AF108,AA110,0)</f>
        <v>0</v>
      </c>
      <c r="AN108" s="195"/>
      <c r="AO108" s="115">
        <f>SUM(AG108:AM114)</f>
        <v>0</v>
      </c>
      <c r="AP108" s="1"/>
      <c r="AQ108" s="1"/>
      <c r="AR108" s="18"/>
      <c r="AS108" s="18"/>
      <c r="AT108" s="18"/>
      <c r="AU108" s="18"/>
      <c r="AV108" s="18"/>
      <c r="AW108" s="18"/>
      <c r="AX108" s="18"/>
      <c r="AY108" s="18"/>
      <c r="AZ108" s="18"/>
      <c r="BA108" s="18"/>
      <c r="BB108" s="18"/>
      <c r="BC108" s="18"/>
      <c r="BD108" s="18"/>
      <c r="BE108" s="18"/>
    </row>
    <row r="109" spans="1:60" s="10" customFormat="1" ht="15" customHeight="1">
      <c r="A109" s="11"/>
      <c r="B109" s="11"/>
      <c r="C109" s="11"/>
      <c r="D109"/>
      <c r="E109" s="90" t="s">
        <v>49</v>
      </c>
      <c r="F109" s="91">
        <f>(VLOOKUP(E108,'Employee Data'!$J$5:$L$54,2,0))</f>
        <v>0</v>
      </c>
      <c r="G109" s="58" t="s">
        <v>50</v>
      </c>
      <c r="H109" s="57"/>
      <c r="I109" s="35" t="s">
        <v>51</v>
      </c>
      <c r="J109" s="114"/>
      <c r="K109" s="114"/>
      <c r="L109" s="114"/>
      <c r="M109" s="114"/>
      <c r="N109" s="114"/>
      <c r="O109" s="114"/>
      <c r="P109" s="114"/>
      <c r="Q109" s="135"/>
      <c r="R109" s="89"/>
      <c r="S109" s="1"/>
      <c r="T109" s="196" t="b">
        <v>0</v>
      </c>
      <c r="U109" s="60" t="b">
        <v>0</v>
      </c>
      <c r="V109" s="60" t="b">
        <v>0</v>
      </c>
      <c r="W109" s="60" t="b">
        <v>0</v>
      </c>
      <c r="X109" s="60" t="b">
        <v>0</v>
      </c>
      <c r="Y109" s="60" t="b">
        <v>0</v>
      </c>
      <c r="Z109" s="60" t="b">
        <v>0</v>
      </c>
      <c r="AA109" s="60" t="b">
        <v>0</v>
      </c>
      <c r="AB109" s="12"/>
      <c r="AC109" s="28" t="s">
        <v>52</v>
      </c>
      <c r="AD109" s="194">
        <f>MAX(Q110-AD108,0)</f>
        <v>0</v>
      </c>
      <c r="AE109" s="195">
        <f t="shared" ref="AE109" si="117">IF(T109=TRUE,0,AD109*F109*1.5)</f>
        <v>0</v>
      </c>
      <c r="AF109" s="16">
        <f t="shared" si="106"/>
        <v>20</v>
      </c>
      <c r="AG109" s="195">
        <f>IF(U111=AF109,U110,0)</f>
        <v>0</v>
      </c>
      <c r="AH109" s="195">
        <f>IF(V111=AF109,V110,0)</f>
        <v>0</v>
      </c>
      <c r="AI109" s="195">
        <f>IF(W111=AF109,W110,0)</f>
        <v>0</v>
      </c>
      <c r="AJ109" s="195">
        <f>IF(X111=AF109,X110,0)</f>
        <v>0</v>
      </c>
      <c r="AK109" s="195">
        <f>IF(Y111=AF109,Y110,0)</f>
        <v>0</v>
      </c>
      <c r="AL109" s="195">
        <f>IF(Z111=AF109,Z110,0)</f>
        <v>0</v>
      </c>
      <c r="AM109" s="195">
        <f>IF(AA111=AF109,AA110,0)</f>
        <v>0</v>
      </c>
      <c r="AN109" s="195"/>
      <c r="AO109" s="115"/>
      <c r="AP109" s="1"/>
      <c r="AQ109" s="1"/>
      <c r="AR109" s="19"/>
      <c r="AS109" s="19"/>
      <c r="AT109" s="19"/>
      <c r="AU109" s="19"/>
      <c r="AV109" s="19"/>
      <c r="AW109" s="19"/>
      <c r="AX109" s="19"/>
      <c r="AY109" s="19"/>
      <c r="AZ109" s="19"/>
      <c r="BA109" s="19"/>
      <c r="BB109" s="19"/>
      <c r="BC109" s="19"/>
      <c r="BD109" s="19"/>
      <c r="BE109" s="19"/>
      <c r="BF109" s="28"/>
      <c r="BG109" s="28"/>
      <c r="BH109" s="28"/>
    </row>
    <row r="110" spans="1:60" s="10" customFormat="1" ht="15" customHeight="1">
      <c r="A110" s="11"/>
      <c r="B110" s="11"/>
      <c r="C110" s="11"/>
      <c r="D110"/>
      <c r="E110" s="90" t="s">
        <v>53</v>
      </c>
      <c r="F110" s="91">
        <f>(VLOOKUP(E108,'Employee Data'!$J$5:$L$54,3,0))</f>
        <v>0</v>
      </c>
      <c r="G110" s="58" t="s">
        <v>54</v>
      </c>
      <c r="H110" s="57"/>
      <c r="I110" s="35" t="s">
        <v>55</v>
      </c>
      <c r="J110" s="114"/>
      <c r="K110" s="114"/>
      <c r="L110" s="114"/>
      <c r="M110" s="114"/>
      <c r="N110" s="114"/>
      <c r="O110" s="114"/>
      <c r="P110" s="114"/>
      <c r="Q110" s="138">
        <f>AB108</f>
        <v>0</v>
      </c>
      <c r="R110" s="89"/>
      <c r="S110" s="1"/>
      <c r="T110" s="21" t="s">
        <v>25</v>
      </c>
      <c r="U110" s="13">
        <f t="shared" ref="U110:AA110" si="118">IF($T109=TRUE,$F109*40/7,IF(U109=TRUE,$F110*U108,$F109*U108))</f>
        <v>0</v>
      </c>
      <c r="V110" s="13">
        <f t="shared" si="118"/>
        <v>0</v>
      </c>
      <c r="W110" s="13">
        <f t="shared" si="118"/>
        <v>0</v>
      </c>
      <c r="X110" s="13">
        <f t="shared" si="118"/>
        <v>0</v>
      </c>
      <c r="Y110" s="13">
        <f t="shared" si="118"/>
        <v>0</v>
      </c>
      <c r="Z110" s="13">
        <f t="shared" si="118"/>
        <v>0</v>
      </c>
      <c r="AA110" s="13">
        <f t="shared" si="118"/>
        <v>0</v>
      </c>
      <c r="AB110" s="13"/>
      <c r="AC110" s="28"/>
      <c r="AD110" s="194"/>
      <c r="AE110" s="194"/>
      <c r="AF110" s="16">
        <f t="shared" si="106"/>
        <v>30</v>
      </c>
      <c r="AG110" s="195">
        <f>IF(U111=AF110,U110,0)</f>
        <v>0</v>
      </c>
      <c r="AH110" s="195">
        <f>IF(V111=AF110,V110,0)</f>
        <v>0</v>
      </c>
      <c r="AI110" s="195">
        <f>IF(W111=AF110,W110,0)</f>
        <v>0</v>
      </c>
      <c r="AJ110" s="195">
        <f>IF(X111=AF110,X110,0)</f>
        <v>0</v>
      </c>
      <c r="AK110" s="195">
        <f>IF(Y111=AF110,Y110,0)</f>
        <v>0</v>
      </c>
      <c r="AL110" s="195">
        <f>IF(Z111=AF110,Z110,0)</f>
        <v>0</v>
      </c>
      <c r="AM110" s="195">
        <f>IF(AA111=AF110,AA110,0)</f>
        <v>0</v>
      </c>
      <c r="AN110" s="195"/>
      <c r="AO110" s="115"/>
      <c r="AP110" s="1"/>
      <c r="AQ110" s="1"/>
      <c r="AR110" s="201"/>
      <c r="AS110" s="201"/>
      <c r="AT110" s="201"/>
      <c r="AU110" s="201"/>
      <c r="AV110" s="201"/>
      <c r="AW110" s="201"/>
      <c r="AX110" s="201"/>
      <c r="AY110" s="201"/>
      <c r="AZ110" s="201"/>
      <c r="BA110" s="201"/>
      <c r="BB110" s="201"/>
      <c r="BC110" s="201"/>
      <c r="BD110" s="201"/>
      <c r="BE110" s="201"/>
      <c r="BF110" s="28"/>
      <c r="BG110" s="28"/>
      <c r="BH110" s="28"/>
    </row>
    <row r="111" spans="1:60" s="10" customFormat="1" ht="15" customHeight="1" thickBot="1">
      <c r="A111" s="11"/>
      <c r="B111" s="11"/>
      <c r="C111" s="11"/>
      <c r="D111"/>
      <c r="E111" s="36"/>
      <c r="F111" s="34"/>
      <c r="G111" s="197"/>
      <c r="H111" s="59" t="b">
        <v>0</v>
      </c>
      <c r="I111" s="198"/>
      <c r="J111" s="56" t="s">
        <v>62</v>
      </c>
      <c r="K111" s="56" t="s">
        <v>62</v>
      </c>
      <c r="L111" s="56" t="s">
        <v>62</v>
      </c>
      <c r="M111" s="56" t="s">
        <v>62</v>
      </c>
      <c r="N111" s="56" t="s">
        <v>62</v>
      </c>
      <c r="O111" s="56" t="s">
        <v>62</v>
      </c>
      <c r="P111" s="56" t="s">
        <v>62</v>
      </c>
      <c r="Q111" s="139"/>
      <c r="R111"/>
      <c r="S111" s="1"/>
      <c r="T111" s="21" t="s">
        <v>57</v>
      </c>
      <c r="U111" s="12">
        <f t="shared" ref="U111:AA111" si="119">IF(ISBLANK(J114)=TRUE,$I108,J114)</f>
        <v>0</v>
      </c>
      <c r="V111" s="12">
        <f t="shared" si="119"/>
        <v>0</v>
      </c>
      <c r="W111" s="12">
        <f t="shared" si="119"/>
        <v>0</v>
      </c>
      <c r="X111" s="12">
        <f t="shared" si="119"/>
        <v>0</v>
      </c>
      <c r="Y111" s="12">
        <f t="shared" si="119"/>
        <v>0</v>
      </c>
      <c r="Z111" s="12">
        <f t="shared" si="119"/>
        <v>0</v>
      </c>
      <c r="AA111" s="12">
        <f t="shared" si="119"/>
        <v>0</v>
      </c>
      <c r="AB111" s="14"/>
      <c r="AC111" s="28"/>
      <c r="AD111" s="194"/>
      <c r="AE111" s="194"/>
      <c r="AF111" s="16">
        <f t="shared" si="106"/>
        <v>40</v>
      </c>
      <c r="AG111" s="195">
        <f>IF(U111=AF111,U110,0)</f>
        <v>0</v>
      </c>
      <c r="AH111" s="195">
        <f>IF(V111=AF111,V110,0)</f>
        <v>0</v>
      </c>
      <c r="AI111" s="195">
        <f>IF(W111=AF111,W110,0)</f>
        <v>0</v>
      </c>
      <c r="AJ111" s="195">
        <f>IF(X111=AF111,X110,0)</f>
        <v>0</v>
      </c>
      <c r="AK111" s="195">
        <f>IF(Y111=AF111,Y110,0)</f>
        <v>0</v>
      </c>
      <c r="AL111" s="195">
        <f>IF(Z111=AF111,Z110,0)</f>
        <v>0</v>
      </c>
      <c r="AM111" s="195">
        <f>IF(AA111=AF111,AA110,0)</f>
        <v>0</v>
      </c>
      <c r="AN111" s="195"/>
      <c r="AO111" s="115"/>
      <c r="AP111" s="1"/>
      <c r="AQ111" s="1"/>
      <c r="AR111" s="201"/>
      <c r="AS111" s="201"/>
      <c r="AT111" s="201"/>
      <c r="AU111" s="201"/>
      <c r="AV111" s="201"/>
      <c r="AW111" s="201"/>
      <c r="AX111" s="201"/>
      <c r="AY111" s="201"/>
      <c r="AZ111" s="201"/>
      <c r="BA111" s="201"/>
      <c r="BB111" s="201"/>
      <c r="BC111" s="201"/>
      <c r="BD111" s="201"/>
      <c r="BE111" s="201"/>
      <c r="BF111" s="28"/>
      <c r="BG111" s="28"/>
      <c r="BH111" s="28"/>
    </row>
    <row r="112" spans="1:60" s="10" customFormat="1" ht="15" customHeight="1" thickBot="1">
      <c r="A112" s="11"/>
      <c r="B112" s="11"/>
      <c r="C112" s="11"/>
      <c r="D112"/>
      <c r="E112" s="141" t="s">
        <v>58</v>
      </c>
      <c r="F112" s="142"/>
      <c r="G112" s="92"/>
      <c r="H112" s="93"/>
      <c r="I112" s="94" t="s">
        <v>59</v>
      </c>
      <c r="J112" s="114"/>
      <c r="K112" s="104"/>
      <c r="L112" s="104"/>
      <c r="M112" s="104"/>
      <c r="N112" s="104"/>
      <c r="O112" s="104"/>
      <c r="P112" s="104"/>
      <c r="Q112" s="139"/>
      <c r="R112"/>
      <c r="S112" s="1"/>
      <c r="T112" s="199"/>
      <c r="U112" s="28"/>
      <c r="V112" s="28"/>
      <c r="W112" s="28"/>
      <c r="X112" s="28"/>
      <c r="Y112" s="28"/>
      <c r="Z112" s="28"/>
      <c r="AA112" s="28"/>
      <c r="AB112" s="12"/>
      <c r="AC112" s="28"/>
      <c r="AD112" s="200"/>
      <c r="AE112" s="200"/>
      <c r="AF112" s="16">
        <f t="shared" si="106"/>
        <v>60</v>
      </c>
      <c r="AG112" s="195">
        <f>IF(U111=AF112,U110,0)</f>
        <v>0</v>
      </c>
      <c r="AH112" s="195">
        <f>IF(V111=AF112,V110,0)</f>
        <v>0</v>
      </c>
      <c r="AI112" s="195">
        <f>IF(W111=AF112,W110,0)</f>
        <v>0</v>
      </c>
      <c r="AJ112" s="195">
        <f>IF(X111=AF112,X110,0)</f>
        <v>0</v>
      </c>
      <c r="AK112" s="195">
        <f>IF(Y111=AF112,Y110,0)</f>
        <v>0</v>
      </c>
      <c r="AL112" s="195">
        <f>IF(Z111=AF112,Z110,0)</f>
        <v>0</v>
      </c>
      <c r="AM112" s="195">
        <f>IF(AA111=AF112,AA110,0)</f>
        <v>0</v>
      </c>
      <c r="AN112" s="195"/>
      <c r="AO112" s="115"/>
      <c r="AP112" s="1"/>
      <c r="AQ112" s="1"/>
      <c r="AR112" s="201"/>
      <c r="AS112" s="201"/>
      <c r="AT112" s="201"/>
      <c r="AU112" s="201"/>
      <c r="AV112" s="201"/>
      <c r="AW112" s="201"/>
      <c r="AX112" s="201"/>
      <c r="AY112" s="201"/>
      <c r="AZ112" s="201"/>
      <c r="BA112" s="201"/>
      <c r="BB112" s="201"/>
      <c r="BC112" s="201"/>
      <c r="BD112" s="201"/>
      <c r="BE112" s="201"/>
      <c r="BF112" s="28"/>
      <c r="BG112" s="28"/>
      <c r="BH112" s="28"/>
    </row>
    <row r="113" spans="1:60" s="10" customFormat="1" ht="15" customHeight="1">
      <c r="A113" s="11"/>
      <c r="B113" s="11"/>
      <c r="C113" s="11"/>
      <c r="D113"/>
      <c r="E113" s="95"/>
      <c r="F113" s="96"/>
      <c r="G113" s="97"/>
      <c r="H113" s="93"/>
      <c r="I113" s="98" t="s">
        <v>60</v>
      </c>
      <c r="J113" s="104"/>
      <c r="K113" s="104"/>
      <c r="L113" s="104"/>
      <c r="M113" s="104"/>
      <c r="N113" s="104"/>
      <c r="O113" s="104"/>
      <c r="P113" s="104"/>
      <c r="Q113" s="139"/>
      <c r="R113"/>
      <c r="S113" s="1"/>
      <c r="T113" s="21"/>
      <c r="U113" s="12"/>
      <c r="V113" s="12"/>
      <c r="W113" s="12"/>
      <c r="X113" s="12"/>
      <c r="Y113" s="12"/>
      <c r="Z113" s="12"/>
      <c r="AA113" s="12"/>
      <c r="AB113" s="12"/>
      <c r="AC113" s="28"/>
      <c r="AD113" s="200"/>
      <c r="AE113" s="200"/>
      <c r="AF113" s="16">
        <f t="shared" si="106"/>
        <v>70</v>
      </c>
      <c r="AG113" s="195">
        <f>IF(U111=AF113,U110,0)</f>
        <v>0</v>
      </c>
      <c r="AH113" s="195">
        <f>IF(V111=AF113,V110,0)</f>
        <v>0</v>
      </c>
      <c r="AI113" s="195">
        <f>IF(W111=AF113,W110,0)</f>
        <v>0</v>
      </c>
      <c r="AJ113" s="195">
        <f>IF(X111=AF113,X110,0)</f>
        <v>0</v>
      </c>
      <c r="AK113" s="195">
        <f>IF(Y111=AF113,Y110,0)</f>
        <v>0</v>
      </c>
      <c r="AL113" s="195">
        <f>IF(Z111=AF113,Z110,0)</f>
        <v>0</v>
      </c>
      <c r="AM113" s="195">
        <f>IF(AA111=AF113,AA110,0)</f>
        <v>0</v>
      </c>
      <c r="AN113" s="195"/>
      <c r="AO113" s="115"/>
      <c r="AP113" s="1"/>
      <c r="AQ113" s="1"/>
      <c r="AR113" s="201"/>
      <c r="AS113" s="201"/>
      <c r="AT113" s="201"/>
      <c r="AU113" s="201"/>
      <c r="AV113" s="201"/>
      <c r="AW113" s="201"/>
      <c r="AX113" s="201"/>
      <c r="AY113" s="201"/>
      <c r="AZ113" s="201"/>
      <c r="BA113" s="201"/>
      <c r="BB113" s="201"/>
      <c r="BC113" s="201"/>
      <c r="BD113" s="201"/>
      <c r="BE113" s="201"/>
      <c r="BF113" s="28"/>
      <c r="BG113" s="28"/>
      <c r="BH113" s="28"/>
    </row>
    <row r="114" spans="1:60" ht="15" customHeight="1" thickBot="1">
      <c r="B114" s="11"/>
      <c r="C114" s="11"/>
      <c r="D114"/>
      <c r="E114" s="99"/>
      <c r="F114" s="100"/>
      <c r="G114" s="101"/>
      <c r="H114" s="102"/>
      <c r="I114" s="103" t="s">
        <v>61</v>
      </c>
      <c r="J114" s="105"/>
      <c r="K114" s="105"/>
      <c r="L114" s="105"/>
      <c r="M114" s="105"/>
      <c r="N114" s="105"/>
      <c r="O114" s="105"/>
      <c r="P114" s="105"/>
      <c r="Q114" s="140"/>
      <c r="R114"/>
      <c r="T114" s="199"/>
      <c r="AF114" s="16">
        <f t="shared" si="106"/>
        <v>0</v>
      </c>
      <c r="AG114" s="195">
        <f>IF(U111=AF114,U110,0)</f>
        <v>0</v>
      </c>
      <c r="AH114" s="195">
        <f>IF(V111=AF114,V110,0)</f>
        <v>0</v>
      </c>
      <c r="AI114" s="195">
        <f>IF(W111=AF114,W110,0)</f>
        <v>0</v>
      </c>
      <c r="AJ114" s="195">
        <f>IF(X111=AF114,X110,0)</f>
        <v>0</v>
      </c>
      <c r="AK114" s="195">
        <f>IF(Y111=AF114,Y110,0)</f>
        <v>0</v>
      </c>
      <c r="AL114" s="195">
        <f>IF(Z111=AF114,Z110,0)</f>
        <v>0</v>
      </c>
      <c r="AM114" s="195">
        <f>IF(AA111=AF114,AA110,0)</f>
        <v>0</v>
      </c>
      <c r="AN114" s="195"/>
      <c r="AR114" s="201"/>
      <c r="AS114" s="201"/>
      <c r="AT114" s="201"/>
      <c r="AU114" s="201"/>
      <c r="AV114" s="201"/>
      <c r="AW114" s="201"/>
      <c r="AX114" s="201"/>
      <c r="AY114" s="201"/>
      <c r="AZ114" s="201"/>
      <c r="BA114" s="201"/>
      <c r="BB114" s="201"/>
      <c r="BC114" s="201"/>
      <c r="BD114" s="201"/>
      <c r="BE114" s="201"/>
      <c r="BH114" s="28"/>
    </row>
    <row r="115" spans="1:60" ht="9" customHeight="1" thickTop="1" thickBot="1">
      <c r="A115" s="11"/>
      <c r="B115" s="11"/>
      <c r="C115" s="11"/>
      <c r="D115"/>
      <c r="E115"/>
      <c r="F115"/>
      <c r="G115"/>
      <c r="H115"/>
      <c r="I115"/>
      <c r="J115"/>
      <c r="K115"/>
      <c r="L115"/>
      <c r="M115"/>
      <c r="N115"/>
      <c r="O115"/>
      <c r="P115"/>
      <c r="Q115"/>
      <c r="R115"/>
      <c r="T115" s="20"/>
      <c r="AR115" s="18"/>
      <c r="AS115" s="18"/>
      <c r="AT115" s="18"/>
      <c r="AU115" s="18"/>
      <c r="AV115" s="18"/>
      <c r="AW115" s="18"/>
      <c r="AX115" s="18"/>
      <c r="AY115" s="18"/>
      <c r="AZ115" s="18"/>
      <c r="BA115" s="18"/>
      <c r="BB115" s="18"/>
      <c r="BC115" s="18"/>
      <c r="BD115" s="18"/>
      <c r="BE115" s="18"/>
      <c r="BH115" s="28"/>
    </row>
    <row r="116" spans="1:60" s="11" customFormat="1" ht="15" customHeight="1" thickTop="1" thickBot="1">
      <c r="D116"/>
      <c r="E116" s="136">
        <v>0</v>
      </c>
      <c r="F116" s="137"/>
      <c r="G116" s="46"/>
      <c r="H116" s="87" t="s">
        <v>45</v>
      </c>
      <c r="I116" s="88">
        <f>VLOOKUP(E116,$B$20:$C$69,2,0)</f>
        <v>0</v>
      </c>
      <c r="J116" s="62">
        <f>J$16</f>
        <v>41729</v>
      </c>
      <c r="K116" s="62">
        <f t="shared" ref="K116:P116" si="120">K$16</f>
        <v>41730</v>
      </c>
      <c r="L116" s="62">
        <f t="shared" si="120"/>
        <v>41731</v>
      </c>
      <c r="M116" s="62">
        <f t="shared" si="120"/>
        <v>41732</v>
      </c>
      <c r="N116" s="62">
        <f t="shared" si="120"/>
        <v>41733</v>
      </c>
      <c r="O116" s="62">
        <f t="shared" si="120"/>
        <v>41734</v>
      </c>
      <c r="P116" s="62">
        <f t="shared" si="120"/>
        <v>41735</v>
      </c>
      <c r="Q116" s="134" t="s">
        <v>46</v>
      </c>
      <c r="R116"/>
      <c r="S116" s="1"/>
      <c r="T116" s="21" t="s">
        <v>47</v>
      </c>
      <c r="U116" s="13">
        <f t="shared" ref="U116:AA116" si="121">IF(ISBLANK(J120)=TRUE,(J118-J117)*24,(J118-J117)*24-$G120/60)</f>
        <v>0</v>
      </c>
      <c r="V116" s="13">
        <f t="shared" si="121"/>
        <v>0</v>
      </c>
      <c r="W116" s="13">
        <f t="shared" si="121"/>
        <v>0</v>
      </c>
      <c r="X116" s="13">
        <f t="shared" si="121"/>
        <v>0</v>
      </c>
      <c r="Y116" s="13">
        <f t="shared" si="121"/>
        <v>0</v>
      </c>
      <c r="Z116" s="13">
        <f t="shared" si="121"/>
        <v>0</v>
      </c>
      <c r="AA116" s="13">
        <f t="shared" si="121"/>
        <v>0</v>
      </c>
      <c r="AB116" s="13">
        <f>SUM(U116:AA116)</f>
        <v>0</v>
      </c>
      <c r="AC116" s="28" t="s">
        <v>48</v>
      </c>
      <c r="AD116" s="194">
        <f>MIN(Q118,40)</f>
        <v>0</v>
      </c>
      <c r="AE116" s="195"/>
      <c r="AF116" s="16">
        <f>AF108</f>
        <v>10</v>
      </c>
      <c r="AG116" s="195">
        <f>IF(U119=AF116,U118,0)</f>
        <v>0</v>
      </c>
      <c r="AH116" s="195">
        <f>IF(V119=AF116,V118,0)</f>
        <v>0</v>
      </c>
      <c r="AI116" s="195">
        <f>IF(W119=AF116,W118,0)</f>
        <v>0</v>
      </c>
      <c r="AJ116" s="195">
        <f>IF(X119=AF116,X118,0)</f>
        <v>0</v>
      </c>
      <c r="AK116" s="195">
        <f>IF(Y119=AF116,Y118,0)</f>
        <v>0</v>
      </c>
      <c r="AL116" s="195">
        <f>IF(Z119=AF116,Z118,0)</f>
        <v>0</v>
      </c>
      <c r="AM116" s="195">
        <f>IF(AA119=AF116,AA118,0)</f>
        <v>0</v>
      </c>
      <c r="AN116" s="195"/>
      <c r="AO116" s="115">
        <f>SUM(AG116:AM122)</f>
        <v>0</v>
      </c>
      <c r="AP116" s="1"/>
      <c r="AQ116" s="1"/>
      <c r="AR116" s="18"/>
      <c r="AS116" s="18"/>
      <c r="AT116" s="18"/>
      <c r="AU116" s="18"/>
      <c r="AV116" s="18"/>
      <c r="AW116" s="18"/>
      <c r="AX116" s="18"/>
      <c r="AY116" s="18"/>
      <c r="AZ116" s="18"/>
      <c r="BA116" s="18"/>
      <c r="BB116" s="18"/>
      <c r="BC116" s="18"/>
      <c r="BD116" s="18"/>
      <c r="BE116" s="18"/>
    </row>
    <row r="117" spans="1:60" s="10" customFormat="1" ht="15" customHeight="1">
      <c r="A117" s="11"/>
      <c r="B117" s="11"/>
      <c r="C117" s="11"/>
      <c r="D117"/>
      <c r="E117" s="90" t="s">
        <v>49</v>
      </c>
      <c r="F117" s="91">
        <f>(VLOOKUP(E116,'Employee Data'!$J$5:$L$54,2,0))</f>
        <v>0</v>
      </c>
      <c r="G117" s="58" t="s">
        <v>50</v>
      </c>
      <c r="H117" s="57"/>
      <c r="I117" s="35" t="s">
        <v>51</v>
      </c>
      <c r="J117" s="114"/>
      <c r="K117" s="114"/>
      <c r="L117" s="114"/>
      <c r="M117" s="114"/>
      <c r="N117" s="114"/>
      <c r="O117" s="114"/>
      <c r="P117" s="114"/>
      <c r="Q117" s="135"/>
      <c r="R117" s="89"/>
      <c r="S117" s="1"/>
      <c r="T117" s="196" t="b">
        <v>0</v>
      </c>
      <c r="U117" s="60" t="b">
        <v>0</v>
      </c>
      <c r="V117" s="60" t="b">
        <v>0</v>
      </c>
      <c r="W117" s="60" t="b">
        <v>0</v>
      </c>
      <c r="X117" s="60" t="b">
        <v>0</v>
      </c>
      <c r="Y117" s="60" t="b">
        <v>0</v>
      </c>
      <c r="Z117" s="60" t="b">
        <v>0</v>
      </c>
      <c r="AA117" s="60" t="b">
        <v>0</v>
      </c>
      <c r="AB117" s="12"/>
      <c r="AC117" s="28" t="s">
        <v>52</v>
      </c>
      <c r="AD117" s="194">
        <f>MAX(Q118-AD116,0)</f>
        <v>0</v>
      </c>
      <c r="AE117" s="195">
        <f t="shared" ref="AE117" si="122">IF(T117=TRUE,0,AD117*F117*1.5)</f>
        <v>0</v>
      </c>
      <c r="AF117" s="16">
        <f t="shared" si="106"/>
        <v>20</v>
      </c>
      <c r="AG117" s="195">
        <f>IF(U119=AF117,U118,0)</f>
        <v>0</v>
      </c>
      <c r="AH117" s="195">
        <f>IF(V119=AF117,V118,0)</f>
        <v>0</v>
      </c>
      <c r="AI117" s="195">
        <f>IF(W119=AF117,W118,0)</f>
        <v>0</v>
      </c>
      <c r="AJ117" s="195">
        <f>IF(X119=AF117,X118,0)</f>
        <v>0</v>
      </c>
      <c r="AK117" s="195">
        <f>IF(Y119=AF117,Y118,0)</f>
        <v>0</v>
      </c>
      <c r="AL117" s="195">
        <f>IF(Z119=AF117,Z118,0)</f>
        <v>0</v>
      </c>
      <c r="AM117" s="195">
        <f>IF(AA119=AF117,AA118,0)</f>
        <v>0</v>
      </c>
      <c r="AN117" s="195"/>
      <c r="AO117" s="115"/>
      <c r="AP117" s="1"/>
      <c r="AQ117" s="1"/>
      <c r="AR117" s="19"/>
      <c r="AS117" s="19"/>
      <c r="AT117" s="19"/>
      <c r="AU117" s="19"/>
      <c r="AV117" s="19"/>
      <c r="AW117" s="19"/>
      <c r="AX117" s="19"/>
      <c r="AY117" s="19"/>
      <c r="AZ117" s="19"/>
      <c r="BA117" s="19"/>
      <c r="BB117" s="19"/>
      <c r="BC117" s="19"/>
      <c r="BD117" s="19"/>
      <c r="BE117" s="19"/>
      <c r="BF117" s="28"/>
      <c r="BG117" s="28"/>
      <c r="BH117" s="28"/>
    </row>
    <row r="118" spans="1:60" s="10" customFormat="1" ht="15" customHeight="1">
      <c r="A118" s="11"/>
      <c r="B118" s="11"/>
      <c r="C118" s="11"/>
      <c r="D118"/>
      <c r="E118" s="90" t="s">
        <v>53</v>
      </c>
      <c r="F118" s="91">
        <f>(VLOOKUP(E116,'Employee Data'!$J$5:$L$54,3,0))</f>
        <v>0</v>
      </c>
      <c r="G118" s="58" t="s">
        <v>54</v>
      </c>
      <c r="H118" s="57"/>
      <c r="I118" s="35" t="s">
        <v>55</v>
      </c>
      <c r="J118" s="114"/>
      <c r="K118" s="114"/>
      <c r="L118" s="114"/>
      <c r="M118" s="114"/>
      <c r="N118" s="114"/>
      <c r="O118" s="114"/>
      <c r="P118" s="114"/>
      <c r="Q118" s="138">
        <f>AB116</f>
        <v>0</v>
      </c>
      <c r="R118" s="89"/>
      <c r="S118" s="1"/>
      <c r="T118" s="21" t="s">
        <v>25</v>
      </c>
      <c r="U118" s="13">
        <f t="shared" ref="U118:AA118" si="123">IF($T117=TRUE,$F117*40/7,IF(U117=TRUE,$F118*U116,$F117*U116))</f>
        <v>0</v>
      </c>
      <c r="V118" s="13">
        <f t="shared" si="123"/>
        <v>0</v>
      </c>
      <c r="W118" s="13">
        <f t="shared" si="123"/>
        <v>0</v>
      </c>
      <c r="X118" s="13">
        <f t="shared" si="123"/>
        <v>0</v>
      </c>
      <c r="Y118" s="13">
        <f t="shared" si="123"/>
        <v>0</v>
      </c>
      <c r="Z118" s="13">
        <f t="shared" si="123"/>
        <v>0</v>
      </c>
      <c r="AA118" s="13">
        <f t="shared" si="123"/>
        <v>0</v>
      </c>
      <c r="AB118" s="13"/>
      <c r="AC118" s="28"/>
      <c r="AD118" s="194"/>
      <c r="AE118" s="194"/>
      <c r="AF118" s="16">
        <f t="shared" si="106"/>
        <v>30</v>
      </c>
      <c r="AG118" s="195">
        <f>IF(U119=AF118,U118,0)</f>
        <v>0</v>
      </c>
      <c r="AH118" s="195">
        <f>IF(V119=AF118,V118,0)</f>
        <v>0</v>
      </c>
      <c r="AI118" s="195">
        <f>IF(W119=AF118,W118,0)</f>
        <v>0</v>
      </c>
      <c r="AJ118" s="195">
        <f>IF(X119=AF118,X118,0)</f>
        <v>0</v>
      </c>
      <c r="AK118" s="195">
        <f>IF(Y119=AF118,Y118,0)</f>
        <v>0</v>
      </c>
      <c r="AL118" s="195">
        <f>IF(Z119=AF118,Z118,0)</f>
        <v>0</v>
      </c>
      <c r="AM118" s="195">
        <f>IF(AA119=AF118,AA118,0)</f>
        <v>0</v>
      </c>
      <c r="AN118" s="195"/>
      <c r="AO118" s="115"/>
      <c r="AP118" s="1"/>
      <c r="AQ118" s="1"/>
      <c r="AR118" s="201"/>
      <c r="AS118" s="201"/>
      <c r="AT118" s="201"/>
      <c r="AU118" s="201"/>
      <c r="AV118" s="201"/>
      <c r="AW118" s="201"/>
      <c r="AX118" s="201"/>
      <c r="AY118" s="201"/>
      <c r="AZ118" s="201"/>
      <c r="BA118" s="201"/>
      <c r="BB118" s="201"/>
      <c r="BC118" s="201"/>
      <c r="BD118" s="201"/>
      <c r="BE118" s="201"/>
      <c r="BF118" s="28"/>
      <c r="BG118" s="28"/>
      <c r="BH118" s="28"/>
    </row>
    <row r="119" spans="1:60" s="10" customFormat="1" ht="15" customHeight="1" thickBot="1">
      <c r="A119" s="11"/>
      <c r="B119" s="11"/>
      <c r="C119" s="11"/>
      <c r="D119"/>
      <c r="E119" s="36"/>
      <c r="F119" s="34"/>
      <c r="G119" s="197"/>
      <c r="H119" s="59" t="b">
        <v>0</v>
      </c>
      <c r="I119" s="198"/>
      <c r="J119" s="56" t="s">
        <v>62</v>
      </c>
      <c r="K119" s="56" t="s">
        <v>62</v>
      </c>
      <c r="L119" s="56" t="s">
        <v>62</v>
      </c>
      <c r="M119" s="56" t="s">
        <v>62</v>
      </c>
      <c r="N119" s="56" t="s">
        <v>62</v>
      </c>
      <c r="O119" s="56" t="s">
        <v>62</v>
      </c>
      <c r="P119" s="56" t="s">
        <v>62</v>
      </c>
      <c r="Q119" s="139"/>
      <c r="R119"/>
      <c r="S119" s="1"/>
      <c r="T119" s="21" t="s">
        <v>57</v>
      </c>
      <c r="U119" s="12">
        <f t="shared" ref="U119:AA119" si="124">IF(ISBLANK(J122)=TRUE,$I116,J122)</f>
        <v>0</v>
      </c>
      <c r="V119" s="12">
        <f t="shared" si="124"/>
        <v>0</v>
      </c>
      <c r="W119" s="12">
        <f t="shared" si="124"/>
        <v>0</v>
      </c>
      <c r="X119" s="12">
        <f t="shared" si="124"/>
        <v>0</v>
      </c>
      <c r="Y119" s="12">
        <f t="shared" si="124"/>
        <v>0</v>
      </c>
      <c r="Z119" s="12">
        <f t="shared" si="124"/>
        <v>0</v>
      </c>
      <c r="AA119" s="12">
        <f t="shared" si="124"/>
        <v>0</v>
      </c>
      <c r="AB119" s="14"/>
      <c r="AC119" s="28"/>
      <c r="AD119" s="194"/>
      <c r="AE119" s="194"/>
      <c r="AF119" s="16">
        <f t="shared" si="106"/>
        <v>40</v>
      </c>
      <c r="AG119" s="195">
        <f>IF(U119=AF119,U118,0)</f>
        <v>0</v>
      </c>
      <c r="AH119" s="195">
        <f>IF(V119=AF119,V118,0)</f>
        <v>0</v>
      </c>
      <c r="AI119" s="195">
        <f>IF(W119=AF119,W118,0)</f>
        <v>0</v>
      </c>
      <c r="AJ119" s="195">
        <f>IF(X119=AF119,X118,0)</f>
        <v>0</v>
      </c>
      <c r="AK119" s="195">
        <f>IF(Y119=AF119,Y118,0)</f>
        <v>0</v>
      </c>
      <c r="AL119" s="195">
        <f>IF(Z119=AF119,Z118,0)</f>
        <v>0</v>
      </c>
      <c r="AM119" s="195">
        <f>IF(AA119=AF119,AA118,0)</f>
        <v>0</v>
      </c>
      <c r="AN119" s="195"/>
      <c r="AO119" s="115"/>
      <c r="AP119" s="1"/>
      <c r="AQ119" s="1"/>
      <c r="AR119" s="201"/>
      <c r="AS119" s="201"/>
      <c r="AT119" s="201"/>
      <c r="AU119" s="201"/>
      <c r="AV119" s="201"/>
      <c r="AW119" s="201"/>
      <c r="AX119" s="201"/>
      <c r="AY119" s="201"/>
      <c r="AZ119" s="201"/>
      <c r="BA119" s="201"/>
      <c r="BB119" s="201"/>
      <c r="BC119" s="201"/>
      <c r="BD119" s="201"/>
      <c r="BE119" s="201"/>
      <c r="BF119" s="28"/>
      <c r="BG119" s="28"/>
      <c r="BH119" s="28"/>
    </row>
    <row r="120" spans="1:60" s="10" customFormat="1" ht="15" customHeight="1" thickBot="1">
      <c r="A120" s="11"/>
      <c r="B120" s="11"/>
      <c r="C120" s="11"/>
      <c r="D120"/>
      <c r="E120" s="141" t="s">
        <v>58</v>
      </c>
      <c r="F120" s="142"/>
      <c r="G120" s="92"/>
      <c r="H120" s="93"/>
      <c r="I120" s="94" t="s">
        <v>59</v>
      </c>
      <c r="J120" s="114"/>
      <c r="K120" s="104"/>
      <c r="L120" s="104"/>
      <c r="M120" s="104"/>
      <c r="N120" s="104"/>
      <c r="O120" s="104"/>
      <c r="P120" s="104"/>
      <c r="Q120" s="139"/>
      <c r="R120"/>
      <c r="S120" s="1"/>
      <c r="T120" s="199"/>
      <c r="U120" s="28"/>
      <c r="V120" s="28"/>
      <c r="W120" s="28"/>
      <c r="X120" s="28"/>
      <c r="Y120" s="28"/>
      <c r="Z120" s="28"/>
      <c r="AA120" s="28"/>
      <c r="AB120" s="12"/>
      <c r="AC120" s="28"/>
      <c r="AD120" s="200"/>
      <c r="AE120" s="200"/>
      <c r="AF120" s="16">
        <f t="shared" si="106"/>
        <v>60</v>
      </c>
      <c r="AG120" s="195">
        <f>IF(U119=AF120,U118,0)</f>
        <v>0</v>
      </c>
      <c r="AH120" s="195">
        <f>IF(V119=AF120,V118,0)</f>
        <v>0</v>
      </c>
      <c r="AI120" s="195">
        <f>IF(W119=AF120,W118,0)</f>
        <v>0</v>
      </c>
      <c r="AJ120" s="195">
        <f>IF(X119=AF120,X118,0)</f>
        <v>0</v>
      </c>
      <c r="AK120" s="195">
        <f>IF(Y119=AF120,Y118,0)</f>
        <v>0</v>
      </c>
      <c r="AL120" s="195">
        <f>IF(Z119=AF120,Z118,0)</f>
        <v>0</v>
      </c>
      <c r="AM120" s="195">
        <f>IF(AA119=AF120,AA118,0)</f>
        <v>0</v>
      </c>
      <c r="AN120" s="195"/>
      <c r="AO120" s="115"/>
      <c r="AP120" s="1"/>
      <c r="AQ120" s="1"/>
      <c r="AR120" s="201"/>
      <c r="AS120" s="201"/>
      <c r="AT120" s="201"/>
      <c r="AU120" s="201"/>
      <c r="AV120" s="201"/>
      <c r="AW120" s="201"/>
      <c r="AX120" s="201"/>
      <c r="AY120" s="201"/>
      <c r="AZ120" s="201"/>
      <c r="BA120" s="201"/>
      <c r="BB120" s="201"/>
      <c r="BC120" s="201"/>
      <c r="BD120" s="201"/>
      <c r="BE120" s="201"/>
      <c r="BF120" s="28"/>
      <c r="BG120" s="28"/>
      <c r="BH120" s="28"/>
    </row>
    <row r="121" spans="1:60" s="10" customFormat="1" ht="15" customHeight="1">
      <c r="A121" s="11"/>
      <c r="B121" s="11"/>
      <c r="C121" s="11"/>
      <c r="D121"/>
      <c r="E121" s="95"/>
      <c r="F121" s="96"/>
      <c r="G121" s="97"/>
      <c r="H121" s="93"/>
      <c r="I121" s="98" t="s">
        <v>60</v>
      </c>
      <c r="J121" s="104"/>
      <c r="K121" s="104"/>
      <c r="L121" s="104"/>
      <c r="M121" s="104"/>
      <c r="N121" s="104"/>
      <c r="O121" s="104"/>
      <c r="P121" s="104"/>
      <c r="Q121" s="139"/>
      <c r="R121"/>
      <c r="S121" s="1"/>
      <c r="T121" s="21"/>
      <c r="U121" s="12"/>
      <c r="V121" s="12"/>
      <c r="W121" s="12"/>
      <c r="X121" s="12"/>
      <c r="Y121" s="12"/>
      <c r="Z121" s="12"/>
      <c r="AA121" s="12"/>
      <c r="AB121" s="12"/>
      <c r="AC121" s="28"/>
      <c r="AD121" s="200"/>
      <c r="AE121" s="200"/>
      <c r="AF121" s="16">
        <f t="shared" si="106"/>
        <v>70</v>
      </c>
      <c r="AG121" s="195">
        <f>IF(U119=AF121,U118,0)</f>
        <v>0</v>
      </c>
      <c r="AH121" s="195">
        <f>IF(V119=AF121,V118,0)</f>
        <v>0</v>
      </c>
      <c r="AI121" s="195">
        <f>IF(W119=AF121,W118,0)</f>
        <v>0</v>
      </c>
      <c r="AJ121" s="195">
        <f>IF(X119=AF121,X118,0)</f>
        <v>0</v>
      </c>
      <c r="AK121" s="195">
        <f>IF(Y119=AF121,Y118,0)</f>
        <v>0</v>
      </c>
      <c r="AL121" s="195">
        <f>IF(Z119=AF121,Z118,0)</f>
        <v>0</v>
      </c>
      <c r="AM121" s="195">
        <f>IF(AA119=AF121,AA118,0)</f>
        <v>0</v>
      </c>
      <c r="AN121" s="195"/>
      <c r="AO121" s="115"/>
      <c r="AP121" s="1"/>
      <c r="AQ121" s="1"/>
      <c r="AR121" s="201"/>
      <c r="AS121" s="201"/>
      <c r="AT121" s="201"/>
      <c r="AU121" s="201"/>
      <c r="AV121" s="201"/>
      <c r="AW121" s="201"/>
      <c r="AX121" s="201"/>
      <c r="AY121" s="201"/>
      <c r="AZ121" s="201"/>
      <c r="BA121" s="201"/>
      <c r="BB121" s="201"/>
      <c r="BC121" s="201"/>
      <c r="BD121" s="201"/>
      <c r="BE121" s="201"/>
      <c r="BF121" s="28"/>
      <c r="BG121" s="28"/>
      <c r="BH121" s="28"/>
    </row>
    <row r="122" spans="1:60" ht="15" customHeight="1" thickBot="1">
      <c r="B122" s="11"/>
      <c r="C122" s="11"/>
      <c r="D122"/>
      <c r="E122" s="99"/>
      <c r="F122" s="100"/>
      <c r="G122" s="101"/>
      <c r="H122" s="102"/>
      <c r="I122" s="103" t="s">
        <v>61</v>
      </c>
      <c r="J122" s="105"/>
      <c r="K122" s="105"/>
      <c r="L122" s="105"/>
      <c r="M122" s="105"/>
      <c r="N122" s="105"/>
      <c r="O122" s="105"/>
      <c r="P122" s="105"/>
      <c r="Q122" s="140"/>
      <c r="R122"/>
      <c r="T122" s="199"/>
      <c r="AF122" s="16">
        <f t="shared" si="106"/>
        <v>0</v>
      </c>
      <c r="AG122" s="195">
        <f>IF(U119=AF122,U118,0)</f>
        <v>0</v>
      </c>
      <c r="AH122" s="195">
        <f>IF(V119=AF122,V118,0)</f>
        <v>0</v>
      </c>
      <c r="AI122" s="195">
        <f>IF(W119=AF122,W118,0)</f>
        <v>0</v>
      </c>
      <c r="AJ122" s="195">
        <f>IF(X119=AF122,X118,0)</f>
        <v>0</v>
      </c>
      <c r="AK122" s="195">
        <f>IF(Y119=AF122,Y118,0)</f>
        <v>0</v>
      </c>
      <c r="AL122" s="195">
        <f>IF(Z119=AF122,Z118,0)</f>
        <v>0</v>
      </c>
      <c r="AM122" s="195">
        <f>IF(AA119=AF122,AA118,0)</f>
        <v>0</v>
      </c>
      <c r="AN122" s="195"/>
      <c r="AR122" s="201"/>
      <c r="AS122" s="201"/>
      <c r="AT122" s="201"/>
      <c r="AU122" s="201"/>
      <c r="AV122" s="201"/>
      <c r="AW122" s="201"/>
      <c r="AX122" s="201"/>
      <c r="AY122" s="201"/>
      <c r="AZ122" s="201"/>
      <c r="BA122" s="201"/>
      <c r="BB122" s="201"/>
      <c r="BC122" s="201"/>
      <c r="BD122" s="201"/>
      <c r="BE122" s="201"/>
      <c r="BH122" s="28"/>
    </row>
    <row r="123" spans="1:60" ht="9" customHeight="1" thickTop="1" thickBot="1">
      <c r="A123" s="11"/>
      <c r="B123" s="11"/>
      <c r="C123" s="11"/>
      <c r="D123"/>
      <c r="E123"/>
      <c r="F123"/>
      <c r="G123"/>
      <c r="H123"/>
      <c r="I123"/>
      <c r="J123"/>
      <c r="K123"/>
      <c r="L123"/>
      <c r="M123"/>
      <c r="N123"/>
      <c r="O123"/>
      <c r="P123"/>
      <c r="Q123"/>
      <c r="R123"/>
      <c r="T123" s="20"/>
      <c r="AR123" s="18"/>
      <c r="AS123" s="18"/>
      <c r="AT123" s="18"/>
      <c r="AU123" s="18"/>
      <c r="AV123" s="18"/>
      <c r="AW123" s="18"/>
      <c r="AX123" s="18"/>
      <c r="AY123" s="18"/>
      <c r="AZ123" s="18"/>
      <c r="BA123" s="18"/>
      <c r="BB123" s="18"/>
      <c r="BC123" s="18"/>
      <c r="BD123" s="18"/>
      <c r="BE123" s="18"/>
      <c r="BH123" s="28"/>
    </row>
    <row r="124" spans="1:60" s="11" customFormat="1" ht="15" customHeight="1" thickTop="1" thickBot="1">
      <c r="D124"/>
      <c r="E124" s="136">
        <v>0</v>
      </c>
      <c r="F124" s="137"/>
      <c r="G124" s="46"/>
      <c r="H124" s="87" t="s">
        <v>45</v>
      </c>
      <c r="I124" s="88">
        <f>VLOOKUP(E124,$B$20:$C$69,2,0)</f>
        <v>0</v>
      </c>
      <c r="J124" s="62">
        <f>J$16</f>
        <v>41729</v>
      </c>
      <c r="K124" s="62">
        <f t="shared" ref="K124:P124" si="125">K$16</f>
        <v>41730</v>
      </c>
      <c r="L124" s="62">
        <f t="shared" si="125"/>
        <v>41731</v>
      </c>
      <c r="M124" s="62">
        <f t="shared" si="125"/>
        <v>41732</v>
      </c>
      <c r="N124" s="62">
        <f t="shared" si="125"/>
        <v>41733</v>
      </c>
      <c r="O124" s="62">
        <f t="shared" si="125"/>
        <v>41734</v>
      </c>
      <c r="P124" s="62">
        <f t="shared" si="125"/>
        <v>41735</v>
      </c>
      <c r="Q124" s="134" t="s">
        <v>46</v>
      </c>
      <c r="R124"/>
      <c r="S124" s="1"/>
      <c r="T124" s="21" t="s">
        <v>47</v>
      </c>
      <c r="U124" s="13">
        <f t="shared" ref="U124:AA124" si="126">IF(ISBLANK(J128)=TRUE,(J126-J125)*24,(J126-J125)*24-$G128/60)</f>
        <v>0</v>
      </c>
      <c r="V124" s="13">
        <f t="shared" si="126"/>
        <v>0</v>
      </c>
      <c r="W124" s="13">
        <f t="shared" si="126"/>
        <v>0</v>
      </c>
      <c r="X124" s="13">
        <f t="shared" si="126"/>
        <v>0</v>
      </c>
      <c r="Y124" s="13">
        <f t="shared" si="126"/>
        <v>0</v>
      </c>
      <c r="Z124" s="13">
        <f t="shared" si="126"/>
        <v>0</v>
      </c>
      <c r="AA124" s="13">
        <f t="shared" si="126"/>
        <v>0</v>
      </c>
      <c r="AB124" s="13">
        <f>SUM(U124:AA124)</f>
        <v>0</v>
      </c>
      <c r="AC124" s="28" t="s">
        <v>48</v>
      </c>
      <c r="AD124" s="194">
        <f>MIN(Q126,40)</f>
        <v>0</v>
      </c>
      <c r="AE124" s="195"/>
      <c r="AF124" s="16">
        <f>AF116</f>
        <v>10</v>
      </c>
      <c r="AG124" s="195">
        <f>IF(U127=AF124,U126,0)</f>
        <v>0</v>
      </c>
      <c r="AH124" s="195">
        <f>IF(V127=AF124,V126,0)</f>
        <v>0</v>
      </c>
      <c r="AI124" s="195">
        <f>IF(W127=AF124,W126,0)</f>
        <v>0</v>
      </c>
      <c r="AJ124" s="195">
        <f>IF(X127=AF124,X126,0)</f>
        <v>0</v>
      </c>
      <c r="AK124" s="195">
        <f>IF(Y127=AF124,Y126,0)</f>
        <v>0</v>
      </c>
      <c r="AL124" s="195">
        <f>IF(Z127=AF124,Z126,0)</f>
        <v>0</v>
      </c>
      <c r="AM124" s="195">
        <f>IF(AA127=AF124,AA126,0)</f>
        <v>0</v>
      </c>
      <c r="AN124" s="195"/>
      <c r="AO124" s="115">
        <f>SUM(AG124:AM130)</f>
        <v>0</v>
      </c>
      <c r="AP124" s="1"/>
      <c r="AQ124" s="1"/>
      <c r="AR124" s="18"/>
      <c r="AS124" s="18"/>
      <c r="AT124" s="18"/>
      <c r="AU124" s="18"/>
      <c r="AV124" s="18"/>
      <c r="AW124" s="18"/>
      <c r="AX124" s="18"/>
      <c r="AY124" s="18"/>
      <c r="AZ124" s="18"/>
      <c r="BA124" s="18"/>
      <c r="BB124" s="18"/>
      <c r="BC124" s="18"/>
      <c r="BD124" s="18"/>
      <c r="BE124" s="18"/>
    </row>
    <row r="125" spans="1:60" s="10" customFormat="1" ht="15" customHeight="1">
      <c r="A125" s="11"/>
      <c r="B125" s="11"/>
      <c r="C125" s="11"/>
      <c r="D125"/>
      <c r="E125" s="90" t="s">
        <v>49</v>
      </c>
      <c r="F125" s="91">
        <f>(VLOOKUP(E124,'Employee Data'!$J$5:$L$54,2,0))</f>
        <v>0</v>
      </c>
      <c r="G125" s="58" t="s">
        <v>50</v>
      </c>
      <c r="H125" s="57"/>
      <c r="I125" s="35" t="s">
        <v>51</v>
      </c>
      <c r="J125" s="114"/>
      <c r="K125" s="114"/>
      <c r="L125" s="114"/>
      <c r="M125" s="114"/>
      <c r="N125" s="114"/>
      <c r="O125" s="114"/>
      <c r="P125" s="114"/>
      <c r="Q125" s="135"/>
      <c r="R125" s="89"/>
      <c r="S125" s="1"/>
      <c r="T125" s="196" t="b">
        <v>0</v>
      </c>
      <c r="U125" s="60" t="b">
        <v>0</v>
      </c>
      <c r="V125" s="60" t="b">
        <v>0</v>
      </c>
      <c r="W125" s="60" t="b">
        <v>0</v>
      </c>
      <c r="X125" s="60" t="b">
        <v>0</v>
      </c>
      <c r="Y125" s="60" t="b">
        <v>0</v>
      </c>
      <c r="Z125" s="60" t="b">
        <v>0</v>
      </c>
      <c r="AA125" s="60" t="b">
        <v>0</v>
      </c>
      <c r="AB125" s="12"/>
      <c r="AC125" s="28" t="s">
        <v>52</v>
      </c>
      <c r="AD125" s="194">
        <f>MAX(Q126-AD124,0)</f>
        <v>0</v>
      </c>
      <c r="AE125" s="195">
        <f t="shared" ref="AE125" si="127">IF(T125=TRUE,0,AD125*F125*1.5)</f>
        <v>0</v>
      </c>
      <c r="AF125" s="16">
        <f t="shared" si="106"/>
        <v>20</v>
      </c>
      <c r="AG125" s="195">
        <f>IF(U127=AF125,U126,0)</f>
        <v>0</v>
      </c>
      <c r="AH125" s="195">
        <f>IF(V127=AF125,V126,0)</f>
        <v>0</v>
      </c>
      <c r="AI125" s="195">
        <f>IF(W127=AF125,W126,0)</f>
        <v>0</v>
      </c>
      <c r="AJ125" s="195">
        <f>IF(X127=AF125,X126,0)</f>
        <v>0</v>
      </c>
      <c r="AK125" s="195">
        <f>IF(Y127=AF125,Y126,0)</f>
        <v>0</v>
      </c>
      <c r="AL125" s="195">
        <f>IF(Z127=AF125,Z126,0)</f>
        <v>0</v>
      </c>
      <c r="AM125" s="195">
        <f>IF(AA127=AF125,AA126,0)</f>
        <v>0</v>
      </c>
      <c r="AN125" s="195"/>
      <c r="AO125" s="115"/>
      <c r="AP125" s="1"/>
      <c r="AQ125" s="1"/>
      <c r="AR125" s="19"/>
      <c r="AS125" s="19"/>
      <c r="AT125" s="19"/>
      <c r="AU125" s="19"/>
      <c r="AV125" s="19"/>
      <c r="AW125" s="19"/>
      <c r="AX125" s="19"/>
      <c r="AY125" s="19"/>
      <c r="AZ125" s="19"/>
      <c r="BA125" s="19"/>
      <c r="BB125" s="19"/>
      <c r="BC125" s="19"/>
      <c r="BD125" s="19"/>
      <c r="BE125" s="19"/>
      <c r="BF125" s="28"/>
      <c r="BG125" s="28"/>
      <c r="BH125" s="28"/>
    </row>
    <row r="126" spans="1:60" s="10" customFormat="1" ht="15" customHeight="1">
      <c r="A126" s="11"/>
      <c r="B126" s="11"/>
      <c r="C126" s="11"/>
      <c r="D126"/>
      <c r="E126" s="90" t="s">
        <v>53</v>
      </c>
      <c r="F126" s="91">
        <f>(VLOOKUP(E124,'Employee Data'!$J$5:$L$54,3,0))</f>
        <v>0</v>
      </c>
      <c r="G126" s="58" t="s">
        <v>54</v>
      </c>
      <c r="H126" s="57"/>
      <c r="I126" s="35" t="s">
        <v>55</v>
      </c>
      <c r="J126" s="114"/>
      <c r="K126" s="114"/>
      <c r="L126" s="114"/>
      <c r="M126" s="114"/>
      <c r="N126" s="114"/>
      <c r="O126" s="114"/>
      <c r="P126" s="114"/>
      <c r="Q126" s="138">
        <f>AB124</f>
        <v>0</v>
      </c>
      <c r="R126" s="89"/>
      <c r="S126" s="1"/>
      <c r="T126" s="21" t="s">
        <v>25</v>
      </c>
      <c r="U126" s="13">
        <f t="shared" ref="U126:AA126" si="128">IF($T125=TRUE,$F125*40/7,IF(U125=TRUE,$F126*U124,$F125*U124))</f>
        <v>0</v>
      </c>
      <c r="V126" s="13">
        <f t="shared" si="128"/>
        <v>0</v>
      </c>
      <c r="W126" s="13">
        <f t="shared" si="128"/>
        <v>0</v>
      </c>
      <c r="X126" s="13">
        <f t="shared" si="128"/>
        <v>0</v>
      </c>
      <c r="Y126" s="13">
        <f t="shared" si="128"/>
        <v>0</v>
      </c>
      <c r="Z126" s="13">
        <f t="shared" si="128"/>
        <v>0</v>
      </c>
      <c r="AA126" s="13">
        <f t="shared" si="128"/>
        <v>0</v>
      </c>
      <c r="AB126" s="13"/>
      <c r="AC126" s="28"/>
      <c r="AD126" s="194"/>
      <c r="AE126" s="194"/>
      <c r="AF126" s="16">
        <f t="shared" si="106"/>
        <v>30</v>
      </c>
      <c r="AG126" s="195">
        <f>IF(U127=AF126,U126,0)</f>
        <v>0</v>
      </c>
      <c r="AH126" s="195">
        <f>IF(V127=AF126,V126,0)</f>
        <v>0</v>
      </c>
      <c r="AI126" s="195">
        <f>IF(W127=AF126,W126,0)</f>
        <v>0</v>
      </c>
      <c r="AJ126" s="195">
        <f>IF(X127=AF126,X126,0)</f>
        <v>0</v>
      </c>
      <c r="AK126" s="195">
        <f>IF(Y127=AF126,Y126,0)</f>
        <v>0</v>
      </c>
      <c r="AL126" s="195">
        <f>IF(Z127=AF126,Z126,0)</f>
        <v>0</v>
      </c>
      <c r="AM126" s="195">
        <f>IF(AA127=AF126,AA126,0)</f>
        <v>0</v>
      </c>
      <c r="AN126" s="195"/>
      <c r="AO126" s="115"/>
      <c r="AP126" s="1"/>
      <c r="AQ126" s="1"/>
      <c r="AR126" s="201"/>
      <c r="AS126" s="201"/>
      <c r="AT126" s="201"/>
      <c r="AU126" s="201"/>
      <c r="AV126" s="201"/>
      <c r="AW126" s="201"/>
      <c r="AX126" s="201"/>
      <c r="AY126" s="201"/>
      <c r="AZ126" s="201"/>
      <c r="BA126" s="201"/>
      <c r="BB126" s="201"/>
      <c r="BC126" s="201"/>
      <c r="BD126" s="201"/>
      <c r="BE126" s="201"/>
      <c r="BF126" s="28"/>
      <c r="BG126" s="28"/>
      <c r="BH126" s="28"/>
    </row>
    <row r="127" spans="1:60" s="10" customFormat="1" ht="15" customHeight="1" thickBot="1">
      <c r="A127" s="11"/>
      <c r="B127" s="11"/>
      <c r="C127" s="11"/>
      <c r="D127"/>
      <c r="E127" s="36"/>
      <c r="F127" s="34"/>
      <c r="G127" s="197"/>
      <c r="H127" s="59" t="b">
        <v>1</v>
      </c>
      <c r="I127" s="198"/>
      <c r="J127" s="56" t="s">
        <v>62</v>
      </c>
      <c r="K127" s="56" t="s">
        <v>62</v>
      </c>
      <c r="L127" s="56" t="s">
        <v>62</v>
      </c>
      <c r="M127" s="56" t="s">
        <v>62</v>
      </c>
      <c r="N127" s="56" t="s">
        <v>62</v>
      </c>
      <c r="O127" s="56" t="s">
        <v>62</v>
      </c>
      <c r="P127" s="56" t="s">
        <v>62</v>
      </c>
      <c r="Q127" s="139"/>
      <c r="R127"/>
      <c r="S127" s="1"/>
      <c r="T127" s="21" t="s">
        <v>57</v>
      </c>
      <c r="U127" s="12">
        <f t="shared" ref="U127:AA127" si="129">IF(ISBLANK(J130)=TRUE,$I124,J130)</f>
        <v>0</v>
      </c>
      <c r="V127" s="12">
        <f t="shared" si="129"/>
        <v>0</v>
      </c>
      <c r="W127" s="12">
        <f t="shared" si="129"/>
        <v>0</v>
      </c>
      <c r="X127" s="12">
        <f t="shared" si="129"/>
        <v>0</v>
      </c>
      <c r="Y127" s="12">
        <f t="shared" si="129"/>
        <v>0</v>
      </c>
      <c r="Z127" s="12">
        <f t="shared" si="129"/>
        <v>0</v>
      </c>
      <c r="AA127" s="12">
        <f t="shared" si="129"/>
        <v>0</v>
      </c>
      <c r="AB127" s="14"/>
      <c r="AC127" s="28"/>
      <c r="AD127" s="194"/>
      <c r="AE127" s="194"/>
      <c r="AF127" s="16">
        <f t="shared" si="106"/>
        <v>40</v>
      </c>
      <c r="AG127" s="195">
        <f>IF(U127=AF127,U126,0)</f>
        <v>0</v>
      </c>
      <c r="AH127" s="195">
        <f>IF(V127=AF127,V126,0)</f>
        <v>0</v>
      </c>
      <c r="AI127" s="195">
        <f>IF(W127=AF127,W126,0)</f>
        <v>0</v>
      </c>
      <c r="AJ127" s="195">
        <f>IF(X127=AF127,X126,0)</f>
        <v>0</v>
      </c>
      <c r="AK127" s="195">
        <f>IF(Y127=AF127,Y126,0)</f>
        <v>0</v>
      </c>
      <c r="AL127" s="195">
        <f>IF(Z127=AF127,Z126,0)</f>
        <v>0</v>
      </c>
      <c r="AM127" s="195">
        <f>IF(AA127=AF127,AA126,0)</f>
        <v>0</v>
      </c>
      <c r="AN127" s="195"/>
      <c r="AO127" s="115"/>
      <c r="AP127" s="1"/>
      <c r="AQ127" s="1"/>
      <c r="AR127" s="201"/>
      <c r="AS127" s="201"/>
      <c r="AT127" s="201"/>
      <c r="AU127" s="201"/>
      <c r="AV127" s="201"/>
      <c r="AW127" s="201"/>
      <c r="AX127" s="201"/>
      <c r="AY127" s="201"/>
      <c r="AZ127" s="201"/>
      <c r="BA127" s="201"/>
      <c r="BB127" s="201"/>
      <c r="BC127" s="201"/>
      <c r="BD127" s="201"/>
      <c r="BE127" s="201"/>
      <c r="BF127" s="28"/>
      <c r="BG127" s="28"/>
      <c r="BH127" s="28"/>
    </row>
    <row r="128" spans="1:60" s="10" customFormat="1" ht="15" customHeight="1" thickBot="1">
      <c r="A128" s="11"/>
      <c r="B128" s="11"/>
      <c r="C128" s="11"/>
      <c r="D128"/>
      <c r="E128" s="141" t="s">
        <v>58</v>
      </c>
      <c r="F128" s="142"/>
      <c r="G128" s="92"/>
      <c r="H128" s="93"/>
      <c r="I128" s="94" t="s">
        <v>59</v>
      </c>
      <c r="J128" s="114"/>
      <c r="K128" s="104"/>
      <c r="L128" s="104"/>
      <c r="M128" s="104"/>
      <c r="N128" s="104"/>
      <c r="O128" s="104"/>
      <c r="P128" s="104"/>
      <c r="Q128" s="139"/>
      <c r="R128"/>
      <c r="S128" s="1"/>
      <c r="T128" s="199"/>
      <c r="U128" s="28"/>
      <c r="V128" s="28"/>
      <c r="W128" s="28"/>
      <c r="X128" s="28"/>
      <c r="Y128" s="28"/>
      <c r="Z128" s="28"/>
      <c r="AA128" s="28"/>
      <c r="AB128" s="12"/>
      <c r="AC128" s="28"/>
      <c r="AD128" s="200"/>
      <c r="AE128" s="200"/>
      <c r="AF128" s="16">
        <f t="shared" si="106"/>
        <v>60</v>
      </c>
      <c r="AG128" s="195">
        <f>IF(U127=AF128,U126,0)</f>
        <v>0</v>
      </c>
      <c r="AH128" s="195">
        <f>IF(V127=AF128,V126,0)</f>
        <v>0</v>
      </c>
      <c r="AI128" s="195">
        <f>IF(W127=AF128,W126,0)</f>
        <v>0</v>
      </c>
      <c r="AJ128" s="195">
        <f>IF(X127=AF128,X126,0)</f>
        <v>0</v>
      </c>
      <c r="AK128" s="195">
        <f>IF(Y127=AF128,Y126,0)</f>
        <v>0</v>
      </c>
      <c r="AL128" s="195">
        <f>IF(Z127=AF128,Z126,0)</f>
        <v>0</v>
      </c>
      <c r="AM128" s="195">
        <f>IF(AA127=AF128,AA126,0)</f>
        <v>0</v>
      </c>
      <c r="AN128" s="195"/>
      <c r="AO128" s="115"/>
      <c r="AP128" s="1"/>
      <c r="AQ128" s="1"/>
      <c r="AR128" s="201"/>
      <c r="AS128" s="201"/>
      <c r="AT128" s="201"/>
      <c r="AU128" s="201"/>
      <c r="AV128" s="201"/>
      <c r="AW128" s="201"/>
      <c r="AX128" s="201"/>
      <c r="AY128" s="201"/>
      <c r="AZ128" s="201"/>
      <c r="BA128" s="201"/>
      <c r="BB128" s="201"/>
      <c r="BC128" s="201"/>
      <c r="BD128" s="201"/>
      <c r="BE128" s="201"/>
      <c r="BF128" s="28"/>
      <c r="BG128" s="28"/>
      <c r="BH128" s="28"/>
    </row>
    <row r="129" spans="1:60" s="10" customFormat="1" ht="15" customHeight="1">
      <c r="A129" s="11"/>
      <c r="B129" s="11"/>
      <c r="C129" s="11"/>
      <c r="D129"/>
      <c r="E129" s="95"/>
      <c r="F129" s="96"/>
      <c r="G129" s="97"/>
      <c r="H129" s="93"/>
      <c r="I129" s="98" t="s">
        <v>60</v>
      </c>
      <c r="J129" s="104"/>
      <c r="K129" s="104"/>
      <c r="L129" s="104"/>
      <c r="M129" s="104"/>
      <c r="N129" s="104"/>
      <c r="O129" s="104"/>
      <c r="P129" s="104"/>
      <c r="Q129" s="139"/>
      <c r="R129"/>
      <c r="S129" s="1"/>
      <c r="T129" s="21"/>
      <c r="U129" s="12"/>
      <c r="V129" s="12"/>
      <c r="W129" s="12"/>
      <c r="X129" s="12"/>
      <c r="Y129" s="12"/>
      <c r="Z129" s="12"/>
      <c r="AA129" s="12"/>
      <c r="AB129" s="12"/>
      <c r="AC129" s="28"/>
      <c r="AD129" s="200"/>
      <c r="AE129" s="200"/>
      <c r="AF129" s="16">
        <f t="shared" si="106"/>
        <v>70</v>
      </c>
      <c r="AG129" s="195">
        <f>IF(U127=AF129,U126,0)</f>
        <v>0</v>
      </c>
      <c r="AH129" s="195">
        <f>IF(V127=AF129,V126,0)</f>
        <v>0</v>
      </c>
      <c r="AI129" s="195">
        <f>IF(W127=AF129,W126,0)</f>
        <v>0</v>
      </c>
      <c r="AJ129" s="195">
        <f>IF(X127=AF129,X126,0)</f>
        <v>0</v>
      </c>
      <c r="AK129" s="195">
        <f>IF(Y127=AF129,Y126,0)</f>
        <v>0</v>
      </c>
      <c r="AL129" s="195">
        <f>IF(Z127=AF129,Z126,0)</f>
        <v>0</v>
      </c>
      <c r="AM129" s="195">
        <f>IF(AA127=AF129,AA126,0)</f>
        <v>0</v>
      </c>
      <c r="AN129" s="195"/>
      <c r="AO129" s="115"/>
      <c r="AP129" s="1"/>
      <c r="AQ129" s="1"/>
      <c r="AR129" s="201"/>
      <c r="AS129" s="201"/>
      <c r="AT129" s="201"/>
      <c r="AU129" s="201"/>
      <c r="AV129" s="201"/>
      <c r="AW129" s="201"/>
      <c r="AX129" s="201"/>
      <c r="AY129" s="201"/>
      <c r="AZ129" s="201"/>
      <c r="BA129" s="201"/>
      <c r="BB129" s="201"/>
      <c r="BC129" s="201"/>
      <c r="BD129" s="201"/>
      <c r="BE129" s="201"/>
      <c r="BF129" s="28"/>
      <c r="BG129" s="28"/>
      <c r="BH129" s="28"/>
    </row>
    <row r="130" spans="1:60" ht="15" customHeight="1" thickBot="1">
      <c r="B130" s="11"/>
      <c r="C130" s="11"/>
      <c r="D130"/>
      <c r="E130" s="99"/>
      <c r="F130" s="100"/>
      <c r="G130" s="101"/>
      <c r="H130" s="102"/>
      <c r="I130" s="103" t="s">
        <v>61</v>
      </c>
      <c r="J130" s="105"/>
      <c r="K130" s="105"/>
      <c r="L130" s="105"/>
      <c r="M130" s="105"/>
      <c r="N130" s="105"/>
      <c r="O130" s="105"/>
      <c r="P130" s="105"/>
      <c r="Q130" s="140"/>
      <c r="R130"/>
      <c r="T130" s="199"/>
      <c r="AF130" s="16">
        <f t="shared" si="106"/>
        <v>0</v>
      </c>
      <c r="AG130" s="195">
        <f>IF(U127=AF130,U126,0)</f>
        <v>0</v>
      </c>
      <c r="AH130" s="195">
        <f>IF(V127=AF130,V126,0)</f>
        <v>0</v>
      </c>
      <c r="AI130" s="195">
        <f>IF(W127=AF130,W126,0)</f>
        <v>0</v>
      </c>
      <c r="AJ130" s="195">
        <f>IF(X127=AF130,X126,0)</f>
        <v>0</v>
      </c>
      <c r="AK130" s="195">
        <f>IF(Y127=AF130,Y126,0)</f>
        <v>0</v>
      </c>
      <c r="AL130" s="195">
        <f>IF(Z127=AF130,Z126,0)</f>
        <v>0</v>
      </c>
      <c r="AM130" s="195">
        <f>IF(AA127=AF130,AA126,0)</f>
        <v>0</v>
      </c>
      <c r="AN130" s="195"/>
      <c r="AR130" s="201"/>
      <c r="AS130" s="201"/>
      <c r="AT130" s="201"/>
      <c r="AU130" s="201"/>
      <c r="AV130" s="201"/>
      <c r="AW130" s="201"/>
      <c r="AX130" s="201"/>
      <c r="AY130" s="201"/>
      <c r="AZ130" s="201"/>
      <c r="BA130" s="201"/>
      <c r="BB130" s="201"/>
      <c r="BC130" s="201"/>
      <c r="BD130" s="201"/>
      <c r="BE130" s="201"/>
      <c r="BH130" s="28"/>
    </row>
    <row r="131" spans="1:60" ht="9" customHeight="1" thickTop="1" thickBot="1">
      <c r="A131" s="11"/>
      <c r="B131" s="11"/>
      <c r="C131" s="11"/>
      <c r="D131"/>
      <c r="E131"/>
      <c r="F131"/>
      <c r="G131"/>
      <c r="H131"/>
      <c r="I131"/>
      <c r="J131"/>
      <c r="K131"/>
      <c r="L131"/>
      <c r="M131"/>
      <c r="N131"/>
      <c r="O131"/>
      <c r="P131"/>
      <c r="Q131"/>
      <c r="R131"/>
      <c r="T131" s="20"/>
      <c r="AR131" s="18"/>
      <c r="AS131" s="18"/>
      <c r="AT131" s="18"/>
      <c r="AU131" s="18"/>
      <c r="AV131" s="18"/>
      <c r="AW131" s="18"/>
      <c r="AX131" s="18"/>
      <c r="AY131" s="18"/>
      <c r="AZ131" s="18"/>
      <c r="BA131" s="18"/>
      <c r="BB131" s="18"/>
      <c r="BC131" s="18"/>
      <c r="BD131" s="18"/>
      <c r="BE131" s="18"/>
      <c r="BH131" s="28"/>
    </row>
    <row r="132" spans="1:60" s="11" customFormat="1" ht="15" customHeight="1" thickTop="1" thickBot="1">
      <c r="D132"/>
      <c r="E132" s="136">
        <v>0</v>
      </c>
      <c r="F132" s="137"/>
      <c r="G132" s="46"/>
      <c r="H132" s="87" t="s">
        <v>45</v>
      </c>
      <c r="I132" s="88">
        <f>VLOOKUP(E132,$B$20:$C$69,2,0)</f>
        <v>0</v>
      </c>
      <c r="J132" s="62">
        <f>J$16</f>
        <v>41729</v>
      </c>
      <c r="K132" s="62">
        <f t="shared" ref="K132:P132" si="130">K$16</f>
        <v>41730</v>
      </c>
      <c r="L132" s="62">
        <f t="shared" si="130"/>
        <v>41731</v>
      </c>
      <c r="M132" s="62">
        <f t="shared" si="130"/>
        <v>41732</v>
      </c>
      <c r="N132" s="62">
        <f t="shared" si="130"/>
        <v>41733</v>
      </c>
      <c r="O132" s="62">
        <f t="shared" si="130"/>
        <v>41734</v>
      </c>
      <c r="P132" s="62">
        <f t="shared" si="130"/>
        <v>41735</v>
      </c>
      <c r="Q132" s="134" t="s">
        <v>46</v>
      </c>
      <c r="R132"/>
      <c r="S132" s="1"/>
      <c r="T132" s="21" t="s">
        <v>47</v>
      </c>
      <c r="U132" s="13">
        <f t="shared" ref="U132:AA132" si="131">IF(ISBLANK(J136)=TRUE,(J134-J133)*24,(J134-J133)*24-$G136/60)</f>
        <v>0</v>
      </c>
      <c r="V132" s="13">
        <f t="shared" si="131"/>
        <v>0</v>
      </c>
      <c r="W132" s="13">
        <f t="shared" si="131"/>
        <v>0</v>
      </c>
      <c r="X132" s="13">
        <f t="shared" si="131"/>
        <v>0</v>
      </c>
      <c r="Y132" s="13">
        <f t="shared" si="131"/>
        <v>0</v>
      </c>
      <c r="Z132" s="13">
        <f t="shared" si="131"/>
        <v>0</v>
      </c>
      <c r="AA132" s="13">
        <f t="shared" si="131"/>
        <v>0</v>
      </c>
      <c r="AB132" s="13">
        <f>SUM(U132:AA132)</f>
        <v>0</v>
      </c>
      <c r="AC132" s="28" t="s">
        <v>48</v>
      </c>
      <c r="AD132" s="194">
        <f>MIN(Q134,40)</f>
        <v>0</v>
      </c>
      <c r="AE132" s="195"/>
      <c r="AF132" s="16">
        <f>AF124</f>
        <v>10</v>
      </c>
      <c r="AG132" s="195">
        <f>IF(U135=AF132,U134,0)</f>
        <v>0</v>
      </c>
      <c r="AH132" s="195">
        <f>IF(V135=AF132,V134,0)</f>
        <v>0</v>
      </c>
      <c r="AI132" s="195">
        <f>IF(W135=AF132,W134,0)</f>
        <v>0</v>
      </c>
      <c r="AJ132" s="195">
        <f>IF(X135=AF132,X134,0)</f>
        <v>0</v>
      </c>
      <c r="AK132" s="195">
        <f>IF(Y135=AF132,Y134,0)</f>
        <v>0</v>
      </c>
      <c r="AL132" s="195">
        <f>IF(Z135=AF132,Z134,0)</f>
        <v>0</v>
      </c>
      <c r="AM132" s="195">
        <f>IF(AA135=AF132,AA134,0)</f>
        <v>0</v>
      </c>
      <c r="AN132" s="195"/>
      <c r="AO132" s="115">
        <f>SUM(AG132:AM138)</f>
        <v>0</v>
      </c>
      <c r="AP132" s="1"/>
      <c r="AQ132" s="1"/>
      <c r="AR132" s="18"/>
      <c r="AS132" s="18"/>
      <c r="AT132" s="18"/>
      <c r="AU132" s="18"/>
      <c r="AV132" s="18"/>
      <c r="AW132" s="18"/>
      <c r="AX132" s="18"/>
      <c r="AY132" s="18"/>
      <c r="AZ132" s="18"/>
      <c r="BA132" s="18"/>
      <c r="BB132" s="18"/>
      <c r="BC132" s="18"/>
      <c r="BD132" s="18"/>
      <c r="BE132" s="18"/>
    </row>
    <row r="133" spans="1:60" s="10" customFormat="1" ht="15" customHeight="1">
      <c r="A133" s="11"/>
      <c r="B133" s="11"/>
      <c r="C133" s="11"/>
      <c r="D133"/>
      <c r="E133" s="90" t="s">
        <v>49</v>
      </c>
      <c r="F133" s="91">
        <f>(VLOOKUP(E132,'Employee Data'!$J$5:$L$54,2,0))</f>
        <v>0</v>
      </c>
      <c r="G133" s="58" t="s">
        <v>50</v>
      </c>
      <c r="H133" s="57"/>
      <c r="I133" s="35" t="s">
        <v>51</v>
      </c>
      <c r="J133" s="114"/>
      <c r="K133" s="114"/>
      <c r="L133" s="114"/>
      <c r="M133" s="114"/>
      <c r="N133" s="114"/>
      <c r="O133" s="114"/>
      <c r="P133" s="114"/>
      <c r="Q133" s="135"/>
      <c r="R133" s="89"/>
      <c r="S133" s="1"/>
      <c r="T133" s="196" t="b">
        <v>0</v>
      </c>
      <c r="U133" s="60" t="b">
        <v>0</v>
      </c>
      <c r="V133" s="60" t="b">
        <v>0</v>
      </c>
      <c r="W133" s="60" t="b">
        <v>0</v>
      </c>
      <c r="X133" s="60" t="b">
        <v>0</v>
      </c>
      <c r="Y133" s="60" t="b">
        <v>0</v>
      </c>
      <c r="Z133" s="60" t="b">
        <v>0</v>
      </c>
      <c r="AA133" s="60" t="b">
        <v>0</v>
      </c>
      <c r="AB133" s="12"/>
      <c r="AC133" s="28" t="s">
        <v>52</v>
      </c>
      <c r="AD133" s="194">
        <f>MAX(Q134-AD132,0)</f>
        <v>0</v>
      </c>
      <c r="AE133" s="195">
        <f t="shared" ref="AE133" si="132">IF(T133=TRUE,0,AD133*F133*1.5)</f>
        <v>0</v>
      </c>
      <c r="AF133" s="16">
        <f t="shared" si="106"/>
        <v>20</v>
      </c>
      <c r="AG133" s="195">
        <f>IF(U135=AF133,U134,0)</f>
        <v>0</v>
      </c>
      <c r="AH133" s="195">
        <f>IF(V135=AF133,V134,0)</f>
        <v>0</v>
      </c>
      <c r="AI133" s="195">
        <f>IF(W135=AF133,W134,0)</f>
        <v>0</v>
      </c>
      <c r="AJ133" s="195">
        <f>IF(X135=AF133,X134,0)</f>
        <v>0</v>
      </c>
      <c r="AK133" s="195">
        <f>IF(Y135=AF133,Y134,0)</f>
        <v>0</v>
      </c>
      <c r="AL133" s="195">
        <f>IF(Z135=AF133,Z134,0)</f>
        <v>0</v>
      </c>
      <c r="AM133" s="195">
        <f>IF(AA135=AF133,AA134,0)</f>
        <v>0</v>
      </c>
      <c r="AN133" s="195"/>
      <c r="AO133" s="115"/>
      <c r="AP133" s="1"/>
      <c r="AQ133" s="1"/>
      <c r="AR133" s="19"/>
      <c r="AS133" s="19"/>
      <c r="AT133" s="19"/>
      <c r="AU133" s="19"/>
      <c r="AV133" s="19"/>
      <c r="AW133" s="19"/>
      <c r="AX133" s="19"/>
      <c r="AY133" s="19"/>
      <c r="AZ133" s="19"/>
      <c r="BA133" s="19"/>
      <c r="BB133" s="19"/>
      <c r="BC133" s="19"/>
      <c r="BD133" s="19"/>
      <c r="BE133" s="19"/>
      <c r="BF133" s="28"/>
      <c r="BG133" s="28"/>
      <c r="BH133" s="28"/>
    </row>
    <row r="134" spans="1:60" s="10" customFormat="1" ht="15" customHeight="1">
      <c r="A134" s="11"/>
      <c r="B134" s="11"/>
      <c r="C134" s="11"/>
      <c r="D134"/>
      <c r="E134" s="90" t="s">
        <v>53</v>
      </c>
      <c r="F134" s="91">
        <f>(VLOOKUP(E132,'Employee Data'!$J$5:$L$54,3,0))</f>
        <v>0</v>
      </c>
      <c r="G134" s="58" t="s">
        <v>54</v>
      </c>
      <c r="H134" s="57"/>
      <c r="I134" s="35" t="s">
        <v>55</v>
      </c>
      <c r="J134" s="114"/>
      <c r="K134" s="114"/>
      <c r="L134" s="114"/>
      <c r="M134" s="114"/>
      <c r="N134" s="114"/>
      <c r="O134" s="114"/>
      <c r="P134" s="114"/>
      <c r="Q134" s="138">
        <f>AB132</f>
        <v>0</v>
      </c>
      <c r="R134" s="89"/>
      <c r="S134" s="1"/>
      <c r="T134" s="21" t="s">
        <v>25</v>
      </c>
      <c r="U134" s="13">
        <f t="shared" ref="U134:AA134" si="133">IF($T133=TRUE,$F133*40/7,IF(U133=TRUE,$F134*U132,$F133*U132))</f>
        <v>0</v>
      </c>
      <c r="V134" s="13">
        <f t="shared" si="133"/>
        <v>0</v>
      </c>
      <c r="W134" s="13">
        <f t="shared" si="133"/>
        <v>0</v>
      </c>
      <c r="X134" s="13">
        <f t="shared" si="133"/>
        <v>0</v>
      </c>
      <c r="Y134" s="13">
        <f t="shared" si="133"/>
        <v>0</v>
      </c>
      <c r="Z134" s="13">
        <f t="shared" si="133"/>
        <v>0</v>
      </c>
      <c r="AA134" s="13">
        <f t="shared" si="133"/>
        <v>0</v>
      </c>
      <c r="AB134" s="13"/>
      <c r="AC134" s="28"/>
      <c r="AD134" s="194"/>
      <c r="AE134" s="194"/>
      <c r="AF134" s="16">
        <f t="shared" si="106"/>
        <v>30</v>
      </c>
      <c r="AG134" s="195">
        <f>IF(U135=AF134,U134,0)</f>
        <v>0</v>
      </c>
      <c r="AH134" s="195">
        <f>IF(V135=AF134,V134,0)</f>
        <v>0</v>
      </c>
      <c r="AI134" s="195">
        <f>IF(W135=AF134,W134,0)</f>
        <v>0</v>
      </c>
      <c r="AJ134" s="195">
        <f>IF(X135=AF134,X134,0)</f>
        <v>0</v>
      </c>
      <c r="AK134" s="195">
        <f>IF(Y135=AF134,Y134,0)</f>
        <v>0</v>
      </c>
      <c r="AL134" s="195">
        <f>IF(Z135=AF134,Z134,0)</f>
        <v>0</v>
      </c>
      <c r="AM134" s="195">
        <f>IF(AA135=AF134,AA134,0)</f>
        <v>0</v>
      </c>
      <c r="AN134" s="195"/>
      <c r="AO134" s="115"/>
      <c r="AP134" s="1"/>
      <c r="AQ134" s="1"/>
      <c r="AR134" s="201"/>
      <c r="AS134" s="201"/>
      <c r="AT134" s="201"/>
      <c r="AU134" s="201"/>
      <c r="AV134" s="201"/>
      <c r="AW134" s="201"/>
      <c r="AX134" s="201"/>
      <c r="AY134" s="201"/>
      <c r="AZ134" s="201"/>
      <c r="BA134" s="201"/>
      <c r="BB134" s="201"/>
      <c r="BC134" s="201"/>
      <c r="BD134" s="201"/>
      <c r="BE134" s="201"/>
      <c r="BF134" s="28"/>
      <c r="BG134" s="28"/>
      <c r="BH134" s="28"/>
    </row>
    <row r="135" spans="1:60" s="10" customFormat="1" ht="15" customHeight="1" thickBot="1">
      <c r="A135" s="11"/>
      <c r="B135" s="11"/>
      <c r="C135" s="11"/>
      <c r="D135"/>
      <c r="E135" s="36"/>
      <c r="F135" s="34"/>
      <c r="G135" s="197"/>
      <c r="H135" s="59" t="b">
        <v>0</v>
      </c>
      <c r="I135" s="198"/>
      <c r="J135" s="56" t="s">
        <v>62</v>
      </c>
      <c r="K135" s="56" t="s">
        <v>62</v>
      </c>
      <c r="L135" s="56" t="s">
        <v>62</v>
      </c>
      <c r="M135" s="56" t="s">
        <v>62</v>
      </c>
      <c r="N135" s="56" t="s">
        <v>62</v>
      </c>
      <c r="O135" s="56" t="s">
        <v>62</v>
      </c>
      <c r="P135" s="56" t="s">
        <v>62</v>
      </c>
      <c r="Q135" s="139"/>
      <c r="R135"/>
      <c r="S135" s="1"/>
      <c r="T135" s="21" t="s">
        <v>57</v>
      </c>
      <c r="U135" s="12">
        <f t="shared" ref="U135:AA135" si="134">IF(ISBLANK(J138)=TRUE,$I132,J138)</f>
        <v>0</v>
      </c>
      <c r="V135" s="12">
        <f t="shared" si="134"/>
        <v>0</v>
      </c>
      <c r="W135" s="12">
        <f t="shared" si="134"/>
        <v>0</v>
      </c>
      <c r="X135" s="12">
        <f t="shared" si="134"/>
        <v>0</v>
      </c>
      <c r="Y135" s="12">
        <f t="shared" si="134"/>
        <v>0</v>
      </c>
      <c r="Z135" s="12">
        <f t="shared" si="134"/>
        <v>0</v>
      </c>
      <c r="AA135" s="12">
        <f t="shared" si="134"/>
        <v>0</v>
      </c>
      <c r="AB135" s="14"/>
      <c r="AC135" s="28"/>
      <c r="AD135" s="194"/>
      <c r="AE135" s="194"/>
      <c r="AF135" s="16">
        <f t="shared" si="106"/>
        <v>40</v>
      </c>
      <c r="AG135" s="195">
        <f>IF(U135=AF135,U134,0)</f>
        <v>0</v>
      </c>
      <c r="AH135" s="195">
        <f>IF(V135=AF135,V134,0)</f>
        <v>0</v>
      </c>
      <c r="AI135" s="195">
        <f>IF(W135=AF135,W134,0)</f>
        <v>0</v>
      </c>
      <c r="AJ135" s="195">
        <f>IF(X135=AF135,X134,0)</f>
        <v>0</v>
      </c>
      <c r="AK135" s="195">
        <f>IF(Y135=AF135,Y134,0)</f>
        <v>0</v>
      </c>
      <c r="AL135" s="195">
        <f>IF(Z135=AF135,Z134,0)</f>
        <v>0</v>
      </c>
      <c r="AM135" s="195">
        <f>IF(AA135=AF135,AA134,0)</f>
        <v>0</v>
      </c>
      <c r="AN135" s="195"/>
      <c r="AO135" s="115"/>
      <c r="AP135" s="1"/>
      <c r="AQ135" s="1"/>
      <c r="AR135" s="201"/>
      <c r="AS135" s="201"/>
      <c r="AT135" s="201"/>
      <c r="AU135" s="201"/>
      <c r="AV135" s="201"/>
      <c r="AW135" s="201"/>
      <c r="AX135" s="201"/>
      <c r="AY135" s="201"/>
      <c r="AZ135" s="201"/>
      <c r="BA135" s="201"/>
      <c r="BB135" s="201"/>
      <c r="BC135" s="201"/>
      <c r="BD135" s="201"/>
      <c r="BE135" s="201"/>
      <c r="BF135" s="28"/>
      <c r="BG135" s="28"/>
      <c r="BH135" s="28"/>
    </row>
    <row r="136" spans="1:60" s="10" customFormat="1" ht="15" customHeight="1" thickBot="1">
      <c r="A136" s="11"/>
      <c r="B136" s="11"/>
      <c r="C136" s="11"/>
      <c r="D136"/>
      <c r="E136" s="141" t="s">
        <v>58</v>
      </c>
      <c r="F136" s="142"/>
      <c r="G136" s="92"/>
      <c r="H136" s="93"/>
      <c r="I136" s="94" t="s">
        <v>59</v>
      </c>
      <c r="J136" s="114"/>
      <c r="K136" s="104"/>
      <c r="L136" s="104"/>
      <c r="M136" s="104"/>
      <c r="N136" s="104"/>
      <c r="O136" s="104"/>
      <c r="P136" s="104"/>
      <c r="Q136" s="139"/>
      <c r="R136"/>
      <c r="S136" s="1"/>
      <c r="T136" s="199"/>
      <c r="U136" s="28"/>
      <c r="V136" s="28"/>
      <c r="W136" s="28"/>
      <c r="X136" s="28"/>
      <c r="Y136" s="28"/>
      <c r="Z136" s="28"/>
      <c r="AA136" s="28"/>
      <c r="AB136" s="12"/>
      <c r="AC136" s="28"/>
      <c r="AD136" s="200"/>
      <c r="AE136" s="200"/>
      <c r="AF136" s="16">
        <f t="shared" si="106"/>
        <v>60</v>
      </c>
      <c r="AG136" s="195">
        <f>IF(U135=AF136,U134,0)</f>
        <v>0</v>
      </c>
      <c r="AH136" s="195">
        <f>IF(V135=AF136,V134,0)</f>
        <v>0</v>
      </c>
      <c r="AI136" s="195">
        <f>IF(W135=AF136,W134,0)</f>
        <v>0</v>
      </c>
      <c r="AJ136" s="195">
        <f>IF(X135=AF136,X134,0)</f>
        <v>0</v>
      </c>
      <c r="AK136" s="195">
        <f>IF(Y135=AF136,Y134,0)</f>
        <v>0</v>
      </c>
      <c r="AL136" s="195">
        <f>IF(Z135=AF136,Z134,0)</f>
        <v>0</v>
      </c>
      <c r="AM136" s="195">
        <f>IF(AA135=AF136,AA134,0)</f>
        <v>0</v>
      </c>
      <c r="AN136" s="195"/>
      <c r="AO136" s="115"/>
      <c r="AP136" s="1"/>
      <c r="AQ136" s="1"/>
      <c r="AR136" s="201"/>
      <c r="AS136" s="201"/>
      <c r="AT136" s="201"/>
      <c r="AU136" s="201"/>
      <c r="AV136" s="201"/>
      <c r="AW136" s="201"/>
      <c r="AX136" s="201"/>
      <c r="AY136" s="201"/>
      <c r="AZ136" s="201"/>
      <c r="BA136" s="201"/>
      <c r="BB136" s="201"/>
      <c r="BC136" s="201"/>
      <c r="BD136" s="201"/>
      <c r="BE136" s="201"/>
      <c r="BF136" s="28"/>
      <c r="BG136" s="28"/>
      <c r="BH136" s="28"/>
    </row>
    <row r="137" spans="1:60" s="10" customFormat="1" ht="15" customHeight="1">
      <c r="A137" s="11"/>
      <c r="B137" s="11"/>
      <c r="C137" s="11"/>
      <c r="D137"/>
      <c r="E137" s="95"/>
      <c r="F137" s="96"/>
      <c r="G137" s="97"/>
      <c r="H137" s="93"/>
      <c r="I137" s="98" t="s">
        <v>60</v>
      </c>
      <c r="J137" s="104"/>
      <c r="K137" s="104"/>
      <c r="L137" s="104"/>
      <c r="M137" s="104"/>
      <c r="N137" s="104"/>
      <c r="O137" s="104"/>
      <c r="P137" s="104"/>
      <c r="Q137" s="139"/>
      <c r="R137"/>
      <c r="S137" s="1"/>
      <c r="T137" s="21"/>
      <c r="U137" s="12"/>
      <c r="V137" s="12"/>
      <c r="W137" s="12"/>
      <c r="X137" s="12"/>
      <c r="Y137" s="12"/>
      <c r="Z137" s="12"/>
      <c r="AA137" s="12"/>
      <c r="AB137" s="12"/>
      <c r="AC137" s="28"/>
      <c r="AD137" s="200"/>
      <c r="AE137" s="200"/>
      <c r="AF137" s="16">
        <f t="shared" si="106"/>
        <v>70</v>
      </c>
      <c r="AG137" s="195">
        <f>IF(U135=AF137,U134,0)</f>
        <v>0</v>
      </c>
      <c r="AH137" s="195">
        <f>IF(V135=AF137,V134,0)</f>
        <v>0</v>
      </c>
      <c r="AI137" s="195">
        <f>IF(W135=AF137,W134,0)</f>
        <v>0</v>
      </c>
      <c r="AJ137" s="195">
        <f>IF(X135=AF137,X134,0)</f>
        <v>0</v>
      </c>
      <c r="AK137" s="195">
        <f>IF(Y135=AF137,Y134,0)</f>
        <v>0</v>
      </c>
      <c r="AL137" s="195">
        <f>IF(Z135=AF137,Z134,0)</f>
        <v>0</v>
      </c>
      <c r="AM137" s="195">
        <f>IF(AA135=AF137,AA134,0)</f>
        <v>0</v>
      </c>
      <c r="AN137" s="195"/>
      <c r="AO137" s="115"/>
      <c r="AP137" s="1"/>
      <c r="AQ137" s="1"/>
      <c r="AR137" s="201"/>
      <c r="AS137" s="201"/>
      <c r="AT137" s="201"/>
      <c r="AU137" s="201"/>
      <c r="AV137" s="201"/>
      <c r="AW137" s="201"/>
      <c r="AX137" s="201"/>
      <c r="AY137" s="201"/>
      <c r="AZ137" s="201"/>
      <c r="BA137" s="201"/>
      <c r="BB137" s="201"/>
      <c r="BC137" s="201"/>
      <c r="BD137" s="201"/>
      <c r="BE137" s="201"/>
      <c r="BF137" s="28"/>
      <c r="BG137" s="28"/>
      <c r="BH137" s="28"/>
    </row>
    <row r="138" spans="1:60" ht="15" customHeight="1" thickBot="1">
      <c r="B138" s="11"/>
      <c r="C138" s="11"/>
      <c r="D138"/>
      <c r="E138" s="99"/>
      <c r="F138" s="100"/>
      <c r="G138" s="101"/>
      <c r="H138" s="102"/>
      <c r="I138" s="103" t="s">
        <v>61</v>
      </c>
      <c r="J138" s="105"/>
      <c r="K138" s="105"/>
      <c r="L138" s="105"/>
      <c r="M138" s="105"/>
      <c r="N138" s="105"/>
      <c r="O138" s="105"/>
      <c r="P138" s="105"/>
      <c r="Q138" s="140"/>
      <c r="R138"/>
      <c r="T138" s="199"/>
      <c r="AF138" s="16">
        <f t="shared" si="106"/>
        <v>0</v>
      </c>
      <c r="AG138" s="195">
        <f>IF(U135=AF138,U134,0)</f>
        <v>0</v>
      </c>
      <c r="AH138" s="195">
        <f>IF(V135=AF138,V134,0)</f>
        <v>0</v>
      </c>
      <c r="AI138" s="195">
        <f>IF(W135=AF138,W134,0)</f>
        <v>0</v>
      </c>
      <c r="AJ138" s="195">
        <f>IF(X135=AF138,X134,0)</f>
        <v>0</v>
      </c>
      <c r="AK138" s="195">
        <f>IF(Y135=AF138,Y134,0)</f>
        <v>0</v>
      </c>
      <c r="AL138" s="195">
        <f>IF(Z135=AF138,Z134,0)</f>
        <v>0</v>
      </c>
      <c r="AM138" s="195">
        <f>IF(AA135=AF138,AA134,0)</f>
        <v>0</v>
      </c>
      <c r="AN138" s="195"/>
      <c r="AR138" s="201"/>
      <c r="AS138" s="201"/>
      <c r="AT138" s="201"/>
      <c r="AU138" s="201"/>
      <c r="AV138" s="201"/>
      <c r="AW138" s="201"/>
      <c r="AX138" s="201"/>
      <c r="AY138" s="201"/>
      <c r="AZ138" s="201"/>
      <c r="BA138" s="201"/>
      <c r="BB138" s="201"/>
      <c r="BC138" s="201"/>
      <c r="BD138" s="201"/>
      <c r="BE138" s="201"/>
      <c r="BH138" s="28"/>
    </row>
    <row r="139" spans="1:60" ht="9" customHeight="1" thickTop="1" thickBot="1">
      <c r="A139" s="11"/>
      <c r="B139" s="11"/>
      <c r="C139" s="11"/>
      <c r="D139"/>
      <c r="E139"/>
      <c r="F139"/>
      <c r="G139"/>
      <c r="H139"/>
      <c r="I139"/>
      <c r="J139"/>
      <c r="K139"/>
      <c r="L139"/>
      <c r="M139"/>
      <c r="N139"/>
      <c r="O139"/>
      <c r="P139"/>
      <c r="Q139"/>
      <c r="R139"/>
      <c r="T139" s="20"/>
      <c r="AR139" s="18"/>
      <c r="AS139" s="18"/>
      <c r="AT139" s="18"/>
      <c r="AU139" s="18"/>
      <c r="AV139" s="18"/>
      <c r="AW139" s="18"/>
      <c r="AX139" s="18"/>
      <c r="AY139" s="18"/>
      <c r="AZ139" s="18"/>
      <c r="BA139" s="18"/>
      <c r="BB139" s="18"/>
      <c r="BC139" s="18"/>
      <c r="BD139" s="18"/>
      <c r="BE139" s="18"/>
      <c r="BH139" s="28"/>
    </row>
    <row r="140" spans="1:60" s="11" customFormat="1" ht="15" customHeight="1" thickTop="1" thickBot="1">
      <c r="D140"/>
      <c r="E140" s="136">
        <v>0</v>
      </c>
      <c r="F140" s="137"/>
      <c r="G140" s="46"/>
      <c r="H140" s="87" t="s">
        <v>45</v>
      </c>
      <c r="I140" s="88">
        <f>VLOOKUP(E140,$B$20:$C$69,2,0)</f>
        <v>0</v>
      </c>
      <c r="J140" s="62">
        <f>J$16</f>
        <v>41729</v>
      </c>
      <c r="K140" s="62">
        <f t="shared" ref="K140:P140" si="135">K$16</f>
        <v>41730</v>
      </c>
      <c r="L140" s="62">
        <f t="shared" si="135"/>
        <v>41731</v>
      </c>
      <c r="M140" s="62">
        <f t="shared" si="135"/>
        <v>41732</v>
      </c>
      <c r="N140" s="62">
        <f t="shared" si="135"/>
        <v>41733</v>
      </c>
      <c r="O140" s="62">
        <f t="shared" si="135"/>
        <v>41734</v>
      </c>
      <c r="P140" s="62">
        <f t="shared" si="135"/>
        <v>41735</v>
      </c>
      <c r="Q140" s="134" t="s">
        <v>46</v>
      </c>
      <c r="R140"/>
      <c r="S140" s="1"/>
      <c r="T140" s="21" t="s">
        <v>47</v>
      </c>
      <c r="U140" s="13">
        <f t="shared" ref="U140:AA140" si="136">IF(ISBLANK(J144)=TRUE,(J142-J141)*24,(J142-J141)*24-$G144/60)</f>
        <v>0</v>
      </c>
      <c r="V140" s="13">
        <f t="shared" si="136"/>
        <v>0</v>
      </c>
      <c r="W140" s="13">
        <f t="shared" si="136"/>
        <v>0</v>
      </c>
      <c r="X140" s="13">
        <f t="shared" si="136"/>
        <v>0</v>
      </c>
      <c r="Y140" s="13">
        <f t="shared" si="136"/>
        <v>0</v>
      </c>
      <c r="Z140" s="13">
        <f t="shared" si="136"/>
        <v>0</v>
      </c>
      <c r="AA140" s="13">
        <f t="shared" si="136"/>
        <v>0</v>
      </c>
      <c r="AB140" s="13">
        <f>SUM(U140:AA140)</f>
        <v>0</v>
      </c>
      <c r="AC140" s="28" t="s">
        <v>48</v>
      </c>
      <c r="AD140" s="194">
        <f>MIN(Q142,40)</f>
        <v>0</v>
      </c>
      <c r="AE140" s="195"/>
      <c r="AF140" s="16">
        <f>AF132</f>
        <v>10</v>
      </c>
      <c r="AG140" s="195">
        <f>IF(U143=AF140,U142,0)</f>
        <v>0</v>
      </c>
      <c r="AH140" s="195">
        <f>IF(V143=AF140,V142,0)</f>
        <v>0</v>
      </c>
      <c r="AI140" s="195">
        <f>IF(W143=AF140,W142,0)</f>
        <v>0</v>
      </c>
      <c r="AJ140" s="195">
        <f>IF(X143=AF140,X142,0)</f>
        <v>0</v>
      </c>
      <c r="AK140" s="195">
        <f>IF(Y143=AF140,Y142,0)</f>
        <v>0</v>
      </c>
      <c r="AL140" s="195">
        <f>IF(Z143=AF140,Z142,0)</f>
        <v>0</v>
      </c>
      <c r="AM140" s="195">
        <f>IF(AA143=AF140,AA142,0)</f>
        <v>0</v>
      </c>
      <c r="AN140" s="195"/>
      <c r="AO140" s="115">
        <f>SUM(AG140:AM146)</f>
        <v>0</v>
      </c>
      <c r="AP140" s="1"/>
      <c r="AQ140" s="1"/>
      <c r="AR140" s="18"/>
      <c r="AS140" s="18"/>
      <c r="AT140" s="18"/>
      <c r="AU140" s="18"/>
      <c r="AV140" s="18"/>
      <c r="AW140" s="18"/>
      <c r="AX140" s="18"/>
      <c r="AY140" s="18"/>
      <c r="AZ140" s="18"/>
      <c r="BA140" s="18"/>
      <c r="BB140" s="18"/>
      <c r="BC140" s="18"/>
      <c r="BD140" s="18"/>
      <c r="BE140" s="18"/>
    </row>
    <row r="141" spans="1:60" s="10" customFormat="1" ht="15" customHeight="1">
      <c r="A141" s="11"/>
      <c r="B141" s="11"/>
      <c r="C141" s="11"/>
      <c r="D141"/>
      <c r="E141" s="90" t="s">
        <v>49</v>
      </c>
      <c r="F141" s="91">
        <f>(VLOOKUP(E140,'Employee Data'!$J$5:$L$54,2,0))</f>
        <v>0</v>
      </c>
      <c r="G141" s="58" t="s">
        <v>50</v>
      </c>
      <c r="H141" s="57"/>
      <c r="I141" s="35" t="s">
        <v>51</v>
      </c>
      <c r="J141" s="114"/>
      <c r="K141" s="114"/>
      <c r="L141" s="114"/>
      <c r="M141" s="114"/>
      <c r="N141" s="114"/>
      <c r="O141" s="114"/>
      <c r="P141" s="114"/>
      <c r="Q141" s="135"/>
      <c r="R141" s="89"/>
      <c r="S141" s="1"/>
      <c r="T141" s="196" t="b">
        <v>0</v>
      </c>
      <c r="U141" s="60" t="b">
        <v>0</v>
      </c>
      <c r="V141" s="60" t="b">
        <v>0</v>
      </c>
      <c r="W141" s="60" t="b">
        <v>0</v>
      </c>
      <c r="X141" s="60" t="b">
        <v>0</v>
      </c>
      <c r="Y141" s="60" t="b">
        <v>0</v>
      </c>
      <c r="Z141" s="60" t="b">
        <v>0</v>
      </c>
      <c r="AA141" s="60" t="b">
        <v>0</v>
      </c>
      <c r="AB141" s="12"/>
      <c r="AC141" s="28" t="s">
        <v>52</v>
      </c>
      <c r="AD141" s="194">
        <f>MAX(Q142-AD140,0)</f>
        <v>0</v>
      </c>
      <c r="AE141" s="195">
        <f t="shared" ref="AE141" si="137">IF(T141=TRUE,0,AD141*F141*1.5)</f>
        <v>0</v>
      </c>
      <c r="AF141" s="16">
        <f t="shared" si="106"/>
        <v>20</v>
      </c>
      <c r="AG141" s="195">
        <f>IF(U143=AF141,U142,0)</f>
        <v>0</v>
      </c>
      <c r="AH141" s="195">
        <f>IF(V143=AF141,V142,0)</f>
        <v>0</v>
      </c>
      <c r="AI141" s="195">
        <f>IF(W143=AF141,W142,0)</f>
        <v>0</v>
      </c>
      <c r="AJ141" s="195">
        <f>IF(X143=AF141,X142,0)</f>
        <v>0</v>
      </c>
      <c r="AK141" s="195">
        <f>IF(Y143=AF141,Y142,0)</f>
        <v>0</v>
      </c>
      <c r="AL141" s="195">
        <f>IF(Z143=AF141,Z142,0)</f>
        <v>0</v>
      </c>
      <c r="AM141" s="195">
        <f>IF(AA143=AF141,AA142,0)</f>
        <v>0</v>
      </c>
      <c r="AN141" s="195"/>
      <c r="AO141" s="115"/>
      <c r="AP141" s="1"/>
      <c r="AQ141" s="1"/>
      <c r="AR141" s="19"/>
      <c r="AS141" s="19"/>
      <c r="AT141" s="19"/>
      <c r="AU141" s="19"/>
      <c r="AV141" s="19"/>
      <c r="AW141" s="19"/>
      <c r="AX141" s="19"/>
      <c r="AY141" s="19"/>
      <c r="AZ141" s="19"/>
      <c r="BA141" s="19"/>
      <c r="BB141" s="19"/>
      <c r="BC141" s="19"/>
      <c r="BD141" s="19"/>
      <c r="BE141" s="19"/>
      <c r="BF141" s="28"/>
      <c r="BG141" s="28"/>
      <c r="BH141" s="28"/>
    </row>
    <row r="142" spans="1:60" s="10" customFormat="1" ht="15" customHeight="1">
      <c r="A142" s="11"/>
      <c r="B142" s="11"/>
      <c r="C142" s="11"/>
      <c r="D142"/>
      <c r="E142" s="90" t="s">
        <v>53</v>
      </c>
      <c r="F142" s="91">
        <f>(VLOOKUP(E140,'Employee Data'!$J$5:$L$54,3,0))</f>
        <v>0</v>
      </c>
      <c r="G142" s="58" t="s">
        <v>54</v>
      </c>
      <c r="H142" s="57"/>
      <c r="I142" s="35" t="s">
        <v>55</v>
      </c>
      <c r="J142" s="114"/>
      <c r="K142" s="114"/>
      <c r="L142" s="114"/>
      <c r="M142" s="114"/>
      <c r="N142" s="114"/>
      <c r="O142" s="114"/>
      <c r="P142" s="114"/>
      <c r="Q142" s="138">
        <f>AB140</f>
        <v>0</v>
      </c>
      <c r="R142" s="89"/>
      <c r="S142" s="1"/>
      <c r="T142" s="21" t="s">
        <v>25</v>
      </c>
      <c r="U142" s="13">
        <f t="shared" ref="U142:AA142" si="138">IF($T141=TRUE,$F141*40/7,IF(U141=TRUE,$F142*U140,$F141*U140))</f>
        <v>0</v>
      </c>
      <c r="V142" s="13">
        <f t="shared" si="138"/>
        <v>0</v>
      </c>
      <c r="W142" s="13">
        <f t="shared" si="138"/>
        <v>0</v>
      </c>
      <c r="X142" s="13">
        <f t="shared" si="138"/>
        <v>0</v>
      </c>
      <c r="Y142" s="13">
        <f t="shared" si="138"/>
        <v>0</v>
      </c>
      <c r="Z142" s="13">
        <f t="shared" si="138"/>
        <v>0</v>
      </c>
      <c r="AA142" s="13">
        <f t="shared" si="138"/>
        <v>0</v>
      </c>
      <c r="AB142" s="13"/>
      <c r="AC142" s="28"/>
      <c r="AD142" s="194"/>
      <c r="AE142" s="194"/>
      <c r="AF142" s="16">
        <f t="shared" si="106"/>
        <v>30</v>
      </c>
      <c r="AG142" s="195">
        <f>IF(U143=AF142,U142,0)</f>
        <v>0</v>
      </c>
      <c r="AH142" s="195">
        <f>IF(V143=AF142,V142,0)</f>
        <v>0</v>
      </c>
      <c r="AI142" s="195">
        <f>IF(W143=AF142,W142,0)</f>
        <v>0</v>
      </c>
      <c r="AJ142" s="195">
        <f>IF(X143=AF142,X142,0)</f>
        <v>0</v>
      </c>
      <c r="AK142" s="195">
        <f>IF(Y143=AF142,Y142,0)</f>
        <v>0</v>
      </c>
      <c r="AL142" s="195">
        <f>IF(Z143=AF142,Z142,0)</f>
        <v>0</v>
      </c>
      <c r="AM142" s="195">
        <f>IF(AA143=AF142,AA142,0)</f>
        <v>0</v>
      </c>
      <c r="AN142" s="195"/>
      <c r="AO142" s="115"/>
      <c r="AP142" s="1"/>
      <c r="AQ142" s="1"/>
      <c r="AR142" s="201"/>
      <c r="AS142" s="201"/>
      <c r="AT142" s="201"/>
      <c r="AU142" s="201"/>
      <c r="AV142" s="201"/>
      <c r="AW142" s="201"/>
      <c r="AX142" s="201"/>
      <c r="AY142" s="201"/>
      <c r="AZ142" s="201"/>
      <c r="BA142" s="201"/>
      <c r="BB142" s="201"/>
      <c r="BC142" s="201"/>
      <c r="BD142" s="201"/>
      <c r="BE142" s="201"/>
      <c r="BF142" s="28"/>
      <c r="BG142" s="28"/>
      <c r="BH142" s="28"/>
    </row>
    <row r="143" spans="1:60" s="10" customFormat="1" ht="15" customHeight="1" thickBot="1">
      <c r="A143" s="11"/>
      <c r="B143" s="11"/>
      <c r="C143" s="11"/>
      <c r="D143"/>
      <c r="E143" s="36"/>
      <c r="F143" s="34"/>
      <c r="G143" s="197"/>
      <c r="H143" s="59" t="b">
        <v>0</v>
      </c>
      <c r="I143" s="198"/>
      <c r="J143" s="56" t="s">
        <v>62</v>
      </c>
      <c r="K143" s="56" t="s">
        <v>62</v>
      </c>
      <c r="L143" s="56" t="s">
        <v>62</v>
      </c>
      <c r="M143" s="56" t="s">
        <v>62</v>
      </c>
      <c r="N143" s="56" t="s">
        <v>62</v>
      </c>
      <c r="O143" s="56" t="s">
        <v>62</v>
      </c>
      <c r="P143" s="56" t="s">
        <v>62</v>
      </c>
      <c r="Q143" s="139"/>
      <c r="R143"/>
      <c r="S143" s="1"/>
      <c r="T143" s="21" t="s">
        <v>57</v>
      </c>
      <c r="U143" s="12">
        <f t="shared" ref="U143:AA143" si="139">IF(ISBLANK(J146)=TRUE,$I140,J146)</f>
        <v>0</v>
      </c>
      <c r="V143" s="12">
        <f t="shared" si="139"/>
        <v>0</v>
      </c>
      <c r="W143" s="12">
        <f t="shared" si="139"/>
        <v>0</v>
      </c>
      <c r="X143" s="12">
        <f t="shared" si="139"/>
        <v>0</v>
      </c>
      <c r="Y143" s="12">
        <f t="shared" si="139"/>
        <v>0</v>
      </c>
      <c r="Z143" s="12">
        <f t="shared" si="139"/>
        <v>0</v>
      </c>
      <c r="AA143" s="12">
        <f t="shared" si="139"/>
        <v>0</v>
      </c>
      <c r="AB143" s="14"/>
      <c r="AC143" s="28"/>
      <c r="AD143" s="194"/>
      <c r="AE143" s="194"/>
      <c r="AF143" s="16">
        <f t="shared" si="106"/>
        <v>40</v>
      </c>
      <c r="AG143" s="195">
        <f>IF(U143=AF143,U142,0)</f>
        <v>0</v>
      </c>
      <c r="AH143" s="195">
        <f>IF(V143=AF143,V142,0)</f>
        <v>0</v>
      </c>
      <c r="AI143" s="195">
        <f>IF(W143=AF143,W142,0)</f>
        <v>0</v>
      </c>
      <c r="AJ143" s="195">
        <f>IF(X143=AF143,X142,0)</f>
        <v>0</v>
      </c>
      <c r="AK143" s="195">
        <f>IF(Y143=AF143,Y142,0)</f>
        <v>0</v>
      </c>
      <c r="AL143" s="195">
        <f>IF(Z143=AF143,Z142,0)</f>
        <v>0</v>
      </c>
      <c r="AM143" s="195">
        <f>IF(AA143=AF143,AA142,0)</f>
        <v>0</v>
      </c>
      <c r="AN143" s="195"/>
      <c r="AO143" s="115"/>
      <c r="AP143" s="1"/>
      <c r="AQ143" s="1"/>
      <c r="AR143" s="201"/>
      <c r="AS143" s="201"/>
      <c r="AT143" s="201"/>
      <c r="AU143" s="201"/>
      <c r="AV143" s="201"/>
      <c r="AW143" s="201"/>
      <c r="AX143" s="201"/>
      <c r="AY143" s="201"/>
      <c r="AZ143" s="201"/>
      <c r="BA143" s="201"/>
      <c r="BB143" s="201"/>
      <c r="BC143" s="201"/>
      <c r="BD143" s="201"/>
      <c r="BE143" s="201"/>
      <c r="BF143" s="28"/>
      <c r="BG143" s="28"/>
      <c r="BH143" s="28"/>
    </row>
    <row r="144" spans="1:60" s="10" customFormat="1" ht="15" customHeight="1" thickBot="1">
      <c r="A144" s="11"/>
      <c r="B144" s="11"/>
      <c r="C144" s="11"/>
      <c r="D144"/>
      <c r="E144" s="141" t="s">
        <v>58</v>
      </c>
      <c r="F144" s="142"/>
      <c r="G144" s="92"/>
      <c r="H144" s="93"/>
      <c r="I144" s="94" t="s">
        <v>59</v>
      </c>
      <c r="J144" s="114"/>
      <c r="K144" s="104"/>
      <c r="L144" s="104"/>
      <c r="M144" s="104"/>
      <c r="N144" s="104"/>
      <c r="O144" s="104"/>
      <c r="P144" s="104"/>
      <c r="Q144" s="139"/>
      <c r="R144"/>
      <c r="S144" s="1"/>
      <c r="T144" s="199"/>
      <c r="U144" s="28"/>
      <c r="V144" s="28"/>
      <c r="W144" s="28"/>
      <c r="X144" s="28"/>
      <c r="Y144" s="28"/>
      <c r="Z144" s="28"/>
      <c r="AA144" s="28"/>
      <c r="AB144" s="12"/>
      <c r="AC144" s="28"/>
      <c r="AD144" s="200"/>
      <c r="AE144" s="200"/>
      <c r="AF144" s="16">
        <f t="shared" si="106"/>
        <v>60</v>
      </c>
      <c r="AG144" s="195">
        <f>IF(U143=AF144,U142,0)</f>
        <v>0</v>
      </c>
      <c r="AH144" s="195">
        <f>IF(V143=AF144,V142,0)</f>
        <v>0</v>
      </c>
      <c r="AI144" s="195">
        <f>IF(W143=AF144,W142,0)</f>
        <v>0</v>
      </c>
      <c r="AJ144" s="195">
        <f>IF(X143=AF144,X142,0)</f>
        <v>0</v>
      </c>
      <c r="AK144" s="195">
        <f>IF(Y143=AF144,Y142,0)</f>
        <v>0</v>
      </c>
      <c r="AL144" s="195">
        <f>IF(Z143=AF144,Z142,0)</f>
        <v>0</v>
      </c>
      <c r="AM144" s="195">
        <f>IF(AA143=AF144,AA142,0)</f>
        <v>0</v>
      </c>
      <c r="AN144" s="195"/>
      <c r="AO144" s="115"/>
      <c r="AP144" s="1"/>
      <c r="AQ144" s="1"/>
      <c r="AR144" s="201"/>
      <c r="AS144" s="201"/>
      <c r="AT144" s="201"/>
      <c r="AU144" s="201"/>
      <c r="AV144" s="201"/>
      <c r="AW144" s="201"/>
      <c r="AX144" s="201"/>
      <c r="AY144" s="201"/>
      <c r="AZ144" s="201"/>
      <c r="BA144" s="201"/>
      <c r="BB144" s="201"/>
      <c r="BC144" s="201"/>
      <c r="BD144" s="201"/>
      <c r="BE144" s="201"/>
      <c r="BF144" s="28"/>
      <c r="BG144" s="28"/>
      <c r="BH144" s="28"/>
    </row>
    <row r="145" spans="1:60" s="10" customFormat="1" ht="15" customHeight="1">
      <c r="A145" s="11"/>
      <c r="B145" s="11"/>
      <c r="C145" s="11"/>
      <c r="D145"/>
      <c r="E145" s="95"/>
      <c r="F145" s="96"/>
      <c r="G145" s="97"/>
      <c r="H145" s="93"/>
      <c r="I145" s="98" t="s">
        <v>60</v>
      </c>
      <c r="J145" s="104"/>
      <c r="K145" s="104"/>
      <c r="L145" s="104"/>
      <c r="M145" s="104"/>
      <c r="N145" s="104"/>
      <c r="O145" s="104"/>
      <c r="P145" s="104"/>
      <c r="Q145" s="139"/>
      <c r="R145"/>
      <c r="S145" s="1"/>
      <c r="T145" s="21"/>
      <c r="U145" s="12"/>
      <c r="V145" s="12"/>
      <c r="W145" s="12"/>
      <c r="X145" s="12"/>
      <c r="Y145" s="12"/>
      <c r="Z145" s="12"/>
      <c r="AA145" s="12"/>
      <c r="AB145" s="12"/>
      <c r="AC145" s="28"/>
      <c r="AD145" s="200"/>
      <c r="AE145" s="200"/>
      <c r="AF145" s="16">
        <f t="shared" si="106"/>
        <v>70</v>
      </c>
      <c r="AG145" s="195">
        <f>IF(U143=AF145,U142,0)</f>
        <v>0</v>
      </c>
      <c r="AH145" s="195">
        <f>IF(V143=AF145,V142,0)</f>
        <v>0</v>
      </c>
      <c r="AI145" s="195">
        <f>IF(W143=AF145,W142,0)</f>
        <v>0</v>
      </c>
      <c r="AJ145" s="195">
        <f>IF(X143=AF145,X142,0)</f>
        <v>0</v>
      </c>
      <c r="AK145" s="195">
        <f>IF(Y143=AF145,Y142,0)</f>
        <v>0</v>
      </c>
      <c r="AL145" s="195">
        <f>IF(Z143=AF145,Z142,0)</f>
        <v>0</v>
      </c>
      <c r="AM145" s="195">
        <f>IF(AA143=AF145,AA142,0)</f>
        <v>0</v>
      </c>
      <c r="AN145" s="195"/>
      <c r="AO145" s="115"/>
      <c r="AP145" s="1"/>
      <c r="AQ145" s="1"/>
      <c r="AR145" s="201"/>
      <c r="AS145" s="201"/>
      <c r="AT145" s="201"/>
      <c r="AU145" s="201"/>
      <c r="AV145" s="201"/>
      <c r="AW145" s="201"/>
      <c r="AX145" s="201"/>
      <c r="AY145" s="201"/>
      <c r="AZ145" s="201"/>
      <c r="BA145" s="201"/>
      <c r="BB145" s="201"/>
      <c r="BC145" s="201"/>
      <c r="BD145" s="201"/>
      <c r="BE145" s="201"/>
      <c r="BF145" s="28"/>
      <c r="BG145" s="28"/>
      <c r="BH145" s="28"/>
    </row>
    <row r="146" spans="1:60" ht="15" customHeight="1" thickBot="1">
      <c r="B146" s="11"/>
      <c r="C146" s="11"/>
      <c r="D146"/>
      <c r="E146" s="99"/>
      <c r="F146" s="100"/>
      <c r="G146" s="101"/>
      <c r="H146" s="102"/>
      <c r="I146" s="103" t="s">
        <v>61</v>
      </c>
      <c r="J146" s="105"/>
      <c r="K146" s="105"/>
      <c r="L146" s="105"/>
      <c r="M146" s="105"/>
      <c r="N146" s="105"/>
      <c r="O146" s="105"/>
      <c r="P146" s="105"/>
      <c r="Q146" s="140"/>
      <c r="R146"/>
      <c r="T146" s="199"/>
      <c r="AF146" s="16">
        <f t="shared" si="106"/>
        <v>0</v>
      </c>
      <c r="AG146" s="195">
        <f>IF(U143=AF146,U142,0)</f>
        <v>0</v>
      </c>
      <c r="AH146" s="195">
        <f>IF(V143=AF146,V142,0)</f>
        <v>0</v>
      </c>
      <c r="AI146" s="195">
        <f>IF(W143=AF146,W142,0)</f>
        <v>0</v>
      </c>
      <c r="AJ146" s="195">
        <f>IF(X143=AF146,X142,0)</f>
        <v>0</v>
      </c>
      <c r="AK146" s="195">
        <f>IF(Y143=AF146,Y142,0)</f>
        <v>0</v>
      </c>
      <c r="AL146" s="195">
        <f>IF(Z143=AF146,Z142,0)</f>
        <v>0</v>
      </c>
      <c r="AM146" s="195">
        <f>IF(AA143=AF146,AA142,0)</f>
        <v>0</v>
      </c>
      <c r="AN146" s="195"/>
      <c r="AR146" s="201"/>
      <c r="AS146" s="201"/>
      <c r="AT146" s="201"/>
      <c r="AU146" s="201"/>
      <c r="AV146" s="201"/>
      <c r="AW146" s="201"/>
      <c r="AX146" s="201"/>
      <c r="AY146" s="201"/>
      <c r="AZ146" s="201"/>
      <c r="BA146" s="201"/>
      <c r="BB146" s="201"/>
      <c r="BC146" s="201"/>
      <c r="BD146" s="201"/>
      <c r="BE146" s="201"/>
      <c r="BH146" s="28"/>
    </row>
    <row r="147" spans="1:60" ht="9" customHeight="1" thickTop="1" thickBot="1">
      <c r="A147" s="11"/>
      <c r="B147" s="11"/>
      <c r="C147" s="11"/>
      <c r="D147"/>
      <c r="E147"/>
      <c r="F147"/>
      <c r="G147"/>
      <c r="H147"/>
      <c r="I147"/>
      <c r="J147"/>
      <c r="K147"/>
      <c r="L147"/>
      <c r="M147"/>
      <c r="N147"/>
      <c r="O147"/>
      <c r="P147"/>
      <c r="Q147"/>
      <c r="R147"/>
      <c r="T147" s="20"/>
      <c r="AR147" s="18"/>
      <c r="AS147" s="18"/>
      <c r="AT147" s="18"/>
      <c r="AU147" s="18"/>
      <c r="AV147" s="18"/>
      <c r="AW147" s="18"/>
      <c r="AX147" s="18"/>
      <c r="AY147" s="18"/>
      <c r="AZ147" s="18"/>
      <c r="BA147" s="18"/>
      <c r="BB147" s="18"/>
      <c r="BC147" s="18"/>
      <c r="BD147" s="18"/>
      <c r="BE147" s="18"/>
      <c r="BH147" s="28"/>
    </row>
    <row r="148" spans="1:60" s="11" customFormat="1" ht="15" customHeight="1" thickTop="1" thickBot="1">
      <c r="D148"/>
      <c r="E148" s="136">
        <v>0</v>
      </c>
      <c r="F148" s="137"/>
      <c r="G148" s="46"/>
      <c r="H148" s="87" t="s">
        <v>45</v>
      </c>
      <c r="I148" s="88">
        <f>VLOOKUP(E148,$B$20:$C$69,2,0)</f>
        <v>0</v>
      </c>
      <c r="J148" s="62">
        <f>J$16</f>
        <v>41729</v>
      </c>
      <c r="K148" s="62">
        <f t="shared" ref="K148:P148" si="140">K$16</f>
        <v>41730</v>
      </c>
      <c r="L148" s="62">
        <f t="shared" si="140"/>
        <v>41731</v>
      </c>
      <c r="M148" s="62">
        <f t="shared" si="140"/>
        <v>41732</v>
      </c>
      <c r="N148" s="62">
        <f t="shared" si="140"/>
        <v>41733</v>
      </c>
      <c r="O148" s="62">
        <f t="shared" si="140"/>
        <v>41734</v>
      </c>
      <c r="P148" s="62">
        <f t="shared" si="140"/>
        <v>41735</v>
      </c>
      <c r="Q148" s="134" t="s">
        <v>46</v>
      </c>
      <c r="R148"/>
      <c r="S148" s="1"/>
      <c r="T148" s="21" t="s">
        <v>47</v>
      </c>
      <c r="U148" s="13">
        <f t="shared" ref="U148:AA148" si="141">IF(ISBLANK(J152)=TRUE,(J150-J149)*24,(J150-J149)*24-$G152/60)</f>
        <v>0</v>
      </c>
      <c r="V148" s="13">
        <f t="shared" si="141"/>
        <v>0</v>
      </c>
      <c r="W148" s="13">
        <f t="shared" si="141"/>
        <v>0</v>
      </c>
      <c r="X148" s="13">
        <f t="shared" si="141"/>
        <v>0</v>
      </c>
      <c r="Y148" s="13">
        <f t="shared" si="141"/>
        <v>0</v>
      </c>
      <c r="Z148" s="13">
        <f t="shared" si="141"/>
        <v>0</v>
      </c>
      <c r="AA148" s="13">
        <f t="shared" si="141"/>
        <v>0</v>
      </c>
      <c r="AB148" s="13">
        <f>SUM(U148:AA148)</f>
        <v>0</v>
      </c>
      <c r="AC148" s="28" t="s">
        <v>48</v>
      </c>
      <c r="AD148" s="194">
        <f>MIN(Q150,40)</f>
        <v>0</v>
      </c>
      <c r="AE148" s="195"/>
      <c r="AF148" s="16">
        <f>AF140</f>
        <v>10</v>
      </c>
      <c r="AG148" s="195">
        <f>IF(U151=AF148,U150,0)</f>
        <v>0</v>
      </c>
      <c r="AH148" s="195">
        <f>IF(V151=AF148,V150,0)</f>
        <v>0</v>
      </c>
      <c r="AI148" s="195">
        <f>IF(W151=AF148,W150,0)</f>
        <v>0</v>
      </c>
      <c r="AJ148" s="195">
        <f>IF(X151=AF148,X150,0)</f>
        <v>0</v>
      </c>
      <c r="AK148" s="195">
        <f>IF(Y151=AF148,Y150,0)</f>
        <v>0</v>
      </c>
      <c r="AL148" s="195">
        <f>IF(Z151=AF148,Z150,0)</f>
        <v>0</v>
      </c>
      <c r="AM148" s="195">
        <f>IF(AA151=AF148,AA150,0)</f>
        <v>0</v>
      </c>
      <c r="AN148" s="195"/>
      <c r="AO148" s="115">
        <f>SUM(AG148:AM154)</f>
        <v>0</v>
      </c>
      <c r="AP148" s="1"/>
      <c r="AQ148" s="1"/>
      <c r="AR148" s="18"/>
      <c r="AS148" s="18"/>
      <c r="AT148" s="18"/>
      <c r="AU148" s="18"/>
      <c r="AV148" s="18"/>
      <c r="AW148" s="18"/>
      <c r="AX148" s="18"/>
      <c r="AY148" s="18"/>
      <c r="AZ148" s="18"/>
      <c r="BA148" s="18"/>
      <c r="BB148" s="18"/>
      <c r="BC148" s="18"/>
      <c r="BD148" s="18"/>
      <c r="BE148" s="18"/>
    </row>
    <row r="149" spans="1:60" s="10" customFormat="1" ht="15" customHeight="1">
      <c r="A149" s="11"/>
      <c r="B149" s="11"/>
      <c r="C149" s="11"/>
      <c r="D149"/>
      <c r="E149" s="90" t="s">
        <v>49</v>
      </c>
      <c r="F149" s="91">
        <f>(VLOOKUP(E148,'Employee Data'!$J$5:$L$54,2,0))</f>
        <v>0</v>
      </c>
      <c r="G149" s="58" t="s">
        <v>50</v>
      </c>
      <c r="H149" s="57"/>
      <c r="I149" s="35" t="s">
        <v>51</v>
      </c>
      <c r="J149" s="114"/>
      <c r="K149" s="114"/>
      <c r="L149" s="114"/>
      <c r="M149" s="114"/>
      <c r="N149" s="114"/>
      <c r="O149" s="114"/>
      <c r="P149" s="114"/>
      <c r="Q149" s="135"/>
      <c r="R149" s="89"/>
      <c r="S149" s="1"/>
      <c r="T149" s="196" t="b">
        <v>0</v>
      </c>
      <c r="U149" s="60" t="b">
        <v>0</v>
      </c>
      <c r="V149" s="60" t="b">
        <v>0</v>
      </c>
      <c r="W149" s="60" t="b">
        <v>0</v>
      </c>
      <c r="X149" s="60" t="b">
        <v>0</v>
      </c>
      <c r="Y149" s="60" t="b">
        <v>0</v>
      </c>
      <c r="Z149" s="60" t="b">
        <v>0</v>
      </c>
      <c r="AA149" s="60" t="b">
        <v>0</v>
      </c>
      <c r="AB149" s="12"/>
      <c r="AC149" s="28" t="s">
        <v>52</v>
      </c>
      <c r="AD149" s="194">
        <f>MAX(Q150-AD148,0)</f>
        <v>0</v>
      </c>
      <c r="AE149" s="195">
        <f t="shared" ref="AE149" si="142">IF(T149=TRUE,0,AD149*F149*1.5)</f>
        <v>0</v>
      </c>
      <c r="AF149" s="16">
        <f t="shared" si="106"/>
        <v>20</v>
      </c>
      <c r="AG149" s="195">
        <f>IF(U151=AF149,U150,0)</f>
        <v>0</v>
      </c>
      <c r="AH149" s="195">
        <f>IF(V151=AF149,V150,0)</f>
        <v>0</v>
      </c>
      <c r="AI149" s="195">
        <f>IF(W151=AF149,W150,0)</f>
        <v>0</v>
      </c>
      <c r="AJ149" s="195">
        <f>IF(X151=AF149,X150,0)</f>
        <v>0</v>
      </c>
      <c r="AK149" s="195">
        <f>IF(Y151=AF149,Y150,0)</f>
        <v>0</v>
      </c>
      <c r="AL149" s="195">
        <f>IF(Z151=AF149,Z150,0)</f>
        <v>0</v>
      </c>
      <c r="AM149" s="195">
        <f>IF(AA151=AF149,AA150,0)</f>
        <v>0</v>
      </c>
      <c r="AN149" s="195"/>
      <c r="AO149" s="115"/>
      <c r="AP149" s="1"/>
      <c r="AQ149" s="1"/>
      <c r="AR149" s="19"/>
      <c r="AS149" s="19"/>
      <c r="AT149" s="19"/>
      <c r="AU149" s="19"/>
      <c r="AV149" s="19"/>
      <c r="AW149" s="19"/>
      <c r="AX149" s="19"/>
      <c r="AY149" s="19"/>
      <c r="AZ149" s="19"/>
      <c r="BA149" s="19"/>
      <c r="BB149" s="19"/>
      <c r="BC149" s="19"/>
      <c r="BD149" s="19"/>
      <c r="BE149" s="19"/>
      <c r="BF149" s="28"/>
      <c r="BG149" s="28"/>
      <c r="BH149" s="28"/>
    </row>
    <row r="150" spans="1:60" s="10" customFormat="1" ht="15" customHeight="1">
      <c r="A150" s="11"/>
      <c r="B150" s="11"/>
      <c r="C150" s="11"/>
      <c r="D150"/>
      <c r="E150" s="90" t="s">
        <v>53</v>
      </c>
      <c r="F150" s="91">
        <f>(VLOOKUP(E148,'Employee Data'!$J$5:$L$54,3,0))</f>
        <v>0</v>
      </c>
      <c r="G150" s="58" t="s">
        <v>54</v>
      </c>
      <c r="H150" s="57"/>
      <c r="I150" s="35" t="s">
        <v>55</v>
      </c>
      <c r="J150" s="114"/>
      <c r="K150" s="114"/>
      <c r="L150" s="114"/>
      <c r="M150" s="114"/>
      <c r="N150" s="114"/>
      <c r="O150" s="114"/>
      <c r="P150" s="114"/>
      <c r="Q150" s="138">
        <f>AB148</f>
        <v>0</v>
      </c>
      <c r="R150" s="89"/>
      <c r="S150" s="1"/>
      <c r="T150" s="21" t="s">
        <v>25</v>
      </c>
      <c r="U150" s="13">
        <f t="shared" ref="U150:AA150" si="143">IF($T149=TRUE,$F149*40/7,IF(U149=TRUE,$F150*U148,$F149*U148))</f>
        <v>0</v>
      </c>
      <c r="V150" s="13">
        <f t="shared" si="143"/>
        <v>0</v>
      </c>
      <c r="W150" s="13">
        <f t="shared" si="143"/>
        <v>0</v>
      </c>
      <c r="X150" s="13">
        <f t="shared" si="143"/>
        <v>0</v>
      </c>
      <c r="Y150" s="13">
        <f t="shared" si="143"/>
        <v>0</v>
      </c>
      <c r="Z150" s="13">
        <f t="shared" si="143"/>
        <v>0</v>
      </c>
      <c r="AA150" s="13">
        <f t="shared" si="143"/>
        <v>0</v>
      </c>
      <c r="AB150" s="13"/>
      <c r="AC150" s="28"/>
      <c r="AD150" s="194"/>
      <c r="AE150" s="194"/>
      <c r="AF150" s="16">
        <f t="shared" si="106"/>
        <v>30</v>
      </c>
      <c r="AG150" s="195">
        <f>IF(U151=AF150,U150,0)</f>
        <v>0</v>
      </c>
      <c r="AH150" s="195">
        <f>IF(V151=AF150,V150,0)</f>
        <v>0</v>
      </c>
      <c r="AI150" s="195">
        <f>IF(W151=AF150,W150,0)</f>
        <v>0</v>
      </c>
      <c r="AJ150" s="195">
        <f>IF(X151=AF150,X150,0)</f>
        <v>0</v>
      </c>
      <c r="AK150" s="195">
        <f>IF(Y151=AF150,Y150,0)</f>
        <v>0</v>
      </c>
      <c r="AL150" s="195">
        <f>IF(Z151=AF150,Z150,0)</f>
        <v>0</v>
      </c>
      <c r="AM150" s="195">
        <f>IF(AA151=AF150,AA150,0)</f>
        <v>0</v>
      </c>
      <c r="AN150" s="195"/>
      <c r="AO150" s="115"/>
      <c r="AP150" s="1"/>
      <c r="AQ150" s="1"/>
      <c r="AR150" s="201"/>
      <c r="AS150" s="201"/>
      <c r="AT150" s="201"/>
      <c r="AU150" s="201"/>
      <c r="AV150" s="201"/>
      <c r="AW150" s="201"/>
      <c r="AX150" s="201"/>
      <c r="AY150" s="201"/>
      <c r="AZ150" s="201"/>
      <c r="BA150" s="201"/>
      <c r="BB150" s="201"/>
      <c r="BC150" s="201"/>
      <c r="BD150" s="201"/>
      <c r="BE150" s="201"/>
      <c r="BF150" s="28"/>
      <c r="BG150" s="28"/>
      <c r="BH150" s="28"/>
    </row>
    <row r="151" spans="1:60" s="10" customFormat="1" ht="15" customHeight="1" thickBot="1">
      <c r="A151" s="11"/>
      <c r="B151" s="11"/>
      <c r="C151" s="11"/>
      <c r="D151"/>
      <c r="E151" s="36"/>
      <c r="F151" s="34"/>
      <c r="G151" s="197"/>
      <c r="H151" s="59" t="b">
        <v>1</v>
      </c>
      <c r="I151" s="198"/>
      <c r="J151" s="56" t="s">
        <v>62</v>
      </c>
      <c r="K151" s="56" t="s">
        <v>62</v>
      </c>
      <c r="L151" s="56" t="s">
        <v>62</v>
      </c>
      <c r="M151" s="56" t="s">
        <v>62</v>
      </c>
      <c r="N151" s="56" t="s">
        <v>62</v>
      </c>
      <c r="O151" s="56" t="s">
        <v>62</v>
      </c>
      <c r="P151" s="56" t="s">
        <v>62</v>
      </c>
      <c r="Q151" s="139"/>
      <c r="R151"/>
      <c r="S151" s="1"/>
      <c r="T151" s="21" t="s">
        <v>57</v>
      </c>
      <c r="U151" s="12">
        <f t="shared" ref="U151:AA151" si="144">IF(ISBLANK(J154)=TRUE,$I148,J154)</f>
        <v>0</v>
      </c>
      <c r="V151" s="12">
        <f t="shared" si="144"/>
        <v>0</v>
      </c>
      <c r="W151" s="12">
        <f t="shared" si="144"/>
        <v>0</v>
      </c>
      <c r="X151" s="12">
        <f t="shared" si="144"/>
        <v>0</v>
      </c>
      <c r="Y151" s="12">
        <f t="shared" si="144"/>
        <v>0</v>
      </c>
      <c r="Z151" s="12">
        <f t="shared" si="144"/>
        <v>0</v>
      </c>
      <c r="AA151" s="12">
        <f t="shared" si="144"/>
        <v>0</v>
      </c>
      <c r="AB151" s="14"/>
      <c r="AC151" s="28"/>
      <c r="AD151" s="194"/>
      <c r="AE151" s="194"/>
      <c r="AF151" s="16">
        <f t="shared" si="106"/>
        <v>40</v>
      </c>
      <c r="AG151" s="195">
        <f>IF(U151=AF151,U150,0)</f>
        <v>0</v>
      </c>
      <c r="AH151" s="195">
        <f>IF(V151=AF151,V150,0)</f>
        <v>0</v>
      </c>
      <c r="AI151" s="195">
        <f>IF(W151=AF151,W150,0)</f>
        <v>0</v>
      </c>
      <c r="AJ151" s="195">
        <f>IF(X151=AF151,X150,0)</f>
        <v>0</v>
      </c>
      <c r="AK151" s="195">
        <f>IF(Y151=AF151,Y150,0)</f>
        <v>0</v>
      </c>
      <c r="AL151" s="195">
        <f>IF(Z151=AF151,Z150,0)</f>
        <v>0</v>
      </c>
      <c r="AM151" s="195">
        <f>IF(AA151=AF151,AA150,0)</f>
        <v>0</v>
      </c>
      <c r="AN151" s="195"/>
      <c r="AO151" s="115"/>
      <c r="AP151" s="1"/>
      <c r="AQ151" s="1"/>
      <c r="AR151" s="201"/>
      <c r="AS151" s="201"/>
      <c r="AT151" s="201"/>
      <c r="AU151" s="201"/>
      <c r="AV151" s="201"/>
      <c r="AW151" s="201"/>
      <c r="AX151" s="201"/>
      <c r="AY151" s="201"/>
      <c r="AZ151" s="201"/>
      <c r="BA151" s="201"/>
      <c r="BB151" s="201"/>
      <c r="BC151" s="201"/>
      <c r="BD151" s="201"/>
      <c r="BE151" s="201"/>
      <c r="BF151" s="28"/>
      <c r="BG151" s="28"/>
      <c r="BH151" s="28"/>
    </row>
    <row r="152" spans="1:60" s="10" customFormat="1" ht="15" customHeight="1" thickBot="1">
      <c r="A152" s="11"/>
      <c r="B152" s="11"/>
      <c r="C152" s="11"/>
      <c r="D152"/>
      <c r="E152" s="141" t="s">
        <v>58</v>
      </c>
      <c r="F152" s="142"/>
      <c r="G152" s="92"/>
      <c r="H152" s="93"/>
      <c r="I152" s="94" t="s">
        <v>59</v>
      </c>
      <c r="J152" s="114"/>
      <c r="K152" s="104"/>
      <c r="L152" s="104"/>
      <c r="M152" s="104"/>
      <c r="N152" s="104"/>
      <c r="O152" s="104"/>
      <c r="P152" s="104"/>
      <c r="Q152" s="139"/>
      <c r="R152"/>
      <c r="S152" s="1"/>
      <c r="T152" s="199"/>
      <c r="U152" s="28"/>
      <c r="V152" s="28"/>
      <c r="W152" s="28"/>
      <c r="X152" s="28"/>
      <c r="Y152" s="28"/>
      <c r="Z152" s="28"/>
      <c r="AA152" s="28"/>
      <c r="AB152" s="12"/>
      <c r="AC152" s="28"/>
      <c r="AD152" s="200"/>
      <c r="AE152" s="200"/>
      <c r="AF152" s="16">
        <f t="shared" si="106"/>
        <v>60</v>
      </c>
      <c r="AG152" s="195">
        <f>IF(U151=AF152,U150,0)</f>
        <v>0</v>
      </c>
      <c r="AH152" s="195">
        <f>IF(V151=AF152,V150,0)</f>
        <v>0</v>
      </c>
      <c r="AI152" s="195">
        <f>IF(W151=AF152,W150,0)</f>
        <v>0</v>
      </c>
      <c r="AJ152" s="195">
        <f>IF(X151=AF152,X150,0)</f>
        <v>0</v>
      </c>
      <c r="AK152" s="195">
        <f>IF(Y151=AF152,Y150,0)</f>
        <v>0</v>
      </c>
      <c r="AL152" s="195">
        <f>IF(Z151=AF152,Z150,0)</f>
        <v>0</v>
      </c>
      <c r="AM152" s="195">
        <f>IF(AA151=AF152,AA150,0)</f>
        <v>0</v>
      </c>
      <c r="AN152" s="195"/>
      <c r="AO152" s="115"/>
      <c r="AP152" s="1"/>
      <c r="AQ152" s="1"/>
      <c r="AR152" s="201"/>
      <c r="AS152" s="201"/>
      <c r="AT152" s="201"/>
      <c r="AU152" s="201"/>
      <c r="AV152" s="201"/>
      <c r="AW152" s="201"/>
      <c r="AX152" s="201"/>
      <c r="AY152" s="201"/>
      <c r="AZ152" s="201"/>
      <c r="BA152" s="201"/>
      <c r="BB152" s="201"/>
      <c r="BC152" s="201"/>
      <c r="BD152" s="201"/>
      <c r="BE152" s="201"/>
      <c r="BF152" s="28"/>
      <c r="BG152" s="28"/>
      <c r="BH152" s="28"/>
    </row>
    <row r="153" spans="1:60" s="10" customFormat="1" ht="15" customHeight="1">
      <c r="A153" s="11"/>
      <c r="B153" s="11"/>
      <c r="C153" s="11"/>
      <c r="D153"/>
      <c r="E153" s="95"/>
      <c r="F153" s="96"/>
      <c r="G153" s="97"/>
      <c r="H153" s="93"/>
      <c r="I153" s="98" t="s">
        <v>60</v>
      </c>
      <c r="J153" s="104"/>
      <c r="K153" s="104"/>
      <c r="L153" s="104"/>
      <c r="M153" s="104"/>
      <c r="N153" s="104"/>
      <c r="O153" s="104"/>
      <c r="P153" s="104"/>
      <c r="Q153" s="139"/>
      <c r="R153"/>
      <c r="S153" s="1"/>
      <c r="T153" s="21"/>
      <c r="U153" s="12"/>
      <c r="V153" s="12"/>
      <c r="W153" s="12"/>
      <c r="X153" s="12"/>
      <c r="Y153" s="12"/>
      <c r="Z153" s="12"/>
      <c r="AA153" s="12"/>
      <c r="AB153" s="12"/>
      <c r="AC153" s="28"/>
      <c r="AD153" s="200"/>
      <c r="AE153" s="200"/>
      <c r="AF153" s="16">
        <f t="shared" si="106"/>
        <v>70</v>
      </c>
      <c r="AG153" s="195">
        <f>IF(U151=AF153,U150,0)</f>
        <v>0</v>
      </c>
      <c r="AH153" s="195">
        <f>IF(V151=AF153,V150,0)</f>
        <v>0</v>
      </c>
      <c r="AI153" s="195">
        <f>IF(W151=AF153,W150,0)</f>
        <v>0</v>
      </c>
      <c r="AJ153" s="195">
        <f>IF(X151=AF153,X150,0)</f>
        <v>0</v>
      </c>
      <c r="AK153" s="195">
        <f>IF(Y151=AF153,Y150,0)</f>
        <v>0</v>
      </c>
      <c r="AL153" s="195">
        <f>IF(Z151=AF153,Z150,0)</f>
        <v>0</v>
      </c>
      <c r="AM153" s="195">
        <f>IF(AA151=AF153,AA150,0)</f>
        <v>0</v>
      </c>
      <c r="AN153" s="195"/>
      <c r="AO153" s="115"/>
      <c r="AP153" s="1"/>
      <c r="AQ153" s="1"/>
      <c r="AR153" s="201"/>
      <c r="AS153" s="201"/>
      <c r="AT153" s="201"/>
      <c r="AU153" s="201"/>
      <c r="AV153" s="201"/>
      <c r="AW153" s="201"/>
      <c r="AX153" s="201"/>
      <c r="AY153" s="201"/>
      <c r="AZ153" s="201"/>
      <c r="BA153" s="201"/>
      <c r="BB153" s="201"/>
      <c r="BC153" s="201"/>
      <c r="BD153" s="201"/>
      <c r="BE153" s="201"/>
      <c r="BF153" s="28"/>
      <c r="BG153" s="28"/>
      <c r="BH153" s="28"/>
    </row>
    <row r="154" spans="1:60" ht="15" customHeight="1" thickBot="1">
      <c r="B154" s="11"/>
      <c r="C154" s="11"/>
      <c r="D154"/>
      <c r="E154" s="99"/>
      <c r="F154" s="100"/>
      <c r="G154" s="101"/>
      <c r="H154" s="102"/>
      <c r="I154" s="103" t="s">
        <v>61</v>
      </c>
      <c r="J154" s="105"/>
      <c r="K154" s="105"/>
      <c r="L154" s="105"/>
      <c r="M154" s="105"/>
      <c r="N154" s="105"/>
      <c r="O154" s="105"/>
      <c r="P154" s="105"/>
      <c r="Q154" s="140"/>
      <c r="R154"/>
      <c r="T154" s="199"/>
      <c r="AF154" s="16">
        <f t="shared" si="106"/>
        <v>0</v>
      </c>
      <c r="AG154" s="195">
        <f>IF(U151=AF154,U150,0)</f>
        <v>0</v>
      </c>
      <c r="AH154" s="195">
        <f>IF(V151=AF154,V150,0)</f>
        <v>0</v>
      </c>
      <c r="AI154" s="195">
        <f>IF(W151=AF154,W150,0)</f>
        <v>0</v>
      </c>
      <c r="AJ154" s="195">
        <f>IF(X151=AF154,X150,0)</f>
        <v>0</v>
      </c>
      <c r="AK154" s="195">
        <f>IF(Y151=AF154,Y150,0)</f>
        <v>0</v>
      </c>
      <c r="AL154" s="195">
        <f>IF(Z151=AF154,Z150,0)</f>
        <v>0</v>
      </c>
      <c r="AM154" s="195">
        <f>IF(AA151=AF154,AA150,0)</f>
        <v>0</v>
      </c>
      <c r="AN154" s="195"/>
      <c r="AR154" s="201"/>
      <c r="AS154" s="201"/>
      <c r="AT154" s="201"/>
      <c r="AU154" s="201"/>
      <c r="AV154" s="201"/>
      <c r="AW154" s="201"/>
      <c r="AX154" s="201"/>
      <c r="AY154" s="201"/>
      <c r="AZ154" s="201"/>
      <c r="BA154" s="201"/>
      <c r="BB154" s="201"/>
      <c r="BC154" s="201"/>
      <c r="BD154" s="201"/>
      <c r="BE154" s="201"/>
      <c r="BH154" s="28"/>
    </row>
    <row r="155" spans="1:60" ht="9" customHeight="1" thickTop="1" thickBot="1">
      <c r="A155" s="11"/>
      <c r="B155" s="11"/>
      <c r="C155" s="11"/>
      <c r="D155"/>
      <c r="E155"/>
      <c r="F155"/>
      <c r="G155"/>
      <c r="H155"/>
      <c r="I155"/>
      <c r="J155"/>
      <c r="K155"/>
      <c r="L155"/>
      <c r="M155"/>
      <c r="N155"/>
      <c r="O155"/>
      <c r="P155"/>
      <c r="Q155"/>
      <c r="R155"/>
      <c r="T155" s="20"/>
      <c r="AR155" s="18"/>
      <c r="AS155" s="18"/>
      <c r="AT155" s="18"/>
      <c r="AU155" s="18"/>
      <c r="AV155" s="18"/>
      <c r="AW155" s="18"/>
      <c r="AX155" s="18"/>
      <c r="AY155" s="18"/>
      <c r="AZ155" s="18"/>
      <c r="BA155" s="18"/>
      <c r="BB155" s="18"/>
      <c r="BC155" s="18"/>
      <c r="BD155" s="18"/>
      <c r="BE155" s="18"/>
      <c r="BH155" s="28"/>
    </row>
    <row r="156" spans="1:60" s="11" customFormat="1" ht="15" customHeight="1" thickTop="1" thickBot="1">
      <c r="D156"/>
      <c r="E156" s="136">
        <v>0</v>
      </c>
      <c r="F156" s="137"/>
      <c r="G156" s="46"/>
      <c r="H156" s="87" t="s">
        <v>45</v>
      </c>
      <c r="I156" s="88">
        <f>VLOOKUP(E156,$B$20:$C$69,2,0)</f>
        <v>0</v>
      </c>
      <c r="J156" s="62">
        <f>J$16</f>
        <v>41729</v>
      </c>
      <c r="K156" s="62">
        <f t="shared" ref="K156:P156" si="145">K$16</f>
        <v>41730</v>
      </c>
      <c r="L156" s="62">
        <f t="shared" si="145"/>
        <v>41731</v>
      </c>
      <c r="M156" s="62">
        <f t="shared" si="145"/>
        <v>41732</v>
      </c>
      <c r="N156" s="62">
        <f t="shared" si="145"/>
        <v>41733</v>
      </c>
      <c r="O156" s="62">
        <f t="shared" si="145"/>
        <v>41734</v>
      </c>
      <c r="P156" s="62">
        <f t="shared" si="145"/>
        <v>41735</v>
      </c>
      <c r="Q156" s="134" t="s">
        <v>46</v>
      </c>
      <c r="R156"/>
      <c r="S156" s="1"/>
      <c r="T156" s="21" t="s">
        <v>47</v>
      </c>
      <c r="U156" s="13">
        <f t="shared" ref="U156:AA156" si="146">IF(ISBLANK(J160)=TRUE,(J158-J157)*24,(J158-J157)*24-$G160/60)</f>
        <v>0</v>
      </c>
      <c r="V156" s="13">
        <f t="shared" si="146"/>
        <v>0</v>
      </c>
      <c r="W156" s="13">
        <f t="shared" si="146"/>
        <v>0</v>
      </c>
      <c r="X156" s="13">
        <f t="shared" si="146"/>
        <v>0</v>
      </c>
      <c r="Y156" s="13">
        <f t="shared" si="146"/>
        <v>0</v>
      </c>
      <c r="Z156" s="13">
        <f t="shared" si="146"/>
        <v>0</v>
      </c>
      <c r="AA156" s="13">
        <f t="shared" si="146"/>
        <v>0</v>
      </c>
      <c r="AB156" s="13">
        <f>SUM(U156:AA156)</f>
        <v>0</v>
      </c>
      <c r="AC156" s="28" t="s">
        <v>48</v>
      </c>
      <c r="AD156" s="194">
        <f>MIN(Q158,40)</f>
        <v>0</v>
      </c>
      <c r="AE156" s="195"/>
      <c r="AF156" s="16">
        <f t="shared" ref="AF156:AF178" si="147">AF148</f>
        <v>10</v>
      </c>
      <c r="AG156" s="195">
        <f>IF(U159=AF156,U158,0)</f>
        <v>0</v>
      </c>
      <c r="AH156" s="195">
        <f>IF(V159=AF156,V158,0)</f>
        <v>0</v>
      </c>
      <c r="AI156" s="195">
        <f>IF(W159=AF156,W158,0)</f>
        <v>0</v>
      </c>
      <c r="AJ156" s="195">
        <f>IF(X159=AF156,X158,0)</f>
        <v>0</v>
      </c>
      <c r="AK156" s="195">
        <f>IF(Y159=AF156,Y158,0)</f>
        <v>0</v>
      </c>
      <c r="AL156" s="195">
        <f>IF(Z159=AF156,Z158,0)</f>
        <v>0</v>
      </c>
      <c r="AM156" s="195">
        <f>IF(AA159=AF156,AA158,0)</f>
        <v>0</v>
      </c>
      <c r="AN156" s="195"/>
      <c r="AO156" s="115">
        <f>SUM(AG156:AM162)</f>
        <v>0</v>
      </c>
      <c r="AP156" s="1"/>
      <c r="AQ156" s="1"/>
      <c r="AR156" s="18"/>
      <c r="AS156" s="18"/>
      <c r="AT156" s="18"/>
      <c r="AU156" s="18"/>
      <c r="AV156" s="18"/>
      <c r="AW156" s="18"/>
      <c r="AX156" s="18"/>
      <c r="AY156" s="18"/>
      <c r="AZ156" s="18"/>
      <c r="BA156" s="18"/>
      <c r="BB156" s="18"/>
      <c r="BC156" s="18"/>
      <c r="BD156" s="18"/>
      <c r="BE156" s="18"/>
    </row>
    <row r="157" spans="1:60" s="10" customFormat="1" ht="15" customHeight="1">
      <c r="A157" s="11"/>
      <c r="B157" s="11"/>
      <c r="C157" s="11"/>
      <c r="D157"/>
      <c r="E157" s="90" t="s">
        <v>49</v>
      </c>
      <c r="F157" s="91">
        <f>(VLOOKUP(E156,'Employee Data'!$J$5:$L$54,2,0))</f>
        <v>0</v>
      </c>
      <c r="G157" s="58" t="s">
        <v>50</v>
      </c>
      <c r="H157" s="57"/>
      <c r="I157" s="35" t="s">
        <v>51</v>
      </c>
      <c r="J157" s="114"/>
      <c r="K157" s="114"/>
      <c r="L157" s="114"/>
      <c r="M157" s="114"/>
      <c r="N157" s="114"/>
      <c r="O157" s="114"/>
      <c r="P157" s="114"/>
      <c r="Q157" s="135"/>
      <c r="R157" s="89"/>
      <c r="S157" s="1"/>
      <c r="T157" s="196" t="b">
        <v>0</v>
      </c>
      <c r="U157" s="60" t="b">
        <v>0</v>
      </c>
      <c r="V157" s="60" t="b">
        <v>0</v>
      </c>
      <c r="W157" s="60" t="b">
        <v>0</v>
      </c>
      <c r="X157" s="60" t="b">
        <v>0</v>
      </c>
      <c r="Y157" s="60" t="b">
        <v>0</v>
      </c>
      <c r="Z157" s="60" t="b">
        <v>0</v>
      </c>
      <c r="AA157" s="60" t="b">
        <v>0</v>
      </c>
      <c r="AB157" s="12"/>
      <c r="AC157" s="28" t="s">
        <v>52</v>
      </c>
      <c r="AD157" s="194">
        <f>MAX(Q158-AD156,0)</f>
        <v>0</v>
      </c>
      <c r="AE157" s="195">
        <f t="shared" ref="AE157" si="148">IF(T157=TRUE,0,AD157*F157*1.5)</f>
        <v>0</v>
      </c>
      <c r="AF157" s="16">
        <f t="shared" si="147"/>
        <v>20</v>
      </c>
      <c r="AG157" s="195">
        <f>IF(U159=AF157,U158,0)</f>
        <v>0</v>
      </c>
      <c r="AH157" s="195">
        <f>IF(V159=AF157,V158,0)</f>
        <v>0</v>
      </c>
      <c r="AI157" s="195">
        <f>IF(W159=AF157,W158,0)</f>
        <v>0</v>
      </c>
      <c r="AJ157" s="195">
        <f>IF(X159=AF157,X158,0)</f>
        <v>0</v>
      </c>
      <c r="AK157" s="195">
        <f>IF(Y159=AF157,Y158,0)</f>
        <v>0</v>
      </c>
      <c r="AL157" s="195">
        <f>IF(Z159=AF157,Z158,0)</f>
        <v>0</v>
      </c>
      <c r="AM157" s="195">
        <f>IF(AA159=AF157,AA158,0)</f>
        <v>0</v>
      </c>
      <c r="AN157" s="195"/>
      <c r="AO157" s="115"/>
      <c r="AP157" s="1"/>
      <c r="AQ157" s="1"/>
      <c r="AR157" s="19"/>
      <c r="AS157" s="19"/>
      <c r="AT157" s="19"/>
      <c r="AU157" s="19"/>
      <c r="AV157" s="19"/>
      <c r="AW157" s="19"/>
      <c r="AX157" s="19"/>
      <c r="AY157" s="19"/>
      <c r="AZ157" s="19"/>
      <c r="BA157" s="19"/>
      <c r="BB157" s="19"/>
      <c r="BC157" s="19"/>
      <c r="BD157" s="19"/>
      <c r="BE157" s="19"/>
      <c r="BF157" s="28"/>
      <c r="BG157" s="28"/>
      <c r="BH157" s="28"/>
    </row>
    <row r="158" spans="1:60" s="10" customFormat="1" ht="15" customHeight="1">
      <c r="A158" s="11"/>
      <c r="B158" s="11"/>
      <c r="C158" s="11"/>
      <c r="D158"/>
      <c r="E158" s="90" t="s">
        <v>53</v>
      </c>
      <c r="F158" s="91">
        <f>(VLOOKUP(E156,'Employee Data'!$J$5:$L$54,3,0))</f>
        <v>0</v>
      </c>
      <c r="G158" s="58" t="s">
        <v>54</v>
      </c>
      <c r="H158" s="57"/>
      <c r="I158" s="35" t="s">
        <v>55</v>
      </c>
      <c r="J158" s="114"/>
      <c r="K158" s="114"/>
      <c r="L158" s="114"/>
      <c r="M158" s="114"/>
      <c r="N158" s="114"/>
      <c r="O158" s="114"/>
      <c r="P158" s="114"/>
      <c r="Q158" s="138">
        <f>AB156</f>
        <v>0</v>
      </c>
      <c r="R158" s="89"/>
      <c r="S158" s="1"/>
      <c r="T158" s="21" t="s">
        <v>25</v>
      </c>
      <c r="U158" s="13">
        <f t="shared" ref="U158:AA158" si="149">IF($T157=TRUE,$F157*40/7,IF(U157=TRUE,$F158*U156,$F157*U156))</f>
        <v>0</v>
      </c>
      <c r="V158" s="13">
        <f t="shared" si="149"/>
        <v>0</v>
      </c>
      <c r="W158" s="13">
        <f t="shared" si="149"/>
        <v>0</v>
      </c>
      <c r="X158" s="13">
        <f t="shared" si="149"/>
        <v>0</v>
      </c>
      <c r="Y158" s="13">
        <f t="shared" si="149"/>
        <v>0</v>
      </c>
      <c r="Z158" s="13">
        <f t="shared" si="149"/>
        <v>0</v>
      </c>
      <c r="AA158" s="13">
        <f t="shared" si="149"/>
        <v>0</v>
      </c>
      <c r="AB158" s="13"/>
      <c r="AC158" s="28"/>
      <c r="AD158" s="194"/>
      <c r="AE158" s="194"/>
      <c r="AF158" s="16">
        <f t="shared" si="147"/>
        <v>30</v>
      </c>
      <c r="AG158" s="195">
        <f>IF(U159=AF158,U158,0)</f>
        <v>0</v>
      </c>
      <c r="AH158" s="195">
        <f>IF(V159=AF158,V158,0)</f>
        <v>0</v>
      </c>
      <c r="AI158" s="195">
        <f>IF(W159=AF158,W158,0)</f>
        <v>0</v>
      </c>
      <c r="AJ158" s="195">
        <f>IF(X159=AF158,X158,0)</f>
        <v>0</v>
      </c>
      <c r="AK158" s="195">
        <f>IF(Y159=AF158,Y158,0)</f>
        <v>0</v>
      </c>
      <c r="AL158" s="195">
        <f>IF(Z159=AF158,Z158,0)</f>
        <v>0</v>
      </c>
      <c r="AM158" s="195">
        <f>IF(AA159=AF158,AA158,0)</f>
        <v>0</v>
      </c>
      <c r="AN158" s="195"/>
      <c r="AO158" s="115"/>
      <c r="AP158" s="1"/>
      <c r="AQ158" s="1"/>
      <c r="AR158" s="201"/>
      <c r="AS158" s="201"/>
      <c r="AT158" s="201"/>
      <c r="AU158" s="201"/>
      <c r="AV158" s="201"/>
      <c r="AW158" s="201"/>
      <c r="AX158" s="201"/>
      <c r="AY158" s="201"/>
      <c r="AZ158" s="201"/>
      <c r="BA158" s="201"/>
      <c r="BB158" s="201"/>
      <c r="BC158" s="201"/>
      <c r="BD158" s="201"/>
      <c r="BE158" s="201"/>
      <c r="BF158" s="28"/>
      <c r="BG158" s="28"/>
      <c r="BH158" s="28"/>
    </row>
    <row r="159" spans="1:60" s="10" customFormat="1" ht="15" customHeight="1" thickBot="1">
      <c r="A159" s="11"/>
      <c r="B159" s="11"/>
      <c r="C159" s="11"/>
      <c r="D159"/>
      <c r="E159" s="36"/>
      <c r="F159" s="34"/>
      <c r="G159" s="197"/>
      <c r="H159" s="59" t="b">
        <v>0</v>
      </c>
      <c r="I159" s="198"/>
      <c r="J159" s="56" t="s">
        <v>62</v>
      </c>
      <c r="K159" s="56" t="s">
        <v>62</v>
      </c>
      <c r="L159" s="56" t="s">
        <v>62</v>
      </c>
      <c r="M159" s="56" t="s">
        <v>62</v>
      </c>
      <c r="N159" s="56" t="s">
        <v>62</v>
      </c>
      <c r="O159" s="56" t="s">
        <v>62</v>
      </c>
      <c r="P159" s="56" t="s">
        <v>62</v>
      </c>
      <c r="Q159" s="139"/>
      <c r="R159"/>
      <c r="S159" s="1"/>
      <c r="T159" s="21" t="s">
        <v>57</v>
      </c>
      <c r="U159" s="12">
        <f t="shared" ref="U159:AA159" si="150">IF(ISBLANK(J162)=TRUE,$I156,J162)</f>
        <v>0</v>
      </c>
      <c r="V159" s="12">
        <f t="shared" si="150"/>
        <v>0</v>
      </c>
      <c r="W159" s="12">
        <f t="shared" si="150"/>
        <v>0</v>
      </c>
      <c r="X159" s="12">
        <f t="shared" si="150"/>
        <v>0</v>
      </c>
      <c r="Y159" s="12">
        <f t="shared" si="150"/>
        <v>0</v>
      </c>
      <c r="Z159" s="12">
        <f t="shared" si="150"/>
        <v>0</v>
      </c>
      <c r="AA159" s="12">
        <f t="shared" si="150"/>
        <v>0</v>
      </c>
      <c r="AB159" s="14"/>
      <c r="AC159" s="28"/>
      <c r="AD159" s="194"/>
      <c r="AE159" s="194"/>
      <c r="AF159" s="16">
        <f t="shared" si="147"/>
        <v>40</v>
      </c>
      <c r="AG159" s="195">
        <f>IF(U159=AF159,U158,0)</f>
        <v>0</v>
      </c>
      <c r="AH159" s="195">
        <f>IF(V159=AF159,V158,0)</f>
        <v>0</v>
      </c>
      <c r="AI159" s="195">
        <f>IF(W159=AF159,W158,0)</f>
        <v>0</v>
      </c>
      <c r="AJ159" s="195">
        <f>IF(X159=AF159,X158,0)</f>
        <v>0</v>
      </c>
      <c r="AK159" s="195">
        <f>IF(Y159=AF159,Y158,0)</f>
        <v>0</v>
      </c>
      <c r="AL159" s="195">
        <f>IF(Z159=AF159,Z158,0)</f>
        <v>0</v>
      </c>
      <c r="AM159" s="195">
        <f>IF(AA159=AF159,AA158,0)</f>
        <v>0</v>
      </c>
      <c r="AN159" s="195"/>
      <c r="AO159" s="115"/>
      <c r="AP159" s="1"/>
      <c r="AQ159" s="1"/>
      <c r="AR159" s="201"/>
      <c r="AS159" s="201"/>
      <c r="AT159" s="201"/>
      <c r="AU159" s="201"/>
      <c r="AV159" s="201"/>
      <c r="AW159" s="201"/>
      <c r="AX159" s="201"/>
      <c r="AY159" s="201"/>
      <c r="AZ159" s="201"/>
      <c r="BA159" s="201"/>
      <c r="BB159" s="201"/>
      <c r="BC159" s="201"/>
      <c r="BD159" s="201"/>
      <c r="BE159" s="201"/>
      <c r="BF159" s="28"/>
      <c r="BG159" s="28"/>
      <c r="BH159" s="28"/>
    </row>
    <row r="160" spans="1:60" s="10" customFormat="1" ht="15" customHeight="1" thickBot="1">
      <c r="A160" s="11"/>
      <c r="B160" s="11"/>
      <c r="C160" s="11"/>
      <c r="D160"/>
      <c r="E160" s="141" t="s">
        <v>58</v>
      </c>
      <c r="F160" s="142"/>
      <c r="G160" s="92"/>
      <c r="H160" s="93"/>
      <c r="I160" s="94" t="s">
        <v>59</v>
      </c>
      <c r="J160" s="114"/>
      <c r="K160" s="104"/>
      <c r="L160" s="104"/>
      <c r="M160" s="104"/>
      <c r="N160" s="104"/>
      <c r="O160" s="104"/>
      <c r="P160" s="104"/>
      <c r="Q160" s="139"/>
      <c r="R160"/>
      <c r="S160" s="1"/>
      <c r="T160" s="199"/>
      <c r="U160" s="28"/>
      <c r="V160" s="28"/>
      <c r="W160" s="28"/>
      <c r="X160" s="28"/>
      <c r="Y160" s="28"/>
      <c r="Z160" s="28"/>
      <c r="AA160" s="28"/>
      <c r="AB160" s="12"/>
      <c r="AC160" s="28"/>
      <c r="AD160" s="200"/>
      <c r="AE160" s="200"/>
      <c r="AF160" s="16">
        <f t="shared" si="147"/>
        <v>60</v>
      </c>
      <c r="AG160" s="195">
        <f>IF(U159=AF160,U158,0)</f>
        <v>0</v>
      </c>
      <c r="AH160" s="195">
        <f>IF(V159=AF160,V158,0)</f>
        <v>0</v>
      </c>
      <c r="AI160" s="195">
        <f>IF(W159=AF160,W158,0)</f>
        <v>0</v>
      </c>
      <c r="AJ160" s="195">
        <f>IF(X159=AF160,X158,0)</f>
        <v>0</v>
      </c>
      <c r="AK160" s="195">
        <f>IF(Y159=AF160,Y158,0)</f>
        <v>0</v>
      </c>
      <c r="AL160" s="195">
        <f>IF(Z159=AF160,Z158,0)</f>
        <v>0</v>
      </c>
      <c r="AM160" s="195">
        <f>IF(AA159=AF160,AA158,0)</f>
        <v>0</v>
      </c>
      <c r="AN160" s="195"/>
      <c r="AO160" s="115"/>
      <c r="AP160" s="1"/>
      <c r="AQ160" s="1"/>
      <c r="AR160" s="201"/>
      <c r="AS160" s="201"/>
      <c r="AT160" s="201"/>
      <c r="AU160" s="201"/>
      <c r="AV160" s="201"/>
      <c r="AW160" s="201"/>
      <c r="AX160" s="201"/>
      <c r="AY160" s="201"/>
      <c r="AZ160" s="201"/>
      <c r="BA160" s="201"/>
      <c r="BB160" s="201"/>
      <c r="BC160" s="201"/>
      <c r="BD160" s="201"/>
      <c r="BE160" s="201"/>
      <c r="BF160" s="28"/>
      <c r="BG160" s="28"/>
      <c r="BH160" s="28"/>
    </row>
    <row r="161" spans="1:60" s="10" customFormat="1" ht="15" customHeight="1">
      <c r="A161" s="11"/>
      <c r="B161" s="11"/>
      <c r="C161" s="11"/>
      <c r="D161"/>
      <c r="E161" s="95"/>
      <c r="F161" s="96"/>
      <c r="G161" s="97"/>
      <c r="H161" s="93"/>
      <c r="I161" s="98" t="s">
        <v>60</v>
      </c>
      <c r="J161" s="104"/>
      <c r="K161" s="104"/>
      <c r="L161" s="104"/>
      <c r="M161" s="104"/>
      <c r="N161" s="104"/>
      <c r="O161" s="104"/>
      <c r="P161" s="104"/>
      <c r="Q161" s="139"/>
      <c r="R161"/>
      <c r="S161" s="1"/>
      <c r="T161" s="21"/>
      <c r="U161" s="12"/>
      <c r="V161" s="12"/>
      <c r="W161" s="12"/>
      <c r="X161" s="12"/>
      <c r="Y161" s="12"/>
      <c r="Z161" s="12"/>
      <c r="AA161" s="12"/>
      <c r="AB161" s="12"/>
      <c r="AC161" s="28"/>
      <c r="AD161" s="200"/>
      <c r="AE161" s="200"/>
      <c r="AF161" s="16">
        <f t="shared" si="147"/>
        <v>70</v>
      </c>
      <c r="AG161" s="195">
        <f>IF(U159=AF161,U158,0)</f>
        <v>0</v>
      </c>
      <c r="AH161" s="195">
        <f>IF(V159=AF161,V158,0)</f>
        <v>0</v>
      </c>
      <c r="AI161" s="195">
        <f>IF(W159=AF161,W158,0)</f>
        <v>0</v>
      </c>
      <c r="AJ161" s="195">
        <f>IF(X159=AF161,X158,0)</f>
        <v>0</v>
      </c>
      <c r="AK161" s="195">
        <f>IF(Y159=AF161,Y158,0)</f>
        <v>0</v>
      </c>
      <c r="AL161" s="195">
        <f>IF(Z159=AF161,Z158,0)</f>
        <v>0</v>
      </c>
      <c r="AM161" s="195">
        <f>IF(AA159=AF161,AA158,0)</f>
        <v>0</v>
      </c>
      <c r="AN161" s="195"/>
      <c r="AO161" s="115"/>
      <c r="AP161" s="1"/>
      <c r="AQ161" s="1"/>
      <c r="AR161" s="201"/>
      <c r="AS161" s="201"/>
      <c r="AT161" s="201"/>
      <c r="AU161" s="201"/>
      <c r="AV161" s="201"/>
      <c r="AW161" s="201"/>
      <c r="AX161" s="201"/>
      <c r="AY161" s="201"/>
      <c r="AZ161" s="201"/>
      <c r="BA161" s="201"/>
      <c r="BB161" s="201"/>
      <c r="BC161" s="201"/>
      <c r="BD161" s="201"/>
      <c r="BE161" s="201"/>
      <c r="BF161" s="28"/>
      <c r="BG161" s="28"/>
      <c r="BH161" s="28"/>
    </row>
    <row r="162" spans="1:60" ht="15" customHeight="1" thickBot="1">
      <c r="B162" s="11"/>
      <c r="C162" s="11"/>
      <c r="D162"/>
      <c r="E162" s="99"/>
      <c r="F162" s="100"/>
      <c r="G162" s="101"/>
      <c r="H162" s="102"/>
      <c r="I162" s="103" t="s">
        <v>61</v>
      </c>
      <c r="J162" s="105"/>
      <c r="K162" s="105"/>
      <c r="L162" s="105"/>
      <c r="M162" s="105"/>
      <c r="N162" s="105"/>
      <c r="O162" s="105"/>
      <c r="P162" s="105"/>
      <c r="Q162" s="140"/>
      <c r="R162"/>
      <c r="T162" s="199"/>
      <c r="AF162" s="16">
        <f t="shared" si="147"/>
        <v>0</v>
      </c>
      <c r="AG162" s="195">
        <f>IF(U159=AF162,U158,0)</f>
        <v>0</v>
      </c>
      <c r="AH162" s="195">
        <f>IF(V159=AF162,V158,0)</f>
        <v>0</v>
      </c>
      <c r="AI162" s="195">
        <f>IF(W159=AF162,W158,0)</f>
        <v>0</v>
      </c>
      <c r="AJ162" s="195">
        <f>IF(X159=AF162,X158,0)</f>
        <v>0</v>
      </c>
      <c r="AK162" s="195">
        <f>IF(Y159=AF162,Y158,0)</f>
        <v>0</v>
      </c>
      <c r="AL162" s="195">
        <f>IF(Z159=AF162,Z158,0)</f>
        <v>0</v>
      </c>
      <c r="AM162" s="195">
        <f>IF(AA159=AF162,AA158,0)</f>
        <v>0</v>
      </c>
      <c r="AN162" s="195"/>
      <c r="AR162" s="201"/>
      <c r="AS162" s="201"/>
      <c r="AT162" s="201"/>
      <c r="AU162" s="201"/>
      <c r="AV162" s="201"/>
      <c r="AW162" s="201"/>
      <c r="AX162" s="201"/>
      <c r="AY162" s="201"/>
      <c r="AZ162" s="201"/>
      <c r="BA162" s="201"/>
      <c r="BB162" s="201"/>
      <c r="BC162" s="201"/>
      <c r="BD162" s="201"/>
      <c r="BE162" s="201"/>
      <c r="BH162" s="28"/>
    </row>
    <row r="163" spans="1:60" ht="9" customHeight="1" thickTop="1" thickBot="1">
      <c r="A163" s="11"/>
      <c r="B163" s="11"/>
      <c r="C163" s="11"/>
      <c r="D163"/>
      <c r="E163"/>
      <c r="F163"/>
      <c r="G163"/>
      <c r="H163"/>
      <c r="I163"/>
      <c r="J163"/>
      <c r="K163"/>
      <c r="L163"/>
      <c r="M163"/>
      <c r="N163"/>
      <c r="O163"/>
      <c r="P163"/>
      <c r="Q163"/>
      <c r="R163"/>
      <c r="T163" s="20"/>
      <c r="AR163" s="18"/>
      <c r="AS163" s="18"/>
      <c r="AT163" s="18"/>
      <c r="AU163" s="18"/>
      <c r="AV163" s="18"/>
      <c r="AW163" s="18"/>
      <c r="AX163" s="18"/>
      <c r="AY163" s="18"/>
      <c r="AZ163" s="18"/>
      <c r="BA163" s="18"/>
      <c r="BB163" s="18"/>
      <c r="BC163" s="18"/>
      <c r="BD163" s="18"/>
      <c r="BE163" s="18"/>
      <c r="BH163" s="28"/>
    </row>
    <row r="164" spans="1:60" s="11" customFormat="1" ht="15" customHeight="1" thickTop="1" thickBot="1">
      <c r="D164"/>
      <c r="E164" s="136">
        <v>0</v>
      </c>
      <c r="F164" s="137"/>
      <c r="G164" s="46"/>
      <c r="H164" s="87" t="s">
        <v>45</v>
      </c>
      <c r="I164" s="88">
        <f>VLOOKUP(E164,$B$20:$C$69,2,0)</f>
        <v>0</v>
      </c>
      <c r="J164" s="62">
        <f>J$16</f>
        <v>41729</v>
      </c>
      <c r="K164" s="62">
        <f t="shared" ref="K164:P164" si="151">K$16</f>
        <v>41730</v>
      </c>
      <c r="L164" s="62">
        <f t="shared" si="151"/>
        <v>41731</v>
      </c>
      <c r="M164" s="62">
        <f t="shared" si="151"/>
        <v>41732</v>
      </c>
      <c r="N164" s="62">
        <f t="shared" si="151"/>
        <v>41733</v>
      </c>
      <c r="O164" s="62">
        <f t="shared" si="151"/>
        <v>41734</v>
      </c>
      <c r="P164" s="62">
        <f t="shared" si="151"/>
        <v>41735</v>
      </c>
      <c r="Q164" s="134" t="s">
        <v>46</v>
      </c>
      <c r="R164"/>
      <c r="S164" s="1"/>
      <c r="T164" s="21" t="s">
        <v>47</v>
      </c>
      <c r="U164" s="13">
        <f t="shared" ref="U164:AA164" si="152">IF(ISBLANK(J168)=TRUE,(J166-J165)*24,(J166-J165)*24-$G168/60)</f>
        <v>0</v>
      </c>
      <c r="V164" s="13">
        <f t="shared" si="152"/>
        <v>0</v>
      </c>
      <c r="W164" s="13">
        <f t="shared" si="152"/>
        <v>0</v>
      </c>
      <c r="X164" s="13">
        <f t="shared" si="152"/>
        <v>0</v>
      </c>
      <c r="Y164" s="13">
        <f t="shared" si="152"/>
        <v>0</v>
      </c>
      <c r="Z164" s="13">
        <f t="shared" si="152"/>
        <v>0</v>
      </c>
      <c r="AA164" s="13">
        <f t="shared" si="152"/>
        <v>0</v>
      </c>
      <c r="AB164" s="13">
        <f>SUM(U164:AA164)</f>
        <v>0</v>
      </c>
      <c r="AC164" s="28" t="s">
        <v>48</v>
      </c>
      <c r="AD164" s="194">
        <f>MIN(Q166,40)</f>
        <v>0</v>
      </c>
      <c r="AE164" s="195"/>
      <c r="AF164" s="16">
        <f>AF156</f>
        <v>10</v>
      </c>
      <c r="AG164" s="195">
        <f>IF(U167=AF164,U166,0)</f>
        <v>0</v>
      </c>
      <c r="AH164" s="195">
        <f>IF(V167=AF164,V166,0)</f>
        <v>0</v>
      </c>
      <c r="AI164" s="195">
        <f>IF(W167=AF164,W166,0)</f>
        <v>0</v>
      </c>
      <c r="AJ164" s="195">
        <f>IF(X167=AF164,X166,0)</f>
        <v>0</v>
      </c>
      <c r="AK164" s="195">
        <f>IF(Y167=AF164,Y166,0)</f>
        <v>0</v>
      </c>
      <c r="AL164" s="195">
        <f>IF(Z167=AF164,Z166,0)</f>
        <v>0</v>
      </c>
      <c r="AM164" s="195">
        <f>IF(AA167=AF164,AA166,0)</f>
        <v>0</v>
      </c>
      <c r="AN164" s="195"/>
      <c r="AO164" s="115">
        <f>SUM(AG164:AM170)</f>
        <v>0</v>
      </c>
      <c r="AP164" s="1"/>
      <c r="AQ164" s="1"/>
      <c r="AR164" s="18"/>
      <c r="AS164" s="18"/>
      <c r="AT164" s="18"/>
      <c r="AU164" s="18"/>
      <c r="AV164" s="18"/>
      <c r="AW164" s="18"/>
      <c r="AX164" s="18"/>
      <c r="AY164" s="18"/>
      <c r="AZ164" s="18"/>
      <c r="BA164" s="18"/>
      <c r="BB164" s="18"/>
      <c r="BC164" s="18"/>
      <c r="BD164" s="18"/>
      <c r="BE164" s="18"/>
    </row>
    <row r="165" spans="1:60" s="10" customFormat="1" ht="15" customHeight="1">
      <c r="A165" s="11"/>
      <c r="B165" s="11"/>
      <c r="C165" s="11"/>
      <c r="D165"/>
      <c r="E165" s="90" t="s">
        <v>49</v>
      </c>
      <c r="F165" s="91">
        <f>(VLOOKUP(E164,'Employee Data'!$J$5:$L$54,2,0))</f>
        <v>0</v>
      </c>
      <c r="G165" s="58" t="s">
        <v>50</v>
      </c>
      <c r="H165" s="57"/>
      <c r="I165" s="35" t="s">
        <v>51</v>
      </c>
      <c r="J165" s="114"/>
      <c r="K165" s="114"/>
      <c r="L165" s="114"/>
      <c r="M165" s="114"/>
      <c r="N165" s="114"/>
      <c r="O165" s="114"/>
      <c r="P165" s="114"/>
      <c r="Q165" s="135"/>
      <c r="R165" s="89"/>
      <c r="S165" s="1"/>
      <c r="T165" s="196" t="b">
        <v>0</v>
      </c>
      <c r="U165" s="60" t="b">
        <v>0</v>
      </c>
      <c r="V165" s="60" t="b">
        <v>0</v>
      </c>
      <c r="W165" s="60" t="b">
        <v>0</v>
      </c>
      <c r="X165" s="60" t="b">
        <v>0</v>
      </c>
      <c r="Y165" s="60" t="b">
        <v>0</v>
      </c>
      <c r="Z165" s="60" t="b">
        <v>0</v>
      </c>
      <c r="AA165" s="60" t="b">
        <v>0</v>
      </c>
      <c r="AB165" s="12"/>
      <c r="AC165" s="28" t="s">
        <v>52</v>
      </c>
      <c r="AD165" s="194">
        <f>MAX(Q166-AD164,0)</f>
        <v>0</v>
      </c>
      <c r="AE165" s="195">
        <f t="shared" ref="AE165" si="153">IF(T165=TRUE,0,AD165*F165*1.5)</f>
        <v>0</v>
      </c>
      <c r="AF165" s="16">
        <f t="shared" si="147"/>
        <v>20</v>
      </c>
      <c r="AG165" s="195">
        <f>IF(U167=AF165,U166,0)</f>
        <v>0</v>
      </c>
      <c r="AH165" s="195">
        <f>IF(V167=AF165,V166,0)</f>
        <v>0</v>
      </c>
      <c r="AI165" s="195">
        <f>IF(W167=AF165,W166,0)</f>
        <v>0</v>
      </c>
      <c r="AJ165" s="195">
        <f>IF(X167=AF165,X166,0)</f>
        <v>0</v>
      </c>
      <c r="AK165" s="195">
        <f>IF(Y167=AF165,Y166,0)</f>
        <v>0</v>
      </c>
      <c r="AL165" s="195">
        <f>IF(Z167=AF165,Z166,0)</f>
        <v>0</v>
      </c>
      <c r="AM165" s="195">
        <f>IF(AA167=AF165,AA166,0)</f>
        <v>0</v>
      </c>
      <c r="AN165" s="195"/>
      <c r="AO165" s="115"/>
      <c r="AP165" s="1"/>
      <c r="AQ165" s="1"/>
      <c r="AR165" s="19"/>
      <c r="AS165" s="19"/>
      <c r="AT165" s="19"/>
      <c r="AU165" s="19"/>
      <c r="AV165" s="19"/>
      <c r="AW165" s="19"/>
      <c r="AX165" s="19"/>
      <c r="AY165" s="19"/>
      <c r="AZ165" s="19"/>
      <c r="BA165" s="19"/>
      <c r="BB165" s="19"/>
      <c r="BC165" s="19"/>
      <c r="BD165" s="19"/>
      <c r="BE165" s="19"/>
      <c r="BF165" s="28"/>
      <c r="BG165" s="28"/>
      <c r="BH165" s="28"/>
    </row>
    <row r="166" spans="1:60" s="10" customFormat="1" ht="15" customHeight="1">
      <c r="A166" s="11"/>
      <c r="B166" s="11"/>
      <c r="C166" s="11"/>
      <c r="D166"/>
      <c r="E166" s="90" t="s">
        <v>53</v>
      </c>
      <c r="F166" s="91">
        <f>(VLOOKUP(E164,'Employee Data'!$J$5:$L$54,3,0))</f>
        <v>0</v>
      </c>
      <c r="G166" s="58" t="s">
        <v>54</v>
      </c>
      <c r="H166" s="57"/>
      <c r="I166" s="35" t="s">
        <v>55</v>
      </c>
      <c r="J166" s="114"/>
      <c r="K166" s="114"/>
      <c r="L166" s="114"/>
      <c r="M166" s="114"/>
      <c r="N166" s="114"/>
      <c r="O166" s="114"/>
      <c r="P166" s="114"/>
      <c r="Q166" s="138">
        <f>AB164</f>
        <v>0</v>
      </c>
      <c r="R166" s="89"/>
      <c r="S166" s="1"/>
      <c r="T166" s="21" t="s">
        <v>25</v>
      </c>
      <c r="U166" s="13">
        <f t="shared" ref="U166:AA166" si="154">IF($T165=TRUE,$F165*40/7,IF(U165=TRUE,$F166*U164,$F165*U164))</f>
        <v>0</v>
      </c>
      <c r="V166" s="13">
        <f t="shared" si="154"/>
        <v>0</v>
      </c>
      <c r="W166" s="13">
        <f t="shared" si="154"/>
        <v>0</v>
      </c>
      <c r="X166" s="13">
        <f t="shared" si="154"/>
        <v>0</v>
      </c>
      <c r="Y166" s="13">
        <f t="shared" si="154"/>
        <v>0</v>
      </c>
      <c r="Z166" s="13">
        <f t="shared" si="154"/>
        <v>0</v>
      </c>
      <c r="AA166" s="13">
        <f t="shared" si="154"/>
        <v>0</v>
      </c>
      <c r="AB166" s="13"/>
      <c r="AC166" s="28"/>
      <c r="AD166" s="194"/>
      <c r="AE166" s="194"/>
      <c r="AF166" s="16">
        <f t="shared" si="147"/>
        <v>30</v>
      </c>
      <c r="AG166" s="195">
        <f>IF(U167=AF166,U166,0)</f>
        <v>0</v>
      </c>
      <c r="AH166" s="195">
        <f>IF(V167=AF166,V166,0)</f>
        <v>0</v>
      </c>
      <c r="AI166" s="195">
        <f>IF(W167=AF166,W166,0)</f>
        <v>0</v>
      </c>
      <c r="AJ166" s="195">
        <f>IF(X167=AF166,X166,0)</f>
        <v>0</v>
      </c>
      <c r="AK166" s="195">
        <f>IF(Y167=AF166,Y166,0)</f>
        <v>0</v>
      </c>
      <c r="AL166" s="195">
        <f>IF(Z167=AF166,Z166,0)</f>
        <v>0</v>
      </c>
      <c r="AM166" s="195">
        <f>IF(AA167=AF166,AA166,0)</f>
        <v>0</v>
      </c>
      <c r="AN166" s="195"/>
      <c r="AO166" s="115"/>
      <c r="AP166" s="1"/>
      <c r="AQ166" s="1"/>
      <c r="AR166" s="201"/>
      <c r="AS166" s="201"/>
      <c r="AT166" s="201"/>
      <c r="AU166" s="201"/>
      <c r="AV166" s="201"/>
      <c r="AW166" s="201"/>
      <c r="AX166" s="201"/>
      <c r="AY166" s="201"/>
      <c r="AZ166" s="201"/>
      <c r="BA166" s="201"/>
      <c r="BB166" s="201"/>
      <c r="BC166" s="201"/>
      <c r="BD166" s="201"/>
      <c r="BE166" s="201"/>
      <c r="BF166" s="28"/>
      <c r="BG166" s="28"/>
      <c r="BH166" s="28"/>
    </row>
    <row r="167" spans="1:60" s="10" customFormat="1" ht="15" customHeight="1" thickBot="1">
      <c r="A167" s="11"/>
      <c r="B167" s="11"/>
      <c r="C167" s="11"/>
      <c r="D167"/>
      <c r="E167" s="36"/>
      <c r="F167" s="34"/>
      <c r="G167" s="197"/>
      <c r="H167" s="59" t="b">
        <v>0</v>
      </c>
      <c r="I167" s="198"/>
      <c r="J167" s="56" t="s">
        <v>62</v>
      </c>
      <c r="K167" s="56" t="s">
        <v>62</v>
      </c>
      <c r="L167" s="56" t="s">
        <v>62</v>
      </c>
      <c r="M167" s="56" t="s">
        <v>62</v>
      </c>
      <c r="N167" s="56" t="s">
        <v>62</v>
      </c>
      <c r="O167" s="56" t="s">
        <v>62</v>
      </c>
      <c r="P167" s="56" t="s">
        <v>62</v>
      </c>
      <c r="Q167" s="139"/>
      <c r="R167"/>
      <c r="S167" s="1"/>
      <c r="T167" s="21" t="s">
        <v>57</v>
      </c>
      <c r="U167" s="12">
        <f t="shared" ref="U167:AA167" si="155">IF(ISBLANK(J170)=TRUE,$I164,J170)</f>
        <v>0</v>
      </c>
      <c r="V167" s="12">
        <f t="shared" si="155"/>
        <v>0</v>
      </c>
      <c r="W167" s="12">
        <f t="shared" si="155"/>
        <v>0</v>
      </c>
      <c r="X167" s="12">
        <f t="shared" si="155"/>
        <v>0</v>
      </c>
      <c r="Y167" s="12">
        <f t="shared" si="155"/>
        <v>0</v>
      </c>
      <c r="Z167" s="12">
        <f t="shared" si="155"/>
        <v>0</v>
      </c>
      <c r="AA167" s="12">
        <f t="shared" si="155"/>
        <v>0</v>
      </c>
      <c r="AB167" s="14"/>
      <c r="AC167" s="28"/>
      <c r="AD167" s="194"/>
      <c r="AE167" s="194"/>
      <c r="AF167" s="16">
        <f t="shared" si="147"/>
        <v>40</v>
      </c>
      <c r="AG167" s="195">
        <f>IF(U167=AF167,U166,0)</f>
        <v>0</v>
      </c>
      <c r="AH167" s="195">
        <f>IF(V167=AF167,V166,0)</f>
        <v>0</v>
      </c>
      <c r="AI167" s="195">
        <f>IF(W167=AF167,W166,0)</f>
        <v>0</v>
      </c>
      <c r="AJ167" s="195">
        <f>IF(X167=AF167,X166,0)</f>
        <v>0</v>
      </c>
      <c r="AK167" s="195">
        <f>IF(Y167=AF167,Y166,0)</f>
        <v>0</v>
      </c>
      <c r="AL167" s="195">
        <f>IF(Z167=AF167,Z166,0)</f>
        <v>0</v>
      </c>
      <c r="AM167" s="195">
        <f>IF(AA167=AF167,AA166,0)</f>
        <v>0</v>
      </c>
      <c r="AN167" s="195"/>
      <c r="AO167" s="115"/>
      <c r="AP167" s="1"/>
      <c r="AQ167" s="1"/>
      <c r="AR167" s="201"/>
      <c r="AS167" s="201"/>
      <c r="AT167" s="201"/>
      <c r="AU167" s="201"/>
      <c r="AV167" s="201"/>
      <c r="AW167" s="201"/>
      <c r="AX167" s="201"/>
      <c r="AY167" s="201"/>
      <c r="AZ167" s="201"/>
      <c r="BA167" s="201"/>
      <c r="BB167" s="201"/>
      <c r="BC167" s="201"/>
      <c r="BD167" s="201"/>
      <c r="BE167" s="201"/>
      <c r="BF167" s="28"/>
      <c r="BG167" s="28"/>
      <c r="BH167" s="28"/>
    </row>
    <row r="168" spans="1:60" s="10" customFormat="1" ht="15" customHeight="1" thickBot="1">
      <c r="A168" s="11"/>
      <c r="B168" s="11"/>
      <c r="C168" s="11"/>
      <c r="D168"/>
      <c r="E168" s="141" t="s">
        <v>58</v>
      </c>
      <c r="F168" s="142"/>
      <c r="G168" s="92"/>
      <c r="H168" s="93"/>
      <c r="I168" s="94" t="s">
        <v>59</v>
      </c>
      <c r="J168" s="114"/>
      <c r="K168" s="104"/>
      <c r="L168" s="104"/>
      <c r="M168" s="104"/>
      <c r="N168" s="104"/>
      <c r="O168" s="104"/>
      <c r="P168" s="104"/>
      <c r="Q168" s="139"/>
      <c r="R168"/>
      <c r="S168" s="1"/>
      <c r="T168" s="199"/>
      <c r="U168" s="28"/>
      <c r="V168" s="28"/>
      <c r="W168" s="28"/>
      <c r="X168" s="28"/>
      <c r="Y168" s="28"/>
      <c r="Z168" s="28"/>
      <c r="AA168" s="28"/>
      <c r="AB168" s="12"/>
      <c r="AC168" s="28"/>
      <c r="AD168" s="200"/>
      <c r="AE168" s="200"/>
      <c r="AF168" s="16">
        <f t="shared" si="147"/>
        <v>60</v>
      </c>
      <c r="AG168" s="195">
        <f>IF(U167=AF168,U166,0)</f>
        <v>0</v>
      </c>
      <c r="AH168" s="195">
        <f>IF(V167=AF168,V166,0)</f>
        <v>0</v>
      </c>
      <c r="AI168" s="195">
        <f>IF(W167=AF168,W166,0)</f>
        <v>0</v>
      </c>
      <c r="AJ168" s="195">
        <f>IF(X167=AF168,X166,0)</f>
        <v>0</v>
      </c>
      <c r="AK168" s="195">
        <f>IF(Y167=AF168,Y166,0)</f>
        <v>0</v>
      </c>
      <c r="AL168" s="195">
        <f>IF(Z167=AF168,Z166,0)</f>
        <v>0</v>
      </c>
      <c r="AM168" s="195">
        <f>IF(AA167=AF168,AA166,0)</f>
        <v>0</v>
      </c>
      <c r="AN168" s="195"/>
      <c r="AO168" s="115"/>
      <c r="AP168" s="1"/>
      <c r="AQ168" s="1"/>
      <c r="AR168" s="201"/>
      <c r="AS168" s="201"/>
      <c r="AT168" s="201"/>
      <c r="AU168" s="201"/>
      <c r="AV168" s="201"/>
      <c r="AW168" s="201"/>
      <c r="AX168" s="201"/>
      <c r="AY168" s="201"/>
      <c r="AZ168" s="201"/>
      <c r="BA168" s="201"/>
      <c r="BB168" s="201"/>
      <c r="BC168" s="201"/>
      <c r="BD168" s="201"/>
      <c r="BE168" s="201"/>
      <c r="BF168" s="28"/>
      <c r="BG168" s="28"/>
      <c r="BH168" s="28"/>
    </row>
    <row r="169" spans="1:60" s="10" customFormat="1" ht="15" customHeight="1">
      <c r="A169" s="11"/>
      <c r="B169" s="11"/>
      <c r="C169" s="11"/>
      <c r="D169"/>
      <c r="E169" s="95"/>
      <c r="F169" s="96"/>
      <c r="G169" s="97"/>
      <c r="H169" s="93"/>
      <c r="I169" s="98" t="s">
        <v>60</v>
      </c>
      <c r="J169" s="104"/>
      <c r="K169" s="104"/>
      <c r="L169" s="104"/>
      <c r="M169" s="104"/>
      <c r="N169" s="104"/>
      <c r="O169" s="104"/>
      <c r="P169" s="104"/>
      <c r="Q169" s="139"/>
      <c r="R169"/>
      <c r="S169" s="1"/>
      <c r="T169" s="21"/>
      <c r="U169" s="12"/>
      <c r="V169" s="12"/>
      <c r="W169" s="12"/>
      <c r="X169" s="12"/>
      <c r="Y169" s="12"/>
      <c r="Z169" s="12"/>
      <c r="AA169" s="12"/>
      <c r="AB169" s="12"/>
      <c r="AC169" s="28"/>
      <c r="AD169" s="200"/>
      <c r="AE169" s="200"/>
      <c r="AF169" s="16">
        <f t="shared" si="147"/>
        <v>70</v>
      </c>
      <c r="AG169" s="195">
        <f>IF(U167=AF169,U166,0)</f>
        <v>0</v>
      </c>
      <c r="AH169" s="195">
        <f>IF(V167=AF169,V166,0)</f>
        <v>0</v>
      </c>
      <c r="AI169" s="195">
        <f>IF(W167=AF169,W166,0)</f>
        <v>0</v>
      </c>
      <c r="AJ169" s="195">
        <f>IF(X167=AF169,X166,0)</f>
        <v>0</v>
      </c>
      <c r="AK169" s="195">
        <f>IF(Y167=AF169,Y166,0)</f>
        <v>0</v>
      </c>
      <c r="AL169" s="195">
        <f>IF(Z167=AF169,Z166,0)</f>
        <v>0</v>
      </c>
      <c r="AM169" s="195">
        <f>IF(AA167=AF169,AA166,0)</f>
        <v>0</v>
      </c>
      <c r="AN169" s="195"/>
      <c r="AO169" s="115"/>
      <c r="AP169" s="1"/>
      <c r="AQ169" s="1"/>
      <c r="AR169" s="201"/>
      <c r="AS169" s="201"/>
      <c r="AT169" s="201"/>
      <c r="AU169" s="201"/>
      <c r="AV169" s="201"/>
      <c r="AW169" s="201"/>
      <c r="AX169" s="201"/>
      <c r="AY169" s="201"/>
      <c r="AZ169" s="201"/>
      <c r="BA169" s="201"/>
      <c r="BB169" s="201"/>
      <c r="BC169" s="201"/>
      <c r="BD169" s="201"/>
      <c r="BE169" s="201"/>
      <c r="BF169" s="28"/>
      <c r="BG169" s="28"/>
      <c r="BH169" s="28"/>
    </row>
    <row r="170" spans="1:60" ht="15" customHeight="1" thickBot="1">
      <c r="B170" s="11"/>
      <c r="C170" s="11"/>
      <c r="D170"/>
      <c r="E170" s="99"/>
      <c r="F170" s="100"/>
      <c r="G170" s="101"/>
      <c r="H170" s="102"/>
      <c r="I170" s="103" t="s">
        <v>61</v>
      </c>
      <c r="J170" s="105"/>
      <c r="K170" s="105"/>
      <c r="L170" s="105"/>
      <c r="M170" s="105"/>
      <c r="N170" s="105"/>
      <c r="O170" s="105"/>
      <c r="P170" s="105"/>
      <c r="Q170" s="140"/>
      <c r="R170"/>
      <c r="T170" s="199"/>
      <c r="AF170" s="16">
        <f t="shared" si="147"/>
        <v>0</v>
      </c>
      <c r="AG170" s="195">
        <f>IF(U167=AF170,U166,0)</f>
        <v>0</v>
      </c>
      <c r="AH170" s="195">
        <f>IF(V167=AF170,V166,0)</f>
        <v>0</v>
      </c>
      <c r="AI170" s="195">
        <f>IF(W167=AF170,W166,0)</f>
        <v>0</v>
      </c>
      <c r="AJ170" s="195">
        <f>IF(X167=AF170,X166,0)</f>
        <v>0</v>
      </c>
      <c r="AK170" s="195">
        <f>IF(Y167=AF170,Y166,0)</f>
        <v>0</v>
      </c>
      <c r="AL170" s="195">
        <f>IF(Z167=AF170,Z166,0)</f>
        <v>0</v>
      </c>
      <c r="AM170" s="195">
        <f>IF(AA167=AF170,AA166,0)</f>
        <v>0</v>
      </c>
      <c r="AN170" s="195"/>
      <c r="AR170" s="201"/>
      <c r="AS170" s="201"/>
      <c r="AT170" s="201"/>
      <c r="AU170" s="201"/>
      <c r="AV170" s="201"/>
      <c r="AW170" s="201"/>
      <c r="AX170" s="201"/>
      <c r="AY170" s="201"/>
      <c r="AZ170" s="201"/>
      <c r="BA170" s="201"/>
      <c r="BB170" s="201"/>
      <c r="BC170" s="201"/>
      <c r="BD170" s="201"/>
      <c r="BE170" s="201"/>
      <c r="BH170" s="28"/>
    </row>
    <row r="171" spans="1:60" ht="9" customHeight="1" thickTop="1" thickBot="1">
      <c r="A171" s="11"/>
      <c r="B171" s="11"/>
      <c r="C171" s="11"/>
      <c r="D171"/>
      <c r="E171"/>
      <c r="F171"/>
      <c r="G171"/>
      <c r="H171"/>
      <c r="I171"/>
      <c r="J171"/>
      <c r="K171"/>
      <c r="L171"/>
      <c r="M171"/>
      <c r="N171"/>
      <c r="O171"/>
      <c r="P171"/>
      <c r="Q171"/>
      <c r="R171"/>
      <c r="T171" s="20"/>
      <c r="AR171" s="18"/>
      <c r="AS171" s="18"/>
      <c r="AT171" s="18"/>
      <c r="AU171" s="18"/>
      <c r="AV171" s="18"/>
      <c r="AW171" s="18"/>
      <c r="AX171" s="18"/>
      <c r="AY171" s="18"/>
      <c r="AZ171" s="18"/>
      <c r="BA171" s="18"/>
      <c r="BB171" s="18"/>
      <c r="BC171" s="18"/>
      <c r="BD171" s="18"/>
      <c r="BE171" s="18"/>
      <c r="BH171" s="28"/>
    </row>
    <row r="172" spans="1:60" s="11" customFormat="1" ht="15" customHeight="1" thickTop="1" thickBot="1">
      <c r="D172"/>
      <c r="E172" s="136">
        <v>0</v>
      </c>
      <c r="F172" s="137"/>
      <c r="G172" s="46"/>
      <c r="H172" s="87" t="s">
        <v>45</v>
      </c>
      <c r="I172" s="88">
        <f>VLOOKUP(E172,$B$20:$C$69,2,0)</f>
        <v>0</v>
      </c>
      <c r="J172" s="62">
        <f>J$16</f>
        <v>41729</v>
      </c>
      <c r="K172" s="62">
        <f t="shared" ref="K172:P172" si="156">K$16</f>
        <v>41730</v>
      </c>
      <c r="L172" s="62">
        <f t="shared" si="156"/>
        <v>41731</v>
      </c>
      <c r="M172" s="62">
        <f t="shared" si="156"/>
        <v>41732</v>
      </c>
      <c r="N172" s="62">
        <f t="shared" si="156"/>
        <v>41733</v>
      </c>
      <c r="O172" s="62">
        <f t="shared" si="156"/>
        <v>41734</v>
      </c>
      <c r="P172" s="62">
        <f t="shared" si="156"/>
        <v>41735</v>
      </c>
      <c r="Q172" s="134" t="s">
        <v>46</v>
      </c>
      <c r="R172"/>
      <c r="S172" s="1"/>
      <c r="T172" s="21" t="s">
        <v>47</v>
      </c>
      <c r="U172" s="13">
        <f t="shared" ref="U172:AA172" si="157">IF(ISBLANK(J176)=TRUE,(J174-J173)*24,(J174-J173)*24-$G176/60)</f>
        <v>0</v>
      </c>
      <c r="V172" s="13">
        <f t="shared" si="157"/>
        <v>0</v>
      </c>
      <c r="W172" s="13">
        <f t="shared" si="157"/>
        <v>0</v>
      </c>
      <c r="X172" s="13">
        <f t="shared" si="157"/>
        <v>0</v>
      </c>
      <c r="Y172" s="13">
        <f t="shared" si="157"/>
        <v>0</v>
      </c>
      <c r="Z172" s="13">
        <f t="shared" si="157"/>
        <v>0</v>
      </c>
      <c r="AA172" s="13">
        <f t="shared" si="157"/>
        <v>0</v>
      </c>
      <c r="AB172" s="13">
        <f>SUM(U172:AA172)</f>
        <v>0</v>
      </c>
      <c r="AC172" s="28" t="s">
        <v>48</v>
      </c>
      <c r="AD172" s="194">
        <f>MIN(Q174,40)</f>
        <v>0</v>
      </c>
      <c r="AE172" s="195"/>
      <c r="AF172" s="16">
        <f>AF164</f>
        <v>10</v>
      </c>
      <c r="AG172" s="195">
        <f>IF(U175=AF172,U174,0)</f>
        <v>0</v>
      </c>
      <c r="AH172" s="195">
        <f>IF(V175=AF172,V174,0)</f>
        <v>0</v>
      </c>
      <c r="AI172" s="195">
        <f>IF(W175=AF172,W174,0)</f>
        <v>0</v>
      </c>
      <c r="AJ172" s="195">
        <f>IF(X175=AF172,X174,0)</f>
        <v>0</v>
      </c>
      <c r="AK172" s="195">
        <f>IF(Y175=AF172,Y174,0)</f>
        <v>0</v>
      </c>
      <c r="AL172" s="195">
        <f>IF(Z175=AF172,Z174,0)</f>
        <v>0</v>
      </c>
      <c r="AM172" s="195">
        <f>IF(AA175=AF172,AA174,0)</f>
        <v>0</v>
      </c>
      <c r="AN172" s="195"/>
      <c r="AO172" s="115">
        <f>SUM(AG172:AM178)</f>
        <v>0</v>
      </c>
      <c r="AP172" s="1"/>
      <c r="AQ172" s="1"/>
      <c r="AR172" s="18"/>
      <c r="AS172" s="18"/>
      <c r="AT172" s="18"/>
      <c r="AU172" s="18"/>
      <c r="AV172" s="18"/>
      <c r="AW172" s="18"/>
      <c r="AX172" s="18"/>
      <c r="AY172" s="18"/>
      <c r="AZ172" s="18"/>
      <c r="BA172" s="18"/>
      <c r="BB172" s="18"/>
      <c r="BC172" s="18"/>
      <c r="BD172" s="18"/>
      <c r="BE172" s="18"/>
    </row>
    <row r="173" spans="1:60" s="10" customFormat="1" ht="15" customHeight="1">
      <c r="A173" s="11"/>
      <c r="B173" s="11"/>
      <c r="C173" s="11"/>
      <c r="D173"/>
      <c r="E173" s="90" t="s">
        <v>49</v>
      </c>
      <c r="F173" s="91">
        <f>(VLOOKUP(E172,'Employee Data'!$J$5:$L$54,2,0))</f>
        <v>0</v>
      </c>
      <c r="G173" s="58" t="s">
        <v>50</v>
      </c>
      <c r="H173" s="57"/>
      <c r="I173" s="35" t="s">
        <v>51</v>
      </c>
      <c r="J173" s="114"/>
      <c r="K173" s="114"/>
      <c r="L173" s="114"/>
      <c r="M173" s="114"/>
      <c r="N173" s="114"/>
      <c r="O173" s="114"/>
      <c r="P173" s="114"/>
      <c r="Q173" s="135"/>
      <c r="R173" s="89"/>
      <c r="S173" s="1"/>
      <c r="T173" s="196" t="b">
        <v>0</v>
      </c>
      <c r="U173" s="60" t="b">
        <v>0</v>
      </c>
      <c r="V173" s="60" t="b">
        <v>0</v>
      </c>
      <c r="W173" s="60" t="b">
        <v>0</v>
      </c>
      <c r="X173" s="60" t="b">
        <v>0</v>
      </c>
      <c r="Y173" s="60" t="b">
        <v>0</v>
      </c>
      <c r="Z173" s="60" t="b">
        <v>0</v>
      </c>
      <c r="AA173" s="60" t="b">
        <v>0</v>
      </c>
      <c r="AB173" s="12"/>
      <c r="AC173" s="28" t="s">
        <v>52</v>
      </c>
      <c r="AD173" s="194">
        <f>MAX(Q174-AD172,0)</f>
        <v>0</v>
      </c>
      <c r="AE173" s="195">
        <f t="shared" ref="AE173" si="158">IF(T173=TRUE,0,AD173*F173*1.5)</f>
        <v>0</v>
      </c>
      <c r="AF173" s="16">
        <f t="shared" si="147"/>
        <v>20</v>
      </c>
      <c r="AG173" s="195">
        <f>IF(U175=AF173,U174,0)</f>
        <v>0</v>
      </c>
      <c r="AH173" s="195">
        <f>IF(V175=AF173,V174,0)</f>
        <v>0</v>
      </c>
      <c r="AI173" s="195">
        <f>IF(W175=AF173,W174,0)</f>
        <v>0</v>
      </c>
      <c r="AJ173" s="195">
        <f>IF(X175=AF173,X174,0)</f>
        <v>0</v>
      </c>
      <c r="AK173" s="195">
        <f>IF(Y175=AF173,Y174,0)</f>
        <v>0</v>
      </c>
      <c r="AL173" s="195">
        <f>IF(Z175=AF173,Z174,0)</f>
        <v>0</v>
      </c>
      <c r="AM173" s="195">
        <f>IF(AA175=AF173,AA174,0)</f>
        <v>0</v>
      </c>
      <c r="AN173" s="195"/>
      <c r="AO173" s="115"/>
      <c r="AP173" s="1"/>
      <c r="AQ173" s="1"/>
      <c r="AR173" s="19"/>
      <c r="AS173" s="19"/>
      <c r="AT173" s="19"/>
      <c r="AU173" s="19"/>
      <c r="AV173" s="19"/>
      <c r="AW173" s="19"/>
      <c r="AX173" s="19"/>
      <c r="AY173" s="19"/>
      <c r="AZ173" s="19"/>
      <c r="BA173" s="19"/>
      <c r="BB173" s="19"/>
      <c r="BC173" s="19"/>
      <c r="BD173" s="19"/>
      <c r="BE173" s="19"/>
      <c r="BF173" s="28"/>
      <c r="BG173" s="28"/>
      <c r="BH173" s="28"/>
    </row>
    <row r="174" spans="1:60" s="10" customFormat="1" ht="15" customHeight="1">
      <c r="A174" s="11"/>
      <c r="B174" s="11"/>
      <c r="C174" s="11"/>
      <c r="D174"/>
      <c r="E174" s="90" t="s">
        <v>53</v>
      </c>
      <c r="F174" s="91">
        <f>(VLOOKUP(E172,'Employee Data'!$J$5:$L$54,3,0))</f>
        <v>0</v>
      </c>
      <c r="G174" s="58" t="s">
        <v>54</v>
      </c>
      <c r="H174" s="57"/>
      <c r="I174" s="35" t="s">
        <v>55</v>
      </c>
      <c r="J174" s="114"/>
      <c r="K174" s="114"/>
      <c r="L174" s="114"/>
      <c r="M174" s="114"/>
      <c r="N174" s="114"/>
      <c r="O174" s="114"/>
      <c r="P174" s="114"/>
      <c r="Q174" s="138">
        <f>AB172</f>
        <v>0</v>
      </c>
      <c r="R174" s="89"/>
      <c r="S174" s="1"/>
      <c r="T174" s="21" t="s">
        <v>25</v>
      </c>
      <c r="U174" s="13">
        <f t="shared" ref="U174:AA174" si="159">IF($T173=TRUE,$F173*40/7,IF(U173=TRUE,$F174*U172,$F173*U172))</f>
        <v>0</v>
      </c>
      <c r="V174" s="13">
        <f t="shared" si="159"/>
        <v>0</v>
      </c>
      <c r="W174" s="13">
        <f t="shared" si="159"/>
        <v>0</v>
      </c>
      <c r="X174" s="13">
        <f t="shared" si="159"/>
        <v>0</v>
      </c>
      <c r="Y174" s="13">
        <f t="shared" si="159"/>
        <v>0</v>
      </c>
      <c r="Z174" s="13">
        <f t="shared" si="159"/>
        <v>0</v>
      </c>
      <c r="AA174" s="13">
        <f t="shared" si="159"/>
        <v>0</v>
      </c>
      <c r="AB174" s="13"/>
      <c r="AC174" s="28"/>
      <c r="AD174" s="194"/>
      <c r="AE174" s="194"/>
      <c r="AF174" s="16">
        <f t="shared" si="147"/>
        <v>30</v>
      </c>
      <c r="AG174" s="195">
        <f>IF(U175=AF174,U174,0)</f>
        <v>0</v>
      </c>
      <c r="AH174" s="195">
        <f>IF(V175=AF174,V174,0)</f>
        <v>0</v>
      </c>
      <c r="AI174" s="195">
        <f>IF(W175=AF174,W174,0)</f>
        <v>0</v>
      </c>
      <c r="AJ174" s="195">
        <f>IF(X175=AF174,X174,0)</f>
        <v>0</v>
      </c>
      <c r="AK174" s="195">
        <f>IF(Y175=AF174,Y174,0)</f>
        <v>0</v>
      </c>
      <c r="AL174" s="195">
        <f>IF(Z175=AF174,Z174,0)</f>
        <v>0</v>
      </c>
      <c r="AM174" s="195">
        <f>IF(AA175=AF174,AA174,0)</f>
        <v>0</v>
      </c>
      <c r="AN174" s="195"/>
      <c r="AO174" s="115"/>
      <c r="AP174" s="1"/>
      <c r="AQ174" s="1"/>
      <c r="AR174" s="201"/>
      <c r="AS174" s="201"/>
      <c r="AT174" s="201"/>
      <c r="AU174" s="201"/>
      <c r="AV174" s="201"/>
      <c r="AW174" s="201"/>
      <c r="AX174" s="201"/>
      <c r="AY174" s="201"/>
      <c r="AZ174" s="201"/>
      <c r="BA174" s="201"/>
      <c r="BB174" s="201"/>
      <c r="BC174" s="201"/>
      <c r="BD174" s="201"/>
      <c r="BE174" s="201"/>
      <c r="BF174" s="28"/>
      <c r="BG174" s="28"/>
      <c r="BH174" s="28"/>
    </row>
    <row r="175" spans="1:60" s="10" customFormat="1" ht="15" customHeight="1" thickBot="1">
      <c r="A175" s="11"/>
      <c r="B175" s="11"/>
      <c r="C175" s="11"/>
      <c r="D175"/>
      <c r="E175" s="36"/>
      <c r="F175" s="34"/>
      <c r="G175" s="197"/>
      <c r="H175" s="59" t="b">
        <v>0</v>
      </c>
      <c r="I175" s="198"/>
      <c r="J175" s="56" t="s">
        <v>62</v>
      </c>
      <c r="K175" s="56" t="s">
        <v>62</v>
      </c>
      <c r="L175" s="56" t="s">
        <v>62</v>
      </c>
      <c r="M175" s="56" t="s">
        <v>62</v>
      </c>
      <c r="N175" s="56" t="s">
        <v>62</v>
      </c>
      <c r="O175" s="56" t="s">
        <v>62</v>
      </c>
      <c r="P175" s="56" t="s">
        <v>62</v>
      </c>
      <c r="Q175" s="139"/>
      <c r="R175"/>
      <c r="S175" s="1"/>
      <c r="T175" s="21" t="s">
        <v>57</v>
      </c>
      <c r="U175" s="12">
        <f t="shared" ref="U175:AA175" si="160">IF(ISBLANK(J178)=TRUE,$I172,J178)</f>
        <v>0</v>
      </c>
      <c r="V175" s="12">
        <f t="shared" si="160"/>
        <v>0</v>
      </c>
      <c r="W175" s="12">
        <f t="shared" si="160"/>
        <v>0</v>
      </c>
      <c r="X175" s="12">
        <f t="shared" si="160"/>
        <v>0</v>
      </c>
      <c r="Y175" s="12">
        <f t="shared" si="160"/>
        <v>0</v>
      </c>
      <c r="Z175" s="12">
        <f t="shared" si="160"/>
        <v>0</v>
      </c>
      <c r="AA175" s="12">
        <f t="shared" si="160"/>
        <v>0</v>
      </c>
      <c r="AB175" s="14"/>
      <c r="AC175" s="28"/>
      <c r="AD175" s="194"/>
      <c r="AE175" s="194"/>
      <c r="AF175" s="16">
        <f t="shared" si="147"/>
        <v>40</v>
      </c>
      <c r="AG175" s="195">
        <f>IF(U175=AF175,U174,0)</f>
        <v>0</v>
      </c>
      <c r="AH175" s="195">
        <f>IF(V175=AF175,V174,0)</f>
        <v>0</v>
      </c>
      <c r="AI175" s="195">
        <f>IF(W175=AF175,W174,0)</f>
        <v>0</v>
      </c>
      <c r="AJ175" s="195">
        <f>IF(X175=AF175,X174,0)</f>
        <v>0</v>
      </c>
      <c r="AK175" s="195">
        <f>IF(Y175=AF175,Y174,0)</f>
        <v>0</v>
      </c>
      <c r="AL175" s="195">
        <f>IF(Z175=AF175,Z174,0)</f>
        <v>0</v>
      </c>
      <c r="AM175" s="195">
        <f>IF(AA175=AF175,AA174,0)</f>
        <v>0</v>
      </c>
      <c r="AN175" s="195"/>
      <c r="AO175" s="115"/>
      <c r="AP175" s="1"/>
      <c r="AQ175" s="1"/>
      <c r="AR175" s="201"/>
      <c r="AS175" s="201"/>
      <c r="AT175" s="201"/>
      <c r="AU175" s="201"/>
      <c r="AV175" s="201"/>
      <c r="AW175" s="201"/>
      <c r="AX175" s="201"/>
      <c r="AY175" s="201"/>
      <c r="AZ175" s="201"/>
      <c r="BA175" s="201"/>
      <c r="BB175" s="201"/>
      <c r="BC175" s="201"/>
      <c r="BD175" s="201"/>
      <c r="BE175" s="201"/>
      <c r="BF175" s="28"/>
      <c r="BG175" s="28"/>
      <c r="BH175" s="28"/>
    </row>
    <row r="176" spans="1:60" s="10" customFormat="1" ht="15" customHeight="1" thickBot="1">
      <c r="A176" s="11"/>
      <c r="B176" s="11"/>
      <c r="C176" s="11"/>
      <c r="D176"/>
      <c r="E176" s="141" t="s">
        <v>58</v>
      </c>
      <c r="F176" s="142"/>
      <c r="G176" s="92"/>
      <c r="H176" s="93"/>
      <c r="I176" s="94" t="s">
        <v>59</v>
      </c>
      <c r="J176" s="114"/>
      <c r="K176" s="104"/>
      <c r="L176" s="104"/>
      <c r="M176" s="104"/>
      <c r="N176" s="104"/>
      <c r="O176" s="104"/>
      <c r="P176" s="104"/>
      <c r="Q176" s="139"/>
      <c r="R176"/>
      <c r="S176" s="1"/>
      <c r="T176" s="199"/>
      <c r="U176" s="28"/>
      <c r="V176" s="28"/>
      <c r="W176" s="28"/>
      <c r="X176" s="28"/>
      <c r="Y176" s="28"/>
      <c r="Z176" s="28"/>
      <c r="AA176" s="28"/>
      <c r="AB176" s="12"/>
      <c r="AC176" s="28"/>
      <c r="AD176" s="200"/>
      <c r="AE176" s="200"/>
      <c r="AF176" s="16">
        <f t="shared" si="147"/>
        <v>60</v>
      </c>
      <c r="AG176" s="195">
        <f>IF(U175=AF176,U174,0)</f>
        <v>0</v>
      </c>
      <c r="AH176" s="195">
        <f>IF(V175=AF176,V174,0)</f>
        <v>0</v>
      </c>
      <c r="AI176" s="195">
        <f>IF(W175=AF176,W174,0)</f>
        <v>0</v>
      </c>
      <c r="AJ176" s="195">
        <f>IF(X175=AF176,X174,0)</f>
        <v>0</v>
      </c>
      <c r="AK176" s="195">
        <f>IF(Y175=AF176,Y174,0)</f>
        <v>0</v>
      </c>
      <c r="AL176" s="195">
        <f>IF(Z175=AF176,Z174,0)</f>
        <v>0</v>
      </c>
      <c r="AM176" s="195">
        <f>IF(AA175=AF176,AA174,0)</f>
        <v>0</v>
      </c>
      <c r="AN176" s="195"/>
      <c r="AO176" s="115"/>
      <c r="AP176" s="1"/>
      <c r="AQ176" s="1"/>
      <c r="AR176" s="201"/>
      <c r="AS176" s="201"/>
      <c r="AT176" s="201"/>
      <c r="AU176" s="201"/>
      <c r="AV176" s="201"/>
      <c r="AW176" s="201"/>
      <c r="AX176" s="201"/>
      <c r="AY176" s="201"/>
      <c r="AZ176" s="201"/>
      <c r="BA176" s="201"/>
      <c r="BB176" s="201"/>
      <c r="BC176" s="201"/>
      <c r="BD176" s="201"/>
      <c r="BE176" s="201"/>
      <c r="BF176" s="28"/>
      <c r="BG176" s="28"/>
      <c r="BH176" s="28"/>
    </row>
    <row r="177" spans="1:60" s="10" customFormat="1" ht="15" customHeight="1">
      <c r="A177" s="11"/>
      <c r="B177" s="11"/>
      <c r="C177" s="11"/>
      <c r="D177"/>
      <c r="E177" s="95"/>
      <c r="F177" s="96"/>
      <c r="G177" s="97"/>
      <c r="H177" s="93"/>
      <c r="I177" s="98" t="s">
        <v>60</v>
      </c>
      <c r="J177" s="104"/>
      <c r="K177" s="104"/>
      <c r="L177" s="104"/>
      <c r="M177" s="104"/>
      <c r="N177" s="104"/>
      <c r="O177" s="104"/>
      <c r="P177" s="104"/>
      <c r="Q177" s="139"/>
      <c r="R177"/>
      <c r="S177" s="1"/>
      <c r="T177" s="21"/>
      <c r="U177" s="12"/>
      <c r="V177" s="12"/>
      <c r="W177" s="12"/>
      <c r="X177" s="12"/>
      <c r="Y177" s="12"/>
      <c r="Z177" s="12"/>
      <c r="AA177" s="12"/>
      <c r="AB177" s="12"/>
      <c r="AC177" s="28"/>
      <c r="AD177" s="200"/>
      <c r="AE177" s="200"/>
      <c r="AF177" s="16">
        <f t="shared" si="147"/>
        <v>70</v>
      </c>
      <c r="AG177" s="195">
        <f>IF(U175=AF177,U174,0)</f>
        <v>0</v>
      </c>
      <c r="AH177" s="195">
        <f>IF(V175=AF177,V174,0)</f>
        <v>0</v>
      </c>
      <c r="AI177" s="195">
        <f>IF(W175=AF177,W174,0)</f>
        <v>0</v>
      </c>
      <c r="AJ177" s="195">
        <f>IF(X175=AF177,X174,0)</f>
        <v>0</v>
      </c>
      <c r="AK177" s="195">
        <f>IF(Y175=AF177,Y174,0)</f>
        <v>0</v>
      </c>
      <c r="AL177" s="195">
        <f>IF(Z175=AF177,Z174,0)</f>
        <v>0</v>
      </c>
      <c r="AM177" s="195">
        <f>IF(AA175=AF177,AA174,0)</f>
        <v>0</v>
      </c>
      <c r="AN177" s="195"/>
      <c r="AO177" s="115"/>
      <c r="AP177" s="1"/>
      <c r="AQ177" s="1"/>
      <c r="AR177" s="201"/>
      <c r="AS177" s="201"/>
      <c r="AT177" s="201"/>
      <c r="AU177" s="201"/>
      <c r="AV177" s="201"/>
      <c r="AW177" s="201"/>
      <c r="AX177" s="201"/>
      <c r="AY177" s="201"/>
      <c r="AZ177" s="201"/>
      <c r="BA177" s="201"/>
      <c r="BB177" s="201"/>
      <c r="BC177" s="201"/>
      <c r="BD177" s="201"/>
      <c r="BE177" s="201"/>
      <c r="BF177" s="28"/>
      <c r="BG177" s="28"/>
      <c r="BH177" s="28"/>
    </row>
    <row r="178" spans="1:60" ht="15" customHeight="1" thickBot="1">
      <c r="B178" s="11"/>
      <c r="C178" s="11"/>
      <c r="D178"/>
      <c r="E178" s="99"/>
      <c r="F178" s="100"/>
      <c r="G178" s="101"/>
      <c r="H178" s="102"/>
      <c r="I178" s="103" t="s">
        <v>61</v>
      </c>
      <c r="J178" s="105"/>
      <c r="K178" s="105"/>
      <c r="L178" s="105"/>
      <c r="M178" s="105"/>
      <c r="N178" s="105"/>
      <c r="O178" s="105"/>
      <c r="P178" s="105"/>
      <c r="Q178" s="140"/>
      <c r="R178"/>
      <c r="T178" s="199"/>
      <c r="AF178" s="16">
        <f t="shared" si="147"/>
        <v>0</v>
      </c>
      <c r="AG178" s="195">
        <f>IF(U175=AF178,U174,0)</f>
        <v>0</v>
      </c>
      <c r="AH178" s="195">
        <f>IF(V175=AF178,V174,0)</f>
        <v>0</v>
      </c>
      <c r="AI178" s="195">
        <f>IF(W175=AF178,W174,0)</f>
        <v>0</v>
      </c>
      <c r="AJ178" s="195">
        <f>IF(X175=AF178,X174,0)</f>
        <v>0</v>
      </c>
      <c r="AK178" s="195">
        <f>IF(Y175=AF178,Y174,0)</f>
        <v>0</v>
      </c>
      <c r="AL178" s="195">
        <f>IF(Z175=AF178,Z174,0)</f>
        <v>0</v>
      </c>
      <c r="AM178" s="195">
        <f>IF(AA175=AF178,AA174,0)</f>
        <v>0</v>
      </c>
      <c r="AN178" s="195"/>
      <c r="AR178" s="201"/>
      <c r="AS178" s="201"/>
      <c r="AT178" s="201"/>
      <c r="AU178" s="201"/>
      <c r="AV178" s="201"/>
      <c r="AW178" s="201"/>
      <c r="AX178" s="201"/>
      <c r="AY178" s="201"/>
      <c r="AZ178" s="201"/>
      <c r="BA178" s="201"/>
      <c r="BB178" s="201"/>
      <c r="BC178" s="201"/>
      <c r="BD178" s="201"/>
      <c r="BE178" s="201"/>
      <c r="BH178" s="28"/>
    </row>
    <row r="179" spans="1:60" ht="9" customHeight="1" thickTop="1" thickBot="1">
      <c r="A179" s="11"/>
      <c r="B179" s="11"/>
      <c r="C179" s="11"/>
      <c r="D179"/>
      <c r="E179"/>
      <c r="F179"/>
      <c r="G179"/>
      <c r="H179"/>
      <c r="I179"/>
      <c r="J179"/>
      <c r="K179"/>
      <c r="L179"/>
      <c r="M179"/>
      <c r="N179"/>
      <c r="O179"/>
      <c r="P179"/>
      <c r="Q179"/>
      <c r="R179"/>
      <c r="T179" s="20"/>
      <c r="AR179" s="18"/>
      <c r="AS179" s="18"/>
      <c r="AT179" s="18"/>
      <c r="AU179" s="18"/>
      <c r="AV179" s="18"/>
      <c r="AW179" s="18"/>
      <c r="AX179" s="18"/>
      <c r="AY179" s="18"/>
      <c r="AZ179" s="18"/>
      <c r="BA179" s="18"/>
      <c r="BB179" s="18"/>
      <c r="BC179" s="18"/>
      <c r="BD179" s="18"/>
      <c r="BE179" s="18"/>
      <c r="BH179" s="28"/>
    </row>
    <row r="180" spans="1:60" s="11" customFormat="1" ht="15" customHeight="1" thickTop="1" thickBot="1">
      <c r="D180"/>
      <c r="E180" s="136">
        <v>0</v>
      </c>
      <c r="F180" s="137"/>
      <c r="G180" s="46"/>
      <c r="H180" s="87" t="s">
        <v>45</v>
      </c>
      <c r="I180" s="88">
        <f>VLOOKUP(E180,$B$20:$C$69,2,0)</f>
        <v>0</v>
      </c>
      <c r="J180" s="62">
        <f>J$16</f>
        <v>41729</v>
      </c>
      <c r="K180" s="62">
        <f t="shared" ref="K180:P180" si="161">K$16</f>
        <v>41730</v>
      </c>
      <c r="L180" s="62">
        <f t="shared" si="161"/>
        <v>41731</v>
      </c>
      <c r="M180" s="62">
        <f t="shared" si="161"/>
        <v>41732</v>
      </c>
      <c r="N180" s="62">
        <f t="shared" si="161"/>
        <v>41733</v>
      </c>
      <c r="O180" s="62">
        <f t="shared" si="161"/>
        <v>41734</v>
      </c>
      <c r="P180" s="62">
        <f t="shared" si="161"/>
        <v>41735</v>
      </c>
      <c r="Q180" s="134" t="s">
        <v>46</v>
      </c>
      <c r="R180"/>
      <c r="S180" s="1"/>
      <c r="T180" s="21" t="s">
        <v>47</v>
      </c>
      <c r="U180" s="13">
        <f t="shared" ref="U180" si="162">IF(ISBLANK(J184)=TRUE,(J182-J181)*24,(J182-J181)*24-$G184/60)</f>
        <v>0</v>
      </c>
      <c r="V180" s="13">
        <f t="shared" ref="V180" si="163">IF(ISBLANK(K184)=TRUE,(K182-K181)*24,(K182-K181)*24-$G184/60)</f>
        <v>0</v>
      </c>
      <c r="W180" s="13">
        <f t="shared" ref="W180" si="164">IF(ISBLANK(L184)=TRUE,(L182-L181)*24,(L182-L181)*24-$G184/60)</f>
        <v>0</v>
      </c>
      <c r="X180" s="13">
        <f t="shared" ref="X180" si="165">IF(ISBLANK(M184)=TRUE,(M182-M181)*24,(M182-M181)*24-$G184/60)</f>
        <v>0</v>
      </c>
      <c r="Y180" s="13">
        <f t="shared" ref="Y180" si="166">IF(ISBLANK(N184)=TRUE,(N182-N181)*24,(N182-N181)*24-$G184/60)</f>
        <v>0</v>
      </c>
      <c r="Z180" s="13">
        <f t="shared" ref="Z180" si="167">IF(ISBLANK(O184)=TRUE,(O182-O181)*24,(O182-O181)*24-$G184/60)</f>
        <v>0</v>
      </c>
      <c r="AA180" s="13">
        <f t="shared" ref="AA180" si="168">IF(ISBLANK(P184)=TRUE,(P182-P181)*24,(P182-P181)*24-$G184/60)</f>
        <v>0</v>
      </c>
      <c r="AB180" s="13">
        <f>SUM(U180:AA180)</f>
        <v>0</v>
      </c>
      <c r="AC180" s="28" t="s">
        <v>48</v>
      </c>
      <c r="AD180" s="194">
        <f>MIN(Q182,40)</f>
        <v>0</v>
      </c>
      <c r="AE180" s="195"/>
      <c r="AF180" s="16">
        <f>AF172</f>
        <v>10</v>
      </c>
      <c r="AG180" s="195">
        <f>IF(U183=AF180,U182,0)</f>
        <v>0</v>
      </c>
      <c r="AH180" s="195">
        <f>IF(V183=AF180,V182,0)</f>
        <v>0</v>
      </c>
      <c r="AI180" s="195">
        <f>IF(W183=AF180,W182,0)</f>
        <v>0</v>
      </c>
      <c r="AJ180" s="195">
        <f>IF(X183=AF180,X182,0)</f>
        <v>0</v>
      </c>
      <c r="AK180" s="195">
        <f>IF(Y183=AF180,Y182,0)</f>
        <v>0</v>
      </c>
      <c r="AL180" s="195">
        <f>IF(Z183=AF180,Z182,0)</f>
        <v>0</v>
      </c>
      <c r="AM180" s="195">
        <f>IF(AA183=AF180,AA182,0)</f>
        <v>0</v>
      </c>
      <c r="AN180" s="195"/>
      <c r="AO180" s="115">
        <f>SUM(AG180:AM186)</f>
        <v>0</v>
      </c>
      <c r="AP180" s="1"/>
      <c r="AQ180" s="1"/>
      <c r="AR180" s="18"/>
      <c r="AS180" s="18"/>
      <c r="AT180" s="18"/>
      <c r="AU180" s="18"/>
      <c r="AV180" s="18"/>
      <c r="AW180" s="18"/>
      <c r="AX180" s="18"/>
      <c r="AY180" s="18"/>
      <c r="AZ180" s="18"/>
      <c r="BA180" s="18"/>
      <c r="BB180" s="18"/>
      <c r="BC180" s="18"/>
      <c r="BD180" s="18"/>
      <c r="BE180" s="18"/>
    </row>
    <row r="181" spans="1:60" s="10" customFormat="1" ht="15" customHeight="1">
      <c r="A181" s="11"/>
      <c r="B181" s="11"/>
      <c r="C181" s="11"/>
      <c r="D181"/>
      <c r="E181" s="90" t="s">
        <v>49</v>
      </c>
      <c r="F181" s="91">
        <f>(VLOOKUP(E180,'Employee Data'!$J$5:$L$54,2,0))</f>
        <v>0</v>
      </c>
      <c r="G181" s="58" t="s">
        <v>50</v>
      </c>
      <c r="H181" s="57"/>
      <c r="I181" s="35" t="s">
        <v>51</v>
      </c>
      <c r="J181" s="114"/>
      <c r="K181" s="114"/>
      <c r="L181" s="114"/>
      <c r="M181" s="114"/>
      <c r="N181" s="114"/>
      <c r="O181" s="114"/>
      <c r="P181" s="114"/>
      <c r="Q181" s="135"/>
      <c r="R181" s="89"/>
      <c r="S181" s="1"/>
      <c r="T181" s="196" t="b">
        <v>0</v>
      </c>
      <c r="U181" s="60" t="b">
        <v>0</v>
      </c>
      <c r="V181" s="60" t="b">
        <v>0</v>
      </c>
      <c r="W181" s="60" t="b">
        <v>0</v>
      </c>
      <c r="X181" s="60" t="b">
        <v>0</v>
      </c>
      <c r="Y181" s="60" t="b">
        <v>0</v>
      </c>
      <c r="Z181" s="60" t="b">
        <v>0</v>
      </c>
      <c r="AA181" s="60" t="b">
        <v>0</v>
      </c>
      <c r="AB181" s="12"/>
      <c r="AC181" s="28" t="s">
        <v>52</v>
      </c>
      <c r="AD181" s="194">
        <f>MAX(Q182-AD180,0)</f>
        <v>0</v>
      </c>
      <c r="AE181" s="195">
        <f t="shared" ref="AE181" si="169">IF(T181=TRUE,0,AD181*F181*1.5)</f>
        <v>0</v>
      </c>
      <c r="AF181" s="16">
        <f t="shared" ref="AF181:AF186" si="170">AF173</f>
        <v>20</v>
      </c>
      <c r="AG181" s="195">
        <f>IF(U183=AF181,U182,0)</f>
        <v>0</v>
      </c>
      <c r="AH181" s="195">
        <f>IF(V183=AF181,V182,0)</f>
        <v>0</v>
      </c>
      <c r="AI181" s="195">
        <f>IF(W183=AF181,W182,0)</f>
        <v>0</v>
      </c>
      <c r="AJ181" s="195">
        <f>IF(X183=AF181,X182,0)</f>
        <v>0</v>
      </c>
      <c r="AK181" s="195">
        <f>IF(Y183=AF181,Y182,0)</f>
        <v>0</v>
      </c>
      <c r="AL181" s="195">
        <f>IF(Z183=AF181,Z182,0)</f>
        <v>0</v>
      </c>
      <c r="AM181" s="195">
        <f>IF(AA183=AF181,AA182,0)</f>
        <v>0</v>
      </c>
      <c r="AN181" s="195"/>
      <c r="AO181" s="115"/>
      <c r="AP181" s="1"/>
      <c r="AQ181" s="1"/>
      <c r="AR181" s="19"/>
      <c r="AS181" s="19"/>
      <c r="AT181" s="19"/>
      <c r="AU181" s="19"/>
      <c r="AV181" s="19"/>
      <c r="AW181" s="19"/>
      <c r="AX181" s="19"/>
      <c r="AY181" s="19"/>
      <c r="AZ181" s="19"/>
      <c r="BA181" s="19"/>
      <c r="BB181" s="19"/>
      <c r="BC181" s="19"/>
      <c r="BD181" s="19"/>
      <c r="BE181" s="19"/>
      <c r="BF181" s="28"/>
      <c r="BG181" s="28"/>
      <c r="BH181" s="28"/>
    </row>
    <row r="182" spans="1:60" s="10" customFormat="1" ht="15" customHeight="1">
      <c r="A182" s="11"/>
      <c r="B182" s="11"/>
      <c r="C182" s="11"/>
      <c r="D182"/>
      <c r="E182" s="90" t="s">
        <v>53</v>
      </c>
      <c r="F182" s="91">
        <f>(VLOOKUP(E180,'Employee Data'!$J$5:$L$54,3,0))</f>
        <v>0</v>
      </c>
      <c r="G182" s="58" t="s">
        <v>54</v>
      </c>
      <c r="H182" s="57"/>
      <c r="I182" s="35" t="s">
        <v>55</v>
      </c>
      <c r="J182" s="114"/>
      <c r="K182" s="114"/>
      <c r="L182" s="114"/>
      <c r="M182" s="114"/>
      <c r="N182" s="114"/>
      <c r="O182" s="114"/>
      <c r="P182" s="114"/>
      <c r="Q182" s="138">
        <f>AB180</f>
        <v>0</v>
      </c>
      <c r="R182" s="89"/>
      <c r="S182" s="1"/>
      <c r="T182" s="21" t="s">
        <v>25</v>
      </c>
      <c r="U182" s="13">
        <f t="shared" ref="U182:AA182" si="171">IF($T181=TRUE,$F181*40/7,IF(U181=TRUE,$F182*U180,$F181*U180))</f>
        <v>0</v>
      </c>
      <c r="V182" s="13">
        <f t="shared" si="171"/>
        <v>0</v>
      </c>
      <c r="W182" s="13">
        <f t="shared" si="171"/>
        <v>0</v>
      </c>
      <c r="X182" s="13">
        <f t="shared" si="171"/>
        <v>0</v>
      </c>
      <c r="Y182" s="13">
        <f t="shared" si="171"/>
        <v>0</v>
      </c>
      <c r="Z182" s="13">
        <f t="shared" si="171"/>
        <v>0</v>
      </c>
      <c r="AA182" s="13">
        <f t="shared" si="171"/>
        <v>0</v>
      </c>
      <c r="AB182" s="13"/>
      <c r="AC182" s="28"/>
      <c r="AD182" s="194"/>
      <c r="AE182" s="194"/>
      <c r="AF182" s="16">
        <f t="shared" si="170"/>
        <v>30</v>
      </c>
      <c r="AG182" s="195">
        <f>IF(U183=AF182,U182,0)</f>
        <v>0</v>
      </c>
      <c r="AH182" s="195">
        <f>IF(V183=AF182,V182,0)</f>
        <v>0</v>
      </c>
      <c r="AI182" s="195">
        <f>IF(W183=AF182,W182,0)</f>
        <v>0</v>
      </c>
      <c r="AJ182" s="195">
        <f>IF(X183=AF182,X182,0)</f>
        <v>0</v>
      </c>
      <c r="AK182" s="195">
        <f>IF(Y183=AF182,Y182,0)</f>
        <v>0</v>
      </c>
      <c r="AL182" s="195">
        <f>IF(Z183=AF182,Z182,0)</f>
        <v>0</v>
      </c>
      <c r="AM182" s="195">
        <f>IF(AA183=AF182,AA182,0)</f>
        <v>0</v>
      </c>
      <c r="AN182" s="195"/>
      <c r="AO182" s="115"/>
      <c r="AP182" s="1"/>
      <c r="AQ182" s="1"/>
      <c r="AR182" s="201"/>
      <c r="AS182" s="201"/>
      <c r="AT182" s="201"/>
      <c r="AU182" s="201"/>
      <c r="AV182" s="201"/>
      <c r="AW182" s="201"/>
      <c r="AX182" s="201"/>
      <c r="AY182" s="201"/>
      <c r="AZ182" s="201"/>
      <c r="BA182" s="201"/>
      <c r="BB182" s="201"/>
      <c r="BC182" s="201"/>
      <c r="BD182" s="201"/>
      <c r="BE182" s="201"/>
      <c r="BF182" s="28"/>
      <c r="BG182" s="28"/>
      <c r="BH182" s="28"/>
    </row>
    <row r="183" spans="1:60" s="10" customFormat="1" ht="15" customHeight="1" thickBot="1">
      <c r="A183" s="11"/>
      <c r="B183" s="11"/>
      <c r="C183" s="11"/>
      <c r="D183"/>
      <c r="E183" s="36"/>
      <c r="F183" s="34"/>
      <c r="G183" s="197"/>
      <c r="H183" s="59" t="b">
        <v>0</v>
      </c>
      <c r="I183" s="198"/>
      <c r="J183" s="56" t="s">
        <v>62</v>
      </c>
      <c r="K183" s="56" t="s">
        <v>62</v>
      </c>
      <c r="L183" s="56" t="s">
        <v>62</v>
      </c>
      <c r="M183" s="56" t="s">
        <v>62</v>
      </c>
      <c r="N183" s="56" t="s">
        <v>62</v>
      </c>
      <c r="O183" s="56" t="s">
        <v>62</v>
      </c>
      <c r="P183" s="56" t="s">
        <v>62</v>
      </c>
      <c r="Q183" s="139"/>
      <c r="R183"/>
      <c r="S183" s="1"/>
      <c r="T183" s="21" t="s">
        <v>57</v>
      </c>
      <c r="U183" s="12">
        <f t="shared" ref="U183" si="172">IF(ISBLANK(J186)=TRUE,$I180,J186)</f>
        <v>0</v>
      </c>
      <c r="V183" s="12">
        <f t="shared" ref="V183" si="173">IF(ISBLANK(K186)=TRUE,$I180,K186)</f>
        <v>0</v>
      </c>
      <c r="W183" s="12">
        <f t="shared" ref="W183" si="174">IF(ISBLANK(L186)=TRUE,$I180,L186)</f>
        <v>0</v>
      </c>
      <c r="X183" s="12">
        <f t="shared" ref="X183" si="175">IF(ISBLANK(M186)=TRUE,$I180,M186)</f>
        <v>0</v>
      </c>
      <c r="Y183" s="12">
        <f t="shared" ref="Y183" si="176">IF(ISBLANK(N186)=TRUE,$I180,N186)</f>
        <v>0</v>
      </c>
      <c r="Z183" s="12">
        <f t="shared" ref="Z183" si="177">IF(ISBLANK(O186)=TRUE,$I180,O186)</f>
        <v>0</v>
      </c>
      <c r="AA183" s="12">
        <f t="shared" ref="AA183" si="178">IF(ISBLANK(P186)=TRUE,$I180,P186)</f>
        <v>0</v>
      </c>
      <c r="AB183" s="14"/>
      <c r="AC183" s="28"/>
      <c r="AD183" s="194"/>
      <c r="AE183" s="194"/>
      <c r="AF183" s="16">
        <f t="shared" si="170"/>
        <v>40</v>
      </c>
      <c r="AG183" s="195">
        <f>IF(U183=AF183,U182,0)</f>
        <v>0</v>
      </c>
      <c r="AH183" s="195">
        <f>IF(V183=AF183,V182,0)</f>
        <v>0</v>
      </c>
      <c r="AI183" s="195">
        <f>IF(W183=AF183,W182,0)</f>
        <v>0</v>
      </c>
      <c r="AJ183" s="195">
        <f>IF(X183=AF183,X182,0)</f>
        <v>0</v>
      </c>
      <c r="AK183" s="195">
        <f>IF(Y183=AF183,Y182,0)</f>
        <v>0</v>
      </c>
      <c r="AL183" s="195">
        <f>IF(Z183=AF183,Z182,0)</f>
        <v>0</v>
      </c>
      <c r="AM183" s="195">
        <f>IF(AA183=AF183,AA182,0)</f>
        <v>0</v>
      </c>
      <c r="AN183" s="195"/>
      <c r="AO183" s="115"/>
      <c r="AP183" s="1"/>
      <c r="AQ183" s="1"/>
      <c r="AR183" s="201"/>
      <c r="AS183" s="201"/>
      <c r="AT183" s="201"/>
      <c r="AU183" s="201"/>
      <c r="AV183" s="201"/>
      <c r="AW183" s="201"/>
      <c r="AX183" s="201"/>
      <c r="AY183" s="201"/>
      <c r="AZ183" s="201"/>
      <c r="BA183" s="201"/>
      <c r="BB183" s="201"/>
      <c r="BC183" s="201"/>
      <c r="BD183" s="201"/>
      <c r="BE183" s="201"/>
      <c r="BF183" s="28"/>
      <c r="BG183" s="28"/>
      <c r="BH183" s="28"/>
    </row>
    <row r="184" spans="1:60" s="10" customFormat="1" ht="15" customHeight="1" thickBot="1">
      <c r="A184" s="11"/>
      <c r="B184" s="11"/>
      <c r="C184" s="11"/>
      <c r="D184"/>
      <c r="E184" s="141" t="s">
        <v>58</v>
      </c>
      <c r="F184" s="142"/>
      <c r="G184" s="92"/>
      <c r="H184" s="93"/>
      <c r="I184" s="94" t="s">
        <v>59</v>
      </c>
      <c r="J184" s="114"/>
      <c r="K184" s="104"/>
      <c r="L184" s="104"/>
      <c r="M184" s="104"/>
      <c r="N184" s="104"/>
      <c r="O184" s="104"/>
      <c r="P184" s="104"/>
      <c r="Q184" s="139"/>
      <c r="R184"/>
      <c r="S184" s="1"/>
      <c r="T184" s="199"/>
      <c r="U184" s="28"/>
      <c r="V184" s="28"/>
      <c r="W184" s="28"/>
      <c r="X184" s="28"/>
      <c r="Y184" s="28"/>
      <c r="Z184" s="28"/>
      <c r="AA184" s="28"/>
      <c r="AB184" s="12"/>
      <c r="AC184" s="28"/>
      <c r="AD184" s="200"/>
      <c r="AE184" s="200"/>
      <c r="AF184" s="16">
        <f t="shared" si="170"/>
        <v>60</v>
      </c>
      <c r="AG184" s="195">
        <f>IF(U183=AF184,U182,0)</f>
        <v>0</v>
      </c>
      <c r="AH184" s="195">
        <f>IF(V183=AF184,V182,0)</f>
        <v>0</v>
      </c>
      <c r="AI184" s="195">
        <f>IF(W183=AF184,W182,0)</f>
        <v>0</v>
      </c>
      <c r="AJ184" s="195">
        <f>IF(X183=AF184,X182,0)</f>
        <v>0</v>
      </c>
      <c r="AK184" s="195">
        <f>IF(Y183=AF184,Y182,0)</f>
        <v>0</v>
      </c>
      <c r="AL184" s="195">
        <f>IF(Z183=AF184,Z182,0)</f>
        <v>0</v>
      </c>
      <c r="AM184" s="195">
        <f>IF(AA183=AF184,AA182,0)</f>
        <v>0</v>
      </c>
      <c r="AN184" s="195"/>
      <c r="AO184" s="115"/>
      <c r="AP184" s="1"/>
      <c r="AQ184" s="1"/>
      <c r="AR184" s="201"/>
      <c r="AS184" s="201"/>
      <c r="AT184" s="201"/>
      <c r="AU184" s="201"/>
      <c r="AV184" s="201"/>
      <c r="AW184" s="201"/>
      <c r="AX184" s="201"/>
      <c r="AY184" s="201"/>
      <c r="AZ184" s="201"/>
      <c r="BA184" s="201"/>
      <c r="BB184" s="201"/>
      <c r="BC184" s="201"/>
      <c r="BD184" s="201"/>
      <c r="BE184" s="201"/>
      <c r="BF184" s="28"/>
      <c r="BG184" s="28"/>
      <c r="BH184" s="28"/>
    </row>
    <row r="185" spans="1:60" s="10" customFormat="1" ht="15" customHeight="1">
      <c r="A185" s="11"/>
      <c r="B185" s="11"/>
      <c r="C185" s="11"/>
      <c r="D185"/>
      <c r="E185" s="95"/>
      <c r="F185" s="96"/>
      <c r="G185" s="97"/>
      <c r="H185" s="93"/>
      <c r="I185" s="98" t="s">
        <v>60</v>
      </c>
      <c r="J185" s="104"/>
      <c r="K185" s="104"/>
      <c r="L185" s="104"/>
      <c r="M185" s="104"/>
      <c r="N185" s="104"/>
      <c r="O185" s="104"/>
      <c r="P185" s="104"/>
      <c r="Q185" s="139"/>
      <c r="R185"/>
      <c r="S185" s="1"/>
      <c r="T185" s="21"/>
      <c r="U185" s="12"/>
      <c r="V185" s="12"/>
      <c r="W185" s="12"/>
      <c r="X185" s="12"/>
      <c r="Y185" s="12"/>
      <c r="Z185" s="12"/>
      <c r="AA185" s="12"/>
      <c r="AB185" s="12"/>
      <c r="AC185" s="28"/>
      <c r="AD185" s="200"/>
      <c r="AE185" s="200"/>
      <c r="AF185" s="16">
        <f t="shared" si="170"/>
        <v>70</v>
      </c>
      <c r="AG185" s="195">
        <f>IF(U183=AF185,U182,0)</f>
        <v>0</v>
      </c>
      <c r="AH185" s="195">
        <f>IF(V183=AF185,V182,0)</f>
        <v>0</v>
      </c>
      <c r="AI185" s="195">
        <f>IF(W183=AF185,W182,0)</f>
        <v>0</v>
      </c>
      <c r="AJ185" s="195">
        <f>IF(X183=AF185,X182,0)</f>
        <v>0</v>
      </c>
      <c r="AK185" s="195">
        <f>IF(Y183=AF185,Y182,0)</f>
        <v>0</v>
      </c>
      <c r="AL185" s="195">
        <f>IF(Z183=AF185,Z182,0)</f>
        <v>0</v>
      </c>
      <c r="AM185" s="195">
        <f>IF(AA183=AF185,AA182,0)</f>
        <v>0</v>
      </c>
      <c r="AN185" s="195"/>
      <c r="AO185" s="115"/>
      <c r="AP185" s="1"/>
      <c r="AQ185" s="1"/>
      <c r="AR185" s="201"/>
      <c r="AS185" s="201"/>
      <c r="AT185" s="201"/>
      <c r="AU185" s="201"/>
      <c r="AV185" s="201"/>
      <c r="AW185" s="201"/>
      <c r="AX185" s="201"/>
      <c r="AY185" s="201"/>
      <c r="AZ185" s="201"/>
      <c r="BA185" s="201"/>
      <c r="BB185" s="201"/>
      <c r="BC185" s="201"/>
      <c r="BD185" s="201"/>
      <c r="BE185" s="201"/>
      <c r="BF185" s="28"/>
      <c r="BG185" s="28"/>
      <c r="BH185" s="28"/>
    </row>
    <row r="186" spans="1:60" ht="15" customHeight="1" thickBot="1">
      <c r="B186" s="11"/>
      <c r="C186" s="11"/>
      <c r="D186"/>
      <c r="E186" s="99"/>
      <c r="F186" s="100"/>
      <c r="G186" s="101"/>
      <c r="H186" s="102"/>
      <c r="I186" s="103" t="s">
        <v>61</v>
      </c>
      <c r="J186" s="105"/>
      <c r="K186" s="105"/>
      <c r="L186" s="105"/>
      <c r="M186" s="105"/>
      <c r="N186" s="105"/>
      <c r="O186" s="105"/>
      <c r="P186" s="105"/>
      <c r="Q186" s="140"/>
      <c r="R186"/>
      <c r="T186" s="199"/>
      <c r="AF186" s="16">
        <f t="shared" si="170"/>
        <v>0</v>
      </c>
      <c r="AG186" s="195">
        <f>IF(U183=AF186,U182,0)</f>
        <v>0</v>
      </c>
      <c r="AH186" s="195">
        <f>IF(V183=AF186,V182,0)</f>
        <v>0</v>
      </c>
      <c r="AI186" s="195">
        <f>IF(W183=AF186,W182,0)</f>
        <v>0</v>
      </c>
      <c r="AJ186" s="195">
        <f>IF(X183=AF186,X182,0)</f>
        <v>0</v>
      </c>
      <c r="AK186" s="195">
        <f>IF(Y183=AF186,Y182,0)</f>
        <v>0</v>
      </c>
      <c r="AL186" s="195">
        <f>IF(Z183=AF186,Z182,0)</f>
        <v>0</v>
      </c>
      <c r="AM186" s="195">
        <f>IF(AA183=AF186,AA182,0)</f>
        <v>0</v>
      </c>
      <c r="AN186" s="195"/>
      <c r="AR186" s="201"/>
      <c r="AS186" s="201"/>
      <c r="AT186" s="201"/>
      <c r="AU186" s="201"/>
      <c r="AV186" s="201"/>
      <c r="AW186" s="201"/>
      <c r="AX186" s="201"/>
      <c r="AY186" s="201"/>
      <c r="AZ186" s="201"/>
      <c r="BA186" s="201"/>
      <c r="BB186" s="201"/>
      <c r="BC186" s="201"/>
      <c r="BD186" s="201"/>
      <c r="BE186" s="201"/>
      <c r="BH186" s="28"/>
    </row>
    <row r="187" spans="1:60" ht="9" customHeight="1" thickTop="1" thickBot="1">
      <c r="A187" s="11"/>
      <c r="B187" s="11"/>
      <c r="C187" s="11"/>
      <c r="D187"/>
      <c r="E187"/>
      <c r="F187"/>
      <c r="G187"/>
      <c r="H187"/>
      <c r="I187"/>
      <c r="J187"/>
      <c r="K187"/>
      <c r="L187"/>
      <c r="M187"/>
      <c r="N187"/>
      <c r="O187"/>
      <c r="P187"/>
      <c r="Q187"/>
      <c r="R187"/>
      <c r="T187" s="20"/>
      <c r="AR187" s="18"/>
      <c r="AS187" s="18"/>
      <c r="AT187" s="18"/>
      <c r="AU187" s="18"/>
      <c r="AV187" s="18"/>
      <c r="AW187" s="18"/>
      <c r="AX187" s="18"/>
      <c r="AY187" s="18"/>
      <c r="AZ187" s="18"/>
      <c r="BA187" s="18"/>
      <c r="BB187" s="18"/>
      <c r="BC187" s="18"/>
      <c r="BD187" s="18"/>
      <c r="BE187" s="18"/>
      <c r="BH187" s="28"/>
    </row>
    <row r="188" spans="1:60" s="11" customFormat="1" ht="15" customHeight="1" thickTop="1" thickBot="1">
      <c r="D188"/>
      <c r="E188" s="136">
        <v>0</v>
      </c>
      <c r="F188" s="137"/>
      <c r="G188" s="46"/>
      <c r="H188" s="87" t="s">
        <v>45</v>
      </c>
      <c r="I188" s="88">
        <f>VLOOKUP(E188,$B$20:$C$69,2,0)</f>
        <v>0</v>
      </c>
      <c r="J188" s="62">
        <f>J$16</f>
        <v>41729</v>
      </c>
      <c r="K188" s="62">
        <f t="shared" ref="K188:P188" si="179">K$16</f>
        <v>41730</v>
      </c>
      <c r="L188" s="62">
        <f t="shared" si="179"/>
        <v>41731</v>
      </c>
      <c r="M188" s="62">
        <f t="shared" si="179"/>
        <v>41732</v>
      </c>
      <c r="N188" s="62">
        <f t="shared" si="179"/>
        <v>41733</v>
      </c>
      <c r="O188" s="62">
        <f t="shared" si="179"/>
        <v>41734</v>
      </c>
      <c r="P188" s="62">
        <f t="shared" si="179"/>
        <v>41735</v>
      </c>
      <c r="Q188" s="134" t="s">
        <v>46</v>
      </c>
      <c r="R188"/>
      <c r="S188" s="1"/>
      <c r="T188" s="21" t="s">
        <v>47</v>
      </c>
      <c r="U188" s="13">
        <f t="shared" ref="U188" si="180">IF(ISBLANK(J192)=TRUE,(J190-J189)*24,(J190-J189)*24-$G192/60)</f>
        <v>0</v>
      </c>
      <c r="V188" s="13">
        <f t="shared" ref="V188" si="181">IF(ISBLANK(K192)=TRUE,(K190-K189)*24,(K190-K189)*24-$G192/60)</f>
        <v>0</v>
      </c>
      <c r="W188" s="13">
        <f t="shared" ref="W188" si="182">IF(ISBLANK(L192)=TRUE,(L190-L189)*24,(L190-L189)*24-$G192/60)</f>
        <v>0</v>
      </c>
      <c r="X188" s="13">
        <f t="shared" ref="X188" si="183">IF(ISBLANK(M192)=TRUE,(M190-M189)*24,(M190-M189)*24-$G192/60)</f>
        <v>0</v>
      </c>
      <c r="Y188" s="13">
        <f t="shared" ref="Y188" si="184">IF(ISBLANK(N192)=TRUE,(N190-N189)*24,(N190-N189)*24-$G192/60)</f>
        <v>0</v>
      </c>
      <c r="Z188" s="13">
        <f t="shared" ref="Z188" si="185">IF(ISBLANK(O192)=TRUE,(O190-O189)*24,(O190-O189)*24-$G192/60)</f>
        <v>0</v>
      </c>
      <c r="AA188" s="13">
        <f t="shared" ref="AA188" si="186">IF(ISBLANK(P192)=TRUE,(P190-P189)*24,(P190-P189)*24-$G192/60)</f>
        <v>0</v>
      </c>
      <c r="AB188" s="13">
        <f>SUM(U188:AA188)</f>
        <v>0</v>
      </c>
      <c r="AC188" s="28" t="s">
        <v>48</v>
      </c>
      <c r="AD188" s="194">
        <f>MIN(Q190,40)</f>
        <v>0</v>
      </c>
      <c r="AE188" s="195"/>
      <c r="AF188" s="16">
        <f>AF180</f>
        <v>10</v>
      </c>
      <c r="AG188" s="195">
        <f>IF(U191=AF188,U190,0)</f>
        <v>0</v>
      </c>
      <c r="AH188" s="195">
        <f>IF(V191=AF188,V190,0)</f>
        <v>0</v>
      </c>
      <c r="AI188" s="195">
        <f>IF(W191=AF188,W190,0)</f>
        <v>0</v>
      </c>
      <c r="AJ188" s="195">
        <f>IF(X191=AF188,X190,0)</f>
        <v>0</v>
      </c>
      <c r="AK188" s="195">
        <f>IF(Y191=AF188,Y190,0)</f>
        <v>0</v>
      </c>
      <c r="AL188" s="195">
        <f>IF(Z191=AF188,Z190,0)</f>
        <v>0</v>
      </c>
      <c r="AM188" s="195">
        <f>IF(AA191=AF188,AA190,0)</f>
        <v>0</v>
      </c>
      <c r="AN188" s="195"/>
      <c r="AO188" s="115">
        <f>SUM(AG188:AM194)</f>
        <v>0</v>
      </c>
      <c r="AP188" s="1"/>
      <c r="AQ188" s="1"/>
      <c r="AR188" s="18"/>
      <c r="AS188" s="18"/>
      <c r="AT188" s="18"/>
      <c r="AU188" s="18"/>
      <c r="AV188" s="18"/>
      <c r="AW188" s="18"/>
      <c r="AX188" s="18"/>
      <c r="AY188" s="18"/>
      <c r="AZ188" s="18"/>
      <c r="BA188" s="18"/>
      <c r="BB188" s="18"/>
      <c r="BC188" s="18"/>
      <c r="BD188" s="18"/>
      <c r="BE188" s="18"/>
    </row>
    <row r="189" spans="1:60" s="10" customFormat="1" ht="15" customHeight="1">
      <c r="A189" s="11"/>
      <c r="B189" s="11"/>
      <c r="C189" s="11"/>
      <c r="D189"/>
      <c r="E189" s="90" t="s">
        <v>49</v>
      </c>
      <c r="F189" s="91">
        <f>(VLOOKUP(E188,'Employee Data'!$J$5:$L$54,2,0))</f>
        <v>0</v>
      </c>
      <c r="G189" s="58" t="s">
        <v>50</v>
      </c>
      <c r="H189" s="57"/>
      <c r="I189" s="35" t="s">
        <v>51</v>
      </c>
      <c r="J189" s="114"/>
      <c r="K189" s="114"/>
      <c r="L189" s="114"/>
      <c r="M189" s="114"/>
      <c r="N189" s="114"/>
      <c r="O189" s="114"/>
      <c r="P189" s="114"/>
      <c r="Q189" s="135"/>
      <c r="R189" s="89"/>
      <c r="S189" s="1"/>
      <c r="T189" s="196" t="b">
        <v>0</v>
      </c>
      <c r="U189" s="60" t="b">
        <v>0</v>
      </c>
      <c r="V189" s="60" t="b">
        <v>0</v>
      </c>
      <c r="W189" s="60" t="b">
        <v>0</v>
      </c>
      <c r="X189" s="60" t="b">
        <v>0</v>
      </c>
      <c r="Y189" s="60" t="b">
        <v>0</v>
      </c>
      <c r="Z189" s="60" t="b">
        <v>0</v>
      </c>
      <c r="AA189" s="60" t="b">
        <v>0</v>
      </c>
      <c r="AB189" s="12"/>
      <c r="AC189" s="28" t="s">
        <v>52</v>
      </c>
      <c r="AD189" s="194">
        <f>MAX(Q190-AD188,0)</f>
        <v>0</v>
      </c>
      <c r="AE189" s="195">
        <f t="shared" ref="AE189" si="187">IF(T189=TRUE,0,AD189*F189*1.5)</f>
        <v>0</v>
      </c>
      <c r="AF189" s="16">
        <f t="shared" ref="AF189:AF194" si="188">AF181</f>
        <v>20</v>
      </c>
      <c r="AG189" s="195">
        <f>IF(U191=AF189,U190,0)</f>
        <v>0</v>
      </c>
      <c r="AH189" s="195">
        <f>IF(V191=AF189,V190,0)</f>
        <v>0</v>
      </c>
      <c r="AI189" s="195">
        <f>IF(W191=AF189,W190,0)</f>
        <v>0</v>
      </c>
      <c r="AJ189" s="195">
        <f>IF(X191=AF189,X190,0)</f>
        <v>0</v>
      </c>
      <c r="AK189" s="195">
        <f>IF(Y191=AF189,Y190,0)</f>
        <v>0</v>
      </c>
      <c r="AL189" s="195">
        <f>IF(Z191=AF189,Z190,0)</f>
        <v>0</v>
      </c>
      <c r="AM189" s="195">
        <f>IF(AA191=AF189,AA190,0)</f>
        <v>0</v>
      </c>
      <c r="AN189" s="195"/>
      <c r="AO189" s="115"/>
      <c r="AP189" s="1"/>
      <c r="AQ189" s="1"/>
      <c r="AR189" s="19"/>
      <c r="AS189" s="19"/>
      <c r="AT189" s="19"/>
      <c r="AU189" s="19"/>
      <c r="AV189" s="19"/>
      <c r="AW189" s="19"/>
      <c r="AX189" s="19"/>
      <c r="AY189" s="19"/>
      <c r="AZ189" s="19"/>
      <c r="BA189" s="19"/>
      <c r="BB189" s="19"/>
      <c r="BC189" s="19"/>
      <c r="BD189" s="19"/>
      <c r="BE189" s="19"/>
      <c r="BF189" s="28"/>
      <c r="BG189" s="28"/>
      <c r="BH189" s="28"/>
    </row>
    <row r="190" spans="1:60" s="10" customFormat="1" ht="15" customHeight="1">
      <c r="A190" s="11"/>
      <c r="B190" s="11"/>
      <c r="C190" s="11"/>
      <c r="D190"/>
      <c r="E190" s="90" t="s">
        <v>53</v>
      </c>
      <c r="F190" s="91">
        <f>(VLOOKUP(E188,'Employee Data'!$J$5:$L$54,3,0))</f>
        <v>0</v>
      </c>
      <c r="G190" s="58" t="s">
        <v>54</v>
      </c>
      <c r="H190" s="57"/>
      <c r="I190" s="35" t="s">
        <v>55</v>
      </c>
      <c r="J190" s="114"/>
      <c r="K190" s="114"/>
      <c r="L190" s="114"/>
      <c r="M190" s="114"/>
      <c r="N190" s="114"/>
      <c r="O190" s="114"/>
      <c r="P190" s="114"/>
      <c r="Q190" s="138">
        <f>AB188</f>
        <v>0</v>
      </c>
      <c r="R190" s="89"/>
      <c r="S190" s="1"/>
      <c r="T190" s="21" t="s">
        <v>25</v>
      </c>
      <c r="U190" s="13">
        <f t="shared" ref="U190:AA190" si="189">IF($T189=TRUE,$F189*40/7,IF(U189=TRUE,$F190*U188,$F189*U188))</f>
        <v>0</v>
      </c>
      <c r="V190" s="13">
        <f t="shared" si="189"/>
        <v>0</v>
      </c>
      <c r="W190" s="13">
        <f t="shared" si="189"/>
        <v>0</v>
      </c>
      <c r="X190" s="13">
        <f t="shared" si="189"/>
        <v>0</v>
      </c>
      <c r="Y190" s="13">
        <f t="shared" si="189"/>
        <v>0</v>
      </c>
      <c r="Z190" s="13">
        <f t="shared" si="189"/>
        <v>0</v>
      </c>
      <c r="AA190" s="13">
        <f t="shared" si="189"/>
        <v>0</v>
      </c>
      <c r="AB190" s="13"/>
      <c r="AC190" s="28"/>
      <c r="AD190" s="194"/>
      <c r="AE190" s="194"/>
      <c r="AF190" s="16">
        <f t="shared" si="188"/>
        <v>30</v>
      </c>
      <c r="AG190" s="195">
        <f>IF(U191=AF190,U190,0)</f>
        <v>0</v>
      </c>
      <c r="AH190" s="195">
        <f>IF(V191=AF190,V190,0)</f>
        <v>0</v>
      </c>
      <c r="AI190" s="195">
        <f>IF(W191=AF190,W190,0)</f>
        <v>0</v>
      </c>
      <c r="AJ190" s="195">
        <f>IF(X191=AF190,X190,0)</f>
        <v>0</v>
      </c>
      <c r="AK190" s="195">
        <f>IF(Y191=AF190,Y190,0)</f>
        <v>0</v>
      </c>
      <c r="AL190" s="195">
        <f>IF(Z191=AF190,Z190,0)</f>
        <v>0</v>
      </c>
      <c r="AM190" s="195">
        <f>IF(AA191=AF190,AA190,0)</f>
        <v>0</v>
      </c>
      <c r="AN190" s="195"/>
      <c r="AO190" s="115"/>
      <c r="AP190" s="1"/>
      <c r="AQ190" s="1"/>
      <c r="AR190" s="201"/>
      <c r="AS190" s="201"/>
      <c r="AT190" s="201"/>
      <c r="AU190" s="201"/>
      <c r="AV190" s="201"/>
      <c r="AW190" s="201"/>
      <c r="AX190" s="201"/>
      <c r="AY190" s="201"/>
      <c r="AZ190" s="201"/>
      <c r="BA190" s="201"/>
      <c r="BB190" s="201"/>
      <c r="BC190" s="201"/>
      <c r="BD190" s="201"/>
      <c r="BE190" s="201"/>
      <c r="BF190" s="28"/>
      <c r="BG190" s="28"/>
      <c r="BH190" s="28"/>
    </row>
    <row r="191" spans="1:60" s="10" customFormat="1" ht="15" customHeight="1" thickBot="1">
      <c r="A191" s="11"/>
      <c r="B191" s="11"/>
      <c r="C191" s="11"/>
      <c r="D191"/>
      <c r="E191" s="36"/>
      <c r="F191" s="34"/>
      <c r="G191" s="197"/>
      <c r="H191" s="59" t="b">
        <v>0</v>
      </c>
      <c r="I191" s="198"/>
      <c r="J191" s="56" t="s">
        <v>62</v>
      </c>
      <c r="K191" s="56" t="s">
        <v>62</v>
      </c>
      <c r="L191" s="56" t="s">
        <v>62</v>
      </c>
      <c r="M191" s="56" t="s">
        <v>62</v>
      </c>
      <c r="N191" s="56" t="s">
        <v>62</v>
      </c>
      <c r="O191" s="56" t="s">
        <v>62</v>
      </c>
      <c r="P191" s="56" t="s">
        <v>62</v>
      </c>
      <c r="Q191" s="139"/>
      <c r="R191"/>
      <c r="S191" s="1"/>
      <c r="T191" s="21" t="s">
        <v>57</v>
      </c>
      <c r="U191" s="12">
        <f t="shared" ref="U191" si="190">IF(ISBLANK(J194)=TRUE,$I188,J194)</f>
        <v>0</v>
      </c>
      <c r="V191" s="12">
        <f t="shared" ref="V191" si="191">IF(ISBLANK(K194)=TRUE,$I188,K194)</f>
        <v>0</v>
      </c>
      <c r="W191" s="12">
        <f t="shared" ref="W191" si="192">IF(ISBLANK(L194)=TRUE,$I188,L194)</f>
        <v>0</v>
      </c>
      <c r="X191" s="12">
        <f t="shared" ref="X191" si="193">IF(ISBLANK(M194)=TRUE,$I188,M194)</f>
        <v>0</v>
      </c>
      <c r="Y191" s="12">
        <f t="shared" ref="Y191" si="194">IF(ISBLANK(N194)=TRUE,$I188,N194)</f>
        <v>0</v>
      </c>
      <c r="Z191" s="12">
        <f t="shared" ref="Z191" si="195">IF(ISBLANK(O194)=TRUE,$I188,O194)</f>
        <v>0</v>
      </c>
      <c r="AA191" s="12">
        <f t="shared" ref="AA191" si="196">IF(ISBLANK(P194)=TRUE,$I188,P194)</f>
        <v>0</v>
      </c>
      <c r="AB191" s="14"/>
      <c r="AC191" s="28"/>
      <c r="AD191" s="194"/>
      <c r="AE191" s="194"/>
      <c r="AF191" s="16">
        <f t="shared" si="188"/>
        <v>40</v>
      </c>
      <c r="AG191" s="195">
        <f>IF(U191=AF191,U190,0)</f>
        <v>0</v>
      </c>
      <c r="AH191" s="195">
        <f>IF(V191=AF191,V190,0)</f>
        <v>0</v>
      </c>
      <c r="AI191" s="195">
        <f>IF(W191=AF191,W190,0)</f>
        <v>0</v>
      </c>
      <c r="AJ191" s="195">
        <f>IF(X191=AF191,X190,0)</f>
        <v>0</v>
      </c>
      <c r="AK191" s="195">
        <f>IF(Y191=AF191,Y190,0)</f>
        <v>0</v>
      </c>
      <c r="AL191" s="195">
        <f>IF(Z191=AF191,Z190,0)</f>
        <v>0</v>
      </c>
      <c r="AM191" s="195">
        <f>IF(AA191=AF191,AA190,0)</f>
        <v>0</v>
      </c>
      <c r="AN191" s="195"/>
      <c r="AO191" s="115"/>
      <c r="AP191" s="1"/>
      <c r="AQ191" s="1"/>
      <c r="AR191" s="201"/>
      <c r="AS191" s="201"/>
      <c r="AT191" s="201"/>
      <c r="AU191" s="201"/>
      <c r="AV191" s="201"/>
      <c r="AW191" s="201"/>
      <c r="AX191" s="201"/>
      <c r="AY191" s="201"/>
      <c r="AZ191" s="201"/>
      <c r="BA191" s="201"/>
      <c r="BB191" s="201"/>
      <c r="BC191" s="201"/>
      <c r="BD191" s="201"/>
      <c r="BE191" s="201"/>
      <c r="BF191" s="28"/>
      <c r="BG191" s="28"/>
      <c r="BH191" s="28"/>
    </row>
    <row r="192" spans="1:60" s="10" customFormat="1" ht="15" customHeight="1" thickBot="1">
      <c r="A192" s="11"/>
      <c r="B192" s="11"/>
      <c r="C192" s="11"/>
      <c r="D192"/>
      <c r="E192" s="141" t="s">
        <v>58</v>
      </c>
      <c r="F192" s="142"/>
      <c r="G192" s="92"/>
      <c r="H192" s="93"/>
      <c r="I192" s="94" t="s">
        <v>59</v>
      </c>
      <c r="J192" s="114"/>
      <c r="K192" s="104"/>
      <c r="L192" s="104"/>
      <c r="M192" s="104"/>
      <c r="N192" s="104"/>
      <c r="O192" s="104"/>
      <c r="P192" s="104"/>
      <c r="Q192" s="139"/>
      <c r="R192"/>
      <c r="S192" s="1"/>
      <c r="T192" s="199"/>
      <c r="U192" s="28"/>
      <c r="V192" s="28"/>
      <c r="W192" s="28"/>
      <c r="X192" s="28"/>
      <c r="Y192" s="28"/>
      <c r="Z192" s="28"/>
      <c r="AA192" s="28"/>
      <c r="AB192" s="12"/>
      <c r="AC192" s="28"/>
      <c r="AD192" s="200"/>
      <c r="AE192" s="200"/>
      <c r="AF192" s="16">
        <f t="shared" si="188"/>
        <v>60</v>
      </c>
      <c r="AG192" s="195">
        <f>IF(U191=AF192,U190,0)</f>
        <v>0</v>
      </c>
      <c r="AH192" s="195">
        <f>IF(V191=AF192,V190,0)</f>
        <v>0</v>
      </c>
      <c r="AI192" s="195">
        <f>IF(W191=AF192,W190,0)</f>
        <v>0</v>
      </c>
      <c r="AJ192" s="195">
        <f>IF(X191=AF192,X190,0)</f>
        <v>0</v>
      </c>
      <c r="AK192" s="195">
        <f>IF(Y191=AF192,Y190,0)</f>
        <v>0</v>
      </c>
      <c r="AL192" s="195">
        <f>IF(Z191=AF192,Z190,0)</f>
        <v>0</v>
      </c>
      <c r="AM192" s="195">
        <f>IF(AA191=AF192,AA190,0)</f>
        <v>0</v>
      </c>
      <c r="AN192" s="195"/>
      <c r="AO192" s="115"/>
      <c r="AP192" s="1"/>
      <c r="AQ192" s="1"/>
      <c r="AR192" s="201"/>
      <c r="AS192" s="201"/>
      <c r="AT192" s="201"/>
      <c r="AU192" s="201"/>
      <c r="AV192" s="201"/>
      <c r="AW192" s="201"/>
      <c r="AX192" s="201"/>
      <c r="AY192" s="201"/>
      <c r="AZ192" s="201"/>
      <c r="BA192" s="201"/>
      <c r="BB192" s="201"/>
      <c r="BC192" s="201"/>
      <c r="BD192" s="201"/>
      <c r="BE192" s="201"/>
      <c r="BF192" s="28"/>
      <c r="BG192" s="28"/>
      <c r="BH192" s="28"/>
    </row>
    <row r="193" spans="1:60" s="10" customFormat="1" ht="15" customHeight="1">
      <c r="A193" s="11"/>
      <c r="B193" s="11"/>
      <c r="C193" s="11"/>
      <c r="D193"/>
      <c r="E193" s="95"/>
      <c r="F193" s="96"/>
      <c r="G193" s="97"/>
      <c r="H193" s="93"/>
      <c r="I193" s="98" t="s">
        <v>60</v>
      </c>
      <c r="J193" s="104"/>
      <c r="K193" s="104"/>
      <c r="L193" s="104"/>
      <c r="M193" s="104"/>
      <c r="N193" s="104"/>
      <c r="O193" s="104"/>
      <c r="P193" s="104"/>
      <c r="Q193" s="139"/>
      <c r="R193"/>
      <c r="S193" s="1"/>
      <c r="T193" s="21"/>
      <c r="U193" s="12"/>
      <c r="V193" s="12"/>
      <c r="W193" s="12"/>
      <c r="X193" s="12"/>
      <c r="Y193" s="12"/>
      <c r="Z193" s="12"/>
      <c r="AA193" s="12"/>
      <c r="AB193" s="12"/>
      <c r="AC193" s="28"/>
      <c r="AD193" s="200"/>
      <c r="AE193" s="200"/>
      <c r="AF193" s="16">
        <f t="shared" si="188"/>
        <v>70</v>
      </c>
      <c r="AG193" s="195">
        <f>IF(U191=AF193,U190,0)</f>
        <v>0</v>
      </c>
      <c r="AH193" s="195">
        <f>IF(V191=AF193,V190,0)</f>
        <v>0</v>
      </c>
      <c r="AI193" s="195">
        <f>IF(W191=AF193,W190,0)</f>
        <v>0</v>
      </c>
      <c r="AJ193" s="195">
        <f>IF(X191=AF193,X190,0)</f>
        <v>0</v>
      </c>
      <c r="AK193" s="195">
        <f>IF(Y191=AF193,Y190,0)</f>
        <v>0</v>
      </c>
      <c r="AL193" s="195">
        <f>IF(Z191=AF193,Z190,0)</f>
        <v>0</v>
      </c>
      <c r="AM193" s="195">
        <f>IF(AA191=AF193,AA190,0)</f>
        <v>0</v>
      </c>
      <c r="AN193" s="195"/>
      <c r="AO193" s="115"/>
      <c r="AP193" s="1"/>
      <c r="AQ193" s="1"/>
      <c r="AR193" s="201"/>
      <c r="AS193" s="201"/>
      <c r="AT193" s="201"/>
      <c r="AU193" s="201"/>
      <c r="AV193" s="201"/>
      <c r="AW193" s="201"/>
      <c r="AX193" s="201"/>
      <c r="AY193" s="201"/>
      <c r="AZ193" s="201"/>
      <c r="BA193" s="201"/>
      <c r="BB193" s="201"/>
      <c r="BC193" s="201"/>
      <c r="BD193" s="201"/>
      <c r="BE193" s="201"/>
      <c r="BF193" s="28"/>
      <c r="BG193" s="28"/>
      <c r="BH193" s="28"/>
    </row>
    <row r="194" spans="1:60" ht="15" customHeight="1" thickBot="1">
      <c r="B194" s="11"/>
      <c r="C194" s="11"/>
      <c r="D194"/>
      <c r="E194" s="99"/>
      <c r="F194" s="100"/>
      <c r="G194" s="101"/>
      <c r="H194" s="102"/>
      <c r="I194" s="103" t="s">
        <v>61</v>
      </c>
      <c r="J194" s="105"/>
      <c r="K194" s="105"/>
      <c r="L194" s="105"/>
      <c r="M194" s="105"/>
      <c r="N194" s="105"/>
      <c r="O194" s="105"/>
      <c r="P194" s="105"/>
      <c r="Q194" s="140"/>
      <c r="R194"/>
      <c r="T194" s="199"/>
      <c r="AF194" s="16">
        <f t="shared" si="188"/>
        <v>0</v>
      </c>
      <c r="AG194" s="195">
        <f>IF(U191=AF194,U190,0)</f>
        <v>0</v>
      </c>
      <c r="AH194" s="195">
        <f>IF(V191=AF194,V190,0)</f>
        <v>0</v>
      </c>
      <c r="AI194" s="195">
        <f>IF(W191=AF194,W190,0)</f>
        <v>0</v>
      </c>
      <c r="AJ194" s="195">
        <f>IF(X191=AF194,X190,0)</f>
        <v>0</v>
      </c>
      <c r="AK194" s="195">
        <f>IF(Y191=AF194,Y190,0)</f>
        <v>0</v>
      </c>
      <c r="AL194" s="195">
        <f>IF(Z191=AF194,Z190,0)</f>
        <v>0</v>
      </c>
      <c r="AM194" s="195">
        <f>IF(AA191=AF194,AA190,0)</f>
        <v>0</v>
      </c>
      <c r="AN194" s="195"/>
      <c r="AR194" s="201"/>
      <c r="AS194" s="201"/>
      <c r="AT194" s="201"/>
      <c r="AU194" s="201"/>
      <c r="AV194" s="201"/>
      <c r="AW194" s="201"/>
      <c r="AX194" s="201"/>
      <c r="AY194" s="201"/>
      <c r="AZ194" s="201"/>
      <c r="BA194" s="201"/>
      <c r="BB194" s="201"/>
      <c r="BC194" s="201"/>
      <c r="BD194" s="201"/>
      <c r="BE194" s="201"/>
      <c r="BH194" s="28"/>
    </row>
    <row r="195" spans="1:60" ht="9" customHeight="1" thickTop="1" thickBot="1">
      <c r="A195" s="11"/>
      <c r="B195" s="11"/>
      <c r="C195" s="11"/>
      <c r="D195"/>
      <c r="E195"/>
      <c r="F195"/>
      <c r="G195"/>
      <c r="H195"/>
      <c r="I195"/>
      <c r="J195"/>
      <c r="K195"/>
      <c r="L195"/>
      <c r="M195"/>
      <c r="N195"/>
      <c r="O195"/>
      <c r="P195"/>
      <c r="Q195"/>
      <c r="R195"/>
      <c r="T195" s="20"/>
      <c r="AR195" s="18"/>
      <c r="AS195" s="18"/>
      <c r="AT195" s="18"/>
      <c r="AU195" s="18"/>
      <c r="AV195" s="18"/>
      <c r="AW195" s="18"/>
      <c r="AX195" s="18"/>
      <c r="AY195" s="18"/>
      <c r="AZ195" s="18"/>
      <c r="BA195" s="18"/>
      <c r="BB195" s="18"/>
      <c r="BC195" s="18"/>
      <c r="BD195" s="18"/>
      <c r="BE195" s="18"/>
      <c r="BH195" s="28"/>
    </row>
    <row r="196" spans="1:60" s="11" customFormat="1" ht="15" customHeight="1" thickTop="1" thickBot="1">
      <c r="D196"/>
      <c r="E196" s="136">
        <v>0</v>
      </c>
      <c r="F196" s="137"/>
      <c r="G196" s="46"/>
      <c r="H196" s="87" t="s">
        <v>45</v>
      </c>
      <c r="I196" s="88">
        <f>VLOOKUP(E196,$B$20:$C$69,2,0)</f>
        <v>0</v>
      </c>
      <c r="J196" s="62">
        <f>J$16</f>
        <v>41729</v>
      </c>
      <c r="K196" s="62">
        <f t="shared" ref="K196:P196" si="197">K$16</f>
        <v>41730</v>
      </c>
      <c r="L196" s="62">
        <f t="shared" si="197"/>
        <v>41731</v>
      </c>
      <c r="M196" s="62">
        <f t="shared" si="197"/>
        <v>41732</v>
      </c>
      <c r="N196" s="62">
        <f t="shared" si="197"/>
        <v>41733</v>
      </c>
      <c r="O196" s="62">
        <f t="shared" si="197"/>
        <v>41734</v>
      </c>
      <c r="P196" s="62">
        <f t="shared" si="197"/>
        <v>41735</v>
      </c>
      <c r="Q196" s="134" t="s">
        <v>46</v>
      </c>
      <c r="R196"/>
      <c r="S196" s="1"/>
      <c r="T196" s="21" t="s">
        <v>47</v>
      </c>
      <c r="U196" s="13">
        <f t="shared" ref="U196" si="198">IF(ISBLANK(J200)=TRUE,(J198-J197)*24,(J198-J197)*24-$G200/60)</f>
        <v>0</v>
      </c>
      <c r="V196" s="13">
        <f t="shared" ref="V196" si="199">IF(ISBLANK(K200)=TRUE,(K198-K197)*24,(K198-K197)*24-$G200/60)</f>
        <v>0</v>
      </c>
      <c r="W196" s="13">
        <f t="shared" ref="W196" si="200">IF(ISBLANK(L200)=TRUE,(L198-L197)*24,(L198-L197)*24-$G200/60)</f>
        <v>0</v>
      </c>
      <c r="X196" s="13">
        <f t="shared" ref="X196" si="201">IF(ISBLANK(M200)=TRUE,(M198-M197)*24,(M198-M197)*24-$G200/60)</f>
        <v>0</v>
      </c>
      <c r="Y196" s="13">
        <f t="shared" ref="Y196" si="202">IF(ISBLANK(N200)=TRUE,(N198-N197)*24,(N198-N197)*24-$G200/60)</f>
        <v>0</v>
      </c>
      <c r="Z196" s="13">
        <f t="shared" ref="Z196" si="203">IF(ISBLANK(O200)=TRUE,(O198-O197)*24,(O198-O197)*24-$G200/60)</f>
        <v>0</v>
      </c>
      <c r="AA196" s="13">
        <f t="shared" ref="AA196" si="204">IF(ISBLANK(P200)=TRUE,(P198-P197)*24,(P198-P197)*24-$G200/60)</f>
        <v>0</v>
      </c>
      <c r="AB196" s="13">
        <f>SUM(U196:AA196)</f>
        <v>0</v>
      </c>
      <c r="AC196" s="28" t="s">
        <v>48</v>
      </c>
      <c r="AD196" s="194">
        <f>MIN(Q198,40)</f>
        <v>0</v>
      </c>
      <c r="AE196" s="195"/>
      <c r="AF196" s="16">
        <f>AF188</f>
        <v>10</v>
      </c>
      <c r="AG196" s="195">
        <f>IF(U199=AF196,U198,0)</f>
        <v>0</v>
      </c>
      <c r="AH196" s="195">
        <f>IF(V199=AF196,V198,0)</f>
        <v>0</v>
      </c>
      <c r="AI196" s="195">
        <f>IF(W199=AF196,W198,0)</f>
        <v>0</v>
      </c>
      <c r="AJ196" s="195">
        <f>IF(X199=AF196,X198,0)</f>
        <v>0</v>
      </c>
      <c r="AK196" s="195">
        <f>IF(Y199=AF196,Y198,0)</f>
        <v>0</v>
      </c>
      <c r="AL196" s="195">
        <f>IF(Z199=AF196,Z198,0)</f>
        <v>0</v>
      </c>
      <c r="AM196" s="195">
        <f>IF(AA199=AF196,AA198,0)</f>
        <v>0</v>
      </c>
      <c r="AN196" s="195"/>
      <c r="AO196" s="115">
        <f>SUM(AG196:AM202)</f>
        <v>0</v>
      </c>
      <c r="AP196" s="1"/>
      <c r="AQ196" s="1"/>
      <c r="AR196" s="18"/>
      <c r="AS196" s="18"/>
      <c r="AT196" s="18"/>
      <c r="AU196" s="18"/>
      <c r="AV196" s="18"/>
      <c r="AW196" s="18"/>
      <c r="AX196" s="18"/>
      <c r="AY196" s="18"/>
      <c r="AZ196" s="18"/>
      <c r="BA196" s="18"/>
      <c r="BB196" s="18"/>
      <c r="BC196" s="18"/>
      <c r="BD196" s="18"/>
      <c r="BE196" s="18"/>
    </row>
    <row r="197" spans="1:60" s="10" customFormat="1" ht="15" customHeight="1">
      <c r="A197" s="11"/>
      <c r="B197" s="11"/>
      <c r="C197" s="11"/>
      <c r="D197"/>
      <c r="E197" s="90" t="s">
        <v>49</v>
      </c>
      <c r="F197" s="91">
        <f>(VLOOKUP(E196,'Employee Data'!$J$5:$L$54,2,0))</f>
        <v>0</v>
      </c>
      <c r="G197" s="58" t="s">
        <v>50</v>
      </c>
      <c r="H197" s="57"/>
      <c r="I197" s="35" t="s">
        <v>51</v>
      </c>
      <c r="J197" s="114"/>
      <c r="K197" s="114"/>
      <c r="L197" s="114"/>
      <c r="M197" s="114"/>
      <c r="N197" s="114"/>
      <c r="O197" s="114"/>
      <c r="P197" s="114"/>
      <c r="Q197" s="135"/>
      <c r="R197" s="89"/>
      <c r="S197" s="1"/>
      <c r="T197" s="196" t="b">
        <v>0</v>
      </c>
      <c r="U197" s="60" t="b">
        <v>0</v>
      </c>
      <c r="V197" s="60" t="b">
        <v>0</v>
      </c>
      <c r="W197" s="60" t="b">
        <v>0</v>
      </c>
      <c r="X197" s="60" t="b">
        <v>0</v>
      </c>
      <c r="Y197" s="60" t="b">
        <v>0</v>
      </c>
      <c r="Z197" s="60" t="b">
        <v>0</v>
      </c>
      <c r="AA197" s="60" t="b">
        <v>0</v>
      </c>
      <c r="AB197" s="12"/>
      <c r="AC197" s="28" t="s">
        <v>52</v>
      </c>
      <c r="AD197" s="194">
        <f>MAX(Q198-AD196,0)</f>
        <v>0</v>
      </c>
      <c r="AE197" s="195">
        <f t="shared" ref="AE197" si="205">IF(T197=TRUE,0,AD197*F197*1.5)</f>
        <v>0</v>
      </c>
      <c r="AF197" s="16">
        <f t="shared" ref="AF197:AF202" si="206">AF189</f>
        <v>20</v>
      </c>
      <c r="AG197" s="195">
        <f>IF(U199=AF197,U198,0)</f>
        <v>0</v>
      </c>
      <c r="AH197" s="195">
        <f>IF(V199=AF197,V198,0)</f>
        <v>0</v>
      </c>
      <c r="AI197" s="195">
        <f>IF(W199=AF197,W198,0)</f>
        <v>0</v>
      </c>
      <c r="AJ197" s="195">
        <f>IF(X199=AF197,X198,0)</f>
        <v>0</v>
      </c>
      <c r="AK197" s="195">
        <f>IF(Y199=AF197,Y198,0)</f>
        <v>0</v>
      </c>
      <c r="AL197" s="195">
        <f>IF(Z199=AF197,Z198,0)</f>
        <v>0</v>
      </c>
      <c r="AM197" s="195">
        <f>IF(AA199=AF197,AA198,0)</f>
        <v>0</v>
      </c>
      <c r="AN197" s="195"/>
      <c r="AO197" s="115"/>
      <c r="AP197" s="1"/>
      <c r="AQ197" s="1"/>
      <c r="AR197" s="19"/>
      <c r="AS197" s="19"/>
      <c r="AT197" s="19"/>
      <c r="AU197" s="19"/>
      <c r="AV197" s="19"/>
      <c r="AW197" s="19"/>
      <c r="AX197" s="19"/>
      <c r="AY197" s="19"/>
      <c r="AZ197" s="19"/>
      <c r="BA197" s="19"/>
      <c r="BB197" s="19"/>
      <c r="BC197" s="19"/>
      <c r="BD197" s="19"/>
      <c r="BE197" s="19"/>
      <c r="BF197" s="28"/>
      <c r="BG197" s="28"/>
      <c r="BH197" s="28"/>
    </row>
    <row r="198" spans="1:60" s="10" customFormat="1" ht="15" customHeight="1">
      <c r="A198" s="11"/>
      <c r="B198" s="11"/>
      <c r="C198" s="11"/>
      <c r="D198"/>
      <c r="E198" s="90" t="s">
        <v>53</v>
      </c>
      <c r="F198" s="91">
        <f>(VLOOKUP(E196,'Employee Data'!$J$5:$L$54,3,0))</f>
        <v>0</v>
      </c>
      <c r="G198" s="58" t="s">
        <v>54</v>
      </c>
      <c r="H198" s="57"/>
      <c r="I198" s="35" t="s">
        <v>55</v>
      </c>
      <c r="J198" s="114"/>
      <c r="K198" s="114"/>
      <c r="L198" s="114"/>
      <c r="M198" s="114"/>
      <c r="N198" s="114"/>
      <c r="O198" s="114"/>
      <c r="P198" s="114"/>
      <c r="Q198" s="138">
        <f>AB196</f>
        <v>0</v>
      </c>
      <c r="R198" s="89"/>
      <c r="S198" s="1"/>
      <c r="T198" s="21" t="s">
        <v>25</v>
      </c>
      <c r="U198" s="13">
        <f t="shared" ref="U198:AA198" si="207">IF($T197=TRUE,$F197*40/7,IF(U197=TRUE,$F198*U196,$F197*U196))</f>
        <v>0</v>
      </c>
      <c r="V198" s="13">
        <f t="shared" si="207"/>
        <v>0</v>
      </c>
      <c r="W198" s="13">
        <f t="shared" si="207"/>
        <v>0</v>
      </c>
      <c r="X198" s="13">
        <f t="shared" si="207"/>
        <v>0</v>
      </c>
      <c r="Y198" s="13">
        <f t="shared" si="207"/>
        <v>0</v>
      </c>
      <c r="Z198" s="13">
        <f t="shared" si="207"/>
        <v>0</v>
      </c>
      <c r="AA198" s="13">
        <f t="shared" si="207"/>
        <v>0</v>
      </c>
      <c r="AB198" s="13"/>
      <c r="AC198" s="28"/>
      <c r="AD198" s="194"/>
      <c r="AE198" s="194"/>
      <c r="AF198" s="16">
        <f t="shared" si="206"/>
        <v>30</v>
      </c>
      <c r="AG198" s="195">
        <f>IF(U199=AF198,U198,0)</f>
        <v>0</v>
      </c>
      <c r="AH198" s="195">
        <f>IF(V199=AF198,V198,0)</f>
        <v>0</v>
      </c>
      <c r="AI198" s="195">
        <f>IF(W199=AF198,W198,0)</f>
        <v>0</v>
      </c>
      <c r="AJ198" s="195">
        <f>IF(X199=AF198,X198,0)</f>
        <v>0</v>
      </c>
      <c r="AK198" s="195">
        <f>IF(Y199=AF198,Y198,0)</f>
        <v>0</v>
      </c>
      <c r="AL198" s="195">
        <f>IF(Z199=AF198,Z198,0)</f>
        <v>0</v>
      </c>
      <c r="AM198" s="195">
        <f>IF(AA199=AF198,AA198,0)</f>
        <v>0</v>
      </c>
      <c r="AN198" s="195"/>
      <c r="AO198" s="115"/>
      <c r="AP198" s="1"/>
      <c r="AQ198" s="1"/>
      <c r="AR198" s="201"/>
      <c r="AS198" s="201"/>
      <c r="AT198" s="201"/>
      <c r="AU198" s="201"/>
      <c r="AV198" s="201"/>
      <c r="AW198" s="201"/>
      <c r="AX198" s="201"/>
      <c r="AY198" s="201"/>
      <c r="AZ198" s="201"/>
      <c r="BA198" s="201"/>
      <c r="BB198" s="201"/>
      <c r="BC198" s="201"/>
      <c r="BD198" s="201"/>
      <c r="BE198" s="201"/>
      <c r="BF198" s="28"/>
      <c r="BG198" s="28"/>
      <c r="BH198" s="28"/>
    </row>
    <row r="199" spans="1:60" s="10" customFormat="1" ht="15" customHeight="1" thickBot="1">
      <c r="A199" s="11"/>
      <c r="B199" s="11"/>
      <c r="C199" s="11"/>
      <c r="D199"/>
      <c r="E199" s="36"/>
      <c r="F199" s="34"/>
      <c r="G199" s="197"/>
      <c r="H199" s="59" t="b">
        <v>0</v>
      </c>
      <c r="I199" s="198"/>
      <c r="J199" s="56" t="s">
        <v>62</v>
      </c>
      <c r="K199" s="56" t="s">
        <v>62</v>
      </c>
      <c r="L199" s="56" t="s">
        <v>62</v>
      </c>
      <c r="M199" s="56" t="s">
        <v>62</v>
      </c>
      <c r="N199" s="56" t="s">
        <v>62</v>
      </c>
      <c r="O199" s="56" t="s">
        <v>62</v>
      </c>
      <c r="P199" s="56" t="s">
        <v>62</v>
      </c>
      <c r="Q199" s="139"/>
      <c r="R199"/>
      <c r="S199" s="1"/>
      <c r="T199" s="21" t="s">
        <v>57</v>
      </c>
      <c r="U199" s="12">
        <f t="shared" ref="U199" si="208">IF(ISBLANK(J202)=TRUE,$I196,J202)</f>
        <v>0</v>
      </c>
      <c r="V199" s="12">
        <f t="shared" ref="V199" si="209">IF(ISBLANK(K202)=TRUE,$I196,K202)</f>
        <v>0</v>
      </c>
      <c r="W199" s="12">
        <f t="shared" ref="W199" si="210">IF(ISBLANK(L202)=TRUE,$I196,L202)</f>
        <v>0</v>
      </c>
      <c r="X199" s="12">
        <f t="shared" ref="X199" si="211">IF(ISBLANK(M202)=TRUE,$I196,M202)</f>
        <v>0</v>
      </c>
      <c r="Y199" s="12">
        <f t="shared" ref="Y199" si="212">IF(ISBLANK(N202)=TRUE,$I196,N202)</f>
        <v>0</v>
      </c>
      <c r="Z199" s="12">
        <f t="shared" ref="Z199" si="213">IF(ISBLANK(O202)=TRUE,$I196,O202)</f>
        <v>0</v>
      </c>
      <c r="AA199" s="12">
        <f t="shared" ref="AA199" si="214">IF(ISBLANK(P202)=TRUE,$I196,P202)</f>
        <v>0</v>
      </c>
      <c r="AB199" s="14"/>
      <c r="AC199" s="28"/>
      <c r="AD199" s="194"/>
      <c r="AE199" s="194"/>
      <c r="AF199" s="16">
        <f t="shared" si="206"/>
        <v>40</v>
      </c>
      <c r="AG199" s="195">
        <f>IF(U199=AF199,U198,0)</f>
        <v>0</v>
      </c>
      <c r="AH199" s="195">
        <f>IF(V199=AF199,V198,0)</f>
        <v>0</v>
      </c>
      <c r="AI199" s="195">
        <f>IF(W199=AF199,W198,0)</f>
        <v>0</v>
      </c>
      <c r="AJ199" s="195">
        <f>IF(X199=AF199,X198,0)</f>
        <v>0</v>
      </c>
      <c r="AK199" s="195">
        <f>IF(Y199=AF199,Y198,0)</f>
        <v>0</v>
      </c>
      <c r="AL199" s="195">
        <f>IF(Z199=AF199,Z198,0)</f>
        <v>0</v>
      </c>
      <c r="AM199" s="195">
        <f>IF(AA199=AF199,AA198,0)</f>
        <v>0</v>
      </c>
      <c r="AN199" s="195"/>
      <c r="AO199" s="115"/>
      <c r="AP199" s="1"/>
      <c r="AQ199" s="1"/>
      <c r="AR199" s="201"/>
      <c r="AS199" s="201"/>
      <c r="AT199" s="201"/>
      <c r="AU199" s="201"/>
      <c r="AV199" s="201"/>
      <c r="AW199" s="201"/>
      <c r="AX199" s="201"/>
      <c r="AY199" s="201"/>
      <c r="AZ199" s="201"/>
      <c r="BA199" s="201"/>
      <c r="BB199" s="201"/>
      <c r="BC199" s="201"/>
      <c r="BD199" s="201"/>
      <c r="BE199" s="201"/>
      <c r="BF199" s="28"/>
      <c r="BG199" s="28"/>
      <c r="BH199" s="28"/>
    </row>
    <row r="200" spans="1:60" s="10" customFormat="1" ht="15" customHeight="1" thickBot="1">
      <c r="A200" s="11"/>
      <c r="B200" s="11"/>
      <c r="C200" s="11"/>
      <c r="D200"/>
      <c r="E200" s="141" t="s">
        <v>58</v>
      </c>
      <c r="F200" s="142"/>
      <c r="G200" s="92"/>
      <c r="H200" s="93"/>
      <c r="I200" s="94" t="s">
        <v>59</v>
      </c>
      <c r="J200" s="114"/>
      <c r="K200" s="104"/>
      <c r="L200" s="104"/>
      <c r="M200" s="104"/>
      <c r="N200" s="104"/>
      <c r="O200" s="104"/>
      <c r="P200" s="104"/>
      <c r="Q200" s="139"/>
      <c r="R200"/>
      <c r="S200" s="1"/>
      <c r="T200" s="199"/>
      <c r="U200" s="28"/>
      <c r="V200" s="28"/>
      <c r="W200" s="28"/>
      <c r="X200" s="28"/>
      <c r="Y200" s="28"/>
      <c r="Z200" s="28"/>
      <c r="AA200" s="28"/>
      <c r="AB200" s="12"/>
      <c r="AC200" s="28"/>
      <c r="AD200" s="200"/>
      <c r="AE200" s="200"/>
      <c r="AF200" s="16">
        <f t="shared" si="206"/>
        <v>60</v>
      </c>
      <c r="AG200" s="195">
        <f>IF(U199=AF200,U198,0)</f>
        <v>0</v>
      </c>
      <c r="AH200" s="195">
        <f>IF(V199=AF200,V198,0)</f>
        <v>0</v>
      </c>
      <c r="AI200" s="195">
        <f>IF(W199=AF200,W198,0)</f>
        <v>0</v>
      </c>
      <c r="AJ200" s="195">
        <f>IF(X199=AF200,X198,0)</f>
        <v>0</v>
      </c>
      <c r="AK200" s="195">
        <f>IF(Y199=AF200,Y198,0)</f>
        <v>0</v>
      </c>
      <c r="AL200" s="195">
        <f>IF(Z199=AF200,Z198,0)</f>
        <v>0</v>
      </c>
      <c r="AM200" s="195">
        <f>IF(AA199=AF200,AA198,0)</f>
        <v>0</v>
      </c>
      <c r="AN200" s="195"/>
      <c r="AO200" s="115"/>
      <c r="AP200" s="1"/>
      <c r="AQ200" s="1"/>
      <c r="AR200" s="201"/>
      <c r="AS200" s="201"/>
      <c r="AT200" s="201"/>
      <c r="AU200" s="201"/>
      <c r="AV200" s="201"/>
      <c r="AW200" s="201"/>
      <c r="AX200" s="201"/>
      <c r="AY200" s="201"/>
      <c r="AZ200" s="201"/>
      <c r="BA200" s="201"/>
      <c r="BB200" s="201"/>
      <c r="BC200" s="201"/>
      <c r="BD200" s="201"/>
      <c r="BE200" s="201"/>
      <c r="BF200" s="28"/>
      <c r="BG200" s="28"/>
      <c r="BH200" s="28"/>
    </row>
    <row r="201" spans="1:60" s="10" customFormat="1" ht="15" customHeight="1">
      <c r="A201" s="11"/>
      <c r="B201" s="11"/>
      <c r="C201" s="11"/>
      <c r="D201"/>
      <c r="E201" s="95"/>
      <c r="F201" s="96"/>
      <c r="G201" s="97"/>
      <c r="H201" s="93"/>
      <c r="I201" s="98" t="s">
        <v>60</v>
      </c>
      <c r="J201" s="104"/>
      <c r="K201" s="104"/>
      <c r="L201" s="104"/>
      <c r="M201" s="104"/>
      <c r="N201" s="104"/>
      <c r="O201" s="104"/>
      <c r="P201" s="104"/>
      <c r="Q201" s="139"/>
      <c r="R201"/>
      <c r="S201" s="1"/>
      <c r="T201" s="21"/>
      <c r="U201" s="12"/>
      <c r="V201" s="12"/>
      <c r="W201" s="12"/>
      <c r="X201" s="12"/>
      <c r="Y201" s="12"/>
      <c r="Z201" s="12"/>
      <c r="AA201" s="12"/>
      <c r="AB201" s="12"/>
      <c r="AC201" s="28"/>
      <c r="AD201" s="200"/>
      <c r="AE201" s="200"/>
      <c r="AF201" s="16">
        <f t="shared" si="206"/>
        <v>70</v>
      </c>
      <c r="AG201" s="195">
        <f>IF(U199=AF201,U198,0)</f>
        <v>0</v>
      </c>
      <c r="AH201" s="195">
        <f>IF(V199=AF201,V198,0)</f>
        <v>0</v>
      </c>
      <c r="AI201" s="195">
        <f>IF(W199=AF201,W198,0)</f>
        <v>0</v>
      </c>
      <c r="AJ201" s="195">
        <f>IF(X199=AF201,X198,0)</f>
        <v>0</v>
      </c>
      <c r="AK201" s="195">
        <f>IF(Y199=AF201,Y198,0)</f>
        <v>0</v>
      </c>
      <c r="AL201" s="195">
        <f>IF(Z199=AF201,Z198,0)</f>
        <v>0</v>
      </c>
      <c r="AM201" s="195">
        <f>IF(AA199=AF201,AA198,0)</f>
        <v>0</v>
      </c>
      <c r="AN201" s="195"/>
      <c r="AO201" s="115"/>
      <c r="AP201" s="1"/>
      <c r="AQ201" s="1"/>
      <c r="AR201" s="201"/>
      <c r="AS201" s="201"/>
      <c r="AT201" s="201"/>
      <c r="AU201" s="201"/>
      <c r="AV201" s="201"/>
      <c r="AW201" s="201"/>
      <c r="AX201" s="201"/>
      <c r="AY201" s="201"/>
      <c r="AZ201" s="201"/>
      <c r="BA201" s="201"/>
      <c r="BB201" s="201"/>
      <c r="BC201" s="201"/>
      <c r="BD201" s="201"/>
      <c r="BE201" s="201"/>
      <c r="BF201" s="28"/>
      <c r="BG201" s="28"/>
      <c r="BH201" s="28"/>
    </row>
    <row r="202" spans="1:60" ht="15" customHeight="1" thickBot="1">
      <c r="B202" s="11"/>
      <c r="C202" s="11"/>
      <c r="D202"/>
      <c r="E202" s="99"/>
      <c r="F202" s="100"/>
      <c r="G202" s="101"/>
      <c r="H202" s="102"/>
      <c r="I202" s="103" t="s">
        <v>61</v>
      </c>
      <c r="J202" s="105"/>
      <c r="K202" s="105"/>
      <c r="L202" s="105"/>
      <c r="M202" s="105"/>
      <c r="N202" s="105"/>
      <c r="O202" s="105"/>
      <c r="P202" s="105"/>
      <c r="Q202" s="140"/>
      <c r="R202"/>
      <c r="T202" s="199"/>
      <c r="AF202" s="16">
        <f t="shared" si="206"/>
        <v>0</v>
      </c>
      <c r="AG202" s="195">
        <f>IF(U199=AF202,U198,0)</f>
        <v>0</v>
      </c>
      <c r="AH202" s="195">
        <f>IF(V199=AF202,V198,0)</f>
        <v>0</v>
      </c>
      <c r="AI202" s="195">
        <f>IF(W199=AF202,W198,0)</f>
        <v>0</v>
      </c>
      <c r="AJ202" s="195">
        <f>IF(X199=AF202,X198,0)</f>
        <v>0</v>
      </c>
      <c r="AK202" s="195">
        <f>IF(Y199=AF202,Y198,0)</f>
        <v>0</v>
      </c>
      <c r="AL202" s="195">
        <f>IF(Z199=AF202,Z198,0)</f>
        <v>0</v>
      </c>
      <c r="AM202" s="195">
        <f>IF(AA199=AF202,AA198,0)</f>
        <v>0</v>
      </c>
      <c r="AN202" s="195"/>
      <c r="AR202" s="201"/>
      <c r="AS202" s="201"/>
      <c r="AT202" s="201"/>
      <c r="AU202" s="201"/>
      <c r="AV202" s="201"/>
      <c r="AW202" s="201"/>
      <c r="AX202" s="201"/>
      <c r="AY202" s="201"/>
      <c r="AZ202" s="201"/>
      <c r="BA202" s="201"/>
      <c r="BB202" s="201"/>
      <c r="BC202" s="201"/>
      <c r="BD202" s="201"/>
      <c r="BE202" s="201"/>
      <c r="BH202" s="28"/>
    </row>
    <row r="203" spans="1:60" ht="9" customHeight="1" thickTop="1" thickBot="1">
      <c r="A203" s="11"/>
      <c r="B203" s="11"/>
      <c r="C203" s="11"/>
      <c r="D203"/>
      <c r="E203"/>
      <c r="F203"/>
      <c r="G203"/>
      <c r="H203"/>
      <c r="I203"/>
      <c r="J203"/>
      <c r="K203"/>
      <c r="L203"/>
      <c r="M203"/>
      <c r="N203"/>
      <c r="O203"/>
      <c r="P203"/>
      <c r="Q203"/>
      <c r="R203"/>
      <c r="T203" s="20"/>
      <c r="AR203" s="18"/>
      <c r="AS203" s="18"/>
      <c r="AT203" s="18"/>
      <c r="AU203" s="18"/>
      <c r="AV203" s="18"/>
      <c r="AW203" s="18"/>
      <c r="AX203" s="18"/>
      <c r="AY203" s="18"/>
      <c r="AZ203" s="18"/>
      <c r="BA203" s="18"/>
      <c r="BB203" s="18"/>
      <c r="BC203" s="18"/>
      <c r="BD203" s="18"/>
      <c r="BE203" s="18"/>
      <c r="BH203" s="28"/>
    </row>
    <row r="204" spans="1:60" s="11" customFormat="1" ht="15" customHeight="1" thickTop="1" thickBot="1">
      <c r="D204"/>
      <c r="E204" s="136">
        <v>0</v>
      </c>
      <c r="F204" s="137"/>
      <c r="G204" s="46"/>
      <c r="H204" s="87" t="s">
        <v>45</v>
      </c>
      <c r="I204" s="88">
        <f>VLOOKUP(E204,$B$20:$C$69,2,0)</f>
        <v>0</v>
      </c>
      <c r="J204" s="62">
        <f>J$16</f>
        <v>41729</v>
      </c>
      <c r="K204" s="62">
        <f t="shared" ref="K204:P204" si="215">K$16</f>
        <v>41730</v>
      </c>
      <c r="L204" s="62">
        <f t="shared" si="215"/>
        <v>41731</v>
      </c>
      <c r="M204" s="62">
        <f t="shared" si="215"/>
        <v>41732</v>
      </c>
      <c r="N204" s="62">
        <f t="shared" si="215"/>
        <v>41733</v>
      </c>
      <c r="O204" s="62">
        <f t="shared" si="215"/>
        <v>41734</v>
      </c>
      <c r="P204" s="62">
        <f t="shared" si="215"/>
        <v>41735</v>
      </c>
      <c r="Q204" s="134" t="s">
        <v>46</v>
      </c>
      <c r="R204"/>
      <c r="S204" s="1"/>
      <c r="T204" s="21" t="s">
        <v>47</v>
      </c>
      <c r="U204" s="13">
        <f t="shared" ref="U204" si="216">IF(ISBLANK(J208)=TRUE,(J206-J205)*24,(J206-J205)*24-$G208/60)</f>
        <v>0</v>
      </c>
      <c r="V204" s="13">
        <f t="shared" ref="V204" si="217">IF(ISBLANK(K208)=TRUE,(K206-K205)*24,(K206-K205)*24-$G208/60)</f>
        <v>0</v>
      </c>
      <c r="W204" s="13">
        <f t="shared" ref="W204" si="218">IF(ISBLANK(L208)=TRUE,(L206-L205)*24,(L206-L205)*24-$G208/60)</f>
        <v>0</v>
      </c>
      <c r="X204" s="13">
        <f t="shared" ref="X204" si="219">IF(ISBLANK(M208)=TRUE,(M206-M205)*24,(M206-M205)*24-$G208/60)</f>
        <v>0</v>
      </c>
      <c r="Y204" s="13">
        <f t="shared" ref="Y204" si="220">IF(ISBLANK(N208)=TRUE,(N206-N205)*24,(N206-N205)*24-$G208/60)</f>
        <v>0</v>
      </c>
      <c r="Z204" s="13">
        <f t="shared" ref="Z204" si="221">IF(ISBLANK(O208)=TRUE,(O206-O205)*24,(O206-O205)*24-$G208/60)</f>
        <v>0</v>
      </c>
      <c r="AA204" s="13">
        <f t="shared" ref="AA204" si="222">IF(ISBLANK(P208)=TRUE,(P206-P205)*24,(P206-P205)*24-$G208/60)</f>
        <v>0</v>
      </c>
      <c r="AB204" s="13">
        <f>SUM(U204:AA204)</f>
        <v>0</v>
      </c>
      <c r="AC204" s="28" t="s">
        <v>48</v>
      </c>
      <c r="AD204" s="194">
        <f>MIN(Q206,40)</f>
        <v>0</v>
      </c>
      <c r="AE204" s="195"/>
      <c r="AF204" s="16">
        <f>AF196</f>
        <v>10</v>
      </c>
      <c r="AG204" s="195">
        <f>IF(U207=AF204,U206,0)</f>
        <v>0</v>
      </c>
      <c r="AH204" s="195">
        <f>IF(V207=AF204,V206,0)</f>
        <v>0</v>
      </c>
      <c r="AI204" s="195">
        <f>IF(W207=AF204,W206,0)</f>
        <v>0</v>
      </c>
      <c r="AJ204" s="195">
        <f>IF(X207=AF204,X206,0)</f>
        <v>0</v>
      </c>
      <c r="AK204" s="195">
        <f>IF(Y207=AF204,Y206,0)</f>
        <v>0</v>
      </c>
      <c r="AL204" s="195">
        <f>IF(Z207=AF204,Z206,0)</f>
        <v>0</v>
      </c>
      <c r="AM204" s="195">
        <f>IF(AA207=AF204,AA206,0)</f>
        <v>0</v>
      </c>
      <c r="AN204" s="195"/>
      <c r="AO204" s="115">
        <f>SUM(AG204:AM210)</f>
        <v>0</v>
      </c>
      <c r="AP204" s="1"/>
      <c r="AQ204" s="1"/>
      <c r="AR204" s="18"/>
      <c r="AS204" s="18"/>
      <c r="AT204" s="18"/>
      <c r="AU204" s="18"/>
      <c r="AV204" s="18"/>
      <c r="AW204" s="18"/>
      <c r="AX204" s="18"/>
      <c r="AY204" s="18"/>
      <c r="AZ204" s="18"/>
      <c r="BA204" s="18"/>
      <c r="BB204" s="18"/>
      <c r="BC204" s="18"/>
      <c r="BD204" s="18"/>
      <c r="BE204" s="18"/>
    </row>
    <row r="205" spans="1:60" s="10" customFormat="1" ht="15" customHeight="1">
      <c r="A205" s="11"/>
      <c r="B205" s="11"/>
      <c r="C205" s="11"/>
      <c r="D205"/>
      <c r="E205" s="90" t="s">
        <v>49</v>
      </c>
      <c r="F205" s="91">
        <f>(VLOOKUP(E204,'Employee Data'!$J$5:$L$54,2,0))</f>
        <v>0</v>
      </c>
      <c r="G205" s="58" t="s">
        <v>50</v>
      </c>
      <c r="H205" s="57"/>
      <c r="I205" s="35" t="s">
        <v>51</v>
      </c>
      <c r="J205" s="114"/>
      <c r="K205" s="114"/>
      <c r="L205" s="114"/>
      <c r="M205" s="114"/>
      <c r="N205" s="114"/>
      <c r="O205" s="114"/>
      <c r="P205" s="114"/>
      <c r="Q205" s="135"/>
      <c r="R205" s="89"/>
      <c r="S205" s="1"/>
      <c r="T205" s="196" t="b">
        <v>0</v>
      </c>
      <c r="U205" s="60" t="b">
        <v>0</v>
      </c>
      <c r="V205" s="60" t="b">
        <v>0</v>
      </c>
      <c r="W205" s="60" t="b">
        <v>0</v>
      </c>
      <c r="X205" s="60" t="b">
        <v>0</v>
      </c>
      <c r="Y205" s="60" t="b">
        <v>0</v>
      </c>
      <c r="Z205" s="60" t="b">
        <v>0</v>
      </c>
      <c r="AA205" s="60" t="b">
        <v>0</v>
      </c>
      <c r="AB205" s="12"/>
      <c r="AC205" s="28" t="s">
        <v>52</v>
      </c>
      <c r="AD205" s="194">
        <f>MAX(Q206-AD204,0)</f>
        <v>0</v>
      </c>
      <c r="AE205" s="195">
        <f t="shared" ref="AE205" si="223">IF(T205=TRUE,0,AD205*F205*1.5)</f>
        <v>0</v>
      </c>
      <c r="AF205" s="16">
        <f t="shared" ref="AF205:AF210" si="224">AF197</f>
        <v>20</v>
      </c>
      <c r="AG205" s="195">
        <f>IF(U207=AF205,U206,0)</f>
        <v>0</v>
      </c>
      <c r="AH205" s="195">
        <f>IF(V207=AF205,V206,0)</f>
        <v>0</v>
      </c>
      <c r="AI205" s="195">
        <f>IF(W207=AF205,W206,0)</f>
        <v>0</v>
      </c>
      <c r="AJ205" s="195">
        <f>IF(X207=AF205,X206,0)</f>
        <v>0</v>
      </c>
      <c r="AK205" s="195">
        <f>IF(Y207=AF205,Y206,0)</f>
        <v>0</v>
      </c>
      <c r="AL205" s="195">
        <f>IF(Z207=AF205,Z206,0)</f>
        <v>0</v>
      </c>
      <c r="AM205" s="195">
        <f>IF(AA207=AF205,AA206,0)</f>
        <v>0</v>
      </c>
      <c r="AN205" s="195"/>
      <c r="AO205" s="115"/>
      <c r="AP205" s="1"/>
      <c r="AQ205" s="1"/>
      <c r="AR205" s="19"/>
      <c r="AS205" s="19"/>
      <c r="AT205" s="19"/>
      <c r="AU205" s="19"/>
      <c r="AV205" s="19"/>
      <c r="AW205" s="19"/>
      <c r="AX205" s="19"/>
      <c r="AY205" s="19"/>
      <c r="AZ205" s="19"/>
      <c r="BA205" s="19"/>
      <c r="BB205" s="19"/>
      <c r="BC205" s="19"/>
      <c r="BD205" s="19"/>
      <c r="BE205" s="19"/>
      <c r="BF205" s="28"/>
      <c r="BG205" s="28"/>
      <c r="BH205" s="28"/>
    </row>
    <row r="206" spans="1:60" s="10" customFormat="1" ht="15" customHeight="1">
      <c r="A206" s="11"/>
      <c r="B206" s="11"/>
      <c r="C206" s="11"/>
      <c r="D206"/>
      <c r="E206" s="90" t="s">
        <v>53</v>
      </c>
      <c r="F206" s="91">
        <f>(VLOOKUP(E204,'Employee Data'!$J$5:$L$54,3,0))</f>
        <v>0</v>
      </c>
      <c r="G206" s="58" t="s">
        <v>54</v>
      </c>
      <c r="H206" s="57"/>
      <c r="I206" s="35" t="s">
        <v>55</v>
      </c>
      <c r="J206" s="114"/>
      <c r="K206" s="114"/>
      <c r="L206" s="114"/>
      <c r="M206" s="114"/>
      <c r="N206" s="114"/>
      <c r="O206" s="114"/>
      <c r="P206" s="114"/>
      <c r="Q206" s="138">
        <f>AB204</f>
        <v>0</v>
      </c>
      <c r="R206" s="89"/>
      <c r="S206" s="1"/>
      <c r="T206" s="21" t="s">
        <v>25</v>
      </c>
      <c r="U206" s="13">
        <f t="shared" ref="U206:AA206" si="225">IF($T205=TRUE,$F205*40/7,IF(U205=TRUE,$F206*U204,$F205*U204))</f>
        <v>0</v>
      </c>
      <c r="V206" s="13">
        <f t="shared" si="225"/>
        <v>0</v>
      </c>
      <c r="W206" s="13">
        <f t="shared" si="225"/>
        <v>0</v>
      </c>
      <c r="X206" s="13">
        <f t="shared" si="225"/>
        <v>0</v>
      </c>
      <c r="Y206" s="13">
        <f t="shared" si="225"/>
        <v>0</v>
      </c>
      <c r="Z206" s="13">
        <f t="shared" si="225"/>
        <v>0</v>
      </c>
      <c r="AA206" s="13">
        <f t="shared" si="225"/>
        <v>0</v>
      </c>
      <c r="AB206" s="13"/>
      <c r="AC206" s="28"/>
      <c r="AD206" s="194"/>
      <c r="AE206" s="194"/>
      <c r="AF206" s="16">
        <f t="shared" si="224"/>
        <v>30</v>
      </c>
      <c r="AG206" s="195">
        <f>IF(U207=AF206,U206,0)</f>
        <v>0</v>
      </c>
      <c r="AH206" s="195">
        <f>IF(V207=AF206,V206,0)</f>
        <v>0</v>
      </c>
      <c r="AI206" s="195">
        <f>IF(W207=AF206,W206,0)</f>
        <v>0</v>
      </c>
      <c r="AJ206" s="195">
        <f>IF(X207=AF206,X206,0)</f>
        <v>0</v>
      </c>
      <c r="AK206" s="195">
        <f>IF(Y207=AF206,Y206,0)</f>
        <v>0</v>
      </c>
      <c r="AL206" s="195">
        <f>IF(Z207=AF206,Z206,0)</f>
        <v>0</v>
      </c>
      <c r="AM206" s="195">
        <f>IF(AA207=AF206,AA206,0)</f>
        <v>0</v>
      </c>
      <c r="AN206" s="195"/>
      <c r="AO206" s="115"/>
      <c r="AP206" s="1"/>
      <c r="AQ206" s="1"/>
      <c r="AR206" s="201"/>
      <c r="AS206" s="201"/>
      <c r="AT206" s="201"/>
      <c r="AU206" s="201"/>
      <c r="AV206" s="201"/>
      <c r="AW206" s="201"/>
      <c r="AX206" s="201"/>
      <c r="AY206" s="201"/>
      <c r="AZ206" s="201"/>
      <c r="BA206" s="201"/>
      <c r="BB206" s="201"/>
      <c r="BC206" s="201"/>
      <c r="BD206" s="201"/>
      <c r="BE206" s="201"/>
      <c r="BF206" s="28"/>
      <c r="BG206" s="28"/>
      <c r="BH206" s="28"/>
    </row>
    <row r="207" spans="1:60" s="10" customFormat="1" ht="15" customHeight="1" thickBot="1">
      <c r="A207" s="11"/>
      <c r="B207" s="11"/>
      <c r="C207" s="11"/>
      <c r="D207"/>
      <c r="E207" s="36"/>
      <c r="F207" s="34"/>
      <c r="G207" s="197"/>
      <c r="H207" s="59" t="b">
        <v>0</v>
      </c>
      <c r="I207" s="198"/>
      <c r="J207" s="56" t="s">
        <v>62</v>
      </c>
      <c r="K207" s="56" t="s">
        <v>62</v>
      </c>
      <c r="L207" s="56" t="s">
        <v>62</v>
      </c>
      <c r="M207" s="56" t="s">
        <v>62</v>
      </c>
      <c r="N207" s="56" t="s">
        <v>62</v>
      </c>
      <c r="O207" s="56" t="s">
        <v>62</v>
      </c>
      <c r="P207" s="56" t="s">
        <v>62</v>
      </c>
      <c r="Q207" s="139"/>
      <c r="R207"/>
      <c r="S207" s="1"/>
      <c r="T207" s="21" t="s">
        <v>57</v>
      </c>
      <c r="U207" s="12">
        <f t="shared" ref="U207" si="226">IF(ISBLANK(J210)=TRUE,$I204,J210)</f>
        <v>0</v>
      </c>
      <c r="V207" s="12">
        <f t="shared" ref="V207" si="227">IF(ISBLANK(K210)=TRUE,$I204,K210)</f>
        <v>0</v>
      </c>
      <c r="W207" s="12">
        <f t="shared" ref="W207" si="228">IF(ISBLANK(L210)=TRUE,$I204,L210)</f>
        <v>0</v>
      </c>
      <c r="X207" s="12">
        <f t="shared" ref="X207" si="229">IF(ISBLANK(M210)=TRUE,$I204,M210)</f>
        <v>0</v>
      </c>
      <c r="Y207" s="12">
        <f t="shared" ref="Y207" si="230">IF(ISBLANK(N210)=TRUE,$I204,N210)</f>
        <v>0</v>
      </c>
      <c r="Z207" s="12">
        <f t="shared" ref="Z207" si="231">IF(ISBLANK(O210)=TRUE,$I204,O210)</f>
        <v>0</v>
      </c>
      <c r="AA207" s="12">
        <f t="shared" ref="AA207" si="232">IF(ISBLANK(P210)=TRUE,$I204,P210)</f>
        <v>0</v>
      </c>
      <c r="AB207" s="14"/>
      <c r="AC207" s="28"/>
      <c r="AD207" s="194"/>
      <c r="AE207" s="194"/>
      <c r="AF207" s="16">
        <f t="shared" si="224"/>
        <v>40</v>
      </c>
      <c r="AG207" s="195">
        <f>IF(U207=AF207,U206,0)</f>
        <v>0</v>
      </c>
      <c r="AH207" s="195">
        <f>IF(V207=AF207,V206,0)</f>
        <v>0</v>
      </c>
      <c r="AI207" s="195">
        <f>IF(W207=AF207,W206,0)</f>
        <v>0</v>
      </c>
      <c r="AJ207" s="195">
        <f>IF(X207=AF207,X206,0)</f>
        <v>0</v>
      </c>
      <c r="AK207" s="195">
        <f>IF(Y207=AF207,Y206,0)</f>
        <v>0</v>
      </c>
      <c r="AL207" s="195">
        <f>IF(Z207=AF207,Z206,0)</f>
        <v>0</v>
      </c>
      <c r="AM207" s="195">
        <f>IF(AA207=AF207,AA206,0)</f>
        <v>0</v>
      </c>
      <c r="AN207" s="195"/>
      <c r="AO207" s="115"/>
      <c r="AP207" s="1"/>
      <c r="AQ207" s="1"/>
      <c r="AR207" s="201"/>
      <c r="AS207" s="201"/>
      <c r="AT207" s="201"/>
      <c r="AU207" s="201"/>
      <c r="AV207" s="201"/>
      <c r="AW207" s="201"/>
      <c r="AX207" s="201"/>
      <c r="AY207" s="201"/>
      <c r="AZ207" s="201"/>
      <c r="BA207" s="201"/>
      <c r="BB207" s="201"/>
      <c r="BC207" s="201"/>
      <c r="BD207" s="201"/>
      <c r="BE207" s="201"/>
      <c r="BF207" s="28"/>
      <c r="BG207" s="28"/>
      <c r="BH207" s="28"/>
    </row>
    <row r="208" spans="1:60" s="10" customFormat="1" ht="15" customHeight="1" thickBot="1">
      <c r="A208" s="11"/>
      <c r="B208" s="11"/>
      <c r="C208" s="11"/>
      <c r="D208"/>
      <c r="E208" s="141" t="s">
        <v>58</v>
      </c>
      <c r="F208" s="142"/>
      <c r="G208" s="92"/>
      <c r="H208" s="93"/>
      <c r="I208" s="94" t="s">
        <v>59</v>
      </c>
      <c r="J208" s="114"/>
      <c r="K208" s="104"/>
      <c r="L208" s="104"/>
      <c r="M208" s="104"/>
      <c r="N208" s="104"/>
      <c r="O208" s="104"/>
      <c r="P208" s="104"/>
      <c r="Q208" s="139"/>
      <c r="R208"/>
      <c r="S208" s="1"/>
      <c r="T208" s="199"/>
      <c r="U208" s="28"/>
      <c r="V208" s="28"/>
      <c r="W208" s="28"/>
      <c r="X208" s="28"/>
      <c r="Y208" s="28"/>
      <c r="Z208" s="28"/>
      <c r="AA208" s="28"/>
      <c r="AB208" s="12"/>
      <c r="AC208" s="28"/>
      <c r="AD208" s="200"/>
      <c r="AE208" s="200"/>
      <c r="AF208" s="16">
        <f t="shared" si="224"/>
        <v>60</v>
      </c>
      <c r="AG208" s="195">
        <f>IF(U207=AF208,U206,0)</f>
        <v>0</v>
      </c>
      <c r="AH208" s="195">
        <f>IF(V207=AF208,V206,0)</f>
        <v>0</v>
      </c>
      <c r="AI208" s="195">
        <f>IF(W207=AF208,W206,0)</f>
        <v>0</v>
      </c>
      <c r="AJ208" s="195">
        <f>IF(X207=AF208,X206,0)</f>
        <v>0</v>
      </c>
      <c r="AK208" s="195">
        <f>IF(Y207=AF208,Y206,0)</f>
        <v>0</v>
      </c>
      <c r="AL208" s="195">
        <f>IF(Z207=AF208,Z206,0)</f>
        <v>0</v>
      </c>
      <c r="AM208" s="195">
        <f>IF(AA207=AF208,AA206,0)</f>
        <v>0</v>
      </c>
      <c r="AN208" s="195"/>
      <c r="AO208" s="115"/>
      <c r="AP208" s="1"/>
      <c r="AQ208" s="1"/>
      <c r="AR208" s="201"/>
      <c r="AS208" s="201"/>
      <c r="AT208" s="201"/>
      <c r="AU208" s="201"/>
      <c r="AV208" s="201"/>
      <c r="AW208" s="201"/>
      <c r="AX208" s="201"/>
      <c r="AY208" s="201"/>
      <c r="AZ208" s="201"/>
      <c r="BA208" s="201"/>
      <c r="BB208" s="201"/>
      <c r="BC208" s="201"/>
      <c r="BD208" s="201"/>
      <c r="BE208" s="201"/>
      <c r="BF208" s="28"/>
      <c r="BG208" s="28"/>
      <c r="BH208" s="28"/>
    </row>
    <row r="209" spans="1:60" s="10" customFormat="1" ht="15" customHeight="1">
      <c r="A209" s="11"/>
      <c r="B209" s="11"/>
      <c r="C209" s="11"/>
      <c r="D209"/>
      <c r="E209" s="95"/>
      <c r="F209" s="96"/>
      <c r="G209" s="97"/>
      <c r="H209" s="93"/>
      <c r="I209" s="98" t="s">
        <v>60</v>
      </c>
      <c r="J209" s="104"/>
      <c r="K209" s="104"/>
      <c r="L209" s="104"/>
      <c r="M209" s="104"/>
      <c r="N209" s="104"/>
      <c r="O209" s="104"/>
      <c r="P209" s="104"/>
      <c r="Q209" s="139"/>
      <c r="R209"/>
      <c r="S209" s="1"/>
      <c r="T209" s="21"/>
      <c r="U209" s="12"/>
      <c r="V209" s="12"/>
      <c r="W209" s="12"/>
      <c r="X209" s="12"/>
      <c r="Y209" s="12"/>
      <c r="Z209" s="12"/>
      <c r="AA209" s="12"/>
      <c r="AB209" s="12"/>
      <c r="AC209" s="28"/>
      <c r="AD209" s="200"/>
      <c r="AE209" s="200"/>
      <c r="AF209" s="16">
        <f t="shared" si="224"/>
        <v>70</v>
      </c>
      <c r="AG209" s="195">
        <f>IF(U207=AF209,U206,0)</f>
        <v>0</v>
      </c>
      <c r="AH209" s="195">
        <f>IF(V207=AF209,V206,0)</f>
        <v>0</v>
      </c>
      <c r="AI209" s="195">
        <f>IF(W207=AF209,W206,0)</f>
        <v>0</v>
      </c>
      <c r="AJ209" s="195">
        <f>IF(X207=AF209,X206,0)</f>
        <v>0</v>
      </c>
      <c r="AK209" s="195">
        <f>IF(Y207=AF209,Y206,0)</f>
        <v>0</v>
      </c>
      <c r="AL209" s="195">
        <f>IF(Z207=AF209,Z206,0)</f>
        <v>0</v>
      </c>
      <c r="AM209" s="195">
        <f>IF(AA207=AF209,AA206,0)</f>
        <v>0</v>
      </c>
      <c r="AN209" s="195"/>
      <c r="AO209" s="115"/>
      <c r="AP209" s="1"/>
      <c r="AQ209" s="1"/>
      <c r="AR209" s="201"/>
      <c r="AS209" s="201"/>
      <c r="AT209" s="201"/>
      <c r="AU209" s="201"/>
      <c r="AV209" s="201"/>
      <c r="AW209" s="201"/>
      <c r="AX209" s="201"/>
      <c r="AY209" s="201"/>
      <c r="AZ209" s="201"/>
      <c r="BA209" s="201"/>
      <c r="BB209" s="201"/>
      <c r="BC209" s="201"/>
      <c r="BD209" s="201"/>
      <c r="BE209" s="201"/>
      <c r="BF209" s="28"/>
      <c r="BG209" s="28"/>
      <c r="BH209" s="28"/>
    </row>
    <row r="210" spans="1:60" ht="15" customHeight="1" thickBot="1">
      <c r="B210" s="11"/>
      <c r="C210" s="11"/>
      <c r="D210"/>
      <c r="E210" s="99"/>
      <c r="F210" s="100"/>
      <c r="G210" s="101"/>
      <c r="H210" s="102"/>
      <c r="I210" s="103" t="s">
        <v>61</v>
      </c>
      <c r="J210" s="105"/>
      <c r="K210" s="105"/>
      <c r="L210" s="105"/>
      <c r="M210" s="105"/>
      <c r="N210" s="105"/>
      <c r="O210" s="105"/>
      <c r="P210" s="105"/>
      <c r="Q210" s="140"/>
      <c r="R210"/>
      <c r="T210" s="199"/>
      <c r="AF210" s="16">
        <f t="shared" si="224"/>
        <v>0</v>
      </c>
      <c r="AG210" s="195">
        <f>IF(U207=AF210,U206,0)</f>
        <v>0</v>
      </c>
      <c r="AH210" s="195">
        <f>IF(V207=AF210,V206,0)</f>
        <v>0</v>
      </c>
      <c r="AI210" s="195">
        <f>IF(W207=AF210,W206,0)</f>
        <v>0</v>
      </c>
      <c r="AJ210" s="195">
        <f>IF(X207=AF210,X206,0)</f>
        <v>0</v>
      </c>
      <c r="AK210" s="195">
        <f>IF(Y207=AF210,Y206,0)</f>
        <v>0</v>
      </c>
      <c r="AL210" s="195">
        <f>IF(Z207=AF210,Z206,0)</f>
        <v>0</v>
      </c>
      <c r="AM210" s="195">
        <f>IF(AA207=AF210,AA206,0)</f>
        <v>0</v>
      </c>
      <c r="AN210" s="195"/>
      <c r="AR210" s="201"/>
      <c r="AS210" s="201"/>
      <c r="AT210" s="201"/>
      <c r="AU210" s="201"/>
      <c r="AV210" s="201"/>
      <c r="AW210" s="201"/>
      <c r="AX210" s="201"/>
      <c r="AY210" s="201"/>
      <c r="AZ210" s="201"/>
      <c r="BA210" s="201"/>
      <c r="BB210" s="201"/>
      <c r="BC210" s="201"/>
      <c r="BD210" s="201"/>
      <c r="BE210" s="201"/>
      <c r="BH210" s="28"/>
    </row>
    <row r="211" spans="1:60" ht="9" customHeight="1" thickTop="1" thickBot="1">
      <c r="A211" s="11"/>
      <c r="B211" s="11"/>
      <c r="C211" s="11"/>
      <c r="D211"/>
      <c r="E211"/>
      <c r="F211"/>
      <c r="G211"/>
      <c r="H211"/>
      <c r="I211"/>
      <c r="J211"/>
      <c r="K211"/>
      <c r="L211"/>
      <c r="M211"/>
      <c r="N211"/>
      <c r="O211"/>
      <c r="P211"/>
      <c r="Q211"/>
      <c r="R211"/>
      <c r="T211" s="20"/>
      <c r="AR211" s="18"/>
      <c r="AS211" s="18"/>
      <c r="AT211" s="18"/>
      <c r="AU211" s="18"/>
      <c r="AV211" s="18"/>
      <c r="AW211" s="18"/>
      <c r="AX211" s="18"/>
      <c r="AY211" s="18"/>
      <c r="AZ211" s="18"/>
      <c r="BA211" s="18"/>
      <c r="BB211" s="18"/>
      <c r="BC211" s="18"/>
      <c r="BD211" s="18"/>
      <c r="BE211" s="18"/>
      <c r="BH211" s="28"/>
    </row>
    <row r="212" spans="1:60" s="11" customFormat="1" ht="15" customHeight="1" thickTop="1" thickBot="1">
      <c r="D212"/>
      <c r="E212" s="136">
        <v>0</v>
      </c>
      <c r="F212" s="137"/>
      <c r="G212" s="46"/>
      <c r="H212" s="87" t="s">
        <v>45</v>
      </c>
      <c r="I212" s="88">
        <f>VLOOKUP(E212,$B$20:$C$69,2,0)</f>
        <v>0</v>
      </c>
      <c r="J212" s="62">
        <f>J$16</f>
        <v>41729</v>
      </c>
      <c r="K212" s="62">
        <f t="shared" ref="K212:P212" si="233">K$16</f>
        <v>41730</v>
      </c>
      <c r="L212" s="62">
        <f t="shared" si="233"/>
        <v>41731</v>
      </c>
      <c r="M212" s="62">
        <f t="shared" si="233"/>
        <v>41732</v>
      </c>
      <c r="N212" s="62">
        <f t="shared" si="233"/>
        <v>41733</v>
      </c>
      <c r="O212" s="62">
        <f t="shared" si="233"/>
        <v>41734</v>
      </c>
      <c r="P212" s="62">
        <f t="shared" si="233"/>
        <v>41735</v>
      </c>
      <c r="Q212" s="134" t="s">
        <v>46</v>
      </c>
      <c r="R212"/>
      <c r="S212" s="1"/>
      <c r="T212" s="21" t="s">
        <v>47</v>
      </c>
      <c r="U212" s="13">
        <f t="shared" ref="U212" si="234">IF(ISBLANK(J216)=TRUE,(J214-J213)*24,(J214-J213)*24-$G216/60)</f>
        <v>0</v>
      </c>
      <c r="V212" s="13">
        <f t="shared" ref="V212" si="235">IF(ISBLANK(K216)=TRUE,(K214-K213)*24,(K214-K213)*24-$G216/60)</f>
        <v>0</v>
      </c>
      <c r="W212" s="13">
        <f t="shared" ref="W212" si="236">IF(ISBLANK(L216)=TRUE,(L214-L213)*24,(L214-L213)*24-$G216/60)</f>
        <v>0</v>
      </c>
      <c r="X212" s="13">
        <f t="shared" ref="X212" si="237">IF(ISBLANK(M216)=TRUE,(M214-M213)*24,(M214-M213)*24-$G216/60)</f>
        <v>0</v>
      </c>
      <c r="Y212" s="13">
        <f t="shared" ref="Y212" si="238">IF(ISBLANK(N216)=TRUE,(N214-N213)*24,(N214-N213)*24-$G216/60)</f>
        <v>0</v>
      </c>
      <c r="Z212" s="13">
        <f t="shared" ref="Z212" si="239">IF(ISBLANK(O216)=TRUE,(O214-O213)*24,(O214-O213)*24-$G216/60)</f>
        <v>0</v>
      </c>
      <c r="AA212" s="13">
        <f t="shared" ref="AA212" si="240">IF(ISBLANK(P216)=TRUE,(P214-P213)*24,(P214-P213)*24-$G216/60)</f>
        <v>0</v>
      </c>
      <c r="AB212" s="13">
        <f>SUM(U212:AA212)</f>
        <v>0</v>
      </c>
      <c r="AC212" s="28" t="s">
        <v>48</v>
      </c>
      <c r="AD212" s="194">
        <f>MIN(Q214,40)</f>
        <v>0</v>
      </c>
      <c r="AE212" s="195"/>
      <c r="AF212" s="16">
        <f>AF204</f>
        <v>10</v>
      </c>
      <c r="AG212" s="195">
        <f>IF(U215=AF212,U214,0)</f>
        <v>0</v>
      </c>
      <c r="AH212" s="195">
        <f>IF(V215=AF212,V214,0)</f>
        <v>0</v>
      </c>
      <c r="AI212" s="195">
        <f>IF(W215=AF212,W214,0)</f>
        <v>0</v>
      </c>
      <c r="AJ212" s="195">
        <f>IF(X215=AF212,X214,0)</f>
        <v>0</v>
      </c>
      <c r="AK212" s="195">
        <f>IF(Y215=AF212,Y214,0)</f>
        <v>0</v>
      </c>
      <c r="AL212" s="195">
        <f>IF(Z215=AF212,Z214,0)</f>
        <v>0</v>
      </c>
      <c r="AM212" s="195">
        <f>IF(AA215=AF212,AA214,0)</f>
        <v>0</v>
      </c>
      <c r="AN212" s="195"/>
      <c r="AO212" s="115">
        <f>SUM(AG212:AM218)</f>
        <v>0</v>
      </c>
      <c r="AP212" s="1"/>
      <c r="AQ212" s="1"/>
      <c r="AR212" s="18"/>
      <c r="AS212" s="18"/>
      <c r="AT212" s="18"/>
      <c r="AU212" s="18"/>
      <c r="AV212" s="18"/>
      <c r="AW212" s="18"/>
      <c r="AX212" s="18"/>
      <c r="AY212" s="18"/>
      <c r="AZ212" s="18"/>
      <c r="BA212" s="18"/>
      <c r="BB212" s="18"/>
      <c r="BC212" s="18"/>
      <c r="BD212" s="18"/>
      <c r="BE212" s="18"/>
    </row>
    <row r="213" spans="1:60" s="10" customFormat="1" ht="15" customHeight="1">
      <c r="A213" s="11"/>
      <c r="B213" s="11"/>
      <c r="C213" s="11"/>
      <c r="D213"/>
      <c r="E213" s="90" t="s">
        <v>49</v>
      </c>
      <c r="F213" s="91">
        <f>(VLOOKUP(E212,'Employee Data'!$J$5:$L$54,2,0))</f>
        <v>0</v>
      </c>
      <c r="G213" s="58" t="s">
        <v>50</v>
      </c>
      <c r="H213" s="57"/>
      <c r="I213" s="35" t="s">
        <v>51</v>
      </c>
      <c r="J213" s="114"/>
      <c r="K213" s="114"/>
      <c r="L213" s="114"/>
      <c r="M213" s="114"/>
      <c r="N213" s="114"/>
      <c r="O213" s="114"/>
      <c r="P213" s="114"/>
      <c r="Q213" s="135"/>
      <c r="R213" s="89"/>
      <c r="S213" s="1"/>
      <c r="T213" s="196" t="b">
        <v>0</v>
      </c>
      <c r="U213" s="60" t="b">
        <v>0</v>
      </c>
      <c r="V213" s="60" t="b">
        <v>0</v>
      </c>
      <c r="W213" s="60" t="b">
        <v>0</v>
      </c>
      <c r="X213" s="60" t="b">
        <v>0</v>
      </c>
      <c r="Y213" s="60" t="b">
        <v>0</v>
      </c>
      <c r="Z213" s="60" t="b">
        <v>0</v>
      </c>
      <c r="AA213" s="60" t="b">
        <v>0</v>
      </c>
      <c r="AB213" s="12"/>
      <c r="AC213" s="28" t="s">
        <v>52</v>
      </c>
      <c r="AD213" s="194">
        <f>MAX(Q214-AD212,0)</f>
        <v>0</v>
      </c>
      <c r="AE213" s="195">
        <f t="shared" ref="AE213" si="241">IF(T213=TRUE,0,AD213*F213*1.5)</f>
        <v>0</v>
      </c>
      <c r="AF213" s="16">
        <f t="shared" ref="AF213:AF218" si="242">AF205</f>
        <v>20</v>
      </c>
      <c r="AG213" s="195">
        <f>IF(U215=AF213,U214,0)</f>
        <v>0</v>
      </c>
      <c r="AH213" s="195">
        <f>IF(V215=AF213,V214,0)</f>
        <v>0</v>
      </c>
      <c r="AI213" s="195">
        <f>IF(W215=AF213,W214,0)</f>
        <v>0</v>
      </c>
      <c r="AJ213" s="195">
        <f>IF(X215=AF213,X214,0)</f>
        <v>0</v>
      </c>
      <c r="AK213" s="195">
        <f>IF(Y215=AF213,Y214,0)</f>
        <v>0</v>
      </c>
      <c r="AL213" s="195">
        <f>IF(Z215=AF213,Z214,0)</f>
        <v>0</v>
      </c>
      <c r="AM213" s="195">
        <f>IF(AA215=AF213,AA214,0)</f>
        <v>0</v>
      </c>
      <c r="AN213" s="195"/>
      <c r="AO213" s="115"/>
      <c r="AP213" s="1"/>
      <c r="AQ213" s="1"/>
      <c r="AR213" s="19"/>
      <c r="AS213" s="19"/>
      <c r="AT213" s="19"/>
      <c r="AU213" s="19"/>
      <c r="AV213" s="19"/>
      <c r="AW213" s="19"/>
      <c r="AX213" s="19"/>
      <c r="AY213" s="19"/>
      <c r="AZ213" s="19"/>
      <c r="BA213" s="19"/>
      <c r="BB213" s="19"/>
      <c r="BC213" s="19"/>
      <c r="BD213" s="19"/>
      <c r="BE213" s="19"/>
      <c r="BF213" s="28"/>
      <c r="BG213" s="28"/>
      <c r="BH213" s="28"/>
    </row>
    <row r="214" spans="1:60" s="10" customFormat="1" ht="15" customHeight="1">
      <c r="A214" s="11"/>
      <c r="B214" s="11"/>
      <c r="C214" s="11"/>
      <c r="D214"/>
      <c r="E214" s="90" t="s">
        <v>53</v>
      </c>
      <c r="F214" s="91">
        <f>(VLOOKUP(E212,'Employee Data'!$J$5:$L$54,3,0))</f>
        <v>0</v>
      </c>
      <c r="G214" s="58" t="s">
        <v>54</v>
      </c>
      <c r="H214" s="57"/>
      <c r="I214" s="35" t="s">
        <v>55</v>
      </c>
      <c r="J214" s="114"/>
      <c r="K214" s="114"/>
      <c r="L214" s="114"/>
      <c r="M214" s="114"/>
      <c r="N214" s="114"/>
      <c r="O214" s="114"/>
      <c r="P214" s="114"/>
      <c r="Q214" s="138">
        <f>AB212</f>
        <v>0</v>
      </c>
      <c r="R214" s="89"/>
      <c r="S214" s="1"/>
      <c r="T214" s="21" t="s">
        <v>25</v>
      </c>
      <c r="U214" s="13">
        <f t="shared" ref="U214:AA214" si="243">IF($T213=TRUE,$F213*40/7,IF(U213=TRUE,$F214*U212,$F213*U212))</f>
        <v>0</v>
      </c>
      <c r="V214" s="13">
        <f t="shared" si="243"/>
        <v>0</v>
      </c>
      <c r="W214" s="13">
        <f t="shared" si="243"/>
        <v>0</v>
      </c>
      <c r="X214" s="13">
        <f t="shared" si="243"/>
        <v>0</v>
      </c>
      <c r="Y214" s="13">
        <f t="shared" si="243"/>
        <v>0</v>
      </c>
      <c r="Z214" s="13">
        <f t="shared" si="243"/>
        <v>0</v>
      </c>
      <c r="AA214" s="13">
        <f t="shared" si="243"/>
        <v>0</v>
      </c>
      <c r="AB214" s="13"/>
      <c r="AC214" s="28"/>
      <c r="AD214" s="194"/>
      <c r="AE214" s="194"/>
      <c r="AF214" s="16">
        <f t="shared" si="242"/>
        <v>30</v>
      </c>
      <c r="AG214" s="195">
        <f>IF(U215=AF214,U214,0)</f>
        <v>0</v>
      </c>
      <c r="AH214" s="195">
        <f>IF(V215=AF214,V214,0)</f>
        <v>0</v>
      </c>
      <c r="AI214" s="195">
        <f>IF(W215=AF214,W214,0)</f>
        <v>0</v>
      </c>
      <c r="AJ214" s="195">
        <f>IF(X215=AF214,X214,0)</f>
        <v>0</v>
      </c>
      <c r="AK214" s="195">
        <f>IF(Y215=AF214,Y214,0)</f>
        <v>0</v>
      </c>
      <c r="AL214" s="195">
        <f>IF(Z215=AF214,Z214,0)</f>
        <v>0</v>
      </c>
      <c r="AM214" s="195">
        <f>IF(AA215=AF214,AA214,0)</f>
        <v>0</v>
      </c>
      <c r="AN214" s="195"/>
      <c r="AO214" s="115"/>
      <c r="AP214" s="1"/>
      <c r="AQ214" s="1"/>
      <c r="AR214" s="201"/>
      <c r="AS214" s="201"/>
      <c r="AT214" s="201"/>
      <c r="AU214" s="201"/>
      <c r="AV214" s="201"/>
      <c r="AW214" s="201"/>
      <c r="AX214" s="201"/>
      <c r="AY214" s="201"/>
      <c r="AZ214" s="201"/>
      <c r="BA214" s="201"/>
      <c r="BB214" s="201"/>
      <c r="BC214" s="201"/>
      <c r="BD214" s="201"/>
      <c r="BE214" s="201"/>
      <c r="BF214" s="28"/>
      <c r="BG214" s="28"/>
      <c r="BH214" s="28"/>
    </row>
    <row r="215" spans="1:60" s="10" customFormat="1" ht="15" customHeight="1" thickBot="1">
      <c r="A215" s="11"/>
      <c r="B215" s="11"/>
      <c r="C215" s="11"/>
      <c r="D215"/>
      <c r="E215" s="36"/>
      <c r="F215" s="34"/>
      <c r="G215" s="197"/>
      <c r="H215" s="59" t="b">
        <v>0</v>
      </c>
      <c r="I215" s="198"/>
      <c r="J215" s="56" t="s">
        <v>62</v>
      </c>
      <c r="K215" s="56" t="s">
        <v>62</v>
      </c>
      <c r="L215" s="56" t="s">
        <v>62</v>
      </c>
      <c r="M215" s="56" t="s">
        <v>62</v>
      </c>
      <c r="N215" s="56" t="s">
        <v>62</v>
      </c>
      <c r="O215" s="56" t="s">
        <v>62</v>
      </c>
      <c r="P215" s="56" t="s">
        <v>62</v>
      </c>
      <c r="Q215" s="139"/>
      <c r="R215"/>
      <c r="S215" s="1"/>
      <c r="T215" s="21" t="s">
        <v>57</v>
      </c>
      <c r="U215" s="12">
        <f t="shared" ref="U215" si="244">IF(ISBLANK(J218)=TRUE,$I212,J218)</f>
        <v>0</v>
      </c>
      <c r="V215" s="12">
        <f t="shared" ref="V215" si="245">IF(ISBLANK(K218)=TRUE,$I212,K218)</f>
        <v>0</v>
      </c>
      <c r="W215" s="12">
        <f t="shared" ref="W215" si="246">IF(ISBLANK(L218)=TRUE,$I212,L218)</f>
        <v>0</v>
      </c>
      <c r="X215" s="12">
        <f t="shared" ref="X215" si="247">IF(ISBLANK(M218)=TRUE,$I212,M218)</f>
        <v>0</v>
      </c>
      <c r="Y215" s="12">
        <f t="shared" ref="Y215" si="248">IF(ISBLANK(N218)=TRUE,$I212,N218)</f>
        <v>0</v>
      </c>
      <c r="Z215" s="12">
        <f t="shared" ref="Z215" si="249">IF(ISBLANK(O218)=TRUE,$I212,O218)</f>
        <v>0</v>
      </c>
      <c r="AA215" s="12">
        <f t="shared" ref="AA215" si="250">IF(ISBLANK(P218)=TRUE,$I212,P218)</f>
        <v>0</v>
      </c>
      <c r="AB215" s="14"/>
      <c r="AC215" s="28"/>
      <c r="AD215" s="194"/>
      <c r="AE215" s="194"/>
      <c r="AF215" s="16">
        <f t="shared" si="242"/>
        <v>40</v>
      </c>
      <c r="AG215" s="195">
        <f>IF(U215=AF215,U214,0)</f>
        <v>0</v>
      </c>
      <c r="AH215" s="195">
        <f>IF(V215=AF215,V214,0)</f>
        <v>0</v>
      </c>
      <c r="AI215" s="195">
        <f>IF(W215=AF215,W214,0)</f>
        <v>0</v>
      </c>
      <c r="AJ215" s="195">
        <f>IF(X215=AF215,X214,0)</f>
        <v>0</v>
      </c>
      <c r="AK215" s="195">
        <f>IF(Y215=AF215,Y214,0)</f>
        <v>0</v>
      </c>
      <c r="AL215" s="195">
        <f>IF(Z215=AF215,Z214,0)</f>
        <v>0</v>
      </c>
      <c r="AM215" s="195">
        <f>IF(AA215=AF215,AA214,0)</f>
        <v>0</v>
      </c>
      <c r="AN215" s="195"/>
      <c r="AO215" s="115"/>
      <c r="AP215" s="1"/>
      <c r="AQ215" s="1"/>
      <c r="AR215" s="201"/>
      <c r="AS215" s="201"/>
      <c r="AT215" s="201"/>
      <c r="AU215" s="201"/>
      <c r="AV215" s="201"/>
      <c r="AW215" s="201"/>
      <c r="AX215" s="201"/>
      <c r="AY215" s="201"/>
      <c r="AZ215" s="201"/>
      <c r="BA215" s="201"/>
      <c r="BB215" s="201"/>
      <c r="BC215" s="201"/>
      <c r="BD215" s="201"/>
      <c r="BE215" s="201"/>
      <c r="BF215" s="28"/>
      <c r="BG215" s="28"/>
      <c r="BH215" s="28"/>
    </row>
    <row r="216" spans="1:60" s="10" customFormat="1" ht="15" customHeight="1" thickBot="1">
      <c r="A216" s="11"/>
      <c r="B216" s="11"/>
      <c r="C216" s="11"/>
      <c r="D216"/>
      <c r="E216" s="141" t="s">
        <v>58</v>
      </c>
      <c r="F216" s="142"/>
      <c r="G216" s="92"/>
      <c r="H216" s="93"/>
      <c r="I216" s="94" t="s">
        <v>59</v>
      </c>
      <c r="J216" s="114"/>
      <c r="K216" s="104"/>
      <c r="L216" s="104"/>
      <c r="M216" s="104"/>
      <c r="N216" s="104"/>
      <c r="O216" s="104"/>
      <c r="P216" s="104"/>
      <c r="Q216" s="139"/>
      <c r="R216"/>
      <c r="S216" s="1"/>
      <c r="T216" s="199"/>
      <c r="U216" s="28"/>
      <c r="V216" s="28"/>
      <c r="W216" s="28"/>
      <c r="X216" s="28"/>
      <c r="Y216" s="28"/>
      <c r="Z216" s="28"/>
      <c r="AA216" s="28"/>
      <c r="AB216" s="12"/>
      <c r="AC216" s="28"/>
      <c r="AD216" s="200"/>
      <c r="AE216" s="200"/>
      <c r="AF216" s="16">
        <f t="shared" si="242"/>
        <v>60</v>
      </c>
      <c r="AG216" s="195">
        <f>IF(U215=AF216,U214,0)</f>
        <v>0</v>
      </c>
      <c r="AH216" s="195">
        <f>IF(V215=AF216,V214,0)</f>
        <v>0</v>
      </c>
      <c r="AI216" s="195">
        <f>IF(W215=AF216,W214,0)</f>
        <v>0</v>
      </c>
      <c r="AJ216" s="195">
        <f>IF(X215=AF216,X214,0)</f>
        <v>0</v>
      </c>
      <c r="AK216" s="195">
        <f>IF(Y215=AF216,Y214,0)</f>
        <v>0</v>
      </c>
      <c r="AL216" s="195">
        <f>IF(Z215=AF216,Z214,0)</f>
        <v>0</v>
      </c>
      <c r="AM216" s="195">
        <f>IF(AA215=AF216,AA214,0)</f>
        <v>0</v>
      </c>
      <c r="AN216" s="195"/>
      <c r="AO216" s="115"/>
      <c r="AP216" s="1"/>
      <c r="AQ216" s="1"/>
      <c r="AR216" s="201"/>
      <c r="AS216" s="201"/>
      <c r="AT216" s="201"/>
      <c r="AU216" s="201"/>
      <c r="AV216" s="201"/>
      <c r="AW216" s="201"/>
      <c r="AX216" s="201"/>
      <c r="AY216" s="201"/>
      <c r="AZ216" s="201"/>
      <c r="BA216" s="201"/>
      <c r="BB216" s="201"/>
      <c r="BC216" s="201"/>
      <c r="BD216" s="201"/>
      <c r="BE216" s="201"/>
      <c r="BF216" s="28"/>
      <c r="BG216" s="28"/>
      <c r="BH216" s="28"/>
    </row>
    <row r="217" spans="1:60" s="10" customFormat="1" ht="15" customHeight="1">
      <c r="A217" s="11"/>
      <c r="B217" s="11"/>
      <c r="C217" s="11"/>
      <c r="D217"/>
      <c r="E217" s="95"/>
      <c r="F217" s="96"/>
      <c r="G217" s="97"/>
      <c r="H217" s="93"/>
      <c r="I217" s="98" t="s">
        <v>60</v>
      </c>
      <c r="J217" s="104"/>
      <c r="K217" s="104"/>
      <c r="L217" s="104"/>
      <c r="M217" s="104"/>
      <c r="N217" s="104"/>
      <c r="O217" s="104"/>
      <c r="P217" s="104"/>
      <c r="Q217" s="139"/>
      <c r="R217"/>
      <c r="S217" s="1"/>
      <c r="T217" s="21"/>
      <c r="U217" s="12"/>
      <c r="V217" s="12"/>
      <c r="W217" s="12"/>
      <c r="X217" s="12"/>
      <c r="Y217" s="12"/>
      <c r="Z217" s="12"/>
      <c r="AA217" s="12"/>
      <c r="AB217" s="12"/>
      <c r="AC217" s="28"/>
      <c r="AD217" s="200"/>
      <c r="AE217" s="200"/>
      <c r="AF217" s="16">
        <f t="shared" si="242"/>
        <v>70</v>
      </c>
      <c r="AG217" s="195">
        <f>IF(U215=AF217,U214,0)</f>
        <v>0</v>
      </c>
      <c r="AH217" s="195">
        <f>IF(V215=AF217,V214,0)</f>
        <v>0</v>
      </c>
      <c r="AI217" s="195">
        <f>IF(W215=AF217,W214,0)</f>
        <v>0</v>
      </c>
      <c r="AJ217" s="195">
        <f>IF(X215=AF217,X214,0)</f>
        <v>0</v>
      </c>
      <c r="AK217" s="195">
        <f>IF(Y215=AF217,Y214,0)</f>
        <v>0</v>
      </c>
      <c r="AL217" s="195">
        <f>IF(Z215=AF217,Z214,0)</f>
        <v>0</v>
      </c>
      <c r="AM217" s="195">
        <f>IF(AA215=AF217,AA214,0)</f>
        <v>0</v>
      </c>
      <c r="AN217" s="195"/>
      <c r="AO217" s="115"/>
      <c r="AP217" s="1"/>
      <c r="AQ217" s="1"/>
      <c r="AR217" s="201"/>
      <c r="AS217" s="201"/>
      <c r="AT217" s="201"/>
      <c r="AU217" s="201"/>
      <c r="AV217" s="201"/>
      <c r="AW217" s="201"/>
      <c r="AX217" s="201"/>
      <c r="AY217" s="201"/>
      <c r="AZ217" s="201"/>
      <c r="BA217" s="201"/>
      <c r="BB217" s="201"/>
      <c r="BC217" s="201"/>
      <c r="BD217" s="201"/>
      <c r="BE217" s="201"/>
      <c r="BF217" s="28"/>
      <c r="BG217" s="28"/>
      <c r="BH217" s="28"/>
    </row>
    <row r="218" spans="1:60" ht="15" customHeight="1" thickBot="1">
      <c r="B218" s="11"/>
      <c r="C218" s="11"/>
      <c r="D218"/>
      <c r="E218" s="99"/>
      <c r="F218" s="100"/>
      <c r="G218" s="101"/>
      <c r="H218" s="102"/>
      <c r="I218" s="103" t="s">
        <v>61</v>
      </c>
      <c r="J218" s="105"/>
      <c r="K218" s="105"/>
      <c r="L218" s="105"/>
      <c r="M218" s="105"/>
      <c r="N218" s="105"/>
      <c r="O218" s="105"/>
      <c r="P218" s="105"/>
      <c r="Q218" s="140"/>
      <c r="R218"/>
      <c r="T218" s="199"/>
      <c r="AF218" s="16">
        <f t="shared" si="242"/>
        <v>0</v>
      </c>
      <c r="AG218" s="195">
        <f>IF(U215=AF218,U214,0)</f>
        <v>0</v>
      </c>
      <c r="AH218" s="195">
        <f>IF(V215=AF218,V214,0)</f>
        <v>0</v>
      </c>
      <c r="AI218" s="195">
        <f>IF(W215=AF218,W214,0)</f>
        <v>0</v>
      </c>
      <c r="AJ218" s="195">
        <f>IF(X215=AF218,X214,0)</f>
        <v>0</v>
      </c>
      <c r="AK218" s="195">
        <f>IF(Y215=AF218,Y214,0)</f>
        <v>0</v>
      </c>
      <c r="AL218" s="195">
        <f>IF(Z215=AF218,Z214,0)</f>
        <v>0</v>
      </c>
      <c r="AM218" s="195">
        <f>IF(AA215=AF218,AA214,0)</f>
        <v>0</v>
      </c>
      <c r="AN218" s="195"/>
      <c r="AR218" s="201"/>
      <c r="AS218" s="201"/>
      <c r="AT218" s="201"/>
      <c r="AU218" s="201"/>
      <c r="AV218" s="201"/>
      <c r="AW218" s="201"/>
      <c r="AX218" s="201"/>
      <c r="AY218" s="201"/>
      <c r="AZ218" s="201"/>
      <c r="BA218" s="201"/>
      <c r="BB218" s="201"/>
      <c r="BC218" s="201"/>
      <c r="BD218" s="201"/>
      <c r="BE218" s="201"/>
      <c r="BH218" s="28"/>
    </row>
    <row r="219" spans="1:60" ht="9" customHeight="1" thickTop="1" thickBot="1">
      <c r="A219" s="11"/>
      <c r="B219" s="11"/>
      <c r="C219" s="11"/>
      <c r="D219"/>
      <c r="E219"/>
      <c r="F219"/>
      <c r="G219"/>
      <c r="H219"/>
      <c r="I219"/>
      <c r="J219"/>
      <c r="K219"/>
      <c r="L219"/>
      <c r="M219"/>
      <c r="N219"/>
      <c r="O219"/>
      <c r="P219"/>
      <c r="Q219"/>
      <c r="R219"/>
      <c r="T219" s="20"/>
      <c r="AR219" s="18"/>
      <c r="AS219" s="18"/>
      <c r="AT219" s="18"/>
      <c r="AU219" s="18"/>
      <c r="AV219" s="18"/>
      <c r="AW219" s="18"/>
      <c r="AX219" s="18"/>
      <c r="AY219" s="18"/>
      <c r="AZ219" s="18"/>
      <c r="BA219" s="18"/>
      <c r="BB219" s="18"/>
      <c r="BC219" s="18"/>
      <c r="BD219" s="18"/>
      <c r="BE219" s="18"/>
      <c r="BH219" s="28"/>
    </row>
    <row r="220" spans="1:60" s="11" customFormat="1" ht="15" customHeight="1" thickTop="1" thickBot="1">
      <c r="D220"/>
      <c r="E220" s="136">
        <v>0</v>
      </c>
      <c r="F220" s="137"/>
      <c r="G220" s="46"/>
      <c r="H220" s="87" t="s">
        <v>45</v>
      </c>
      <c r="I220" s="88">
        <f>VLOOKUP(E220,$B$20:$C$69,2,0)</f>
        <v>0</v>
      </c>
      <c r="J220" s="62">
        <f>J$16</f>
        <v>41729</v>
      </c>
      <c r="K220" s="62">
        <f t="shared" ref="K220:P220" si="251">K$16</f>
        <v>41730</v>
      </c>
      <c r="L220" s="62">
        <f t="shared" si="251"/>
        <v>41731</v>
      </c>
      <c r="M220" s="62">
        <f t="shared" si="251"/>
        <v>41732</v>
      </c>
      <c r="N220" s="62">
        <f t="shared" si="251"/>
        <v>41733</v>
      </c>
      <c r="O220" s="62">
        <f t="shared" si="251"/>
        <v>41734</v>
      </c>
      <c r="P220" s="62">
        <f t="shared" si="251"/>
        <v>41735</v>
      </c>
      <c r="Q220" s="134" t="s">
        <v>46</v>
      </c>
      <c r="R220"/>
      <c r="S220" s="1"/>
      <c r="T220" s="21" t="s">
        <v>47</v>
      </c>
      <c r="U220" s="13">
        <f t="shared" ref="U220" si="252">IF(ISBLANK(J224)=TRUE,(J222-J221)*24,(J222-J221)*24-$G224/60)</f>
        <v>0</v>
      </c>
      <c r="V220" s="13">
        <f t="shared" ref="V220" si="253">IF(ISBLANK(K224)=TRUE,(K222-K221)*24,(K222-K221)*24-$G224/60)</f>
        <v>0</v>
      </c>
      <c r="W220" s="13">
        <f t="shared" ref="W220" si="254">IF(ISBLANK(L224)=TRUE,(L222-L221)*24,(L222-L221)*24-$G224/60)</f>
        <v>0</v>
      </c>
      <c r="X220" s="13">
        <f t="shared" ref="X220" si="255">IF(ISBLANK(M224)=TRUE,(M222-M221)*24,(M222-M221)*24-$G224/60)</f>
        <v>0</v>
      </c>
      <c r="Y220" s="13">
        <f t="shared" ref="Y220" si="256">IF(ISBLANK(N224)=TRUE,(N222-N221)*24,(N222-N221)*24-$G224/60)</f>
        <v>0</v>
      </c>
      <c r="Z220" s="13">
        <f t="shared" ref="Z220" si="257">IF(ISBLANK(O224)=TRUE,(O222-O221)*24,(O222-O221)*24-$G224/60)</f>
        <v>0</v>
      </c>
      <c r="AA220" s="13">
        <f t="shared" ref="AA220" si="258">IF(ISBLANK(P224)=TRUE,(P222-P221)*24,(P222-P221)*24-$G224/60)</f>
        <v>0</v>
      </c>
      <c r="AB220" s="13">
        <f>SUM(U220:AA220)</f>
        <v>0</v>
      </c>
      <c r="AC220" s="28" t="s">
        <v>48</v>
      </c>
      <c r="AD220" s="194">
        <f>MIN(Q222,40)</f>
        <v>0</v>
      </c>
      <c r="AE220" s="195"/>
      <c r="AF220" s="16">
        <f>AF212</f>
        <v>10</v>
      </c>
      <c r="AG220" s="195">
        <f>IF(U223=AF220,U222,0)</f>
        <v>0</v>
      </c>
      <c r="AH220" s="195">
        <f>IF(V223=AF220,V222,0)</f>
        <v>0</v>
      </c>
      <c r="AI220" s="195">
        <f>IF(W223=AF220,W222,0)</f>
        <v>0</v>
      </c>
      <c r="AJ220" s="195">
        <f>IF(X223=AF220,X222,0)</f>
        <v>0</v>
      </c>
      <c r="AK220" s="195">
        <f>IF(Y223=AF220,Y222,0)</f>
        <v>0</v>
      </c>
      <c r="AL220" s="195">
        <f>IF(Z223=AF220,Z222,0)</f>
        <v>0</v>
      </c>
      <c r="AM220" s="195">
        <f>IF(AA223=AF220,AA222,0)</f>
        <v>0</v>
      </c>
      <c r="AN220" s="195"/>
      <c r="AO220" s="115">
        <f>SUM(AG220:AM226)</f>
        <v>0</v>
      </c>
      <c r="AP220" s="1"/>
      <c r="AQ220" s="1"/>
      <c r="AR220" s="18"/>
      <c r="AS220" s="18"/>
      <c r="AT220" s="18"/>
      <c r="AU220" s="18"/>
      <c r="AV220" s="18"/>
      <c r="AW220" s="18"/>
      <c r="AX220" s="18"/>
      <c r="AY220" s="18"/>
      <c r="AZ220" s="18"/>
      <c r="BA220" s="18"/>
      <c r="BB220" s="18"/>
      <c r="BC220" s="18"/>
      <c r="BD220" s="18"/>
      <c r="BE220" s="18"/>
    </row>
    <row r="221" spans="1:60" s="10" customFormat="1" ht="15" customHeight="1">
      <c r="A221" s="11"/>
      <c r="B221" s="11"/>
      <c r="C221" s="11"/>
      <c r="D221"/>
      <c r="E221" s="90" t="s">
        <v>49</v>
      </c>
      <c r="F221" s="91">
        <f>(VLOOKUP(E220,'Employee Data'!$J$5:$L$54,2,0))</f>
        <v>0</v>
      </c>
      <c r="G221" s="58" t="s">
        <v>50</v>
      </c>
      <c r="H221" s="57"/>
      <c r="I221" s="35" t="s">
        <v>51</v>
      </c>
      <c r="J221" s="114"/>
      <c r="K221" s="114"/>
      <c r="L221" s="114"/>
      <c r="M221" s="114"/>
      <c r="N221" s="114"/>
      <c r="O221" s="114"/>
      <c r="P221" s="114"/>
      <c r="Q221" s="135"/>
      <c r="R221" s="89"/>
      <c r="S221" s="1"/>
      <c r="T221" s="196" t="b">
        <v>0</v>
      </c>
      <c r="U221" s="60" t="b">
        <v>0</v>
      </c>
      <c r="V221" s="60" t="b">
        <v>0</v>
      </c>
      <c r="W221" s="60" t="b">
        <v>0</v>
      </c>
      <c r="X221" s="60" t="b">
        <v>0</v>
      </c>
      <c r="Y221" s="60" t="b">
        <v>0</v>
      </c>
      <c r="Z221" s="60" t="b">
        <v>0</v>
      </c>
      <c r="AA221" s="60" t="b">
        <v>0</v>
      </c>
      <c r="AB221" s="12"/>
      <c r="AC221" s="28" t="s">
        <v>52</v>
      </c>
      <c r="AD221" s="194">
        <f>MAX(Q222-AD220,0)</f>
        <v>0</v>
      </c>
      <c r="AE221" s="195">
        <f t="shared" ref="AE221" si="259">IF(T221=TRUE,0,AD221*F221*1.5)</f>
        <v>0</v>
      </c>
      <c r="AF221" s="16">
        <f t="shared" ref="AF221:AF226" si="260">AF213</f>
        <v>20</v>
      </c>
      <c r="AG221" s="195">
        <f>IF(U223=AF221,U222,0)</f>
        <v>0</v>
      </c>
      <c r="AH221" s="195">
        <f>IF(V223=AF221,V222,0)</f>
        <v>0</v>
      </c>
      <c r="AI221" s="195">
        <f>IF(W223=AF221,W222,0)</f>
        <v>0</v>
      </c>
      <c r="AJ221" s="195">
        <f>IF(X223=AF221,X222,0)</f>
        <v>0</v>
      </c>
      <c r="AK221" s="195">
        <f>IF(Y223=AF221,Y222,0)</f>
        <v>0</v>
      </c>
      <c r="AL221" s="195">
        <f>IF(Z223=AF221,Z222,0)</f>
        <v>0</v>
      </c>
      <c r="AM221" s="195">
        <f>IF(AA223=AF221,AA222,0)</f>
        <v>0</v>
      </c>
      <c r="AN221" s="195"/>
      <c r="AO221" s="115"/>
      <c r="AP221" s="1"/>
      <c r="AQ221" s="1"/>
      <c r="AR221" s="19"/>
      <c r="AS221" s="19"/>
      <c r="AT221" s="19"/>
      <c r="AU221" s="19"/>
      <c r="AV221" s="19"/>
      <c r="AW221" s="19"/>
      <c r="AX221" s="19"/>
      <c r="AY221" s="19"/>
      <c r="AZ221" s="19"/>
      <c r="BA221" s="19"/>
      <c r="BB221" s="19"/>
      <c r="BC221" s="19"/>
      <c r="BD221" s="19"/>
      <c r="BE221" s="19"/>
      <c r="BF221" s="28"/>
      <c r="BG221" s="28"/>
      <c r="BH221" s="28"/>
    </row>
    <row r="222" spans="1:60" s="10" customFormat="1" ht="15" customHeight="1">
      <c r="A222" s="11"/>
      <c r="B222" s="11"/>
      <c r="C222" s="11"/>
      <c r="D222"/>
      <c r="E222" s="90" t="s">
        <v>53</v>
      </c>
      <c r="F222" s="91">
        <f>(VLOOKUP(E220,'Employee Data'!$J$5:$L$54,3,0))</f>
        <v>0</v>
      </c>
      <c r="G222" s="58" t="s">
        <v>54</v>
      </c>
      <c r="H222" s="57"/>
      <c r="I222" s="35" t="s">
        <v>55</v>
      </c>
      <c r="J222" s="114"/>
      <c r="K222" s="114"/>
      <c r="L222" s="114"/>
      <c r="M222" s="114"/>
      <c r="N222" s="114"/>
      <c r="O222" s="114"/>
      <c r="P222" s="114"/>
      <c r="Q222" s="138">
        <f>AB220</f>
        <v>0</v>
      </c>
      <c r="R222" s="89"/>
      <c r="S222" s="1"/>
      <c r="T222" s="21" t="s">
        <v>25</v>
      </c>
      <c r="U222" s="13">
        <f t="shared" ref="U222:AA222" si="261">IF($T221=TRUE,$F221*40/7,IF(U221=TRUE,$F222*U220,$F221*U220))</f>
        <v>0</v>
      </c>
      <c r="V222" s="13">
        <f t="shared" si="261"/>
        <v>0</v>
      </c>
      <c r="W222" s="13">
        <f t="shared" si="261"/>
        <v>0</v>
      </c>
      <c r="X222" s="13">
        <f t="shared" si="261"/>
        <v>0</v>
      </c>
      <c r="Y222" s="13">
        <f t="shared" si="261"/>
        <v>0</v>
      </c>
      <c r="Z222" s="13">
        <f t="shared" si="261"/>
        <v>0</v>
      </c>
      <c r="AA222" s="13">
        <f t="shared" si="261"/>
        <v>0</v>
      </c>
      <c r="AB222" s="13"/>
      <c r="AC222" s="28"/>
      <c r="AD222" s="194"/>
      <c r="AE222" s="194"/>
      <c r="AF222" s="16">
        <f t="shared" si="260"/>
        <v>30</v>
      </c>
      <c r="AG222" s="195">
        <f>IF(U223=AF222,U222,0)</f>
        <v>0</v>
      </c>
      <c r="AH222" s="195">
        <f>IF(V223=AF222,V222,0)</f>
        <v>0</v>
      </c>
      <c r="AI222" s="195">
        <f>IF(W223=AF222,W222,0)</f>
        <v>0</v>
      </c>
      <c r="AJ222" s="195">
        <f>IF(X223=AF222,X222,0)</f>
        <v>0</v>
      </c>
      <c r="AK222" s="195">
        <f>IF(Y223=AF222,Y222,0)</f>
        <v>0</v>
      </c>
      <c r="AL222" s="195">
        <f>IF(Z223=AF222,Z222,0)</f>
        <v>0</v>
      </c>
      <c r="AM222" s="195">
        <f>IF(AA223=AF222,AA222,0)</f>
        <v>0</v>
      </c>
      <c r="AN222" s="195"/>
      <c r="AO222" s="115"/>
      <c r="AP222" s="1"/>
      <c r="AQ222" s="1"/>
      <c r="AR222" s="201"/>
      <c r="AS222" s="201"/>
      <c r="AT222" s="201"/>
      <c r="AU222" s="201"/>
      <c r="AV222" s="201"/>
      <c r="AW222" s="201"/>
      <c r="AX222" s="201"/>
      <c r="AY222" s="201"/>
      <c r="AZ222" s="201"/>
      <c r="BA222" s="201"/>
      <c r="BB222" s="201"/>
      <c r="BC222" s="201"/>
      <c r="BD222" s="201"/>
      <c r="BE222" s="201"/>
      <c r="BF222" s="28"/>
      <c r="BG222" s="28"/>
      <c r="BH222" s="28"/>
    </row>
    <row r="223" spans="1:60" s="10" customFormat="1" ht="15" customHeight="1" thickBot="1">
      <c r="A223" s="11"/>
      <c r="B223" s="11"/>
      <c r="C223" s="11"/>
      <c r="D223"/>
      <c r="E223" s="36"/>
      <c r="F223" s="34"/>
      <c r="G223" s="197"/>
      <c r="H223" s="59" t="b">
        <v>0</v>
      </c>
      <c r="I223" s="198"/>
      <c r="J223" s="56" t="s">
        <v>62</v>
      </c>
      <c r="K223" s="56" t="s">
        <v>62</v>
      </c>
      <c r="L223" s="56" t="s">
        <v>62</v>
      </c>
      <c r="M223" s="56" t="s">
        <v>62</v>
      </c>
      <c r="N223" s="56" t="s">
        <v>62</v>
      </c>
      <c r="O223" s="56" t="s">
        <v>62</v>
      </c>
      <c r="P223" s="56" t="s">
        <v>62</v>
      </c>
      <c r="Q223" s="139"/>
      <c r="R223"/>
      <c r="S223" s="1"/>
      <c r="T223" s="21" t="s">
        <v>57</v>
      </c>
      <c r="U223" s="12">
        <f t="shared" ref="U223" si="262">IF(ISBLANK(J226)=TRUE,$I220,J226)</f>
        <v>0</v>
      </c>
      <c r="V223" s="12">
        <f t="shared" ref="V223" si="263">IF(ISBLANK(K226)=TRUE,$I220,K226)</f>
        <v>0</v>
      </c>
      <c r="W223" s="12">
        <f t="shared" ref="W223" si="264">IF(ISBLANK(L226)=TRUE,$I220,L226)</f>
        <v>0</v>
      </c>
      <c r="X223" s="12">
        <f t="shared" ref="X223" si="265">IF(ISBLANK(M226)=TRUE,$I220,M226)</f>
        <v>0</v>
      </c>
      <c r="Y223" s="12">
        <f t="shared" ref="Y223" si="266">IF(ISBLANK(N226)=TRUE,$I220,N226)</f>
        <v>0</v>
      </c>
      <c r="Z223" s="12">
        <f t="shared" ref="Z223" si="267">IF(ISBLANK(O226)=TRUE,$I220,O226)</f>
        <v>0</v>
      </c>
      <c r="AA223" s="12">
        <f t="shared" ref="AA223" si="268">IF(ISBLANK(P226)=TRUE,$I220,P226)</f>
        <v>0</v>
      </c>
      <c r="AB223" s="14"/>
      <c r="AC223" s="28"/>
      <c r="AD223" s="194"/>
      <c r="AE223" s="194"/>
      <c r="AF223" s="16">
        <f t="shared" si="260"/>
        <v>40</v>
      </c>
      <c r="AG223" s="195">
        <f>IF(U223=AF223,U222,0)</f>
        <v>0</v>
      </c>
      <c r="AH223" s="195">
        <f>IF(V223=AF223,V222,0)</f>
        <v>0</v>
      </c>
      <c r="AI223" s="195">
        <f>IF(W223=AF223,W222,0)</f>
        <v>0</v>
      </c>
      <c r="AJ223" s="195">
        <f>IF(X223=AF223,X222,0)</f>
        <v>0</v>
      </c>
      <c r="AK223" s="195">
        <f>IF(Y223=AF223,Y222,0)</f>
        <v>0</v>
      </c>
      <c r="AL223" s="195">
        <f>IF(Z223=AF223,Z222,0)</f>
        <v>0</v>
      </c>
      <c r="AM223" s="195">
        <f>IF(AA223=AF223,AA222,0)</f>
        <v>0</v>
      </c>
      <c r="AN223" s="195"/>
      <c r="AO223" s="115"/>
      <c r="AP223" s="1"/>
      <c r="AQ223" s="1"/>
      <c r="AR223" s="201"/>
      <c r="AS223" s="201"/>
      <c r="AT223" s="201"/>
      <c r="AU223" s="201"/>
      <c r="AV223" s="201"/>
      <c r="AW223" s="201"/>
      <c r="AX223" s="201"/>
      <c r="AY223" s="201"/>
      <c r="AZ223" s="201"/>
      <c r="BA223" s="201"/>
      <c r="BB223" s="201"/>
      <c r="BC223" s="201"/>
      <c r="BD223" s="201"/>
      <c r="BE223" s="201"/>
      <c r="BF223" s="28"/>
      <c r="BG223" s="28"/>
      <c r="BH223" s="28"/>
    </row>
    <row r="224" spans="1:60" s="10" customFormat="1" ht="15" customHeight="1" thickBot="1">
      <c r="A224" s="11"/>
      <c r="B224" s="11"/>
      <c r="C224" s="11"/>
      <c r="D224"/>
      <c r="E224" s="141" t="s">
        <v>58</v>
      </c>
      <c r="F224" s="142"/>
      <c r="G224" s="92"/>
      <c r="H224" s="93"/>
      <c r="I224" s="94" t="s">
        <v>59</v>
      </c>
      <c r="J224" s="114"/>
      <c r="K224" s="104"/>
      <c r="L224" s="104"/>
      <c r="M224" s="104"/>
      <c r="N224" s="104"/>
      <c r="O224" s="104"/>
      <c r="P224" s="104"/>
      <c r="Q224" s="139"/>
      <c r="R224"/>
      <c r="S224" s="1"/>
      <c r="T224" s="199"/>
      <c r="U224" s="28"/>
      <c r="V224" s="28"/>
      <c r="W224" s="28"/>
      <c r="X224" s="28"/>
      <c r="Y224" s="28"/>
      <c r="Z224" s="28"/>
      <c r="AA224" s="28"/>
      <c r="AB224" s="12"/>
      <c r="AC224" s="28"/>
      <c r="AD224" s="200"/>
      <c r="AE224" s="200"/>
      <c r="AF224" s="16">
        <f t="shared" si="260"/>
        <v>60</v>
      </c>
      <c r="AG224" s="195">
        <f>IF(U223=AF224,U222,0)</f>
        <v>0</v>
      </c>
      <c r="AH224" s="195">
        <f>IF(V223=AF224,V222,0)</f>
        <v>0</v>
      </c>
      <c r="AI224" s="195">
        <f>IF(W223=AF224,W222,0)</f>
        <v>0</v>
      </c>
      <c r="AJ224" s="195">
        <f>IF(X223=AF224,X222,0)</f>
        <v>0</v>
      </c>
      <c r="AK224" s="195">
        <f>IF(Y223=AF224,Y222,0)</f>
        <v>0</v>
      </c>
      <c r="AL224" s="195">
        <f>IF(Z223=AF224,Z222,0)</f>
        <v>0</v>
      </c>
      <c r="AM224" s="195">
        <f>IF(AA223=AF224,AA222,0)</f>
        <v>0</v>
      </c>
      <c r="AN224" s="195"/>
      <c r="AO224" s="115"/>
      <c r="AP224" s="1"/>
      <c r="AQ224" s="1"/>
      <c r="AR224" s="201"/>
      <c r="AS224" s="201"/>
      <c r="AT224" s="201"/>
      <c r="AU224" s="201"/>
      <c r="AV224" s="201"/>
      <c r="AW224" s="201"/>
      <c r="AX224" s="201"/>
      <c r="AY224" s="201"/>
      <c r="AZ224" s="201"/>
      <c r="BA224" s="201"/>
      <c r="BB224" s="201"/>
      <c r="BC224" s="201"/>
      <c r="BD224" s="201"/>
      <c r="BE224" s="201"/>
      <c r="BF224" s="28"/>
      <c r="BG224" s="28"/>
      <c r="BH224" s="28"/>
    </row>
    <row r="225" spans="1:60" s="10" customFormat="1" ht="15" customHeight="1">
      <c r="A225" s="11"/>
      <c r="B225" s="11"/>
      <c r="C225" s="11"/>
      <c r="D225"/>
      <c r="E225" s="95"/>
      <c r="F225" s="96"/>
      <c r="G225" s="97"/>
      <c r="H225" s="93"/>
      <c r="I225" s="98" t="s">
        <v>60</v>
      </c>
      <c r="J225" s="104"/>
      <c r="K225" s="104"/>
      <c r="L225" s="104"/>
      <c r="M225" s="104"/>
      <c r="N225" s="104"/>
      <c r="O225" s="104"/>
      <c r="P225" s="104"/>
      <c r="Q225" s="139"/>
      <c r="R225"/>
      <c r="S225" s="1"/>
      <c r="T225" s="21"/>
      <c r="U225" s="12"/>
      <c r="V225" s="12"/>
      <c r="W225" s="12"/>
      <c r="X225" s="12"/>
      <c r="Y225" s="12"/>
      <c r="Z225" s="12"/>
      <c r="AA225" s="12"/>
      <c r="AB225" s="12"/>
      <c r="AC225" s="28"/>
      <c r="AD225" s="200"/>
      <c r="AE225" s="200"/>
      <c r="AF225" s="16">
        <f t="shared" si="260"/>
        <v>70</v>
      </c>
      <c r="AG225" s="195">
        <f>IF(U223=AF225,U222,0)</f>
        <v>0</v>
      </c>
      <c r="AH225" s="195">
        <f>IF(V223=AF225,V222,0)</f>
        <v>0</v>
      </c>
      <c r="AI225" s="195">
        <f>IF(W223=AF225,W222,0)</f>
        <v>0</v>
      </c>
      <c r="AJ225" s="195">
        <f>IF(X223=AF225,X222,0)</f>
        <v>0</v>
      </c>
      <c r="AK225" s="195">
        <f>IF(Y223=AF225,Y222,0)</f>
        <v>0</v>
      </c>
      <c r="AL225" s="195">
        <f>IF(Z223=AF225,Z222,0)</f>
        <v>0</v>
      </c>
      <c r="AM225" s="195">
        <f>IF(AA223=AF225,AA222,0)</f>
        <v>0</v>
      </c>
      <c r="AN225" s="195"/>
      <c r="AO225" s="115"/>
      <c r="AP225" s="1"/>
      <c r="AQ225" s="1"/>
      <c r="AR225" s="201"/>
      <c r="AS225" s="201"/>
      <c r="AT225" s="201"/>
      <c r="AU225" s="201"/>
      <c r="AV225" s="201"/>
      <c r="AW225" s="201"/>
      <c r="AX225" s="201"/>
      <c r="AY225" s="201"/>
      <c r="AZ225" s="201"/>
      <c r="BA225" s="201"/>
      <c r="BB225" s="201"/>
      <c r="BC225" s="201"/>
      <c r="BD225" s="201"/>
      <c r="BE225" s="201"/>
      <c r="BF225" s="28"/>
      <c r="BG225" s="28"/>
      <c r="BH225" s="28"/>
    </row>
    <row r="226" spans="1:60" ht="15" customHeight="1" thickBot="1">
      <c r="B226" s="11"/>
      <c r="C226" s="11"/>
      <c r="D226"/>
      <c r="E226" s="99"/>
      <c r="F226" s="100"/>
      <c r="G226" s="101"/>
      <c r="H226" s="102"/>
      <c r="I226" s="103" t="s">
        <v>61</v>
      </c>
      <c r="J226" s="105"/>
      <c r="K226" s="105"/>
      <c r="L226" s="105"/>
      <c r="M226" s="105"/>
      <c r="N226" s="105"/>
      <c r="O226" s="105"/>
      <c r="P226" s="105"/>
      <c r="Q226" s="140"/>
      <c r="R226"/>
      <c r="T226" s="199"/>
      <c r="AF226" s="16">
        <f t="shared" si="260"/>
        <v>0</v>
      </c>
      <c r="AG226" s="195">
        <f>IF(U223=AF226,U222,0)</f>
        <v>0</v>
      </c>
      <c r="AH226" s="195">
        <f>IF(V223=AF226,V222,0)</f>
        <v>0</v>
      </c>
      <c r="AI226" s="195">
        <f>IF(W223=AF226,W222,0)</f>
        <v>0</v>
      </c>
      <c r="AJ226" s="195">
        <f>IF(X223=AF226,X222,0)</f>
        <v>0</v>
      </c>
      <c r="AK226" s="195">
        <f>IF(Y223=AF226,Y222,0)</f>
        <v>0</v>
      </c>
      <c r="AL226" s="195">
        <f>IF(Z223=AF226,Z222,0)</f>
        <v>0</v>
      </c>
      <c r="AM226" s="195">
        <f>IF(AA223=AF226,AA222,0)</f>
        <v>0</v>
      </c>
      <c r="AN226" s="195"/>
      <c r="AR226" s="201"/>
      <c r="AS226" s="201"/>
      <c r="AT226" s="201"/>
      <c r="AU226" s="201"/>
      <c r="AV226" s="201"/>
      <c r="AW226" s="201"/>
      <c r="AX226" s="201"/>
      <c r="AY226" s="201"/>
      <c r="AZ226" s="201"/>
      <c r="BA226" s="201"/>
      <c r="BB226" s="201"/>
      <c r="BC226" s="201"/>
      <c r="BD226" s="201"/>
      <c r="BE226" s="201"/>
      <c r="BH226" s="28"/>
    </row>
    <row r="227" spans="1:60" ht="9" customHeight="1" thickTop="1" thickBot="1">
      <c r="A227" s="11"/>
      <c r="B227" s="11"/>
      <c r="C227" s="11"/>
      <c r="D227"/>
      <c r="E227"/>
      <c r="F227"/>
      <c r="G227"/>
      <c r="H227"/>
      <c r="I227"/>
      <c r="J227"/>
      <c r="K227"/>
      <c r="L227"/>
      <c r="M227"/>
      <c r="N227"/>
      <c r="O227"/>
      <c r="P227"/>
      <c r="Q227"/>
      <c r="R227"/>
      <c r="T227" s="20"/>
      <c r="AR227" s="18"/>
      <c r="AS227" s="18"/>
      <c r="AT227" s="18"/>
      <c r="AU227" s="18"/>
      <c r="AV227" s="18"/>
      <c r="AW227" s="18"/>
      <c r="AX227" s="18"/>
      <c r="AY227" s="18"/>
      <c r="AZ227" s="18"/>
      <c r="BA227" s="18"/>
      <c r="BB227" s="18"/>
      <c r="BC227" s="18"/>
      <c r="BD227" s="18"/>
      <c r="BE227" s="18"/>
      <c r="BH227" s="28"/>
    </row>
    <row r="228" spans="1:60" s="11" customFormat="1" ht="15" customHeight="1" thickTop="1" thickBot="1">
      <c r="D228"/>
      <c r="E228" s="136">
        <v>0</v>
      </c>
      <c r="F228" s="137"/>
      <c r="G228" s="46"/>
      <c r="H228" s="87" t="s">
        <v>45</v>
      </c>
      <c r="I228" s="88">
        <f>VLOOKUP(E228,$B$20:$C$69,2,0)</f>
        <v>0</v>
      </c>
      <c r="J228" s="62">
        <f>J$16</f>
        <v>41729</v>
      </c>
      <c r="K228" s="62">
        <f t="shared" ref="K228:P228" si="269">K$16</f>
        <v>41730</v>
      </c>
      <c r="L228" s="62">
        <f t="shared" si="269"/>
        <v>41731</v>
      </c>
      <c r="M228" s="62">
        <f t="shared" si="269"/>
        <v>41732</v>
      </c>
      <c r="N228" s="62">
        <f t="shared" si="269"/>
        <v>41733</v>
      </c>
      <c r="O228" s="62">
        <f t="shared" si="269"/>
        <v>41734</v>
      </c>
      <c r="P228" s="62">
        <f t="shared" si="269"/>
        <v>41735</v>
      </c>
      <c r="Q228" s="134" t="s">
        <v>46</v>
      </c>
      <c r="R228"/>
      <c r="S228" s="1"/>
      <c r="T228" s="21" t="s">
        <v>47</v>
      </c>
      <c r="U228" s="13">
        <f t="shared" ref="U228" si="270">IF(ISBLANK(J232)=TRUE,(J230-J229)*24,(J230-J229)*24-$G232/60)</f>
        <v>0</v>
      </c>
      <c r="V228" s="13">
        <f t="shared" ref="V228" si="271">IF(ISBLANK(K232)=TRUE,(K230-K229)*24,(K230-K229)*24-$G232/60)</f>
        <v>0</v>
      </c>
      <c r="W228" s="13">
        <f t="shared" ref="W228" si="272">IF(ISBLANK(L232)=TRUE,(L230-L229)*24,(L230-L229)*24-$G232/60)</f>
        <v>0</v>
      </c>
      <c r="X228" s="13">
        <f t="shared" ref="X228" si="273">IF(ISBLANK(M232)=TRUE,(M230-M229)*24,(M230-M229)*24-$G232/60)</f>
        <v>0</v>
      </c>
      <c r="Y228" s="13">
        <f t="shared" ref="Y228" si="274">IF(ISBLANK(N232)=TRUE,(N230-N229)*24,(N230-N229)*24-$G232/60)</f>
        <v>0</v>
      </c>
      <c r="Z228" s="13">
        <f t="shared" ref="Z228" si="275">IF(ISBLANK(O232)=TRUE,(O230-O229)*24,(O230-O229)*24-$G232/60)</f>
        <v>0</v>
      </c>
      <c r="AA228" s="13">
        <f t="shared" ref="AA228" si="276">IF(ISBLANK(P232)=TRUE,(P230-P229)*24,(P230-P229)*24-$G232/60)</f>
        <v>0</v>
      </c>
      <c r="AB228" s="13">
        <f>SUM(U228:AA228)</f>
        <v>0</v>
      </c>
      <c r="AC228" s="28" t="s">
        <v>48</v>
      </c>
      <c r="AD228" s="194">
        <f>MIN(Q230,40)</f>
        <v>0</v>
      </c>
      <c r="AE228" s="195"/>
      <c r="AF228" s="16">
        <f>AF220</f>
        <v>10</v>
      </c>
      <c r="AG228" s="195">
        <f>IF(U231=AF228,U230,0)</f>
        <v>0</v>
      </c>
      <c r="AH228" s="195">
        <f>IF(V231=AF228,V230,0)</f>
        <v>0</v>
      </c>
      <c r="AI228" s="195">
        <f>IF(W231=AF228,W230,0)</f>
        <v>0</v>
      </c>
      <c r="AJ228" s="195">
        <f>IF(X231=AF228,X230,0)</f>
        <v>0</v>
      </c>
      <c r="AK228" s="195">
        <f>IF(Y231=AF228,Y230,0)</f>
        <v>0</v>
      </c>
      <c r="AL228" s="195">
        <f>IF(Z231=AF228,Z230,0)</f>
        <v>0</v>
      </c>
      <c r="AM228" s="195">
        <f>IF(AA231=AF228,AA230,0)</f>
        <v>0</v>
      </c>
      <c r="AN228" s="195"/>
      <c r="AO228" s="115">
        <f>SUM(AG228:AM234)</f>
        <v>0</v>
      </c>
      <c r="AP228" s="1"/>
      <c r="AQ228" s="1"/>
      <c r="AR228" s="18"/>
      <c r="AS228" s="18"/>
      <c r="AT228" s="18"/>
      <c r="AU228" s="18"/>
      <c r="AV228" s="18"/>
      <c r="AW228" s="18"/>
      <c r="AX228" s="18"/>
      <c r="AY228" s="18"/>
      <c r="AZ228" s="18"/>
      <c r="BA228" s="18"/>
      <c r="BB228" s="18"/>
      <c r="BC228" s="18"/>
      <c r="BD228" s="18"/>
      <c r="BE228" s="18"/>
    </row>
    <row r="229" spans="1:60" s="10" customFormat="1" ht="15" customHeight="1">
      <c r="A229" s="11"/>
      <c r="B229" s="11"/>
      <c r="C229" s="11"/>
      <c r="D229"/>
      <c r="E229" s="90" t="s">
        <v>49</v>
      </c>
      <c r="F229" s="91">
        <f>(VLOOKUP(E228,'Employee Data'!$J$5:$L$54,2,0))</f>
        <v>0</v>
      </c>
      <c r="G229" s="58" t="s">
        <v>50</v>
      </c>
      <c r="H229" s="57"/>
      <c r="I229" s="35" t="s">
        <v>51</v>
      </c>
      <c r="J229" s="114"/>
      <c r="K229" s="114"/>
      <c r="L229" s="114"/>
      <c r="M229" s="114"/>
      <c r="N229" s="114"/>
      <c r="O229" s="114"/>
      <c r="P229" s="114"/>
      <c r="Q229" s="135"/>
      <c r="R229" s="89"/>
      <c r="S229" s="1"/>
      <c r="T229" s="196" t="b">
        <v>0</v>
      </c>
      <c r="U229" s="60" t="b">
        <v>0</v>
      </c>
      <c r="V229" s="60" t="b">
        <v>0</v>
      </c>
      <c r="W229" s="60" t="b">
        <v>0</v>
      </c>
      <c r="X229" s="60" t="b">
        <v>0</v>
      </c>
      <c r="Y229" s="60" t="b">
        <v>0</v>
      </c>
      <c r="Z229" s="60" t="b">
        <v>0</v>
      </c>
      <c r="AA229" s="60" t="b">
        <v>0</v>
      </c>
      <c r="AB229" s="12"/>
      <c r="AC229" s="28" t="s">
        <v>52</v>
      </c>
      <c r="AD229" s="194">
        <f>MAX(Q230-AD228,0)</f>
        <v>0</v>
      </c>
      <c r="AE229" s="195">
        <f t="shared" ref="AE229" si="277">IF(T229=TRUE,0,AD229*F229*1.5)</f>
        <v>0</v>
      </c>
      <c r="AF229" s="16">
        <f t="shared" ref="AF229:AF234" si="278">AF221</f>
        <v>20</v>
      </c>
      <c r="AG229" s="195">
        <f>IF(U231=AF229,U230,0)</f>
        <v>0</v>
      </c>
      <c r="AH229" s="195">
        <f>IF(V231=AF229,V230,0)</f>
        <v>0</v>
      </c>
      <c r="AI229" s="195">
        <f>IF(W231=AF229,W230,0)</f>
        <v>0</v>
      </c>
      <c r="AJ229" s="195">
        <f>IF(X231=AF229,X230,0)</f>
        <v>0</v>
      </c>
      <c r="AK229" s="195">
        <f>IF(Y231=AF229,Y230,0)</f>
        <v>0</v>
      </c>
      <c r="AL229" s="195">
        <f>IF(Z231=AF229,Z230,0)</f>
        <v>0</v>
      </c>
      <c r="AM229" s="195">
        <f>IF(AA231=AF229,AA230,0)</f>
        <v>0</v>
      </c>
      <c r="AN229" s="195"/>
      <c r="AO229" s="115"/>
      <c r="AP229" s="1"/>
      <c r="AQ229" s="1"/>
      <c r="AR229" s="19"/>
      <c r="AS229" s="19"/>
      <c r="AT229" s="19"/>
      <c r="AU229" s="19"/>
      <c r="AV229" s="19"/>
      <c r="AW229" s="19"/>
      <c r="AX229" s="19"/>
      <c r="AY229" s="19"/>
      <c r="AZ229" s="19"/>
      <c r="BA229" s="19"/>
      <c r="BB229" s="19"/>
      <c r="BC229" s="19"/>
      <c r="BD229" s="19"/>
      <c r="BE229" s="19"/>
      <c r="BF229" s="28"/>
      <c r="BG229" s="28"/>
      <c r="BH229" s="28"/>
    </row>
    <row r="230" spans="1:60" s="10" customFormat="1" ht="15" customHeight="1">
      <c r="A230" s="11"/>
      <c r="B230" s="11"/>
      <c r="C230" s="11"/>
      <c r="D230"/>
      <c r="E230" s="90" t="s">
        <v>53</v>
      </c>
      <c r="F230" s="91">
        <f>(VLOOKUP(E228,'Employee Data'!$J$5:$L$54,3,0))</f>
        <v>0</v>
      </c>
      <c r="G230" s="58" t="s">
        <v>54</v>
      </c>
      <c r="H230" s="57"/>
      <c r="I230" s="35" t="s">
        <v>55</v>
      </c>
      <c r="J230" s="114"/>
      <c r="K230" s="114"/>
      <c r="L230" s="114"/>
      <c r="M230" s="114"/>
      <c r="N230" s="114"/>
      <c r="O230" s="114"/>
      <c r="P230" s="114"/>
      <c r="Q230" s="138">
        <f>AB228</f>
        <v>0</v>
      </c>
      <c r="R230" s="89"/>
      <c r="S230" s="1"/>
      <c r="T230" s="21" t="s">
        <v>25</v>
      </c>
      <c r="U230" s="13">
        <f t="shared" ref="U230:AA230" si="279">IF($T229=TRUE,$F229*40/7,IF(U229=TRUE,$F230*U228,$F229*U228))</f>
        <v>0</v>
      </c>
      <c r="V230" s="13">
        <f t="shared" si="279"/>
        <v>0</v>
      </c>
      <c r="W230" s="13">
        <f t="shared" si="279"/>
        <v>0</v>
      </c>
      <c r="X230" s="13">
        <f t="shared" si="279"/>
        <v>0</v>
      </c>
      <c r="Y230" s="13">
        <f t="shared" si="279"/>
        <v>0</v>
      </c>
      <c r="Z230" s="13">
        <f t="shared" si="279"/>
        <v>0</v>
      </c>
      <c r="AA230" s="13">
        <f t="shared" si="279"/>
        <v>0</v>
      </c>
      <c r="AB230" s="13"/>
      <c r="AC230" s="28"/>
      <c r="AD230" s="194"/>
      <c r="AE230" s="194"/>
      <c r="AF230" s="16">
        <f t="shared" si="278"/>
        <v>30</v>
      </c>
      <c r="AG230" s="195">
        <f>IF(U231=AF230,U230,0)</f>
        <v>0</v>
      </c>
      <c r="AH230" s="195">
        <f>IF(V231=AF230,V230,0)</f>
        <v>0</v>
      </c>
      <c r="AI230" s="195">
        <f>IF(W231=AF230,W230,0)</f>
        <v>0</v>
      </c>
      <c r="AJ230" s="195">
        <f>IF(X231=AF230,X230,0)</f>
        <v>0</v>
      </c>
      <c r="AK230" s="195">
        <f>IF(Y231=AF230,Y230,0)</f>
        <v>0</v>
      </c>
      <c r="AL230" s="195">
        <f>IF(Z231=AF230,Z230,0)</f>
        <v>0</v>
      </c>
      <c r="AM230" s="195">
        <f>IF(AA231=AF230,AA230,0)</f>
        <v>0</v>
      </c>
      <c r="AN230" s="195"/>
      <c r="AO230" s="115"/>
      <c r="AP230" s="1"/>
      <c r="AQ230" s="1"/>
      <c r="AR230" s="201"/>
      <c r="AS230" s="201"/>
      <c r="AT230" s="201"/>
      <c r="AU230" s="201"/>
      <c r="AV230" s="201"/>
      <c r="AW230" s="201"/>
      <c r="AX230" s="201"/>
      <c r="AY230" s="201"/>
      <c r="AZ230" s="201"/>
      <c r="BA230" s="201"/>
      <c r="BB230" s="201"/>
      <c r="BC230" s="201"/>
      <c r="BD230" s="201"/>
      <c r="BE230" s="201"/>
      <c r="BF230" s="28"/>
      <c r="BG230" s="28"/>
      <c r="BH230" s="28"/>
    </row>
    <row r="231" spans="1:60" s="10" customFormat="1" ht="15" customHeight="1" thickBot="1">
      <c r="A231" s="11"/>
      <c r="B231" s="11"/>
      <c r="C231" s="11"/>
      <c r="D231"/>
      <c r="E231" s="36"/>
      <c r="F231" s="34"/>
      <c r="G231" s="197"/>
      <c r="H231" s="59" t="b">
        <v>0</v>
      </c>
      <c r="I231" s="198"/>
      <c r="J231" s="56" t="s">
        <v>62</v>
      </c>
      <c r="K231" s="56" t="s">
        <v>62</v>
      </c>
      <c r="L231" s="56" t="s">
        <v>62</v>
      </c>
      <c r="M231" s="56" t="s">
        <v>62</v>
      </c>
      <c r="N231" s="56" t="s">
        <v>62</v>
      </c>
      <c r="O231" s="56" t="s">
        <v>62</v>
      </c>
      <c r="P231" s="56" t="s">
        <v>62</v>
      </c>
      <c r="Q231" s="139"/>
      <c r="R231"/>
      <c r="S231" s="1"/>
      <c r="T231" s="21" t="s">
        <v>57</v>
      </c>
      <c r="U231" s="12">
        <f t="shared" ref="U231" si="280">IF(ISBLANK(J234)=TRUE,$I228,J234)</f>
        <v>0</v>
      </c>
      <c r="V231" s="12">
        <f t="shared" ref="V231" si="281">IF(ISBLANK(K234)=TRUE,$I228,K234)</f>
        <v>0</v>
      </c>
      <c r="W231" s="12">
        <f t="shared" ref="W231" si="282">IF(ISBLANK(L234)=TRUE,$I228,L234)</f>
        <v>0</v>
      </c>
      <c r="X231" s="12">
        <f t="shared" ref="X231" si="283">IF(ISBLANK(M234)=TRUE,$I228,M234)</f>
        <v>0</v>
      </c>
      <c r="Y231" s="12">
        <f t="shared" ref="Y231" si="284">IF(ISBLANK(N234)=TRUE,$I228,N234)</f>
        <v>0</v>
      </c>
      <c r="Z231" s="12">
        <f t="shared" ref="Z231" si="285">IF(ISBLANK(O234)=TRUE,$I228,O234)</f>
        <v>0</v>
      </c>
      <c r="AA231" s="12">
        <f t="shared" ref="AA231" si="286">IF(ISBLANK(P234)=TRUE,$I228,P234)</f>
        <v>0</v>
      </c>
      <c r="AB231" s="14"/>
      <c r="AC231" s="28"/>
      <c r="AD231" s="194"/>
      <c r="AE231" s="194"/>
      <c r="AF231" s="16">
        <f t="shared" si="278"/>
        <v>40</v>
      </c>
      <c r="AG231" s="195">
        <f>IF(U231=AF231,U230,0)</f>
        <v>0</v>
      </c>
      <c r="AH231" s="195">
        <f>IF(V231=AF231,V230,0)</f>
        <v>0</v>
      </c>
      <c r="AI231" s="195">
        <f>IF(W231=AF231,W230,0)</f>
        <v>0</v>
      </c>
      <c r="AJ231" s="195">
        <f>IF(X231=AF231,X230,0)</f>
        <v>0</v>
      </c>
      <c r="AK231" s="195">
        <f>IF(Y231=AF231,Y230,0)</f>
        <v>0</v>
      </c>
      <c r="AL231" s="195">
        <f>IF(Z231=AF231,Z230,0)</f>
        <v>0</v>
      </c>
      <c r="AM231" s="195">
        <f>IF(AA231=AF231,AA230,0)</f>
        <v>0</v>
      </c>
      <c r="AN231" s="195"/>
      <c r="AO231" s="115"/>
      <c r="AP231" s="1"/>
      <c r="AQ231" s="1"/>
      <c r="AR231" s="201"/>
      <c r="AS231" s="201"/>
      <c r="AT231" s="201"/>
      <c r="AU231" s="201"/>
      <c r="AV231" s="201"/>
      <c r="AW231" s="201"/>
      <c r="AX231" s="201"/>
      <c r="AY231" s="201"/>
      <c r="AZ231" s="201"/>
      <c r="BA231" s="201"/>
      <c r="BB231" s="201"/>
      <c r="BC231" s="201"/>
      <c r="BD231" s="201"/>
      <c r="BE231" s="201"/>
      <c r="BF231" s="28"/>
      <c r="BG231" s="28"/>
      <c r="BH231" s="28"/>
    </row>
    <row r="232" spans="1:60" s="10" customFormat="1" ht="15" customHeight="1" thickBot="1">
      <c r="A232" s="11"/>
      <c r="B232" s="11"/>
      <c r="C232" s="11"/>
      <c r="D232"/>
      <c r="E232" s="141" t="s">
        <v>58</v>
      </c>
      <c r="F232" s="142"/>
      <c r="G232" s="92"/>
      <c r="H232" s="93"/>
      <c r="I232" s="94" t="s">
        <v>59</v>
      </c>
      <c r="J232" s="114"/>
      <c r="K232" s="104"/>
      <c r="L232" s="104"/>
      <c r="M232" s="104"/>
      <c r="N232" s="104"/>
      <c r="O232" s="104"/>
      <c r="P232" s="104"/>
      <c r="Q232" s="139"/>
      <c r="R232"/>
      <c r="S232" s="1"/>
      <c r="T232" s="199"/>
      <c r="U232" s="28"/>
      <c r="V232" s="28"/>
      <c r="W232" s="28"/>
      <c r="X232" s="28"/>
      <c r="Y232" s="28"/>
      <c r="Z232" s="28"/>
      <c r="AA232" s="28"/>
      <c r="AB232" s="12"/>
      <c r="AC232" s="28"/>
      <c r="AD232" s="200"/>
      <c r="AE232" s="200"/>
      <c r="AF232" s="16">
        <f t="shared" si="278"/>
        <v>60</v>
      </c>
      <c r="AG232" s="195">
        <f>IF(U231=AF232,U230,0)</f>
        <v>0</v>
      </c>
      <c r="AH232" s="195">
        <f>IF(V231=AF232,V230,0)</f>
        <v>0</v>
      </c>
      <c r="AI232" s="195">
        <f>IF(W231=AF232,W230,0)</f>
        <v>0</v>
      </c>
      <c r="AJ232" s="195">
        <f>IF(X231=AF232,X230,0)</f>
        <v>0</v>
      </c>
      <c r="AK232" s="195">
        <f>IF(Y231=AF232,Y230,0)</f>
        <v>0</v>
      </c>
      <c r="AL232" s="195">
        <f>IF(Z231=AF232,Z230,0)</f>
        <v>0</v>
      </c>
      <c r="AM232" s="195">
        <f>IF(AA231=AF232,AA230,0)</f>
        <v>0</v>
      </c>
      <c r="AN232" s="195"/>
      <c r="AO232" s="115"/>
      <c r="AP232" s="1"/>
      <c r="AQ232" s="1"/>
      <c r="AR232" s="201"/>
      <c r="AS232" s="201"/>
      <c r="AT232" s="201"/>
      <c r="AU232" s="201"/>
      <c r="AV232" s="201"/>
      <c r="AW232" s="201"/>
      <c r="AX232" s="201"/>
      <c r="AY232" s="201"/>
      <c r="AZ232" s="201"/>
      <c r="BA232" s="201"/>
      <c r="BB232" s="201"/>
      <c r="BC232" s="201"/>
      <c r="BD232" s="201"/>
      <c r="BE232" s="201"/>
      <c r="BF232" s="28"/>
      <c r="BG232" s="28"/>
      <c r="BH232" s="28"/>
    </row>
    <row r="233" spans="1:60" s="10" customFormat="1" ht="15" customHeight="1">
      <c r="A233" s="11"/>
      <c r="B233" s="11"/>
      <c r="C233" s="11"/>
      <c r="D233"/>
      <c r="E233" s="95"/>
      <c r="F233" s="96"/>
      <c r="G233" s="97"/>
      <c r="H233" s="93"/>
      <c r="I233" s="98" t="s">
        <v>60</v>
      </c>
      <c r="J233" s="104"/>
      <c r="K233" s="104"/>
      <c r="L233" s="104"/>
      <c r="M233" s="104"/>
      <c r="N233" s="104"/>
      <c r="O233" s="104"/>
      <c r="P233" s="104"/>
      <c r="Q233" s="139"/>
      <c r="R233"/>
      <c r="S233" s="1"/>
      <c r="T233" s="21"/>
      <c r="U233" s="12"/>
      <c r="V233" s="12"/>
      <c r="W233" s="12"/>
      <c r="X233" s="12"/>
      <c r="Y233" s="12"/>
      <c r="Z233" s="12"/>
      <c r="AA233" s="12"/>
      <c r="AB233" s="12"/>
      <c r="AC233" s="28"/>
      <c r="AD233" s="200"/>
      <c r="AE233" s="200"/>
      <c r="AF233" s="16">
        <f t="shared" si="278"/>
        <v>70</v>
      </c>
      <c r="AG233" s="195">
        <f>IF(U231=AF233,U230,0)</f>
        <v>0</v>
      </c>
      <c r="AH233" s="195">
        <f>IF(V231=AF233,V230,0)</f>
        <v>0</v>
      </c>
      <c r="AI233" s="195">
        <f>IF(W231=AF233,W230,0)</f>
        <v>0</v>
      </c>
      <c r="AJ233" s="195">
        <f>IF(X231=AF233,X230,0)</f>
        <v>0</v>
      </c>
      <c r="AK233" s="195">
        <f>IF(Y231=AF233,Y230,0)</f>
        <v>0</v>
      </c>
      <c r="AL233" s="195">
        <f>IF(Z231=AF233,Z230,0)</f>
        <v>0</v>
      </c>
      <c r="AM233" s="195">
        <f>IF(AA231=AF233,AA230,0)</f>
        <v>0</v>
      </c>
      <c r="AN233" s="195"/>
      <c r="AO233" s="115"/>
      <c r="AP233" s="1"/>
      <c r="AQ233" s="1"/>
      <c r="AR233" s="201"/>
      <c r="AS233" s="201"/>
      <c r="AT233" s="201"/>
      <c r="AU233" s="201"/>
      <c r="AV233" s="201"/>
      <c r="AW233" s="201"/>
      <c r="AX233" s="201"/>
      <c r="AY233" s="201"/>
      <c r="AZ233" s="201"/>
      <c r="BA233" s="201"/>
      <c r="BB233" s="201"/>
      <c r="BC233" s="201"/>
      <c r="BD233" s="201"/>
      <c r="BE233" s="201"/>
      <c r="BF233" s="28"/>
      <c r="BG233" s="28"/>
      <c r="BH233" s="28"/>
    </row>
    <row r="234" spans="1:60" ht="15" customHeight="1" thickBot="1">
      <c r="B234" s="11"/>
      <c r="C234" s="11"/>
      <c r="D234"/>
      <c r="E234" s="99"/>
      <c r="F234" s="100"/>
      <c r="G234" s="101"/>
      <c r="H234" s="102"/>
      <c r="I234" s="103" t="s">
        <v>61</v>
      </c>
      <c r="J234" s="105"/>
      <c r="K234" s="105"/>
      <c r="L234" s="105"/>
      <c r="M234" s="105"/>
      <c r="N234" s="105"/>
      <c r="O234" s="105"/>
      <c r="P234" s="105"/>
      <c r="Q234" s="140"/>
      <c r="R234"/>
      <c r="T234" s="199"/>
      <c r="AF234" s="16">
        <f t="shared" si="278"/>
        <v>0</v>
      </c>
      <c r="AG234" s="195">
        <f>IF(U231=AF234,U230,0)</f>
        <v>0</v>
      </c>
      <c r="AH234" s="195">
        <f>IF(V231=AF234,V230,0)</f>
        <v>0</v>
      </c>
      <c r="AI234" s="195">
        <f>IF(W231=AF234,W230,0)</f>
        <v>0</v>
      </c>
      <c r="AJ234" s="195">
        <f>IF(X231=AF234,X230,0)</f>
        <v>0</v>
      </c>
      <c r="AK234" s="195">
        <f>IF(Y231=AF234,Y230,0)</f>
        <v>0</v>
      </c>
      <c r="AL234" s="195">
        <f>IF(Z231=AF234,Z230,0)</f>
        <v>0</v>
      </c>
      <c r="AM234" s="195">
        <f>IF(AA231=AF234,AA230,0)</f>
        <v>0</v>
      </c>
      <c r="AN234" s="195"/>
      <c r="AR234" s="201"/>
      <c r="AS234" s="201"/>
      <c r="AT234" s="201"/>
      <c r="AU234" s="201"/>
      <c r="AV234" s="201"/>
      <c r="AW234" s="201"/>
      <c r="AX234" s="201"/>
      <c r="AY234" s="201"/>
      <c r="AZ234" s="201"/>
      <c r="BA234" s="201"/>
      <c r="BB234" s="201"/>
      <c r="BC234" s="201"/>
      <c r="BD234" s="201"/>
      <c r="BE234" s="201"/>
      <c r="BH234" s="28"/>
    </row>
    <row r="235" spans="1:60" ht="9" customHeight="1" thickTop="1" thickBot="1">
      <c r="A235" s="11"/>
      <c r="B235" s="11"/>
      <c r="C235" s="11"/>
      <c r="D235"/>
      <c r="E235"/>
      <c r="F235"/>
      <c r="G235"/>
      <c r="H235"/>
      <c r="I235"/>
      <c r="J235"/>
      <c r="K235"/>
      <c r="L235"/>
      <c r="M235"/>
      <c r="N235"/>
      <c r="O235"/>
      <c r="P235"/>
      <c r="Q235"/>
      <c r="R235"/>
      <c r="T235" s="20"/>
      <c r="AR235" s="18"/>
      <c r="AS235" s="18"/>
      <c r="AT235" s="18"/>
      <c r="AU235" s="18"/>
      <c r="AV235" s="18"/>
      <c r="AW235" s="18"/>
      <c r="AX235" s="18"/>
      <c r="AY235" s="18"/>
      <c r="AZ235" s="18"/>
      <c r="BA235" s="18"/>
      <c r="BB235" s="18"/>
      <c r="BC235" s="18"/>
      <c r="BD235" s="18"/>
      <c r="BE235" s="18"/>
      <c r="BH235" s="28"/>
    </row>
    <row r="236" spans="1:60" s="11" customFormat="1" ht="15" customHeight="1" thickTop="1" thickBot="1">
      <c r="D236"/>
      <c r="E236" s="136">
        <v>0</v>
      </c>
      <c r="F236" s="137"/>
      <c r="G236" s="46"/>
      <c r="H236" s="87" t="s">
        <v>45</v>
      </c>
      <c r="I236" s="88">
        <f>VLOOKUP(E236,$B$20:$C$69,2,0)</f>
        <v>0</v>
      </c>
      <c r="J236" s="62">
        <f>J$16</f>
        <v>41729</v>
      </c>
      <c r="K236" s="62">
        <f t="shared" ref="K236:P236" si="287">K$16</f>
        <v>41730</v>
      </c>
      <c r="L236" s="62">
        <f t="shared" si="287"/>
        <v>41731</v>
      </c>
      <c r="M236" s="62">
        <f t="shared" si="287"/>
        <v>41732</v>
      </c>
      <c r="N236" s="62">
        <f t="shared" si="287"/>
        <v>41733</v>
      </c>
      <c r="O236" s="62">
        <f t="shared" si="287"/>
        <v>41734</v>
      </c>
      <c r="P236" s="62">
        <f t="shared" si="287"/>
        <v>41735</v>
      </c>
      <c r="Q236" s="134" t="s">
        <v>46</v>
      </c>
      <c r="R236"/>
      <c r="S236" s="1"/>
      <c r="T236" s="21" t="s">
        <v>47</v>
      </c>
      <c r="U236" s="13">
        <f t="shared" ref="U236" si="288">IF(ISBLANK(J240)=TRUE,(J238-J237)*24,(J238-J237)*24-$G240/60)</f>
        <v>0</v>
      </c>
      <c r="V236" s="13">
        <f t="shared" ref="V236" si="289">IF(ISBLANK(K240)=TRUE,(K238-K237)*24,(K238-K237)*24-$G240/60)</f>
        <v>0</v>
      </c>
      <c r="W236" s="13">
        <f t="shared" ref="W236" si="290">IF(ISBLANK(L240)=TRUE,(L238-L237)*24,(L238-L237)*24-$G240/60)</f>
        <v>0</v>
      </c>
      <c r="X236" s="13">
        <f t="shared" ref="X236" si="291">IF(ISBLANK(M240)=TRUE,(M238-M237)*24,(M238-M237)*24-$G240/60)</f>
        <v>0</v>
      </c>
      <c r="Y236" s="13">
        <f t="shared" ref="Y236" si="292">IF(ISBLANK(N240)=TRUE,(N238-N237)*24,(N238-N237)*24-$G240/60)</f>
        <v>0</v>
      </c>
      <c r="Z236" s="13">
        <f t="shared" ref="Z236" si="293">IF(ISBLANK(O240)=TRUE,(O238-O237)*24,(O238-O237)*24-$G240/60)</f>
        <v>0</v>
      </c>
      <c r="AA236" s="13">
        <f t="shared" ref="AA236" si="294">IF(ISBLANK(P240)=TRUE,(P238-P237)*24,(P238-P237)*24-$G240/60)</f>
        <v>0</v>
      </c>
      <c r="AB236" s="13">
        <f>SUM(U236:AA236)</f>
        <v>0</v>
      </c>
      <c r="AC236" s="28" t="s">
        <v>48</v>
      </c>
      <c r="AD236" s="194">
        <f>MIN(Q238,40)</f>
        <v>0</v>
      </c>
      <c r="AE236" s="195"/>
      <c r="AF236" s="16">
        <f>AF228</f>
        <v>10</v>
      </c>
      <c r="AG236" s="195">
        <f>IF(U239=AF236,U238,0)</f>
        <v>0</v>
      </c>
      <c r="AH236" s="195">
        <f>IF(V239=AF236,V238,0)</f>
        <v>0</v>
      </c>
      <c r="AI236" s="195">
        <f>IF(W239=AF236,W238,0)</f>
        <v>0</v>
      </c>
      <c r="AJ236" s="195">
        <f>IF(X239=AF236,X238,0)</f>
        <v>0</v>
      </c>
      <c r="AK236" s="195">
        <f>IF(Y239=AF236,Y238,0)</f>
        <v>0</v>
      </c>
      <c r="AL236" s="195">
        <f>IF(Z239=AF236,Z238,0)</f>
        <v>0</v>
      </c>
      <c r="AM236" s="195">
        <f>IF(AA239=AF236,AA238,0)</f>
        <v>0</v>
      </c>
      <c r="AN236" s="195"/>
      <c r="AO236" s="115">
        <f>SUM(AG236:AM242)</f>
        <v>0</v>
      </c>
      <c r="AP236" s="1"/>
      <c r="AQ236" s="1"/>
      <c r="AR236" s="18"/>
      <c r="AS236" s="18"/>
      <c r="AT236" s="18"/>
      <c r="AU236" s="18"/>
      <c r="AV236" s="18"/>
      <c r="AW236" s="18"/>
      <c r="AX236" s="18"/>
      <c r="AY236" s="18"/>
      <c r="AZ236" s="18"/>
      <c r="BA236" s="18"/>
      <c r="BB236" s="18"/>
      <c r="BC236" s="18"/>
      <c r="BD236" s="18"/>
      <c r="BE236" s="18"/>
    </row>
    <row r="237" spans="1:60" s="10" customFormat="1" ht="15" customHeight="1">
      <c r="A237" s="11"/>
      <c r="B237" s="11"/>
      <c r="C237" s="11"/>
      <c r="D237"/>
      <c r="E237" s="90" t="s">
        <v>49</v>
      </c>
      <c r="F237" s="91">
        <f>(VLOOKUP(E236,'Employee Data'!$J$5:$L$54,2,0))</f>
        <v>0</v>
      </c>
      <c r="G237" s="58" t="s">
        <v>50</v>
      </c>
      <c r="H237" s="57"/>
      <c r="I237" s="35" t="s">
        <v>51</v>
      </c>
      <c r="J237" s="114"/>
      <c r="K237" s="114"/>
      <c r="L237" s="114"/>
      <c r="M237" s="114"/>
      <c r="N237" s="114"/>
      <c r="O237" s="114"/>
      <c r="P237" s="114"/>
      <c r="Q237" s="135"/>
      <c r="R237" s="89"/>
      <c r="S237" s="1"/>
      <c r="T237" s="196" t="b">
        <v>0</v>
      </c>
      <c r="U237" s="60" t="b">
        <v>0</v>
      </c>
      <c r="V237" s="60" t="b">
        <v>0</v>
      </c>
      <c r="W237" s="60" t="b">
        <v>0</v>
      </c>
      <c r="X237" s="60" t="b">
        <v>0</v>
      </c>
      <c r="Y237" s="60" t="b">
        <v>0</v>
      </c>
      <c r="Z237" s="60" t="b">
        <v>0</v>
      </c>
      <c r="AA237" s="60" t="b">
        <v>0</v>
      </c>
      <c r="AB237" s="12"/>
      <c r="AC237" s="28" t="s">
        <v>52</v>
      </c>
      <c r="AD237" s="194">
        <f>MAX(Q238-AD236,0)</f>
        <v>0</v>
      </c>
      <c r="AE237" s="195">
        <f t="shared" ref="AE237" si="295">IF(T237=TRUE,0,AD237*F237*1.5)</f>
        <v>0</v>
      </c>
      <c r="AF237" s="16">
        <f t="shared" ref="AF237:AF242" si="296">AF229</f>
        <v>20</v>
      </c>
      <c r="AG237" s="195">
        <f>IF(U239=AF237,U238,0)</f>
        <v>0</v>
      </c>
      <c r="AH237" s="195">
        <f>IF(V239=AF237,V238,0)</f>
        <v>0</v>
      </c>
      <c r="AI237" s="195">
        <f>IF(W239=AF237,W238,0)</f>
        <v>0</v>
      </c>
      <c r="AJ237" s="195">
        <f>IF(X239=AF237,X238,0)</f>
        <v>0</v>
      </c>
      <c r="AK237" s="195">
        <f>IF(Y239=AF237,Y238,0)</f>
        <v>0</v>
      </c>
      <c r="AL237" s="195">
        <f>IF(Z239=AF237,Z238,0)</f>
        <v>0</v>
      </c>
      <c r="AM237" s="195">
        <f>IF(AA239=AF237,AA238,0)</f>
        <v>0</v>
      </c>
      <c r="AN237" s="195"/>
      <c r="AO237" s="115"/>
      <c r="AP237" s="1"/>
      <c r="AQ237" s="1"/>
      <c r="AR237" s="19"/>
      <c r="AS237" s="19"/>
      <c r="AT237" s="19"/>
      <c r="AU237" s="19"/>
      <c r="AV237" s="19"/>
      <c r="AW237" s="19"/>
      <c r="AX237" s="19"/>
      <c r="AY237" s="19"/>
      <c r="AZ237" s="19"/>
      <c r="BA237" s="19"/>
      <c r="BB237" s="19"/>
      <c r="BC237" s="19"/>
      <c r="BD237" s="19"/>
      <c r="BE237" s="19"/>
      <c r="BF237" s="28"/>
      <c r="BG237" s="28"/>
      <c r="BH237" s="28"/>
    </row>
    <row r="238" spans="1:60" s="10" customFormat="1" ht="15" customHeight="1">
      <c r="A238" s="11"/>
      <c r="B238" s="11"/>
      <c r="C238" s="11"/>
      <c r="D238"/>
      <c r="E238" s="90" t="s">
        <v>53</v>
      </c>
      <c r="F238" s="91">
        <f>(VLOOKUP(E236,'Employee Data'!$J$5:$L$54,3,0))</f>
        <v>0</v>
      </c>
      <c r="G238" s="58" t="s">
        <v>54</v>
      </c>
      <c r="H238" s="57"/>
      <c r="I238" s="35" t="s">
        <v>55</v>
      </c>
      <c r="J238" s="114"/>
      <c r="K238" s="114"/>
      <c r="L238" s="114"/>
      <c r="M238" s="114"/>
      <c r="N238" s="114"/>
      <c r="O238" s="114"/>
      <c r="P238" s="114"/>
      <c r="Q238" s="138">
        <f>AB236</f>
        <v>0</v>
      </c>
      <c r="R238" s="89"/>
      <c r="S238" s="1"/>
      <c r="T238" s="21" t="s">
        <v>25</v>
      </c>
      <c r="U238" s="13">
        <f t="shared" ref="U238:AA238" si="297">IF($T237=TRUE,$F237*40/7,IF(U237=TRUE,$F238*U236,$F237*U236))</f>
        <v>0</v>
      </c>
      <c r="V238" s="13">
        <f t="shared" si="297"/>
        <v>0</v>
      </c>
      <c r="W238" s="13">
        <f t="shared" si="297"/>
        <v>0</v>
      </c>
      <c r="X238" s="13">
        <f t="shared" si="297"/>
        <v>0</v>
      </c>
      <c r="Y238" s="13">
        <f t="shared" si="297"/>
        <v>0</v>
      </c>
      <c r="Z238" s="13">
        <f t="shared" si="297"/>
        <v>0</v>
      </c>
      <c r="AA238" s="13">
        <f t="shared" si="297"/>
        <v>0</v>
      </c>
      <c r="AB238" s="13"/>
      <c r="AC238" s="28"/>
      <c r="AD238" s="194"/>
      <c r="AE238" s="194"/>
      <c r="AF238" s="16">
        <f t="shared" si="296"/>
        <v>30</v>
      </c>
      <c r="AG238" s="195">
        <f>IF(U239=AF238,U238,0)</f>
        <v>0</v>
      </c>
      <c r="AH238" s="195">
        <f>IF(V239=AF238,V238,0)</f>
        <v>0</v>
      </c>
      <c r="AI238" s="195">
        <f>IF(W239=AF238,W238,0)</f>
        <v>0</v>
      </c>
      <c r="AJ238" s="195">
        <f>IF(X239=AF238,X238,0)</f>
        <v>0</v>
      </c>
      <c r="AK238" s="195">
        <f>IF(Y239=AF238,Y238,0)</f>
        <v>0</v>
      </c>
      <c r="AL238" s="195">
        <f>IF(Z239=AF238,Z238,0)</f>
        <v>0</v>
      </c>
      <c r="AM238" s="195">
        <f>IF(AA239=AF238,AA238,0)</f>
        <v>0</v>
      </c>
      <c r="AN238" s="195"/>
      <c r="AO238" s="115"/>
      <c r="AP238" s="1"/>
      <c r="AQ238" s="1"/>
      <c r="AR238" s="201"/>
      <c r="AS238" s="201"/>
      <c r="AT238" s="201"/>
      <c r="AU238" s="201"/>
      <c r="AV238" s="201"/>
      <c r="AW238" s="201"/>
      <c r="AX238" s="201"/>
      <c r="AY238" s="201"/>
      <c r="AZ238" s="201"/>
      <c r="BA238" s="201"/>
      <c r="BB238" s="201"/>
      <c r="BC238" s="201"/>
      <c r="BD238" s="201"/>
      <c r="BE238" s="201"/>
      <c r="BF238" s="28"/>
      <c r="BG238" s="28"/>
      <c r="BH238" s="28"/>
    </row>
    <row r="239" spans="1:60" s="10" customFormat="1" ht="15" customHeight="1" thickBot="1">
      <c r="A239" s="11"/>
      <c r="B239" s="11"/>
      <c r="C239" s="11"/>
      <c r="D239"/>
      <c r="E239" s="36"/>
      <c r="F239" s="34"/>
      <c r="G239" s="197"/>
      <c r="H239" s="59" t="b">
        <v>0</v>
      </c>
      <c r="I239" s="198"/>
      <c r="J239" s="56" t="s">
        <v>62</v>
      </c>
      <c r="K239" s="56" t="s">
        <v>62</v>
      </c>
      <c r="L239" s="56" t="s">
        <v>62</v>
      </c>
      <c r="M239" s="56" t="s">
        <v>62</v>
      </c>
      <c r="N239" s="56" t="s">
        <v>62</v>
      </c>
      <c r="O239" s="56" t="s">
        <v>62</v>
      </c>
      <c r="P239" s="56" t="s">
        <v>62</v>
      </c>
      <c r="Q239" s="139"/>
      <c r="R239"/>
      <c r="S239" s="1"/>
      <c r="T239" s="21" t="s">
        <v>57</v>
      </c>
      <c r="U239" s="12">
        <f t="shared" ref="U239" si="298">IF(ISBLANK(J242)=TRUE,$I236,J242)</f>
        <v>0</v>
      </c>
      <c r="V239" s="12">
        <f t="shared" ref="V239" si="299">IF(ISBLANK(K242)=TRUE,$I236,K242)</f>
        <v>0</v>
      </c>
      <c r="W239" s="12">
        <f t="shared" ref="W239" si="300">IF(ISBLANK(L242)=TRUE,$I236,L242)</f>
        <v>0</v>
      </c>
      <c r="X239" s="12">
        <f t="shared" ref="X239" si="301">IF(ISBLANK(M242)=TRUE,$I236,M242)</f>
        <v>0</v>
      </c>
      <c r="Y239" s="12">
        <f t="shared" ref="Y239" si="302">IF(ISBLANK(N242)=TRUE,$I236,N242)</f>
        <v>0</v>
      </c>
      <c r="Z239" s="12">
        <f t="shared" ref="Z239" si="303">IF(ISBLANK(O242)=TRUE,$I236,O242)</f>
        <v>0</v>
      </c>
      <c r="AA239" s="12">
        <f t="shared" ref="AA239" si="304">IF(ISBLANK(P242)=TRUE,$I236,P242)</f>
        <v>0</v>
      </c>
      <c r="AB239" s="14"/>
      <c r="AC239" s="28"/>
      <c r="AD239" s="194"/>
      <c r="AE239" s="194"/>
      <c r="AF239" s="16">
        <f t="shared" si="296"/>
        <v>40</v>
      </c>
      <c r="AG239" s="195">
        <f>IF(U239=AF239,U238,0)</f>
        <v>0</v>
      </c>
      <c r="AH239" s="195">
        <f>IF(V239=AF239,V238,0)</f>
        <v>0</v>
      </c>
      <c r="AI239" s="195">
        <f>IF(W239=AF239,W238,0)</f>
        <v>0</v>
      </c>
      <c r="AJ239" s="195">
        <f>IF(X239=AF239,X238,0)</f>
        <v>0</v>
      </c>
      <c r="AK239" s="195">
        <f>IF(Y239=AF239,Y238,0)</f>
        <v>0</v>
      </c>
      <c r="AL239" s="195">
        <f>IF(Z239=AF239,Z238,0)</f>
        <v>0</v>
      </c>
      <c r="AM239" s="195">
        <f>IF(AA239=AF239,AA238,0)</f>
        <v>0</v>
      </c>
      <c r="AN239" s="195"/>
      <c r="AO239" s="115"/>
      <c r="AP239" s="1"/>
      <c r="AQ239" s="1"/>
      <c r="AR239" s="201"/>
      <c r="AS239" s="201"/>
      <c r="AT239" s="201"/>
      <c r="AU239" s="201"/>
      <c r="AV239" s="201"/>
      <c r="AW239" s="201"/>
      <c r="AX239" s="201"/>
      <c r="AY239" s="201"/>
      <c r="AZ239" s="201"/>
      <c r="BA239" s="201"/>
      <c r="BB239" s="201"/>
      <c r="BC239" s="201"/>
      <c r="BD239" s="201"/>
      <c r="BE239" s="201"/>
      <c r="BF239" s="28"/>
      <c r="BG239" s="28"/>
      <c r="BH239" s="28"/>
    </row>
    <row r="240" spans="1:60" s="10" customFormat="1" ht="15" customHeight="1" thickBot="1">
      <c r="A240" s="11"/>
      <c r="B240" s="11"/>
      <c r="C240" s="11"/>
      <c r="D240"/>
      <c r="E240" s="141" t="s">
        <v>58</v>
      </c>
      <c r="F240" s="142"/>
      <c r="G240" s="92"/>
      <c r="H240" s="93"/>
      <c r="I240" s="94" t="s">
        <v>59</v>
      </c>
      <c r="J240" s="114"/>
      <c r="K240" s="104"/>
      <c r="L240" s="104"/>
      <c r="M240" s="104"/>
      <c r="N240" s="104"/>
      <c r="O240" s="104"/>
      <c r="P240" s="104"/>
      <c r="Q240" s="139"/>
      <c r="R240"/>
      <c r="S240" s="1"/>
      <c r="T240" s="199"/>
      <c r="U240" s="28"/>
      <c r="V240" s="28"/>
      <c r="W240" s="28"/>
      <c r="X240" s="28"/>
      <c r="Y240" s="28"/>
      <c r="Z240" s="28"/>
      <c r="AA240" s="28"/>
      <c r="AB240" s="12"/>
      <c r="AC240" s="28"/>
      <c r="AD240" s="200"/>
      <c r="AE240" s="200"/>
      <c r="AF240" s="16">
        <f t="shared" si="296"/>
        <v>60</v>
      </c>
      <c r="AG240" s="195">
        <f>IF(U239=AF240,U238,0)</f>
        <v>0</v>
      </c>
      <c r="AH240" s="195">
        <f>IF(V239=AF240,V238,0)</f>
        <v>0</v>
      </c>
      <c r="AI240" s="195">
        <f>IF(W239=AF240,W238,0)</f>
        <v>0</v>
      </c>
      <c r="AJ240" s="195">
        <f>IF(X239=AF240,X238,0)</f>
        <v>0</v>
      </c>
      <c r="AK240" s="195">
        <f>IF(Y239=AF240,Y238,0)</f>
        <v>0</v>
      </c>
      <c r="AL240" s="195">
        <f>IF(Z239=AF240,Z238,0)</f>
        <v>0</v>
      </c>
      <c r="AM240" s="195">
        <f>IF(AA239=AF240,AA238,0)</f>
        <v>0</v>
      </c>
      <c r="AN240" s="195"/>
      <c r="AO240" s="115"/>
      <c r="AP240" s="1"/>
      <c r="AQ240" s="1"/>
      <c r="AR240" s="201"/>
      <c r="AS240" s="201"/>
      <c r="AT240" s="201"/>
      <c r="AU240" s="201"/>
      <c r="AV240" s="201"/>
      <c r="AW240" s="201"/>
      <c r="AX240" s="201"/>
      <c r="AY240" s="201"/>
      <c r="AZ240" s="201"/>
      <c r="BA240" s="201"/>
      <c r="BB240" s="201"/>
      <c r="BC240" s="201"/>
      <c r="BD240" s="201"/>
      <c r="BE240" s="201"/>
      <c r="BF240" s="28"/>
      <c r="BG240" s="28"/>
      <c r="BH240" s="28"/>
    </row>
    <row r="241" spans="1:60" s="10" customFormat="1" ht="15" customHeight="1">
      <c r="A241" s="11"/>
      <c r="B241" s="11"/>
      <c r="C241" s="11"/>
      <c r="D241"/>
      <c r="E241" s="95"/>
      <c r="F241" s="96"/>
      <c r="G241" s="97"/>
      <c r="H241" s="93"/>
      <c r="I241" s="98" t="s">
        <v>60</v>
      </c>
      <c r="J241" s="104"/>
      <c r="K241" s="104"/>
      <c r="L241" s="104"/>
      <c r="M241" s="104"/>
      <c r="N241" s="104"/>
      <c r="O241" s="104"/>
      <c r="P241" s="104"/>
      <c r="Q241" s="139"/>
      <c r="R241"/>
      <c r="S241" s="1"/>
      <c r="T241" s="21"/>
      <c r="U241" s="12"/>
      <c r="V241" s="12"/>
      <c r="W241" s="12"/>
      <c r="X241" s="12"/>
      <c r="Y241" s="12"/>
      <c r="Z241" s="12"/>
      <c r="AA241" s="12"/>
      <c r="AB241" s="12"/>
      <c r="AC241" s="28"/>
      <c r="AD241" s="200"/>
      <c r="AE241" s="200"/>
      <c r="AF241" s="16">
        <f t="shared" si="296"/>
        <v>70</v>
      </c>
      <c r="AG241" s="195">
        <f>IF(U239=AF241,U238,0)</f>
        <v>0</v>
      </c>
      <c r="AH241" s="195">
        <f>IF(V239=AF241,V238,0)</f>
        <v>0</v>
      </c>
      <c r="AI241" s="195">
        <f>IF(W239=AF241,W238,0)</f>
        <v>0</v>
      </c>
      <c r="AJ241" s="195">
        <f>IF(X239=AF241,X238,0)</f>
        <v>0</v>
      </c>
      <c r="AK241" s="195">
        <f>IF(Y239=AF241,Y238,0)</f>
        <v>0</v>
      </c>
      <c r="AL241" s="195">
        <f>IF(Z239=AF241,Z238,0)</f>
        <v>0</v>
      </c>
      <c r="AM241" s="195">
        <f>IF(AA239=AF241,AA238,0)</f>
        <v>0</v>
      </c>
      <c r="AN241" s="195"/>
      <c r="AO241" s="115"/>
      <c r="AP241" s="1"/>
      <c r="AQ241" s="1"/>
      <c r="AR241" s="201"/>
      <c r="AS241" s="201"/>
      <c r="AT241" s="201"/>
      <c r="AU241" s="201"/>
      <c r="AV241" s="201"/>
      <c r="AW241" s="201"/>
      <c r="AX241" s="201"/>
      <c r="AY241" s="201"/>
      <c r="AZ241" s="201"/>
      <c r="BA241" s="201"/>
      <c r="BB241" s="201"/>
      <c r="BC241" s="201"/>
      <c r="BD241" s="201"/>
      <c r="BE241" s="201"/>
      <c r="BF241" s="28"/>
      <c r="BG241" s="28"/>
      <c r="BH241" s="28"/>
    </row>
    <row r="242" spans="1:60" ht="15" customHeight="1" thickBot="1">
      <c r="B242" s="11"/>
      <c r="C242" s="11"/>
      <c r="D242"/>
      <c r="E242" s="99"/>
      <c r="F242" s="100"/>
      <c r="G242" s="101"/>
      <c r="H242" s="102"/>
      <c r="I242" s="103" t="s">
        <v>61</v>
      </c>
      <c r="J242" s="105"/>
      <c r="K242" s="105"/>
      <c r="L242" s="105"/>
      <c r="M242" s="105"/>
      <c r="N242" s="105"/>
      <c r="O242" s="105"/>
      <c r="P242" s="105"/>
      <c r="Q242" s="140"/>
      <c r="R242"/>
      <c r="T242" s="199"/>
      <c r="AF242" s="16">
        <f t="shared" si="296"/>
        <v>0</v>
      </c>
      <c r="AG242" s="195">
        <f>IF(U239=AF242,U238,0)</f>
        <v>0</v>
      </c>
      <c r="AH242" s="195">
        <f>IF(V239=AF242,V238,0)</f>
        <v>0</v>
      </c>
      <c r="AI242" s="195">
        <f>IF(W239=AF242,W238,0)</f>
        <v>0</v>
      </c>
      <c r="AJ242" s="195">
        <f>IF(X239=AF242,X238,0)</f>
        <v>0</v>
      </c>
      <c r="AK242" s="195">
        <f>IF(Y239=AF242,Y238,0)</f>
        <v>0</v>
      </c>
      <c r="AL242" s="195">
        <f>IF(Z239=AF242,Z238,0)</f>
        <v>0</v>
      </c>
      <c r="AM242" s="195">
        <f>IF(AA239=AF242,AA238,0)</f>
        <v>0</v>
      </c>
      <c r="AN242" s="195"/>
      <c r="AR242" s="201"/>
      <c r="AS242" s="201"/>
      <c r="AT242" s="201"/>
      <c r="AU242" s="201"/>
      <c r="AV242" s="201"/>
      <c r="AW242" s="201"/>
      <c r="AX242" s="201"/>
      <c r="AY242" s="201"/>
      <c r="AZ242" s="201"/>
      <c r="BA242" s="201"/>
      <c r="BB242" s="201"/>
      <c r="BC242" s="201"/>
      <c r="BD242" s="201"/>
      <c r="BE242" s="201"/>
      <c r="BH242" s="28"/>
    </row>
    <row r="243" spans="1:60" ht="9" customHeight="1" thickTop="1" thickBot="1">
      <c r="A243" s="11"/>
      <c r="B243" s="11"/>
      <c r="C243" s="11"/>
      <c r="D243"/>
      <c r="E243"/>
      <c r="F243"/>
      <c r="G243"/>
      <c r="H243"/>
      <c r="I243"/>
      <c r="J243"/>
      <c r="K243"/>
      <c r="L243"/>
      <c r="M243"/>
      <c r="N243"/>
      <c r="O243"/>
      <c r="P243"/>
      <c r="Q243"/>
      <c r="R243"/>
      <c r="T243" s="20"/>
      <c r="AR243" s="18"/>
      <c r="AS243" s="18"/>
      <c r="AT243" s="18"/>
      <c r="AU243" s="18"/>
      <c r="AV243" s="18"/>
      <c r="AW243" s="18"/>
      <c r="AX243" s="18"/>
      <c r="AY243" s="18"/>
      <c r="AZ243" s="18"/>
      <c r="BA243" s="18"/>
      <c r="BB243" s="18"/>
      <c r="BC243" s="18"/>
      <c r="BD243" s="18"/>
      <c r="BE243" s="18"/>
      <c r="BH243" s="28"/>
    </row>
    <row r="244" spans="1:60" s="11" customFormat="1" ht="15" customHeight="1" thickTop="1" thickBot="1">
      <c r="D244"/>
      <c r="E244" s="136">
        <v>0</v>
      </c>
      <c r="F244" s="137"/>
      <c r="G244" s="46"/>
      <c r="H244" s="87" t="s">
        <v>45</v>
      </c>
      <c r="I244" s="88">
        <f>VLOOKUP(E244,$B$20:$C$69,2,0)</f>
        <v>0</v>
      </c>
      <c r="J244" s="62">
        <f>J$16</f>
        <v>41729</v>
      </c>
      <c r="K244" s="62">
        <f t="shared" ref="K244:P244" si="305">K$16</f>
        <v>41730</v>
      </c>
      <c r="L244" s="62">
        <f t="shared" si="305"/>
        <v>41731</v>
      </c>
      <c r="M244" s="62">
        <f t="shared" si="305"/>
        <v>41732</v>
      </c>
      <c r="N244" s="62">
        <f t="shared" si="305"/>
        <v>41733</v>
      </c>
      <c r="O244" s="62">
        <f t="shared" si="305"/>
        <v>41734</v>
      </c>
      <c r="P244" s="62">
        <f t="shared" si="305"/>
        <v>41735</v>
      </c>
      <c r="Q244" s="134" t="s">
        <v>46</v>
      </c>
      <c r="R244"/>
      <c r="S244" s="1"/>
      <c r="T244" s="21" t="s">
        <v>47</v>
      </c>
      <c r="U244" s="13">
        <f t="shared" ref="U244" si="306">IF(ISBLANK(J248)=TRUE,(J246-J245)*24,(J246-J245)*24-$G248/60)</f>
        <v>0</v>
      </c>
      <c r="V244" s="13">
        <f t="shared" ref="V244" si="307">IF(ISBLANK(K248)=TRUE,(K246-K245)*24,(K246-K245)*24-$G248/60)</f>
        <v>0</v>
      </c>
      <c r="W244" s="13">
        <f t="shared" ref="W244" si="308">IF(ISBLANK(L248)=TRUE,(L246-L245)*24,(L246-L245)*24-$G248/60)</f>
        <v>0</v>
      </c>
      <c r="X244" s="13">
        <f t="shared" ref="X244" si="309">IF(ISBLANK(M248)=TRUE,(M246-M245)*24,(M246-M245)*24-$G248/60)</f>
        <v>0</v>
      </c>
      <c r="Y244" s="13">
        <f t="shared" ref="Y244" si="310">IF(ISBLANK(N248)=TRUE,(N246-N245)*24,(N246-N245)*24-$G248/60)</f>
        <v>0</v>
      </c>
      <c r="Z244" s="13">
        <f t="shared" ref="Z244" si="311">IF(ISBLANK(O248)=TRUE,(O246-O245)*24,(O246-O245)*24-$G248/60)</f>
        <v>0</v>
      </c>
      <c r="AA244" s="13">
        <f t="shared" ref="AA244" si="312">IF(ISBLANK(P248)=TRUE,(P246-P245)*24,(P246-P245)*24-$G248/60)</f>
        <v>0</v>
      </c>
      <c r="AB244" s="13">
        <f>SUM(U244:AA244)</f>
        <v>0</v>
      </c>
      <c r="AC244" s="28" t="s">
        <v>48</v>
      </c>
      <c r="AD244" s="194">
        <f>MIN(Q246,40)</f>
        <v>0</v>
      </c>
      <c r="AE244" s="195"/>
      <c r="AF244" s="16">
        <f>AF236</f>
        <v>10</v>
      </c>
      <c r="AG244" s="195">
        <f>IF(U247=AF244,U246,0)</f>
        <v>0</v>
      </c>
      <c r="AH244" s="195">
        <f>IF(V247=AF244,V246,0)</f>
        <v>0</v>
      </c>
      <c r="AI244" s="195">
        <f>IF(W247=AF244,W246,0)</f>
        <v>0</v>
      </c>
      <c r="AJ244" s="195">
        <f>IF(X247=AF244,X246,0)</f>
        <v>0</v>
      </c>
      <c r="AK244" s="195">
        <f>IF(Y247=AF244,Y246,0)</f>
        <v>0</v>
      </c>
      <c r="AL244" s="195">
        <f>IF(Z247=AF244,Z246,0)</f>
        <v>0</v>
      </c>
      <c r="AM244" s="195">
        <f>IF(AA247=AF244,AA246,0)</f>
        <v>0</v>
      </c>
      <c r="AN244" s="195"/>
      <c r="AO244" s="115">
        <f>SUM(AG244:AM250)</f>
        <v>0</v>
      </c>
      <c r="AP244" s="1"/>
      <c r="AQ244" s="1"/>
      <c r="AR244" s="18"/>
      <c r="AS244" s="18"/>
      <c r="AT244" s="18"/>
      <c r="AU244" s="18"/>
      <c r="AV244" s="18"/>
      <c r="AW244" s="18"/>
      <c r="AX244" s="18"/>
      <c r="AY244" s="18"/>
      <c r="AZ244" s="18"/>
      <c r="BA244" s="18"/>
      <c r="BB244" s="18"/>
      <c r="BC244" s="18"/>
      <c r="BD244" s="18"/>
      <c r="BE244" s="18"/>
    </row>
    <row r="245" spans="1:60" s="10" customFormat="1" ht="15" customHeight="1">
      <c r="A245" s="11"/>
      <c r="B245" s="11"/>
      <c r="C245" s="11"/>
      <c r="D245"/>
      <c r="E245" s="90" t="s">
        <v>49</v>
      </c>
      <c r="F245" s="91">
        <f>(VLOOKUP(E244,'Employee Data'!$J$5:$L$54,2,0))</f>
        <v>0</v>
      </c>
      <c r="G245" s="58" t="s">
        <v>50</v>
      </c>
      <c r="H245" s="57"/>
      <c r="I245" s="35" t="s">
        <v>51</v>
      </c>
      <c r="J245" s="114"/>
      <c r="K245" s="114"/>
      <c r="L245" s="114"/>
      <c r="M245" s="114"/>
      <c r="N245" s="114"/>
      <c r="O245" s="114"/>
      <c r="P245" s="114"/>
      <c r="Q245" s="135"/>
      <c r="R245" s="89"/>
      <c r="S245" s="1"/>
      <c r="T245" s="196" t="b">
        <v>0</v>
      </c>
      <c r="U245" s="60" t="b">
        <v>0</v>
      </c>
      <c r="V245" s="60" t="b">
        <v>0</v>
      </c>
      <c r="W245" s="60" t="b">
        <v>0</v>
      </c>
      <c r="X245" s="60" t="b">
        <v>0</v>
      </c>
      <c r="Y245" s="60" t="b">
        <v>0</v>
      </c>
      <c r="Z245" s="60" t="b">
        <v>0</v>
      </c>
      <c r="AA245" s="60" t="b">
        <v>0</v>
      </c>
      <c r="AB245" s="12"/>
      <c r="AC245" s="28" t="s">
        <v>52</v>
      </c>
      <c r="AD245" s="194">
        <f>MAX(Q246-AD244,0)</f>
        <v>0</v>
      </c>
      <c r="AE245" s="195">
        <f t="shared" ref="AE245" si="313">IF(T245=TRUE,0,AD245*F245*1.5)</f>
        <v>0</v>
      </c>
      <c r="AF245" s="16">
        <f t="shared" ref="AF245:AF250" si="314">AF237</f>
        <v>20</v>
      </c>
      <c r="AG245" s="195">
        <f>IF(U247=AF245,U246,0)</f>
        <v>0</v>
      </c>
      <c r="AH245" s="195">
        <f>IF(V247=AF245,V246,0)</f>
        <v>0</v>
      </c>
      <c r="AI245" s="195">
        <f>IF(W247=AF245,W246,0)</f>
        <v>0</v>
      </c>
      <c r="AJ245" s="195">
        <f>IF(X247=AF245,X246,0)</f>
        <v>0</v>
      </c>
      <c r="AK245" s="195">
        <f>IF(Y247=AF245,Y246,0)</f>
        <v>0</v>
      </c>
      <c r="AL245" s="195">
        <f>IF(Z247=AF245,Z246,0)</f>
        <v>0</v>
      </c>
      <c r="AM245" s="195">
        <f>IF(AA247=AF245,AA246,0)</f>
        <v>0</v>
      </c>
      <c r="AN245" s="195"/>
      <c r="AO245" s="115"/>
      <c r="AP245" s="1"/>
      <c r="AQ245" s="1"/>
      <c r="AR245" s="19"/>
      <c r="AS245" s="19"/>
      <c r="AT245" s="19"/>
      <c r="AU245" s="19"/>
      <c r="AV245" s="19"/>
      <c r="AW245" s="19"/>
      <c r="AX245" s="19"/>
      <c r="AY245" s="19"/>
      <c r="AZ245" s="19"/>
      <c r="BA245" s="19"/>
      <c r="BB245" s="19"/>
      <c r="BC245" s="19"/>
      <c r="BD245" s="19"/>
      <c r="BE245" s="19"/>
      <c r="BF245" s="28"/>
      <c r="BG245" s="28"/>
      <c r="BH245" s="28"/>
    </row>
    <row r="246" spans="1:60" s="10" customFormat="1" ht="15" customHeight="1">
      <c r="A246" s="11"/>
      <c r="B246" s="11"/>
      <c r="C246" s="11"/>
      <c r="D246"/>
      <c r="E246" s="90" t="s">
        <v>53</v>
      </c>
      <c r="F246" s="91">
        <f>(VLOOKUP(E244,'Employee Data'!$J$5:$L$54,3,0))</f>
        <v>0</v>
      </c>
      <c r="G246" s="58" t="s">
        <v>54</v>
      </c>
      <c r="H246" s="57"/>
      <c r="I246" s="35" t="s">
        <v>55</v>
      </c>
      <c r="J246" s="114"/>
      <c r="K246" s="114"/>
      <c r="L246" s="114"/>
      <c r="M246" s="114"/>
      <c r="N246" s="114"/>
      <c r="O246" s="114"/>
      <c r="P246" s="114"/>
      <c r="Q246" s="138">
        <f>AB244</f>
        <v>0</v>
      </c>
      <c r="R246" s="89"/>
      <c r="S246" s="1"/>
      <c r="T246" s="21" t="s">
        <v>25</v>
      </c>
      <c r="U246" s="13">
        <f t="shared" ref="U246:AA246" si="315">IF($T245=TRUE,$F245*40/7,IF(U245=TRUE,$F246*U244,$F245*U244))</f>
        <v>0</v>
      </c>
      <c r="V246" s="13">
        <f t="shared" si="315"/>
        <v>0</v>
      </c>
      <c r="W246" s="13">
        <f t="shared" si="315"/>
        <v>0</v>
      </c>
      <c r="X246" s="13">
        <f t="shared" si="315"/>
        <v>0</v>
      </c>
      <c r="Y246" s="13">
        <f t="shared" si="315"/>
        <v>0</v>
      </c>
      <c r="Z246" s="13">
        <f t="shared" si="315"/>
        <v>0</v>
      </c>
      <c r="AA246" s="13">
        <f t="shared" si="315"/>
        <v>0</v>
      </c>
      <c r="AB246" s="13"/>
      <c r="AC246" s="28"/>
      <c r="AD246" s="194"/>
      <c r="AE246" s="194"/>
      <c r="AF246" s="16">
        <f t="shared" si="314"/>
        <v>30</v>
      </c>
      <c r="AG246" s="195">
        <f>IF(U247=AF246,U246,0)</f>
        <v>0</v>
      </c>
      <c r="AH246" s="195">
        <f>IF(V247=AF246,V246,0)</f>
        <v>0</v>
      </c>
      <c r="AI246" s="195">
        <f>IF(W247=AF246,W246,0)</f>
        <v>0</v>
      </c>
      <c r="AJ246" s="195">
        <f>IF(X247=AF246,X246,0)</f>
        <v>0</v>
      </c>
      <c r="AK246" s="195">
        <f>IF(Y247=AF246,Y246,0)</f>
        <v>0</v>
      </c>
      <c r="AL246" s="195">
        <f>IF(Z247=AF246,Z246,0)</f>
        <v>0</v>
      </c>
      <c r="AM246" s="195">
        <f>IF(AA247=AF246,AA246,0)</f>
        <v>0</v>
      </c>
      <c r="AN246" s="195"/>
      <c r="AO246" s="115"/>
      <c r="AP246" s="1"/>
      <c r="AQ246" s="1"/>
      <c r="AR246" s="201"/>
      <c r="AS246" s="201"/>
      <c r="AT246" s="201"/>
      <c r="AU246" s="201"/>
      <c r="AV246" s="201"/>
      <c r="AW246" s="201"/>
      <c r="AX246" s="201"/>
      <c r="AY246" s="201"/>
      <c r="AZ246" s="201"/>
      <c r="BA246" s="201"/>
      <c r="BB246" s="201"/>
      <c r="BC246" s="201"/>
      <c r="BD246" s="201"/>
      <c r="BE246" s="201"/>
      <c r="BF246" s="28"/>
      <c r="BG246" s="28"/>
      <c r="BH246" s="28"/>
    </row>
    <row r="247" spans="1:60" s="10" customFormat="1" ht="15" customHeight="1" thickBot="1">
      <c r="A247" s="11"/>
      <c r="B247" s="11"/>
      <c r="C247" s="11"/>
      <c r="D247"/>
      <c r="E247" s="36"/>
      <c r="F247" s="34"/>
      <c r="G247" s="197"/>
      <c r="H247" s="59" t="b">
        <v>0</v>
      </c>
      <c r="I247" s="198"/>
      <c r="J247" s="56" t="s">
        <v>62</v>
      </c>
      <c r="K247" s="56" t="s">
        <v>62</v>
      </c>
      <c r="L247" s="56" t="s">
        <v>62</v>
      </c>
      <c r="M247" s="56" t="s">
        <v>62</v>
      </c>
      <c r="N247" s="56" t="s">
        <v>62</v>
      </c>
      <c r="O247" s="56" t="s">
        <v>62</v>
      </c>
      <c r="P247" s="56" t="s">
        <v>62</v>
      </c>
      <c r="Q247" s="139"/>
      <c r="R247"/>
      <c r="S247" s="1"/>
      <c r="T247" s="21" t="s">
        <v>57</v>
      </c>
      <c r="U247" s="12">
        <f t="shared" ref="U247" si="316">IF(ISBLANK(J250)=TRUE,$I244,J250)</f>
        <v>0</v>
      </c>
      <c r="V247" s="12">
        <f t="shared" ref="V247" si="317">IF(ISBLANK(K250)=TRUE,$I244,K250)</f>
        <v>0</v>
      </c>
      <c r="W247" s="12">
        <f t="shared" ref="W247" si="318">IF(ISBLANK(L250)=TRUE,$I244,L250)</f>
        <v>0</v>
      </c>
      <c r="X247" s="12">
        <f t="shared" ref="X247" si="319">IF(ISBLANK(M250)=TRUE,$I244,M250)</f>
        <v>0</v>
      </c>
      <c r="Y247" s="12">
        <f t="shared" ref="Y247" si="320">IF(ISBLANK(N250)=TRUE,$I244,N250)</f>
        <v>0</v>
      </c>
      <c r="Z247" s="12">
        <f t="shared" ref="Z247" si="321">IF(ISBLANK(O250)=TRUE,$I244,O250)</f>
        <v>0</v>
      </c>
      <c r="AA247" s="12">
        <f t="shared" ref="AA247" si="322">IF(ISBLANK(P250)=TRUE,$I244,P250)</f>
        <v>0</v>
      </c>
      <c r="AB247" s="14"/>
      <c r="AC247" s="28"/>
      <c r="AD247" s="194"/>
      <c r="AE247" s="194"/>
      <c r="AF247" s="16">
        <f t="shared" si="314"/>
        <v>40</v>
      </c>
      <c r="AG247" s="195">
        <f>IF(U247=AF247,U246,0)</f>
        <v>0</v>
      </c>
      <c r="AH247" s="195">
        <f>IF(V247=AF247,V246,0)</f>
        <v>0</v>
      </c>
      <c r="AI247" s="195">
        <f>IF(W247=AF247,W246,0)</f>
        <v>0</v>
      </c>
      <c r="AJ247" s="195">
        <f>IF(X247=AF247,X246,0)</f>
        <v>0</v>
      </c>
      <c r="AK247" s="195">
        <f>IF(Y247=AF247,Y246,0)</f>
        <v>0</v>
      </c>
      <c r="AL247" s="195">
        <f>IF(Z247=AF247,Z246,0)</f>
        <v>0</v>
      </c>
      <c r="AM247" s="195">
        <f>IF(AA247=AF247,AA246,0)</f>
        <v>0</v>
      </c>
      <c r="AN247" s="195"/>
      <c r="AO247" s="115"/>
      <c r="AP247" s="1"/>
      <c r="AQ247" s="1"/>
      <c r="AR247" s="201"/>
      <c r="AS247" s="201"/>
      <c r="AT247" s="201"/>
      <c r="AU247" s="201"/>
      <c r="AV247" s="201"/>
      <c r="AW247" s="201"/>
      <c r="AX247" s="201"/>
      <c r="AY247" s="201"/>
      <c r="AZ247" s="201"/>
      <c r="BA247" s="201"/>
      <c r="BB247" s="201"/>
      <c r="BC247" s="201"/>
      <c r="BD247" s="201"/>
      <c r="BE247" s="201"/>
      <c r="BF247" s="28"/>
      <c r="BG247" s="28"/>
      <c r="BH247" s="28"/>
    </row>
    <row r="248" spans="1:60" s="10" customFormat="1" ht="15" customHeight="1" thickBot="1">
      <c r="A248" s="11"/>
      <c r="B248" s="11"/>
      <c r="C248" s="11"/>
      <c r="D248"/>
      <c r="E248" s="141" t="s">
        <v>58</v>
      </c>
      <c r="F248" s="142"/>
      <c r="G248" s="92"/>
      <c r="H248" s="93"/>
      <c r="I248" s="94" t="s">
        <v>59</v>
      </c>
      <c r="J248" s="114"/>
      <c r="K248" s="104"/>
      <c r="L248" s="104"/>
      <c r="M248" s="104"/>
      <c r="N248" s="104"/>
      <c r="O248" s="104"/>
      <c r="P248" s="104"/>
      <c r="Q248" s="139"/>
      <c r="R248"/>
      <c r="S248" s="1"/>
      <c r="T248" s="199"/>
      <c r="U248" s="28"/>
      <c r="V248" s="28"/>
      <c r="W248" s="28"/>
      <c r="X248" s="28"/>
      <c r="Y248" s="28"/>
      <c r="Z248" s="28"/>
      <c r="AA248" s="28"/>
      <c r="AB248" s="12"/>
      <c r="AC248" s="28"/>
      <c r="AD248" s="200"/>
      <c r="AE248" s="200"/>
      <c r="AF248" s="16">
        <f t="shared" si="314"/>
        <v>60</v>
      </c>
      <c r="AG248" s="195">
        <f>IF(U247=AF248,U246,0)</f>
        <v>0</v>
      </c>
      <c r="AH248" s="195">
        <f>IF(V247=AF248,V246,0)</f>
        <v>0</v>
      </c>
      <c r="AI248" s="195">
        <f>IF(W247=AF248,W246,0)</f>
        <v>0</v>
      </c>
      <c r="AJ248" s="195">
        <f>IF(X247=AF248,X246,0)</f>
        <v>0</v>
      </c>
      <c r="AK248" s="195">
        <f>IF(Y247=AF248,Y246,0)</f>
        <v>0</v>
      </c>
      <c r="AL248" s="195">
        <f>IF(Z247=AF248,Z246,0)</f>
        <v>0</v>
      </c>
      <c r="AM248" s="195">
        <f>IF(AA247=AF248,AA246,0)</f>
        <v>0</v>
      </c>
      <c r="AN248" s="195"/>
      <c r="AO248" s="115"/>
      <c r="AP248" s="1"/>
      <c r="AQ248" s="1"/>
      <c r="AR248" s="201"/>
      <c r="AS248" s="201"/>
      <c r="AT248" s="201"/>
      <c r="AU248" s="201"/>
      <c r="AV248" s="201"/>
      <c r="AW248" s="201"/>
      <c r="AX248" s="201"/>
      <c r="AY248" s="201"/>
      <c r="AZ248" s="201"/>
      <c r="BA248" s="201"/>
      <c r="BB248" s="201"/>
      <c r="BC248" s="201"/>
      <c r="BD248" s="201"/>
      <c r="BE248" s="201"/>
      <c r="BF248" s="28"/>
      <c r="BG248" s="28"/>
      <c r="BH248" s="28"/>
    </row>
    <row r="249" spans="1:60" s="10" customFormat="1" ht="15" customHeight="1">
      <c r="A249" s="11"/>
      <c r="B249" s="11"/>
      <c r="C249" s="11"/>
      <c r="D249"/>
      <c r="E249" s="95"/>
      <c r="F249" s="96"/>
      <c r="G249" s="97"/>
      <c r="H249" s="93"/>
      <c r="I249" s="98" t="s">
        <v>60</v>
      </c>
      <c r="J249" s="104"/>
      <c r="K249" s="104"/>
      <c r="L249" s="104"/>
      <c r="M249" s="104"/>
      <c r="N249" s="104"/>
      <c r="O249" s="104"/>
      <c r="P249" s="104"/>
      <c r="Q249" s="139"/>
      <c r="R249"/>
      <c r="S249" s="1"/>
      <c r="T249" s="21"/>
      <c r="U249" s="12"/>
      <c r="V249" s="12"/>
      <c r="W249" s="12"/>
      <c r="X249" s="12"/>
      <c r="Y249" s="12"/>
      <c r="Z249" s="12"/>
      <c r="AA249" s="12"/>
      <c r="AB249" s="12"/>
      <c r="AC249" s="28"/>
      <c r="AD249" s="200"/>
      <c r="AE249" s="200"/>
      <c r="AF249" s="16">
        <f t="shared" si="314"/>
        <v>70</v>
      </c>
      <c r="AG249" s="195">
        <f>IF(U247=AF249,U246,0)</f>
        <v>0</v>
      </c>
      <c r="AH249" s="195">
        <f>IF(V247=AF249,V246,0)</f>
        <v>0</v>
      </c>
      <c r="AI249" s="195">
        <f>IF(W247=AF249,W246,0)</f>
        <v>0</v>
      </c>
      <c r="AJ249" s="195">
        <f>IF(X247=AF249,X246,0)</f>
        <v>0</v>
      </c>
      <c r="AK249" s="195">
        <f>IF(Y247=AF249,Y246,0)</f>
        <v>0</v>
      </c>
      <c r="AL249" s="195">
        <f>IF(Z247=AF249,Z246,0)</f>
        <v>0</v>
      </c>
      <c r="AM249" s="195">
        <f>IF(AA247=AF249,AA246,0)</f>
        <v>0</v>
      </c>
      <c r="AN249" s="195"/>
      <c r="AO249" s="115"/>
      <c r="AP249" s="1"/>
      <c r="AQ249" s="1"/>
      <c r="AR249" s="201"/>
      <c r="AS249" s="201"/>
      <c r="AT249" s="201"/>
      <c r="AU249" s="201"/>
      <c r="AV249" s="201"/>
      <c r="AW249" s="201"/>
      <c r="AX249" s="201"/>
      <c r="AY249" s="201"/>
      <c r="AZ249" s="201"/>
      <c r="BA249" s="201"/>
      <c r="BB249" s="201"/>
      <c r="BC249" s="201"/>
      <c r="BD249" s="201"/>
      <c r="BE249" s="201"/>
      <c r="BF249" s="28"/>
      <c r="BG249" s="28"/>
      <c r="BH249" s="28"/>
    </row>
    <row r="250" spans="1:60" ht="15" customHeight="1" thickBot="1">
      <c r="B250" s="11"/>
      <c r="C250" s="11"/>
      <c r="D250"/>
      <c r="E250" s="99"/>
      <c r="F250" s="100"/>
      <c r="G250" s="101"/>
      <c r="H250" s="102"/>
      <c r="I250" s="103" t="s">
        <v>61</v>
      </c>
      <c r="J250" s="105"/>
      <c r="K250" s="105"/>
      <c r="L250" s="105"/>
      <c r="M250" s="105"/>
      <c r="N250" s="105"/>
      <c r="O250" s="105"/>
      <c r="P250" s="105"/>
      <c r="Q250" s="140"/>
      <c r="R250"/>
      <c r="T250" s="199"/>
      <c r="AF250" s="16">
        <f t="shared" si="314"/>
        <v>0</v>
      </c>
      <c r="AG250" s="195">
        <f>IF(U247=AF250,U246,0)</f>
        <v>0</v>
      </c>
      <c r="AH250" s="195">
        <f>IF(V247=AF250,V246,0)</f>
        <v>0</v>
      </c>
      <c r="AI250" s="195">
        <f>IF(W247=AF250,W246,0)</f>
        <v>0</v>
      </c>
      <c r="AJ250" s="195">
        <f>IF(X247=AF250,X246,0)</f>
        <v>0</v>
      </c>
      <c r="AK250" s="195">
        <f>IF(Y247=AF250,Y246,0)</f>
        <v>0</v>
      </c>
      <c r="AL250" s="195">
        <f>IF(Z247=AF250,Z246,0)</f>
        <v>0</v>
      </c>
      <c r="AM250" s="195">
        <f>IF(AA247=AF250,AA246,0)</f>
        <v>0</v>
      </c>
      <c r="AN250" s="195"/>
      <c r="AR250" s="201"/>
      <c r="AS250" s="201"/>
      <c r="AT250" s="201"/>
      <c r="AU250" s="201"/>
      <c r="AV250" s="201"/>
      <c r="AW250" s="201"/>
      <c r="AX250" s="201"/>
      <c r="AY250" s="201"/>
      <c r="AZ250" s="201"/>
      <c r="BA250" s="201"/>
      <c r="BB250" s="201"/>
      <c r="BC250" s="201"/>
      <c r="BD250" s="201"/>
      <c r="BE250" s="201"/>
      <c r="BH250" s="28"/>
    </row>
    <row r="251" spans="1:60" ht="9" customHeight="1" thickTop="1" thickBot="1">
      <c r="A251" s="11"/>
      <c r="B251" s="11"/>
      <c r="C251" s="11"/>
      <c r="D251"/>
      <c r="E251"/>
      <c r="F251"/>
      <c r="G251"/>
      <c r="H251"/>
      <c r="I251"/>
      <c r="J251"/>
      <c r="K251"/>
      <c r="L251"/>
      <c r="M251"/>
      <c r="N251"/>
      <c r="O251"/>
      <c r="P251"/>
      <c r="Q251"/>
      <c r="R251"/>
      <c r="T251" s="20"/>
      <c r="AR251" s="18"/>
      <c r="AS251" s="18"/>
      <c r="AT251" s="18"/>
      <c r="AU251" s="18"/>
      <c r="AV251" s="18"/>
      <c r="AW251" s="18"/>
      <c r="AX251" s="18"/>
      <c r="AY251" s="18"/>
      <c r="AZ251" s="18"/>
      <c r="BA251" s="18"/>
      <c r="BB251" s="18"/>
      <c r="BC251" s="18"/>
      <c r="BD251" s="18"/>
      <c r="BE251" s="18"/>
      <c r="BH251" s="28"/>
    </row>
    <row r="252" spans="1:60" s="11" customFormat="1" ht="15" customHeight="1" thickTop="1" thickBot="1">
      <c r="D252"/>
      <c r="E252" s="136">
        <v>0</v>
      </c>
      <c r="F252" s="137"/>
      <c r="G252" s="46"/>
      <c r="H252" s="87" t="s">
        <v>45</v>
      </c>
      <c r="I252" s="88">
        <f>VLOOKUP(E252,$B$20:$C$69,2,0)</f>
        <v>0</v>
      </c>
      <c r="J252" s="62">
        <f>J$16</f>
        <v>41729</v>
      </c>
      <c r="K252" s="62">
        <f t="shared" ref="K252:P252" si="323">K$16</f>
        <v>41730</v>
      </c>
      <c r="L252" s="62">
        <f t="shared" si="323"/>
        <v>41731</v>
      </c>
      <c r="M252" s="62">
        <f t="shared" si="323"/>
        <v>41732</v>
      </c>
      <c r="N252" s="62">
        <f t="shared" si="323"/>
        <v>41733</v>
      </c>
      <c r="O252" s="62">
        <f t="shared" si="323"/>
        <v>41734</v>
      </c>
      <c r="P252" s="62">
        <f t="shared" si="323"/>
        <v>41735</v>
      </c>
      <c r="Q252" s="134" t="s">
        <v>46</v>
      </c>
      <c r="R252"/>
      <c r="S252" s="1"/>
      <c r="T252" s="21" t="s">
        <v>47</v>
      </c>
      <c r="U252" s="13">
        <f t="shared" ref="U252" si="324">IF(ISBLANK(J256)=TRUE,(J254-J253)*24,(J254-J253)*24-$G256/60)</f>
        <v>0</v>
      </c>
      <c r="V252" s="13">
        <f t="shared" ref="V252" si="325">IF(ISBLANK(K256)=TRUE,(K254-K253)*24,(K254-K253)*24-$G256/60)</f>
        <v>0</v>
      </c>
      <c r="W252" s="13">
        <f t="shared" ref="W252" si="326">IF(ISBLANK(L256)=TRUE,(L254-L253)*24,(L254-L253)*24-$G256/60)</f>
        <v>0</v>
      </c>
      <c r="X252" s="13">
        <f t="shared" ref="X252" si="327">IF(ISBLANK(M256)=TRUE,(M254-M253)*24,(M254-M253)*24-$G256/60)</f>
        <v>0</v>
      </c>
      <c r="Y252" s="13">
        <f t="shared" ref="Y252" si="328">IF(ISBLANK(N256)=TRUE,(N254-N253)*24,(N254-N253)*24-$G256/60)</f>
        <v>0</v>
      </c>
      <c r="Z252" s="13">
        <f t="shared" ref="Z252" si="329">IF(ISBLANK(O256)=TRUE,(O254-O253)*24,(O254-O253)*24-$G256/60)</f>
        <v>0</v>
      </c>
      <c r="AA252" s="13">
        <f t="shared" ref="AA252" si="330">IF(ISBLANK(P256)=TRUE,(P254-P253)*24,(P254-P253)*24-$G256/60)</f>
        <v>0</v>
      </c>
      <c r="AB252" s="13">
        <f>SUM(U252:AA252)</f>
        <v>0</v>
      </c>
      <c r="AC252" s="28" t="s">
        <v>48</v>
      </c>
      <c r="AD252" s="194">
        <f>MIN(Q254,40)</f>
        <v>0</v>
      </c>
      <c r="AE252" s="195"/>
      <c r="AF252" s="16">
        <f>AF244</f>
        <v>10</v>
      </c>
      <c r="AG252" s="195">
        <f>IF(U255=AF252,U254,0)</f>
        <v>0</v>
      </c>
      <c r="AH252" s="195">
        <f>IF(V255=AF252,V254,0)</f>
        <v>0</v>
      </c>
      <c r="AI252" s="195">
        <f>IF(W255=AF252,W254,0)</f>
        <v>0</v>
      </c>
      <c r="AJ252" s="195">
        <f>IF(X255=AF252,X254,0)</f>
        <v>0</v>
      </c>
      <c r="AK252" s="195">
        <f>IF(Y255=AF252,Y254,0)</f>
        <v>0</v>
      </c>
      <c r="AL252" s="195">
        <f>IF(Z255=AF252,Z254,0)</f>
        <v>0</v>
      </c>
      <c r="AM252" s="195">
        <f>IF(AA255=AF252,AA254,0)</f>
        <v>0</v>
      </c>
      <c r="AN252" s="195"/>
      <c r="AO252" s="115">
        <f>SUM(AG252:AM258)</f>
        <v>0</v>
      </c>
      <c r="AP252" s="1"/>
      <c r="AQ252" s="1"/>
      <c r="AR252" s="18"/>
      <c r="AS252" s="18"/>
      <c r="AT252" s="18"/>
      <c r="AU252" s="18"/>
      <c r="AV252" s="18"/>
      <c r="AW252" s="18"/>
      <c r="AX252" s="18"/>
      <c r="AY252" s="18"/>
      <c r="AZ252" s="18"/>
      <c r="BA252" s="18"/>
      <c r="BB252" s="18"/>
      <c r="BC252" s="18"/>
      <c r="BD252" s="18"/>
      <c r="BE252" s="18"/>
    </row>
    <row r="253" spans="1:60" s="10" customFormat="1" ht="15" customHeight="1">
      <c r="A253" s="11"/>
      <c r="B253" s="11"/>
      <c r="C253" s="11"/>
      <c r="D253"/>
      <c r="E253" s="90" t="s">
        <v>49</v>
      </c>
      <c r="F253" s="91">
        <f>(VLOOKUP(E252,'Employee Data'!$J$5:$L$54,2,0))</f>
        <v>0</v>
      </c>
      <c r="G253" s="58" t="s">
        <v>50</v>
      </c>
      <c r="H253" s="57"/>
      <c r="I253" s="35" t="s">
        <v>51</v>
      </c>
      <c r="J253" s="114"/>
      <c r="K253" s="114"/>
      <c r="L253" s="114"/>
      <c r="M253" s="114"/>
      <c r="N253" s="114"/>
      <c r="O253" s="114"/>
      <c r="P253" s="114"/>
      <c r="Q253" s="135"/>
      <c r="R253" s="89"/>
      <c r="S253" s="1"/>
      <c r="T253" s="196" t="b">
        <v>0</v>
      </c>
      <c r="U253" s="60" t="b">
        <v>0</v>
      </c>
      <c r="V253" s="60" t="b">
        <v>0</v>
      </c>
      <c r="W253" s="60" t="b">
        <v>0</v>
      </c>
      <c r="X253" s="60" t="b">
        <v>0</v>
      </c>
      <c r="Y253" s="60" t="b">
        <v>0</v>
      </c>
      <c r="Z253" s="60" t="b">
        <v>0</v>
      </c>
      <c r="AA253" s="60" t="b">
        <v>0</v>
      </c>
      <c r="AB253" s="12"/>
      <c r="AC253" s="28" t="s">
        <v>52</v>
      </c>
      <c r="AD253" s="194">
        <f>MAX(Q254-AD252,0)</f>
        <v>0</v>
      </c>
      <c r="AE253" s="195">
        <f t="shared" ref="AE253" si="331">IF(T253=TRUE,0,AD253*F253*1.5)</f>
        <v>0</v>
      </c>
      <c r="AF253" s="16">
        <f t="shared" ref="AF253:AF258" si="332">AF245</f>
        <v>20</v>
      </c>
      <c r="AG253" s="195">
        <f>IF(U255=AF253,U254,0)</f>
        <v>0</v>
      </c>
      <c r="AH253" s="195">
        <f>IF(V255=AF253,V254,0)</f>
        <v>0</v>
      </c>
      <c r="AI253" s="195">
        <f>IF(W255=AF253,W254,0)</f>
        <v>0</v>
      </c>
      <c r="AJ253" s="195">
        <f>IF(X255=AF253,X254,0)</f>
        <v>0</v>
      </c>
      <c r="AK253" s="195">
        <f>IF(Y255=AF253,Y254,0)</f>
        <v>0</v>
      </c>
      <c r="AL253" s="195">
        <f>IF(Z255=AF253,Z254,0)</f>
        <v>0</v>
      </c>
      <c r="AM253" s="195">
        <f>IF(AA255=AF253,AA254,0)</f>
        <v>0</v>
      </c>
      <c r="AN253" s="195"/>
      <c r="AO253" s="115"/>
      <c r="AP253" s="1"/>
      <c r="AQ253" s="1"/>
      <c r="AR253" s="19"/>
      <c r="AS253" s="19"/>
      <c r="AT253" s="19"/>
      <c r="AU253" s="19"/>
      <c r="AV253" s="19"/>
      <c r="AW253" s="19"/>
      <c r="AX253" s="19"/>
      <c r="AY253" s="19"/>
      <c r="AZ253" s="19"/>
      <c r="BA253" s="19"/>
      <c r="BB253" s="19"/>
      <c r="BC253" s="19"/>
      <c r="BD253" s="19"/>
      <c r="BE253" s="19"/>
      <c r="BF253" s="28"/>
      <c r="BG253" s="28"/>
      <c r="BH253" s="28"/>
    </row>
    <row r="254" spans="1:60" s="10" customFormat="1" ht="15" customHeight="1">
      <c r="A254" s="11"/>
      <c r="B254" s="11"/>
      <c r="C254" s="11"/>
      <c r="D254"/>
      <c r="E254" s="90" t="s">
        <v>53</v>
      </c>
      <c r="F254" s="91">
        <f>(VLOOKUP(E252,'Employee Data'!$J$5:$L$54,3,0))</f>
        <v>0</v>
      </c>
      <c r="G254" s="58" t="s">
        <v>54</v>
      </c>
      <c r="H254" s="57"/>
      <c r="I254" s="35" t="s">
        <v>55</v>
      </c>
      <c r="J254" s="114"/>
      <c r="K254" s="114"/>
      <c r="L254" s="114"/>
      <c r="M254" s="114"/>
      <c r="N254" s="114"/>
      <c r="O254" s="114"/>
      <c r="P254" s="114"/>
      <c r="Q254" s="138">
        <f>AB252</f>
        <v>0</v>
      </c>
      <c r="R254" s="89"/>
      <c r="S254" s="1"/>
      <c r="T254" s="21" t="s">
        <v>25</v>
      </c>
      <c r="U254" s="13">
        <f t="shared" ref="U254:AA254" si="333">IF($T253=TRUE,$F253*40/7,IF(U253=TRUE,$F254*U252,$F253*U252))</f>
        <v>0</v>
      </c>
      <c r="V254" s="13">
        <f t="shared" si="333"/>
        <v>0</v>
      </c>
      <c r="W254" s="13">
        <f t="shared" si="333"/>
        <v>0</v>
      </c>
      <c r="X254" s="13">
        <f t="shared" si="333"/>
        <v>0</v>
      </c>
      <c r="Y254" s="13">
        <f t="shared" si="333"/>
        <v>0</v>
      </c>
      <c r="Z254" s="13">
        <f t="shared" si="333"/>
        <v>0</v>
      </c>
      <c r="AA254" s="13">
        <f t="shared" si="333"/>
        <v>0</v>
      </c>
      <c r="AB254" s="13"/>
      <c r="AC254" s="28"/>
      <c r="AD254" s="194"/>
      <c r="AE254" s="194"/>
      <c r="AF254" s="16">
        <f t="shared" si="332"/>
        <v>30</v>
      </c>
      <c r="AG254" s="195">
        <f>IF(U255=AF254,U254,0)</f>
        <v>0</v>
      </c>
      <c r="AH254" s="195">
        <f>IF(V255=AF254,V254,0)</f>
        <v>0</v>
      </c>
      <c r="AI254" s="195">
        <f>IF(W255=AF254,W254,0)</f>
        <v>0</v>
      </c>
      <c r="AJ254" s="195">
        <f>IF(X255=AF254,X254,0)</f>
        <v>0</v>
      </c>
      <c r="AK254" s="195">
        <f>IF(Y255=AF254,Y254,0)</f>
        <v>0</v>
      </c>
      <c r="AL254" s="195">
        <f>IF(Z255=AF254,Z254,0)</f>
        <v>0</v>
      </c>
      <c r="AM254" s="195">
        <f>IF(AA255=AF254,AA254,0)</f>
        <v>0</v>
      </c>
      <c r="AN254" s="195"/>
      <c r="AO254" s="115"/>
      <c r="AP254" s="1"/>
      <c r="AQ254" s="1"/>
      <c r="AR254" s="201"/>
      <c r="AS254" s="201"/>
      <c r="AT254" s="201"/>
      <c r="AU254" s="201"/>
      <c r="AV254" s="201"/>
      <c r="AW254" s="201"/>
      <c r="AX254" s="201"/>
      <c r="AY254" s="201"/>
      <c r="AZ254" s="201"/>
      <c r="BA254" s="201"/>
      <c r="BB254" s="201"/>
      <c r="BC254" s="201"/>
      <c r="BD254" s="201"/>
      <c r="BE254" s="201"/>
      <c r="BF254" s="28"/>
      <c r="BG254" s="28"/>
      <c r="BH254" s="28"/>
    </row>
    <row r="255" spans="1:60" s="10" customFormat="1" ht="15" customHeight="1" thickBot="1">
      <c r="A255" s="11"/>
      <c r="B255" s="11"/>
      <c r="C255" s="11"/>
      <c r="D255"/>
      <c r="E255" s="36"/>
      <c r="F255" s="34"/>
      <c r="G255" s="197"/>
      <c r="H255" s="59" t="b">
        <v>0</v>
      </c>
      <c r="I255" s="198"/>
      <c r="J255" s="56" t="s">
        <v>62</v>
      </c>
      <c r="K255" s="56" t="s">
        <v>62</v>
      </c>
      <c r="L255" s="56" t="s">
        <v>62</v>
      </c>
      <c r="M255" s="56" t="s">
        <v>62</v>
      </c>
      <c r="N255" s="56" t="s">
        <v>62</v>
      </c>
      <c r="O255" s="56" t="s">
        <v>62</v>
      </c>
      <c r="P255" s="56" t="s">
        <v>62</v>
      </c>
      <c r="Q255" s="139"/>
      <c r="R255"/>
      <c r="S255" s="1"/>
      <c r="T255" s="21" t="s">
        <v>57</v>
      </c>
      <c r="U255" s="12">
        <f t="shared" ref="U255" si="334">IF(ISBLANK(J258)=TRUE,$I252,J258)</f>
        <v>0</v>
      </c>
      <c r="V255" s="12">
        <f t="shared" ref="V255" si="335">IF(ISBLANK(K258)=TRUE,$I252,K258)</f>
        <v>0</v>
      </c>
      <c r="W255" s="12">
        <f t="shared" ref="W255" si="336">IF(ISBLANK(L258)=TRUE,$I252,L258)</f>
        <v>0</v>
      </c>
      <c r="X255" s="12">
        <f t="shared" ref="X255" si="337">IF(ISBLANK(M258)=TRUE,$I252,M258)</f>
        <v>0</v>
      </c>
      <c r="Y255" s="12">
        <f t="shared" ref="Y255" si="338">IF(ISBLANK(N258)=TRUE,$I252,N258)</f>
        <v>0</v>
      </c>
      <c r="Z255" s="12">
        <f t="shared" ref="Z255" si="339">IF(ISBLANK(O258)=TRUE,$I252,O258)</f>
        <v>0</v>
      </c>
      <c r="AA255" s="12">
        <f t="shared" ref="AA255" si="340">IF(ISBLANK(P258)=TRUE,$I252,P258)</f>
        <v>0</v>
      </c>
      <c r="AB255" s="14"/>
      <c r="AC255" s="28"/>
      <c r="AD255" s="194"/>
      <c r="AE255" s="194"/>
      <c r="AF255" s="16">
        <f t="shared" si="332"/>
        <v>40</v>
      </c>
      <c r="AG255" s="195">
        <f>IF(U255=AF255,U254,0)</f>
        <v>0</v>
      </c>
      <c r="AH255" s="195">
        <f>IF(V255=AF255,V254,0)</f>
        <v>0</v>
      </c>
      <c r="AI255" s="195">
        <f>IF(W255=AF255,W254,0)</f>
        <v>0</v>
      </c>
      <c r="AJ255" s="195">
        <f>IF(X255=AF255,X254,0)</f>
        <v>0</v>
      </c>
      <c r="AK255" s="195">
        <f>IF(Y255=AF255,Y254,0)</f>
        <v>0</v>
      </c>
      <c r="AL255" s="195">
        <f>IF(Z255=AF255,Z254,0)</f>
        <v>0</v>
      </c>
      <c r="AM255" s="195">
        <f>IF(AA255=AF255,AA254,0)</f>
        <v>0</v>
      </c>
      <c r="AN255" s="195"/>
      <c r="AO255" s="115"/>
      <c r="AP255" s="1"/>
      <c r="AQ255" s="1"/>
      <c r="AR255" s="201"/>
      <c r="AS255" s="201"/>
      <c r="AT255" s="201"/>
      <c r="AU255" s="201"/>
      <c r="AV255" s="201"/>
      <c r="AW255" s="201"/>
      <c r="AX255" s="201"/>
      <c r="AY255" s="201"/>
      <c r="AZ255" s="201"/>
      <c r="BA255" s="201"/>
      <c r="BB255" s="201"/>
      <c r="BC255" s="201"/>
      <c r="BD255" s="201"/>
      <c r="BE255" s="201"/>
      <c r="BF255" s="28"/>
      <c r="BG255" s="28"/>
      <c r="BH255" s="28"/>
    </row>
    <row r="256" spans="1:60" s="10" customFormat="1" ht="15" customHeight="1" thickBot="1">
      <c r="A256" s="11"/>
      <c r="B256" s="11"/>
      <c r="C256" s="11"/>
      <c r="D256"/>
      <c r="E256" s="141" t="s">
        <v>58</v>
      </c>
      <c r="F256" s="142"/>
      <c r="G256" s="92"/>
      <c r="H256" s="93"/>
      <c r="I256" s="94" t="s">
        <v>59</v>
      </c>
      <c r="J256" s="114"/>
      <c r="K256" s="104"/>
      <c r="L256" s="104"/>
      <c r="M256" s="104"/>
      <c r="N256" s="104"/>
      <c r="O256" s="104"/>
      <c r="P256" s="104"/>
      <c r="Q256" s="139"/>
      <c r="R256"/>
      <c r="S256" s="1"/>
      <c r="T256" s="199"/>
      <c r="U256" s="28"/>
      <c r="V256" s="28"/>
      <c r="W256" s="28"/>
      <c r="X256" s="28"/>
      <c r="Y256" s="28"/>
      <c r="Z256" s="28"/>
      <c r="AA256" s="28"/>
      <c r="AB256" s="12"/>
      <c r="AC256" s="28"/>
      <c r="AD256" s="200"/>
      <c r="AE256" s="200"/>
      <c r="AF256" s="16">
        <f t="shared" si="332"/>
        <v>60</v>
      </c>
      <c r="AG256" s="195">
        <f>IF(U255=AF256,U254,0)</f>
        <v>0</v>
      </c>
      <c r="AH256" s="195">
        <f>IF(V255=AF256,V254,0)</f>
        <v>0</v>
      </c>
      <c r="AI256" s="195">
        <f>IF(W255=AF256,W254,0)</f>
        <v>0</v>
      </c>
      <c r="AJ256" s="195">
        <f>IF(X255=AF256,X254,0)</f>
        <v>0</v>
      </c>
      <c r="AK256" s="195">
        <f>IF(Y255=AF256,Y254,0)</f>
        <v>0</v>
      </c>
      <c r="AL256" s="195">
        <f>IF(Z255=AF256,Z254,0)</f>
        <v>0</v>
      </c>
      <c r="AM256" s="195">
        <f>IF(AA255=AF256,AA254,0)</f>
        <v>0</v>
      </c>
      <c r="AN256" s="195"/>
      <c r="AO256" s="115"/>
      <c r="AP256" s="1"/>
      <c r="AQ256" s="1"/>
      <c r="AR256" s="201"/>
      <c r="AS256" s="201"/>
      <c r="AT256" s="201"/>
      <c r="AU256" s="201"/>
      <c r="AV256" s="201"/>
      <c r="AW256" s="201"/>
      <c r="AX256" s="201"/>
      <c r="AY256" s="201"/>
      <c r="AZ256" s="201"/>
      <c r="BA256" s="201"/>
      <c r="BB256" s="201"/>
      <c r="BC256" s="201"/>
      <c r="BD256" s="201"/>
      <c r="BE256" s="201"/>
      <c r="BF256" s="28"/>
      <c r="BG256" s="28"/>
      <c r="BH256" s="28"/>
    </row>
    <row r="257" spans="1:60" s="10" customFormat="1" ht="15" customHeight="1">
      <c r="A257" s="11"/>
      <c r="B257" s="11"/>
      <c r="C257" s="11"/>
      <c r="D257"/>
      <c r="E257" s="95"/>
      <c r="F257" s="96"/>
      <c r="G257" s="97"/>
      <c r="H257" s="93"/>
      <c r="I257" s="98" t="s">
        <v>60</v>
      </c>
      <c r="J257" s="104"/>
      <c r="K257" s="104"/>
      <c r="L257" s="104"/>
      <c r="M257" s="104"/>
      <c r="N257" s="104"/>
      <c r="O257" s="104"/>
      <c r="P257" s="104"/>
      <c r="Q257" s="139"/>
      <c r="R257"/>
      <c r="S257" s="1"/>
      <c r="T257" s="21"/>
      <c r="U257" s="12"/>
      <c r="V257" s="12"/>
      <c r="W257" s="12"/>
      <c r="X257" s="12"/>
      <c r="Y257" s="12"/>
      <c r="Z257" s="12"/>
      <c r="AA257" s="12"/>
      <c r="AB257" s="12"/>
      <c r="AC257" s="28"/>
      <c r="AD257" s="200"/>
      <c r="AE257" s="200"/>
      <c r="AF257" s="16">
        <f t="shared" si="332"/>
        <v>70</v>
      </c>
      <c r="AG257" s="195">
        <f>IF(U255=AF257,U254,0)</f>
        <v>0</v>
      </c>
      <c r="AH257" s="195">
        <f>IF(V255=AF257,V254,0)</f>
        <v>0</v>
      </c>
      <c r="AI257" s="195">
        <f>IF(W255=AF257,W254,0)</f>
        <v>0</v>
      </c>
      <c r="AJ257" s="195">
        <f>IF(X255=AF257,X254,0)</f>
        <v>0</v>
      </c>
      <c r="AK257" s="195">
        <f>IF(Y255=AF257,Y254,0)</f>
        <v>0</v>
      </c>
      <c r="AL257" s="195">
        <f>IF(Z255=AF257,Z254,0)</f>
        <v>0</v>
      </c>
      <c r="AM257" s="195">
        <f>IF(AA255=AF257,AA254,0)</f>
        <v>0</v>
      </c>
      <c r="AN257" s="195"/>
      <c r="AO257" s="115"/>
      <c r="AP257" s="1"/>
      <c r="AQ257" s="1"/>
      <c r="AR257" s="201"/>
      <c r="AS257" s="201"/>
      <c r="AT257" s="201"/>
      <c r="AU257" s="201"/>
      <c r="AV257" s="201"/>
      <c r="AW257" s="201"/>
      <c r="AX257" s="201"/>
      <c r="AY257" s="201"/>
      <c r="AZ257" s="201"/>
      <c r="BA257" s="201"/>
      <c r="BB257" s="201"/>
      <c r="BC257" s="201"/>
      <c r="BD257" s="201"/>
      <c r="BE257" s="201"/>
      <c r="BF257" s="28"/>
      <c r="BG257" s="28"/>
      <c r="BH257" s="28"/>
    </row>
    <row r="258" spans="1:60" ht="15" customHeight="1" thickBot="1">
      <c r="B258" s="11"/>
      <c r="C258" s="11"/>
      <c r="D258"/>
      <c r="E258" s="99"/>
      <c r="F258" s="100"/>
      <c r="G258" s="101"/>
      <c r="H258" s="102"/>
      <c r="I258" s="103" t="s">
        <v>61</v>
      </c>
      <c r="J258" s="105"/>
      <c r="K258" s="105"/>
      <c r="L258" s="105"/>
      <c r="M258" s="105"/>
      <c r="N258" s="105"/>
      <c r="O258" s="105"/>
      <c r="P258" s="105"/>
      <c r="Q258" s="140"/>
      <c r="R258"/>
      <c r="T258" s="199"/>
      <c r="AF258" s="16">
        <f t="shared" si="332"/>
        <v>0</v>
      </c>
      <c r="AG258" s="195">
        <f>IF(U255=AF258,U254,0)</f>
        <v>0</v>
      </c>
      <c r="AH258" s="195">
        <f>IF(V255=AF258,V254,0)</f>
        <v>0</v>
      </c>
      <c r="AI258" s="195">
        <f>IF(W255=AF258,W254,0)</f>
        <v>0</v>
      </c>
      <c r="AJ258" s="195">
        <f>IF(X255=AF258,X254,0)</f>
        <v>0</v>
      </c>
      <c r="AK258" s="195">
        <f>IF(Y255=AF258,Y254,0)</f>
        <v>0</v>
      </c>
      <c r="AL258" s="195">
        <f>IF(Z255=AF258,Z254,0)</f>
        <v>0</v>
      </c>
      <c r="AM258" s="195">
        <f>IF(AA255=AF258,AA254,0)</f>
        <v>0</v>
      </c>
      <c r="AN258" s="195"/>
      <c r="AR258" s="201"/>
      <c r="AS258" s="201"/>
      <c r="AT258" s="201"/>
      <c r="AU258" s="201"/>
      <c r="AV258" s="201"/>
      <c r="AW258" s="201"/>
      <c r="AX258" s="201"/>
      <c r="AY258" s="201"/>
      <c r="AZ258" s="201"/>
      <c r="BA258" s="201"/>
      <c r="BB258" s="201"/>
      <c r="BC258" s="201"/>
      <c r="BD258" s="201"/>
      <c r="BE258" s="201"/>
      <c r="BH258" s="28"/>
    </row>
    <row r="259" spans="1:60" ht="9" customHeight="1" thickTop="1" thickBot="1">
      <c r="A259" s="11"/>
      <c r="B259" s="11"/>
      <c r="C259" s="11"/>
      <c r="D259"/>
      <c r="E259"/>
      <c r="F259"/>
      <c r="G259"/>
      <c r="H259"/>
      <c r="I259"/>
      <c r="J259"/>
      <c r="K259"/>
      <c r="L259"/>
      <c r="M259"/>
      <c r="N259"/>
      <c r="O259"/>
      <c r="P259"/>
      <c r="Q259"/>
      <c r="R259"/>
      <c r="T259" s="20"/>
      <c r="AR259" s="18"/>
      <c r="AS259" s="18"/>
      <c r="AT259" s="18"/>
      <c r="AU259" s="18"/>
      <c r="AV259" s="18"/>
      <c r="AW259" s="18"/>
      <c r="AX259" s="18"/>
      <c r="AY259" s="18"/>
      <c r="AZ259" s="18"/>
      <c r="BA259" s="18"/>
      <c r="BB259" s="18"/>
      <c r="BC259" s="18"/>
      <c r="BD259" s="18"/>
      <c r="BE259" s="18"/>
      <c r="BH259" s="28"/>
    </row>
    <row r="260" spans="1:60" s="11" customFormat="1" ht="15" customHeight="1" thickTop="1" thickBot="1">
      <c r="D260"/>
      <c r="E260" s="136">
        <v>0</v>
      </c>
      <c r="F260" s="137"/>
      <c r="G260" s="46"/>
      <c r="H260" s="87" t="s">
        <v>45</v>
      </c>
      <c r="I260" s="88">
        <f>VLOOKUP(E260,$B$20:$C$69,2,0)</f>
        <v>0</v>
      </c>
      <c r="J260" s="62">
        <f>J$16</f>
        <v>41729</v>
      </c>
      <c r="K260" s="62">
        <f t="shared" ref="K260:P260" si="341">K$16</f>
        <v>41730</v>
      </c>
      <c r="L260" s="62">
        <f t="shared" si="341"/>
        <v>41731</v>
      </c>
      <c r="M260" s="62">
        <f t="shared" si="341"/>
        <v>41732</v>
      </c>
      <c r="N260" s="62">
        <f t="shared" si="341"/>
        <v>41733</v>
      </c>
      <c r="O260" s="62">
        <f t="shared" si="341"/>
        <v>41734</v>
      </c>
      <c r="P260" s="62">
        <f t="shared" si="341"/>
        <v>41735</v>
      </c>
      <c r="Q260" s="134" t="s">
        <v>46</v>
      </c>
      <c r="R260"/>
      <c r="S260" s="1"/>
      <c r="T260" s="21" t="s">
        <v>47</v>
      </c>
      <c r="U260" s="13">
        <f t="shared" ref="U260" si="342">IF(ISBLANK(J264)=TRUE,(J262-J261)*24,(J262-J261)*24-$G264/60)</f>
        <v>0</v>
      </c>
      <c r="V260" s="13">
        <f t="shared" ref="V260" si="343">IF(ISBLANK(K264)=TRUE,(K262-K261)*24,(K262-K261)*24-$G264/60)</f>
        <v>0</v>
      </c>
      <c r="W260" s="13">
        <f t="shared" ref="W260" si="344">IF(ISBLANK(L264)=TRUE,(L262-L261)*24,(L262-L261)*24-$G264/60)</f>
        <v>0</v>
      </c>
      <c r="X260" s="13">
        <f t="shared" ref="X260" si="345">IF(ISBLANK(M264)=TRUE,(M262-M261)*24,(M262-M261)*24-$G264/60)</f>
        <v>0</v>
      </c>
      <c r="Y260" s="13">
        <f t="shared" ref="Y260" si="346">IF(ISBLANK(N264)=TRUE,(N262-N261)*24,(N262-N261)*24-$G264/60)</f>
        <v>0</v>
      </c>
      <c r="Z260" s="13">
        <f t="shared" ref="Z260" si="347">IF(ISBLANK(O264)=TRUE,(O262-O261)*24,(O262-O261)*24-$G264/60)</f>
        <v>0</v>
      </c>
      <c r="AA260" s="13">
        <f t="shared" ref="AA260" si="348">IF(ISBLANK(P264)=TRUE,(P262-P261)*24,(P262-P261)*24-$G264/60)</f>
        <v>0</v>
      </c>
      <c r="AB260" s="13">
        <f>SUM(U260:AA260)</f>
        <v>0</v>
      </c>
      <c r="AC260" s="28" t="s">
        <v>48</v>
      </c>
      <c r="AD260" s="194">
        <f>MIN(Q262,40)</f>
        <v>0</v>
      </c>
      <c r="AE260" s="195"/>
      <c r="AF260" s="16">
        <f>AF252</f>
        <v>10</v>
      </c>
      <c r="AG260" s="195">
        <f>IF(U263=AF260,U262,0)</f>
        <v>0</v>
      </c>
      <c r="AH260" s="195">
        <f>IF(V263=AF260,V262,0)</f>
        <v>0</v>
      </c>
      <c r="AI260" s="195">
        <f>IF(W263=AF260,W262,0)</f>
        <v>0</v>
      </c>
      <c r="AJ260" s="195">
        <f>IF(X263=AF260,X262,0)</f>
        <v>0</v>
      </c>
      <c r="AK260" s="195">
        <f>IF(Y263=AF260,Y262,0)</f>
        <v>0</v>
      </c>
      <c r="AL260" s="195">
        <f>IF(Z263=AF260,Z262,0)</f>
        <v>0</v>
      </c>
      <c r="AM260" s="195">
        <f>IF(AA263=AF260,AA262,0)</f>
        <v>0</v>
      </c>
      <c r="AN260" s="195"/>
      <c r="AO260" s="115">
        <f>SUM(AG260:AM266)</f>
        <v>0</v>
      </c>
      <c r="AP260" s="1"/>
      <c r="AQ260" s="1"/>
      <c r="AR260" s="18"/>
      <c r="AS260" s="18"/>
      <c r="AT260" s="18"/>
      <c r="AU260" s="18"/>
      <c r="AV260" s="18"/>
      <c r="AW260" s="18"/>
      <c r="AX260" s="18"/>
      <c r="AY260" s="18"/>
      <c r="AZ260" s="18"/>
      <c r="BA260" s="18"/>
      <c r="BB260" s="18"/>
      <c r="BC260" s="18"/>
      <c r="BD260" s="18"/>
      <c r="BE260" s="18"/>
    </row>
    <row r="261" spans="1:60" s="10" customFormat="1" ht="15" customHeight="1">
      <c r="A261" s="11"/>
      <c r="B261" s="11"/>
      <c r="C261" s="11"/>
      <c r="D261"/>
      <c r="E261" s="90" t="s">
        <v>49</v>
      </c>
      <c r="F261" s="91">
        <f>(VLOOKUP(E260,'Employee Data'!$J$5:$L$54,2,0))</f>
        <v>0</v>
      </c>
      <c r="G261" s="58" t="s">
        <v>50</v>
      </c>
      <c r="H261" s="57"/>
      <c r="I261" s="35" t="s">
        <v>51</v>
      </c>
      <c r="J261" s="114"/>
      <c r="K261" s="114"/>
      <c r="L261" s="114"/>
      <c r="M261" s="114"/>
      <c r="N261" s="114"/>
      <c r="O261" s="114"/>
      <c r="P261" s="114"/>
      <c r="Q261" s="135"/>
      <c r="R261" s="89"/>
      <c r="S261" s="1"/>
      <c r="T261" s="196" t="b">
        <v>0</v>
      </c>
      <c r="U261" s="60" t="b">
        <v>0</v>
      </c>
      <c r="V261" s="60" t="b">
        <v>0</v>
      </c>
      <c r="W261" s="60" t="b">
        <v>0</v>
      </c>
      <c r="X261" s="60" t="b">
        <v>0</v>
      </c>
      <c r="Y261" s="60" t="b">
        <v>0</v>
      </c>
      <c r="Z261" s="60" t="b">
        <v>0</v>
      </c>
      <c r="AA261" s="60" t="b">
        <v>0</v>
      </c>
      <c r="AB261" s="12"/>
      <c r="AC261" s="28" t="s">
        <v>52</v>
      </c>
      <c r="AD261" s="194">
        <f>MAX(Q262-AD260,0)</f>
        <v>0</v>
      </c>
      <c r="AE261" s="195">
        <f t="shared" ref="AE261" si="349">IF(T261=TRUE,0,AD261*F261*1.5)</f>
        <v>0</v>
      </c>
      <c r="AF261" s="16">
        <f t="shared" ref="AF261:AF266" si="350">AF253</f>
        <v>20</v>
      </c>
      <c r="AG261" s="195">
        <f>IF(U263=AF261,U262,0)</f>
        <v>0</v>
      </c>
      <c r="AH261" s="195">
        <f>IF(V263=AF261,V262,0)</f>
        <v>0</v>
      </c>
      <c r="AI261" s="195">
        <f>IF(W263=AF261,W262,0)</f>
        <v>0</v>
      </c>
      <c r="AJ261" s="195">
        <f>IF(X263=AF261,X262,0)</f>
        <v>0</v>
      </c>
      <c r="AK261" s="195">
        <f>IF(Y263=AF261,Y262,0)</f>
        <v>0</v>
      </c>
      <c r="AL261" s="195">
        <f>IF(Z263=AF261,Z262,0)</f>
        <v>0</v>
      </c>
      <c r="AM261" s="195">
        <f>IF(AA263=AF261,AA262,0)</f>
        <v>0</v>
      </c>
      <c r="AN261" s="195"/>
      <c r="AO261" s="115"/>
      <c r="AP261" s="1"/>
      <c r="AQ261" s="1"/>
      <c r="AR261" s="19"/>
      <c r="AS261" s="19"/>
      <c r="AT261" s="19"/>
      <c r="AU261" s="19"/>
      <c r="AV261" s="19"/>
      <c r="AW261" s="19"/>
      <c r="AX261" s="19"/>
      <c r="AY261" s="19"/>
      <c r="AZ261" s="19"/>
      <c r="BA261" s="19"/>
      <c r="BB261" s="19"/>
      <c r="BC261" s="19"/>
      <c r="BD261" s="19"/>
      <c r="BE261" s="19"/>
      <c r="BF261" s="28"/>
      <c r="BG261" s="28"/>
      <c r="BH261" s="28"/>
    </row>
    <row r="262" spans="1:60" s="10" customFormat="1" ht="15" customHeight="1">
      <c r="A262" s="11"/>
      <c r="B262" s="11"/>
      <c r="C262" s="11"/>
      <c r="D262"/>
      <c r="E262" s="90" t="s">
        <v>53</v>
      </c>
      <c r="F262" s="91">
        <f>(VLOOKUP(E260,'Employee Data'!$J$5:$L$54,3,0))</f>
        <v>0</v>
      </c>
      <c r="G262" s="58" t="s">
        <v>54</v>
      </c>
      <c r="H262" s="57"/>
      <c r="I262" s="35" t="s">
        <v>55</v>
      </c>
      <c r="J262" s="114"/>
      <c r="K262" s="114"/>
      <c r="L262" s="114"/>
      <c r="M262" s="114"/>
      <c r="N262" s="114"/>
      <c r="O262" s="114"/>
      <c r="P262" s="114"/>
      <c r="Q262" s="138">
        <f>AB260</f>
        <v>0</v>
      </c>
      <c r="R262" s="89"/>
      <c r="S262" s="1"/>
      <c r="T262" s="21" t="s">
        <v>25</v>
      </c>
      <c r="U262" s="13">
        <f t="shared" ref="U262:AA262" si="351">IF($T261=TRUE,$F261*40/7,IF(U261=TRUE,$F262*U260,$F261*U260))</f>
        <v>0</v>
      </c>
      <c r="V262" s="13">
        <f t="shared" si="351"/>
        <v>0</v>
      </c>
      <c r="W262" s="13">
        <f t="shared" si="351"/>
        <v>0</v>
      </c>
      <c r="X262" s="13">
        <f t="shared" si="351"/>
        <v>0</v>
      </c>
      <c r="Y262" s="13">
        <f t="shared" si="351"/>
        <v>0</v>
      </c>
      <c r="Z262" s="13">
        <f t="shared" si="351"/>
        <v>0</v>
      </c>
      <c r="AA262" s="13">
        <f t="shared" si="351"/>
        <v>0</v>
      </c>
      <c r="AB262" s="13"/>
      <c r="AC262" s="28"/>
      <c r="AD262" s="194"/>
      <c r="AE262" s="194"/>
      <c r="AF262" s="16">
        <f t="shared" si="350"/>
        <v>30</v>
      </c>
      <c r="AG262" s="195">
        <f>IF(U263=AF262,U262,0)</f>
        <v>0</v>
      </c>
      <c r="AH262" s="195">
        <f>IF(V263=AF262,V262,0)</f>
        <v>0</v>
      </c>
      <c r="AI262" s="195">
        <f>IF(W263=AF262,W262,0)</f>
        <v>0</v>
      </c>
      <c r="AJ262" s="195">
        <f>IF(X263=AF262,X262,0)</f>
        <v>0</v>
      </c>
      <c r="AK262" s="195">
        <f>IF(Y263=AF262,Y262,0)</f>
        <v>0</v>
      </c>
      <c r="AL262" s="195">
        <f>IF(Z263=AF262,Z262,0)</f>
        <v>0</v>
      </c>
      <c r="AM262" s="195">
        <f>IF(AA263=AF262,AA262,0)</f>
        <v>0</v>
      </c>
      <c r="AN262" s="195"/>
      <c r="AO262" s="115"/>
      <c r="AP262" s="1"/>
      <c r="AQ262" s="1"/>
      <c r="AR262" s="201"/>
      <c r="AS262" s="201"/>
      <c r="AT262" s="201"/>
      <c r="AU262" s="201"/>
      <c r="AV262" s="201"/>
      <c r="AW262" s="201"/>
      <c r="AX262" s="201"/>
      <c r="AY262" s="201"/>
      <c r="AZ262" s="201"/>
      <c r="BA262" s="201"/>
      <c r="BB262" s="201"/>
      <c r="BC262" s="201"/>
      <c r="BD262" s="201"/>
      <c r="BE262" s="201"/>
      <c r="BF262" s="28"/>
      <c r="BG262" s="28"/>
      <c r="BH262" s="28"/>
    </row>
    <row r="263" spans="1:60" s="10" customFormat="1" ht="15" customHeight="1" thickBot="1">
      <c r="A263" s="11"/>
      <c r="B263" s="11"/>
      <c r="C263" s="11"/>
      <c r="D263"/>
      <c r="E263" s="36"/>
      <c r="F263" s="34"/>
      <c r="G263" s="197"/>
      <c r="H263" s="59" t="b">
        <v>0</v>
      </c>
      <c r="I263" s="198"/>
      <c r="J263" s="56" t="s">
        <v>62</v>
      </c>
      <c r="K263" s="56" t="s">
        <v>62</v>
      </c>
      <c r="L263" s="56" t="s">
        <v>62</v>
      </c>
      <c r="M263" s="56" t="s">
        <v>62</v>
      </c>
      <c r="N263" s="56" t="s">
        <v>62</v>
      </c>
      <c r="O263" s="56" t="s">
        <v>62</v>
      </c>
      <c r="P263" s="56" t="s">
        <v>62</v>
      </c>
      <c r="Q263" s="139"/>
      <c r="R263"/>
      <c r="S263" s="1"/>
      <c r="T263" s="21" t="s">
        <v>57</v>
      </c>
      <c r="U263" s="12">
        <f t="shared" ref="U263" si="352">IF(ISBLANK(J266)=TRUE,$I260,J266)</f>
        <v>0</v>
      </c>
      <c r="V263" s="12">
        <f t="shared" ref="V263" si="353">IF(ISBLANK(K266)=TRUE,$I260,K266)</f>
        <v>0</v>
      </c>
      <c r="W263" s="12">
        <f t="shared" ref="W263" si="354">IF(ISBLANK(L266)=TRUE,$I260,L266)</f>
        <v>0</v>
      </c>
      <c r="X263" s="12">
        <f t="shared" ref="X263" si="355">IF(ISBLANK(M266)=TRUE,$I260,M266)</f>
        <v>0</v>
      </c>
      <c r="Y263" s="12">
        <f t="shared" ref="Y263" si="356">IF(ISBLANK(N266)=TRUE,$I260,N266)</f>
        <v>0</v>
      </c>
      <c r="Z263" s="12">
        <f t="shared" ref="Z263" si="357">IF(ISBLANK(O266)=TRUE,$I260,O266)</f>
        <v>0</v>
      </c>
      <c r="AA263" s="12">
        <f t="shared" ref="AA263" si="358">IF(ISBLANK(P266)=TRUE,$I260,P266)</f>
        <v>0</v>
      </c>
      <c r="AB263" s="14"/>
      <c r="AC263" s="28"/>
      <c r="AD263" s="194"/>
      <c r="AE263" s="194"/>
      <c r="AF263" s="16">
        <f t="shared" si="350"/>
        <v>40</v>
      </c>
      <c r="AG263" s="195">
        <f>IF(U263=AF263,U262,0)</f>
        <v>0</v>
      </c>
      <c r="AH263" s="195">
        <f>IF(V263=AF263,V262,0)</f>
        <v>0</v>
      </c>
      <c r="AI263" s="195">
        <f>IF(W263=AF263,W262,0)</f>
        <v>0</v>
      </c>
      <c r="AJ263" s="195">
        <f>IF(X263=AF263,X262,0)</f>
        <v>0</v>
      </c>
      <c r="AK263" s="195">
        <f>IF(Y263=AF263,Y262,0)</f>
        <v>0</v>
      </c>
      <c r="AL263" s="195">
        <f>IF(Z263=AF263,Z262,0)</f>
        <v>0</v>
      </c>
      <c r="AM263" s="195">
        <f>IF(AA263=AF263,AA262,0)</f>
        <v>0</v>
      </c>
      <c r="AN263" s="195"/>
      <c r="AO263" s="115"/>
      <c r="AP263" s="1"/>
      <c r="AQ263" s="1"/>
      <c r="AR263" s="201"/>
      <c r="AS263" s="201"/>
      <c r="AT263" s="201"/>
      <c r="AU263" s="201"/>
      <c r="AV263" s="201"/>
      <c r="AW263" s="201"/>
      <c r="AX263" s="201"/>
      <c r="AY263" s="201"/>
      <c r="AZ263" s="201"/>
      <c r="BA263" s="201"/>
      <c r="BB263" s="201"/>
      <c r="BC263" s="201"/>
      <c r="BD263" s="201"/>
      <c r="BE263" s="201"/>
      <c r="BF263" s="28"/>
      <c r="BG263" s="28"/>
      <c r="BH263" s="28"/>
    </row>
    <row r="264" spans="1:60" s="10" customFormat="1" ht="15" customHeight="1" thickBot="1">
      <c r="A264" s="11"/>
      <c r="B264" s="11"/>
      <c r="C264" s="11"/>
      <c r="D264"/>
      <c r="E264" s="141" t="s">
        <v>58</v>
      </c>
      <c r="F264" s="142"/>
      <c r="G264" s="92"/>
      <c r="H264" s="93"/>
      <c r="I264" s="94" t="s">
        <v>59</v>
      </c>
      <c r="J264" s="114"/>
      <c r="K264" s="104"/>
      <c r="L264" s="104"/>
      <c r="M264" s="104"/>
      <c r="N264" s="104"/>
      <c r="O264" s="104"/>
      <c r="P264" s="104"/>
      <c r="Q264" s="139"/>
      <c r="R264"/>
      <c r="S264" s="1"/>
      <c r="T264" s="199"/>
      <c r="U264" s="28"/>
      <c r="V264" s="28"/>
      <c r="W264" s="28"/>
      <c r="X264" s="28"/>
      <c r="Y264" s="28"/>
      <c r="Z264" s="28"/>
      <c r="AA264" s="28"/>
      <c r="AB264" s="12"/>
      <c r="AC264" s="28"/>
      <c r="AD264" s="200"/>
      <c r="AE264" s="200"/>
      <c r="AF264" s="16">
        <f t="shared" si="350"/>
        <v>60</v>
      </c>
      <c r="AG264" s="195">
        <f>IF(U263=AF264,U262,0)</f>
        <v>0</v>
      </c>
      <c r="AH264" s="195">
        <f>IF(V263=AF264,V262,0)</f>
        <v>0</v>
      </c>
      <c r="AI264" s="195">
        <f>IF(W263=AF264,W262,0)</f>
        <v>0</v>
      </c>
      <c r="AJ264" s="195">
        <f>IF(X263=AF264,X262,0)</f>
        <v>0</v>
      </c>
      <c r="AK264" s="195">
        <f>IF(Y263=AF264,Y262,0)</f>
        <v>0</v>
      </c>
      <c r="AL264" s="195">
        <f>IF(Z263=AF264,Z262,0)</f>
        <v>0</v>
      </c>
      <c r="AM264" s="195">
        <f>IF(AA263=AF264,AA262,0)</f>
        <v>0</v>
      </c>
      <c r="AN264" s="195"/>
      <c r="AO264" s="115"/>
      <c r="AP264" s="1"/>
      <c r="AQ264" s="1"/>
      <c r="AR264" s="201"/>
      <c r="AS264" s="201"/>
      <c r="AT264" s="201"/>
      <c r="AU264" s="201"/>
      <c r="AV264" s="201"/>
      <c r="AW264" s="201"/>
      <c r="AX264" s="201"/>
      <c r="AY264" s="201"/>
      <c r="AZ264" s="201"/>
      <c r="BA264" s="201"/>
      <c r="BB264" s="201"/>
      <c r="BC264" s="201"/>
      <c r="BD264" s="201"/>
      <c r="BE264" s="201"/>
      <c r="BF264" s="28"/>
      <c r="BG264" s="28"/>
      <c r="BH264" s="28"/>
    </row>
    <row r="265" spans="1:60" s="10" customFormat="1" ht="15" customHeight="1">
      <c r="A265" s="11"/>
      <c r="B265" s="11"/>
      <c r="C265" s="11"/>
      <c r="D265"/>
      <c r="E265" s="95"/>
      <c r="F265" s="96"/>
      <c r="G265" s="97"/>
      <c r="H265" s="93"/>
      <c r="I265" s="98" t="s">
        <v>60</v>
      </c>
      <c r="J265" s="104"/>
      <c r="K265" s="104"/>
      <c r="L265" s="104"/>
      <c r="M265" s="104"/>
      <c r="N265" s="104"/>
      <c r="O265" s="104"/>
      <c r="P265" s="104"/>
      <c r="Q265" s="139"/>
      <c r="R265"/>
      <c r="S265" s="1"/>
      <c r="T265" s="21"/>
      <c r="U265" s="12"/>
      <c r="V265" s="12"/>
      <c r="W265" s="12"/>
      <c r="X265" s="12"/>
      <c r="Y265" s="12"/>
      <c r="Z265" s="12"/>
      <c r="AA265" s="12"/>
      <c r="AB265" s="12"/>
      <c r="AC265" s="28"/>
      <c r="AD265" s="200"/>
      <c r="AE265" s="200"/>
      <c r="AF265" s="16">
        <f t="shared" si="350"/>
        <v>70</v>
      </c>
      <c r="AG265" s="195">
        <f>IF(U263=AF265,U262,0)</f>
        <v>0</v>
      </c>
      <c r="AH265" s="195">
        <f>IF(V263=AF265,V262,0)</f>
        <v>0</v>
      </c>
      <c r="AI265" s="195">
        <f>IF(W263=AF265,W262,0)</f>
        <v>0</v>
      </c>
      <c r="AJ265" s="195">
        <f>IF(X263=AF265,X262,0)</f>
        <v>0</v>
      </c>
      <c r="AK265" s="195">
        <f>IF(Y263=AF265,Y262,0)</f>
        <v>0</v>
      </c>
      <c r="AL265" s="195">
        <f>IF(Z263=AF265,Z262,0)</f>
        <v>0</v>
      </c>
      <c r="AM265" s="195">
        <f>IF(AA263=AF265,AA262,0)</f>
        <v>0</v>
      </c>
      <c r="AN265" s="195"/>
      <c r="AO265" s="115"/>
      <c r="AP265" s="1"/>
      <c r="AQ265" s="1"/>
      <c r="AR265" s="201"/>
      <c r="AS265" s="201"/>
      <c r="AT265" s="201"/>
      <c r="AU265" s="201"/>
      <c r="AV265" s="201"/>
      <c r="AW265" s="201"/>
      <c r="AX265" s="201"/>
      <c r="AY265" s="201"/>
      <c r="AZ265" s="201"/>
      <c r="BA265" s="201"/>
      <c r="BB265" s="201"/>
      <c r="BC265" s="201"/>
      <c r="BD265" s="201"/>
      <c r="BE265" s="201"/>
      <c r="BF265" s="28"/>
      <c r="BG265" s="28"/>
      <c r="BH265" s="28"/>
    </row>
    <row r="266" spans="1:60" ht="15" customHeight="1" thickBot="1">
      <c r="B266" s="11"/>
      <c r="C266" s="11"/>
      <c r="D266"/>
      <c r="E266" s="99"/>
      <c r="F266" s="100"/>
      <c r="G266" s="101"/>
      <c r="H266" s="102"/>
      <c r="I266" s="103" t="s">
        <v>61</v>
      </c>
      <c r="J266" s="105"/>
      <c r="K266" s="105"/>
      <c r="L266" s="105"/>
      <c r="M266" s="105"/>
      <c r="N266" s="105"/>
      <c r="O266" s="105"/>
      <c r="P266" s="105"/>
      <c r="Q266" s="140"/>
      <c r="R266"/>
      <c r="T266" s="199"/>
      <c r="AF266" s="16">
        <f t="shared" si="350"/>
        <v>0</v>
      </c>
      <c r="AG266" s="195">
        <f>IF(U263=AF266,U262,0)</f>
        <v>0</v>
      </c>
      <c r="AH266" s="195">
        <f>IF(V263=AF266,V262,0)</f>
        <v>0</v>
      </c>
      <c r="AI266" s="195">
        <f>IF(W263=AF266,W262,0)</f>
        <v>0</v>
      </c>
      <c r="AJ266" s="195">
        <f>IF(X263=AF266,X262,0)</f>
        <v>0</v>
      </c>
      <c r="AK266" s="195">
        <f>IF(Y263=AF266,Y262,0)</f>
        <v>0</v>
      </c>
      <c r="AL266" s="195">
        <f>IF(Z263=AF266,Z262,0)</f>
        <v>0</v>
      </c>
      <c r="AM266" s="195">
        <f>IF(AA263=AF266,AA262,0)</f>
        <v>0</v>
      </c>
      <c r="AN266" s="195"/>
      <c r="AR266" s="201"/>
      <c r="AS266" s="201"/>
      <c r="AT266" s="201"/>
      <c r="AU266" s="201"/>
      <c r="AV266" s="201"/>
      <c r="AW266" s="201"/>
      <c r="AX266" s="201"/>
      <c r="AY266" s="201"/>
      <c r="AZ266" s="201"/>
      <c r="BA266" s="201"/>
      <c r="BB266" s="201"/>
      <c r="BC266" s="201"/>
      <c r="BD266" s="201"/>
      <c r="BE266" s="201"/>
      <c r="BH266" s="28"/>
    </row>
    <row r="267" spans="1:60" ht="9" customHeight="1" thickTop="1" thickBot="1">
      <c r="A267" s="11"/>
      <c r="B267" s="11"/>
      <c r="C267" s="11"/>
      <c r="D267"/>
      <c r="E267"/>
      <c r="F267"/>
      <c r="G267"/>
      <c r="H267"/>
      <c r="I267"/>
      <c r="J267"/>
      <c r="K267"/>
      <c r="L267"/>
      <c r="M267"/>
      <c r="N267"/>
      <c r="O267"/>
      <c r="P267"/>
      <c r="Q267"/>
      <c r="R267"/>
      <c r="T267" s="20"/>
      <c r="AR267" s="18"/>
      <c r="AS267" s="18"/>
      <c r="AT267" s="18"/>
      <c r="AU267" s="18"/>
      <c r="AV267" s="18"/>
      <c r="AW267" s="18"/>
      <c r="AX267" s="18"/>
      <c r="AY267" s="18"/>
      <c r="AZ267" s="18"/>
      <c r="BA267" s="18"/>
      <c r="BB267" s="18"/>
      <c r="BC267" s="18"/>
      <c r="BD267" s="18"/>
      <c r="BE267" s="18"/>
      <c r="BH267" s="28"/>
    </row>
    <row r="268" spans="1:60" s="11" customFormat="1" ht="15" customHeight="1" thickTop="1" thickBot="1">
      <c r="D268"/>
      <c r="E268" s="136">
        <v>0</v>
      </c>
      <c r="F268" s="137"/>
      <c r="G268" s="46"/>
      <c r="H268" s="87" t="s">
        <v>45</v>
      </c>
      <c r="I268" s="88">
        <f>VLOOKUP(E268,$B$20:$C$69,2,0)</f>
        <v>0</v>
      </c>
      <c r="J268" s="62">
        <f>J$16</f>
        <v>41729</v>
      </c>
      <c r="K268" s="62">
        <f t="shared" ref="K268:P268" si="359">K$16</f>
        <v>41730</v>
      </c>
      <c r="L268" s="62">
        <f t="shared" si="359"/>
        <v>41731</v>
      </c>
      <c r="M268" s="62">
        <f t="shared" si="359"/>
        <v>41732</v>
      </c>
      <c r="N268" s="62">
        <f t="shared" si="359"/>
        <v>41733</v>
      </c>
      <c r="O268" s="62">
        <f t="shared" si="359"/>
        <v>41734</v>
      </c>
      <c r="P268" s="62">
        <f t="shared" si="359"/>
        <v>41735</v>
      </c>
      <c r="Q268" s="134" t="s">
        <v>46</v>
      </c>
      <c r="R268"/>
      <c r="S268" s="1"/>
      <c r="T268" s="21" t="s">
        <v>47</v>
      </c>
      <c r="U268" s="13">
        <f t="shared" ref="U268" si="360">IF(ISBLANK(J272)=TRUE,(J270-J269)*24,(J270-J269)*24-$G272/60)</f>
        <v>0</v>
      </c>
      <c r="V268" s="13">
        <f t="shared" ref="V268" si="361">IF(ISBLANK(K272)=TRUE,(K270-K269)*24,(K270-K269)*24-$G272/60)</f>
        <v>0</v>
      </c>
      <c r="W268" s="13">
        <f t="shared" ref="W268" si="362">IF(ISBLANK(L272)=TRUE,(L270-L269)*24,(L270-L269)*24-$G272/60)</f>
        <v>0</v>
      </c>
      <c r="X268" s="13">
        <f t="shared" ref="X268" si="363">IF(ISBLANK(M272)=TRUE,(M270-M269)*24,(M270-M269)*24-$G272/60)</f>
        <v>0</v>
      </c>
      <c r="Y268" s="13">
        <f t="shared" ref="Y268" si="364">IF(ISBLANK(N272)=TRUE,(N270-N269)*24,(N270-N269)*24-$G272/60)</f>
        <v>0</v>
      </c>
      <c r="Z268" s="13">
        <f t="shared" ref="Z268" si="365">IF(ISBLANK(O272)=TRUE,(O270-O269)*24,(O270-O269)*24-$G272/60)</f>
        <v>0</v>
      </c>
      <c r="AA268" s="13">
        <f t="shared" ref="AA268" si="366">IF(ISBLANK(P272)=TRUE,(P270-P269)*24,(P270-P269)*24-$G272/60)</f>
        <v>0</v>
      </c>
      <c r="AB268" s="13">
        <f>SUM(U268:AA268)</f>
        <v>0</v>
      </c>
      <c r="AC268" s="28" t="s">
        <v>48</v>
      </c>
      <c r="AD268" s="194">
        <f>MIN(Q270,40)</f>
        <v>0</v>
      </c>
      <c r="AE268" s="195"/>
      <c r="AF268" s="16">
        <f>AF260</f>
        <v>10</v>
      </c>
      <c r="AG268" s="195">
        <f>IF(U271=AF268,U270,0)</f>
        <v>0</v>
      </c>
      <c r="AH268" s="195">
        <f>IF(V271=AF268,V270,0)</f>
        <v>0</v>
      </c>
      <c r="AI268" s="195">
        <f>IF(W271=AF268,W270,0)</f>
        <v>0</v>
      </c>
      <c r="AJ268" s="195">
        <f>IF(X271=AF268,X270,0)</f>
        <v>0</v>
      </c>
      <c r="AK268" s="195">
        <f>IF(Y271=AF268,Y270,0)</f>
        <v>0</v>
      </c>
      <c r="AL268" s="195">
        <f>IF(Z271=AF268,Z270,0)</f>
        <v>0</v>
      </c>
      <c r="AM268" s="195">
        <f>IF(AA271=AF268,AA270,0)</f>
        <v>0</v>
      </c>
      <c r="AN268" s="195"/>
      <c r="AO268" s="115">
        <f>SUM(AG268:AM274)</f>
        <v>0</v>
      </c>
      <c r="AP268" s="1"/>
      <c r="AQ268" s="1"/>
      <c r="AR268" s="18"/>
      <c r="AS268" s="18"/>
      <c r="AT268" s="18"/>
      <c r="AU268" s="18"/>
      <c r="AV268" s="18"/>
      <c r="AW268" s="18"/>
      <c r="AX268" s="18"/>
      <c r="AY268" s="18"/>
      <c r="AZ268" s="18"/>
      <c r="BA268" s="18"/>
      <c r="BB268" s="18"/>
      <c r="BC268" s="18"/>
      <c r="BD268" s="18"/>
      <c r="BE268" s="18"/>
    </row>
    <row r="269" spans="1:60" s="10" customFormat="1" ht="15" customHeight="1">
      <c r="A269" s="11"/>
      <c r="B269" s="11"/>
      <c r="C269" s="11"/>
      <c r="D269"/>
      <c r="E269" s="90" t="s">
        <v>49</v>
      </c>
      <c r="F269" s="91">
        <f>(VLOOKUP(E268,'Employee Data'!$J$5:$L$54,2,0))</f>
        <v>0</v>
      </c>
      <c r="G269" s="58" t="s">
        <v>50</v>
      </c>
      <c r="H269" s="57"/>
      <c r="I269" s="35" t="s">
        <v>51</v>
      </c>
      <c r="J269" s="114"/>
      <c r="K269" s="114"/>
      <c r="L269" s="114"/>
      <c r="M269" s="114"/>
      <c r="N269" s="114"/>
      <c r="O269" s="114"/>
      <c r="P269" s="114"/>
      <c r="Q269" s="135"/>
      <c r="R269" s="89"/>
      <c r="S269" s="1"/>
      <c r="T269" s="196" t="b">
        <v>0</v>
      </c>
      <c r="U269" s="60" t="b">
        <v>0</v>
      </c>
      <c r="V269" s="60" t="b">
        <v>0</v>
      </c>
      <c r="W269" s="60" t="b">
        <v>0</v>
      </c>
      <c r="X269" s="60" t="b">
        <v>0</v>
      </c>
      <c r="Y269" s="60" t="b">
        <v>0</v>
      </c>
      <c r="Z269" s="60" t="b">
        <v>0</v>
      </c>
      <c r="AA269" s="60" t="b">
        <v>0</v>
      </c>
      <c r="AB269" s="12"/>
      <c r="AC269" s="28" t="s">
        <v>52</v>
      </c>
      <c r="AD269" s="194">
        <f>MAX(Q270-AD268,0)</f>
        <v>0</v>
      </c>
      <c r="AE269" s="195">
        <f t="shared" ref="AE269" si="367">IF(T269=TRUE,0,AD269*F269*1.5)</f>
        <v>0</v>
      </c>
      <c r="AF269" s="16">
        <f t="shared" ref="AF269:AF274" si="368">AF261</f>
        <v>20</v>
      </c>
      <c r="AG269" s="195">
        <f>IF(U271=AF269,U270,0)</f>
        <v>0</v>
      </c>
      <c r="AH269" s="195">
        <f>IF(V271=AF269,V270,0)</f>
        <v>0</v>
      </c>
      <c r="AI269" s="195">
        <f>IF(W271=AF269,W270,0)</f>
        <v>0</v>
      </c>
      <c r="AJ269" s="195">
        <f>IF(X271=AF269,X270,0)</f>
        <v>0</v>
      </c>
      <c r="AK269" s="195">
        <f>IF(Y271=AF269,Y270,0)</f>
        <v>0</v>
      </c>
      <c r="AL269" s="195">
        <f>IF(Z271=AF269,Z270,0)</f>
        <v>0</v>
      </c>
      <c r="AM269" s="195">
        <f>IF(AA271=AF269,AA270,0)</f>
        <v>0</v>
      </c>
      <c r="AN269" s="195"/>
      <c r="AO269" s="115"/>
      <c r="AP269" s="1"/>
      <c r="AQ269" s="1"/>
      <c r="AR269" s="19"/>
      <c r="AS269" s="19"/>
      <c r="AT269" s="19"/>
      <c r="AU269" s="19"/>
      <c r="AV269" s="19"/>
      <c r="AW269" s="19"/>
      <c r="AX269" s="19"/>
      <c r="AY269" s="19"/>
      <c r="AZ269" s="19"/>
      <c r="BA269" s="19"/>
      <c r="BB269" s="19"/>
      <c r="BC269" s="19"/>
      <c r="BD269" s="19"/>
      <c r="BE269" s="19"/>
      <c r="BF269" s="28"/>
      <c r="BG269" s="28"/>
      <c r="BH269" s="28"/>
    </row>
    <row r="270" spans="1:60" s="10" customFormat="1" ht="15" customHeight="1">
      <c r="A270" s="11"/>
      <c r="B270" s="11"/>
      <c r="C270" s="11"/>
      <c r="D270"/>
      <c r="E270" s="90" t="s">
        <v>53</v>
      </c>
      <c r="F270" s="91">
        <f>(VLOOKUP(E268,'Employee Data'!$J$5:$L$54,3,0))</f>
        <v>0</v>
      </c>
      <c r="G270" s="58" t="s">
        <v>54</v>
      </c>
      <c r="H270" s="57"/>
      <c r="I270" s="35" t="s">
        <v>55</v>
      </c>
      <c r="J270" s="114"/>
      <c r="K270" s="114"/>
      <c r="L270" s="114"/>
      <c r="M270" s="114"/>
      <c r="N270" s="114"/>
      <c r="O270" s="114"/>
      <c r="P270" s="114"/>
      <c r="Q270" s="138">
        <f>AB268</f>
        <v>0</v>
      </c>
      <c r="R270" s="89"/>
      <c r="S270" s="1"/>
      <c r="T270" s="21" t="s">
        <v>25</v>
      </c>
      <c r="U270" s="13">
        <f t="shared" ref="U270:AA270" si="369">IF($T269=TRUE,$F269*40/7,IF(U269=TRUE,$F270*U268,$F269*U268))</f>
        <v>0</v>
      </c>
      <c r="V270" s="13">
        <f t="shared" si="369"/>
        <v>0</v>
      </c>
      <c r="W270" s="13">
        <f t="shared" si="369"/>
        <v>0</v>
      </c>
      <c r="X270" s="13">
        <f t="shared" si="369"/>
        <v>0</v>
      </c>
      <c r="Y270" s="13">
        <f t="shared" si="369"/>
        <v>0</v>
      </c>
      <c r="Z270" s="13">
        <f t="shared" si="369"/>
        <v>0</v>
      </c>
      <c r="AA270" s="13">
        <f t="shared" si="369"/>
        <v>0</v>
      </c>
      <c r="AB270" s="13"/>
      <c r="AC270" s="28"/>
      <c r="AD270" s="194"/>
      <c r="AE270" s="194"/>
      <c r="AF270" s="16">
        <f t="shared" si="368"/>
        <v>30</v>
      </c>
      <c r="AG270" s="195">
        <f>IF(U271=AF270,U270,0)</f>
        <v>0</v>
      </c>
      <c r="AH270" s="195">
        <f>IF(V271=AF270,V270,0)</f>
        <v>0</v>
      </c>
      <c r="AI270" s="195">
        <f>IF(W271=AF270,W270,0)</f>
        <v>0</v>
      </c>
      <c r="AJ270" s="195">
        <f>IF(X271=AF270,X270,0)</f>
        <v>0</v>
      </c>
      <c r="AK270" s="195">
        <f>IF(Y271=AF270,Y270,0)</f>
        <v>0</v>
      </c>
      <c r="AL270" s="195">
        <f>IF(Z271=AF270,Z270,0)</f>
        <v>0</v>
      </c>
      <c r="AM270" s="195">
        <f>IF(AA271=AF270,AA270,0)</f>
        <v>0</v>
      </c>
      <c r="AN270" s="195"/>
      <c r="AO270" s="115"/>
      <c r="AP270" s="1"/>
      <c r="AQ270" s="1"/>
      <c r="AR270" s="201"/>
      <c r="AS270" s="201"/>
      <c r="AT270" s="201"/>
      <c r="AU270" s="201"/>
      <c r="AV270" s="201"/>
      <c r="AW270" s="201"/>
      <c r="AX270" s="201"/>
      <c r="AY270" s="201"/>
      <c r="AZ270" s="201"/>
      <c r="BA270" s="201"/>
      <c r="BB270" s="201"/>
      <c r="BC270" s="201"/>
      <c r="BD270" s="201"/>
      <c r="BE270" s="201"/>
      <c r="BF270" s="28"/>
      <c r="BG270" s="28"/>
      <c r="BH270" s="28"/>
    </row>
    <row r="271" spans="1:60" s="10" customFormat="1" ht="15" customHeight="1" thickBot="1">
      <c r="A271" s="11"/>
      <c r="B271" s="11"/>
      <c r="C271" s="11"/>
      <c r="D271"/>
      <c r="E271" s="36"/>
      <c r="F271" s="34"/>
      <c r="G271" s="197"/>
      <c r="H271" s="59" t="b">
        <v>0</v>
      </c>
      <c r="I271" s="198"/>
      <c r="J271" s="56" t="s">
        <v>62</v>
      </c>
      <c r="K271" s="56" t="s">
        <v>62</v>
      </c>
      <c r="L271" s="56" t="s">
        <v>62</v>
      </c>
      <c r="M271" s="56" t="s">
        <v>62</v>
      </c>
      <c r="N271" s="56" t="s">
        <v>62</v>
      </c>
      <c r="O271" s="56" t="s">
        <v>62</v>
      </c>
      <c r="P271" s="56" t="s">
        <v>62</v>
      </c>
      <c r="Q271" s="139"/>
      <c r="R271"/>
      <c r="S271" s="1"/>
      <c r="T271" s="21" t="s">
        <v>57</v>
      </c>
      <c r="U271" s="12">
        <f t="shared" ref="U271" si="370">IF(ISBLANK(J274)=TRUE,$I268,J274)</f>
        <v>0</v>
      </c>
      <c r="V271" s="12">
        <f t="shared" ref="V271" si="371">IF(ISBLANK(K274)=TRUE,$I268,K274)</f>
        <v>0</v>
      </c>
      <c r="W271" s="12">
        <f t="shared" ref="W271" si="372">IF(ISBLANK(L274)=TRUE,$I268,L274)</f>
        <v>0</v>
      </c>
      <c r="X271" s="12">
        <f t="shared" ref="X271" si="373">IF(ISBLANK(M274)=TRUE,$I268,M274)</f>
        <v>0</v>
      </c>
      <c r="Y271" s="12">
        <f t="shared" ref="Y271" si="374">IF(ISBLANK(N274)=TRUE,$I268,N274)</f>
        <v>0</v>
      </c>
      <c r="Z271" s="12">
        <f t="shared" ref="Z271" si="375">IF(ISBLANK(O274)=TRUE,$I268,O274)</f>
        <v>0</v>
      </c>
      <c r="AA271" s="12">
        <f t="shared" ref="AA271" si="376">IF(ISBLANK(P274)=TRUE,$I268,P274)</f>
        <v>0</v>
      </c>
      <c r="AB271" s="14"/>
      <c r="AC271" s="28"/>
      <c r="AD271" s="194"/>
      <c r="AE271" s="194"/>
      <c r="AF271" s="16">
        <f t="shared" si="368"/>
        <v>40</v>
      </c>
      <c r="AG271" s="195">
        <f>IF(U271=AF271,U270,0)</f>
        <v>0</v>
      </c>
      <c r="AH271" s="195">
        <f>IF(V271=AF271,V270,0)</f>
        <v>0</v>
      </c>
      <c r="AI271" s="195">
        <f>IF(W271=AF271,W270,0)</f>
        <v>0</v>
      </c>
      <c r="AJ271" s="195">
        <f>IF(X271=AF271,X270,0)</f>
        <v>0</v>
      </c>
      <c r="AK271" s="195">
        <f>IF(Y271=AF271,Y270,0)</f>
        <v>0</v>
      </c>
      <c r="AL271" s="195">
        <f>IF(Z271=AF271,Z270,0)</f>
        <v>0</v>
      </c>
      <c r="AM271" s="195">
        <f>IF(AA271=AF271,AA270,0)</f>
        <v>0</v>
      </c>
      <c r="AN271" s="195"/>
      <c r="AO271" s="115"/>
      <c r="AP271" s="1"/>
      <c r="AQ271" s="1"/>
      <c r="AR271" s="201"/>
      <c r="AS271" s="201"/>
      <c r="AT271" s="201"/>
      <c r="AU271" s="201"/>
      <c r="AV271" s="201"/>
      <c r="AW271" s="201"/>
      <c r="AX271" s="201"/>
      <c r="AY271" s="201"/>
      <c r="AZ271" s="201"/>
      <c r="BA271" s="201"/>
      <c r="BB271" s="201"/>
      <c r="BC271" s="201"/>
      <c r="BD271" s="201"/>
      <c r="BE271" s="201"/>
      <c r="BF271" s="28"/>
      <c r="BG271" s="28"/>
      <c r="BH271" s="28"/>
    </row>
    <row r="272" spans="1:60" s="10" customFormat="1" ht="15" customHeight="1" thickBot="1">
      <c r="A272" s="11"/>
      <c r="B272" s="11"/>
      <c r="C272" s="11"/>
      <c r="D272"/>
      <c r="E272" s="141" t="s">
        <v>58</v>
      </c>
      <c r="F272" s="142"/>
      <c r="G272" s="92"/>
      <c r="H272" s="93"/>
      <c r="I272" s="94" t="s">
        <v>59</v>
      </c>
      <c r="J272" s="114"/>
      <c r="K272" s="104"/>
      <c r="L272" s="104"/>
      <c r="M272" s="104"/>
      <c r="N272" s="104"/>
      <c r="O272" s="104"/>
      <c r="P272" s="104"/>
      <c r="Q272" s="139"/>
      <c r="R272"/>
      <c r="S272" s="1"/>
      <c r="T272" s="199"/>
      <c r="U272" s="28"/>
      <c r="V272" s="28"/>
      <c r="W272" s="28"/>
      <c r="X272" s="28"/>
      <c r="Y272" s="28"/>
      <c r="Z272" s="28"/>
      <c r="AA272" s="28"/>
      <c r="AB272" s="12"/>
      <c r="AC272" s="28"/>
      <c r="AD272" s="200"/>
      <c r="AE272" s="200"/>
      <c r="AF272" s="16">
        <f t="shared" si="368"/>
        <v>60</v>
      </c>
      <c r="AG272" s="195">
        <f>IF(U271=AF272,U270,0)</f>
        <v>0</v>
      </c>
      <c r="AH272" s="195">
        <f>IF(V271=AF272,V270,0)</f>
        <v>0</v>
      </c>
      <c r="AI272" s="195">
        <f>IF(W271=AF272,W270,0)</f>
        <v>0</v>
      </c>
      <c r="AJ272" s="195">
        <f>IF(X271=AF272,X270,0)</f>
        <v>0</v>
      </c>
      <c r="AK272" s="195">
        <f>IF(Y271=AF272,Y270,0)</f>
        <v>0</v>
      </c>
      <c r="AL272" s="195">
        <f>IF(Z271=AF272,Z270,0)</f>
        <v>0</v>
      </c>
      <c r="AM272" s="195">
        <f>IF(AA271=AF272,AA270,0)</f>
        <v>0</v>
      </c>
      <c r="AN272" s="195"/>
      <c r="AO272" s="115"/>
      <c r="AP272" s="1"/>
      <c r="AQ272" s="1"/>
      <c r="AR272" s="201"/>
      <c r="AS272" s="201"/>
      <c r="AT272" s="201"/>
      <c r="AU272" s="201"/>
      <c r="AV272" s="201"/>
      <c r="AW272" s="201"/>
      <c r="AX272" s="201"/>
      <c r="AY272" s="201"/>
      <c r="AZ272" s="201"/>
      <c r="BA272" s="201"/>
      <c r="BB272" s="201"/>
      <c r="BC272" s="201"/>
      <c r="BD272" s="201"/>
      <c r="BE272" s="201"/>
      <c r="BF272" s="28"/>
      <c r="BG272" s="28"/>
      <c r="BH272" s="28"/>
    </row>
    <row r="273" spans="1:60" s="10" customFormat="1" ht="15" customHeight="1">
      <c r="A273" s="11"/>
      <c r="B273" s="11"/>
      <c r="C273" s="11"/>
      <c r="D273"/>
      <c r="E273" s="95"/>
      <c r="F273" s="96"/>
      <c r="G273" s="97"/>
      <c r="H273" s="93"/>
      <c r="I273" s="98" t="s">
        <v>60</v>
      </c>
      <c r="J273" s="104"/>
      <c r="K273" s="104"/>
      <c r="L273" s="104"/>
      <c r="M273" s="104"/>
      <c r="N273" s="104"/>
      <c r="O273" s="104"/>
      <c r="P273" s="104"/>
      <c r="Q273" s="139"/>
      <c r="R273"/>
      <c r="S273" s="1"/>
      <c r="T273" s="21"/>
      <c r="U273" s="12"/>
      <c r="V273" s="12"/>
      <c r="W273" s="12"/>
      <c r="X273" s="12"/>
      <c r="Y273" s="12"/>
      <c r="Z273" s="12"/>
      <c r="AA273" s="12"/>
      <c r="AB273" s="12"/>
      <c r="AC273" s="28"/>
      <c r="AD273" s="200"/>
      <c r="AE273" s="200"/>
      <c r="AF273" s="16">
        <f t="shared" si="368"/>
        <v>70</v>
      </c>
      <c r="AG273" s="195">
        <f>IF(U271=AF273,U270,0)</f>
        <v>0</v>
      </c>
      <c r="AH273" s="195">
        <f>IF(V271=AF273,V270,0)</f>
        <v>0</v>
      </c>
      <c r="AI273" s="195">
        <f>IF(W271=AF273,W270,0)</f>
        <v>0</v>
      </c>
      <c r="AJ273" s="195">
        <f>IF(X271=AF273,X270,0)</f>
        <v>0</v>
      </c>
      <c r="AK273" s="195">
        <f>IF(Y271=AF273,Y270,0)</f>
        <v>0</v>
      </c>
      <c r="AL273" s="195">
        <f>IF(Z271=AF273,Z270,0)</f>
        <v>0</v>
      </c>
      <c r="AM273" s="195">
        <f>IF(AA271=AF273,AA270,0)</f>
        <v>0</v>
      </c>
      <c r="AN273" s="195"/>
      <c r="AO273" s="115"/>
      <c r="AP273" s="1"/>
      <c r="AQ273" s="1"/>
      <c r="AR273" s="201"/>
      <c r="AS273" s="201"/>
      <c r="AT273" s="201"/>
      <c r="AU273" s="201"/>
      <c r="AV273" s="201"/>
      <c r="AW273" s="201"/>
      <c r="AX273" s="201"/>
      <c r="AY273" s="201"/>
      <c r="AZ273" s="201"/>
      <c r="BA273" s="201"/>
      <c r="BB273" s="201"/>
      <c r="BC273" s="201"/>
      <c r="BD273" s="201"/>
      <c r="BE273" s="201"/>
      <c r="BF273" s="28"/>
      <c r="BG273" s="28"/>
      <c r="BH273" s="28"/>
    </row>
    <row r="274" spans="1:60" ht="15" customHeight="1" thickBot="1">
      <c r="B274" s="11"/>
      <c r="C274" s="11"/>
      <c r="D274"/>
      <c r="E274" s="99"/>
      <c r="F274" s="100"/>
      <c r="G274" s="101"/>
      <c r="H274" s="102"/>
      <c r="I274" s="103" t="s">
        <v>61</v>
      </c>
      <c r="J274" s="105"/>
      <c r="K274" s="105"/>
      <c r="L274" s="105"/>
      <c r="M274" s="105"/>
      <c r="N274" s="105"/>
      <c r="O274" s="105"/>
      <c r="P274" s="105"/>
      <c r="Q274" s="140"/>
      <c r="R274"/>
      <c r="T274" s="199"/>
      <c r="AF274" s="16">
        <f t="shared" si="368"/>
        <v>0</v>
      </c>
      <c r="AG274" s="195">
        <f>IF(U271=AF274,U270,0)</f>
        <v>0</v>
      </c>
      <c r="AH274" s="195">
        <f>IF(V271=AF274,V270,0)</f>
        <v>0</v>
      </c>
      <c r="AI274" s="195">
        <f>IF(W271=AF274,W270,0)</f>
        <v>0</v>
      </c>
      <c r="AJ274" s="195">
        <f>IF(X271=AF274,X270,0)</f>
        <v>0</v>
      </c>
      <c r="AK274" s="195">
        <f>IF(Y271=AF274,Y270,0)</f>
        <v>0</v>
      </c>
      <c r="AL274" s="195">
        <f>IF(Z271=AF274,Z270,0)</f>
        <v>0</v>
      </c>
      <c r="AM274" s="195">
        <f>IF(AA271=AF274,AA270,0)</f>
        <v>0</v>
      </c>
      <c r="AN274" s="195"/>
      <c r="AR274" s="201"/>
      <c r="AS274" s="201"/>
      <c r="AT274" s="201"/>
      <c r="AU274" s="201"/>
      <c r="AV274" s="201"/>
      <c r="AW274" s="201"/>
      <c r="AX274" s="201"/>
      <c r="AY274" s="201"/>
      <c r="AZ274" s="201"/>
      <c r="BA274" s="201"/>
      <c r="BB274" s="201"/>
      <c r="BC274" s="201"/>
      <c r="BD274" s="201"/>
      <c r="BE274" s="201"/>
      <c r="BH274" s="28"/>
    </row>
    <row r="275" spans="1:60" ht="9" customHeight="1" thickTop="1" thickBot="1">
      <c r="A275" s="11"/>
      <c r="B275" s="11"/>
      <c r="C275" s="11"/>
      <c r="D275"/>
      <c r="E275"/>
      <c r="F275"/>
      <c r="G275"/>
      <c r="H275"/>
      <c r="I275"/>
      <c r="J275"/>
      <c r="K275"/>
      <c r="L275"/>
      <c r="M275"/>
      <c r="N275"/>
      <c r="O275"/>
      <c r="P275"/>
      <c r="Q275"/>
      <c r="R275"/>
      <c r="T275" s="20"/>
      <c r="AR275" s="18"/>
      <c r="AS275" s="18"/>
      <c r="AT275" s="18"/>
      <c r="AU275" s="18"/>
      <c r="AV275" s="18"/>
      <c r="AW275" s="18"/>
      <c r="AX275" s="18"/>
      <c r="AY275" s="18"/>
      <c r="AZ275" s="18"/>
      <c r="BA275" s="18"/>
      <c r="BB275" s="18"/>
      <c r="BC275" s="18"/>
      <c r="BD275" s="18"/>
      <c r="BE275" s="18"/>
      <c r="BH275" s="28"/>
    </row>
    <row r="276" spans="1:60" s="11" customFormat="1" ht="15" customHeight="1" thickTop="1" thickBot="1">
      <c r="D276"/>
      <c r="E276" s="136">
        <v>0</v>
      </c>
      <c r="F276" s="137"/>
      <c r="G276" s="46"/>
      <c r="H276" s="87" t="s">
        <v>45</v>
      </c>
      <c r="I276" s="88">
        <f>VLOOKUP(E276,$B$20:$C$69,2,0)</f>
        <v>0</v>
      </c>
      <c r="J276" s="62">
        <f>J$16</f>
        <v>41729</v>
      </c>
      <c r="K276" s="62">
        <f t="shared" ref="K276:P276" si="377">K$16</f>
        <v>41730</v>
      </c>
      <c r="L276" s="62">
        <f t="shared" si="377"/>
        <v>41731</v>
      </c>
      <c r="M276" s="62">
        <f t="shared" si="377"/>
        <v>41732</v>
      </c>
      <c r="N276" s="62">
        <f t="shared" si="377"/>
        <v>41733</v>
      </c>
      <c r="O276" s="62">
        <f t="shared" si="377"/>
        <v>41734</v>
      </c>
      <c r="P276" s="62">
        <f t="shared" si="377"/>
        <v>41735</v>
      </c>
      <c r="Q276" s="134" t="s">
        <v>46</v>
      </c>
      <c r="R276"/>
      <c r="S276" s="1"/>
      <c r="T276" s="21" t="s">
        <v>47</v>
      </c>
      <c r="U276" s="13">
        <f t="shared" ref="U276" si="378">IF(ISBLANK(J280)=TRUE,(J278-J277)*24,(J278-J277)*24-$G280/60)</f>
        <v>0</v>
      </c>
      <c r="V276" s="13">
        <f t="shared" ref="V276" si="379">IF(ISBLANK(K280)=TRUE,(K278-K277)*24,(K278-K277)*24-$G280/60)</f>
        <v>0</v>
      </c>
      <c r="W276" s="13">
        <f t="shared" ref="W276" si="380">IF(ISBLANK(L280)=TRUE,(L278-L277)*24,(L278-L277)*24-$G280/60)</f>
        <v>0</v>
      </c>
      <c r="X276" s="13">
        <f t="shared" ref="X276" si="381">IF(ISBLANK(M280)=TRUE,(M278-M277)*24,(M278-M277)*24-$G280/60)</f>
        <v>0</v>
      </c>
      <c r="Y276" s="13">
        <f t="shared" ref="Y276" si="382">IF(ISBLANK(N280)=TRUE,(N278-N277)*24,(N278-N277)*24-$G280/60)</f>
        <v>0</v>
      </c>
      <c r="Z276" s="13">
        <f t="shared" ref="Z276" si="383">IF(ISBLANK(O280)=TRUE,(O278-O277)*24,(O278-O277)*24-$G280/60)</f>
        <v>0</v>
      </c>
      <c r="AA276" s="13">
        <f t="shared" ref="AA276" si="384">IF(ISBLANK(P280)=TRUE,(P278-P277)*24,(P278-P277)*24-$G280/60)</f>
        <v>0</v>
      </c>
      <c r="AB276" s="13">
        <f>SUM(U276:AA276)</f>
        <v>0</v>
      </c>
      <c r="AC276" s="28" t="s">
        <v>48</v>
      </c>
      <c r="AD276" s="194">
        <f>MIN(Q278,40)</f>
        <v>0</v>
      </c>
      <c r="AE276" s="195"/>
      <c r="AF276" s="16">
        <f>AF268</f>
        <v>10</v>
      </c>
      <c r="AG276" s="195">
        <f>IF(U279=AF276,U278,0)</f>
        <v>0</v>
      </c>
      <c r="AH276" s="195">
        <f>IF(V279=AF276,V278,0)</f>
        <v>0</v>
      </c>
      <c r="AI276" s="195">
        <f>IF(W279=AF276,W278,0)</f>
        <v>0</v>
      </c>
      <c r="AJ276" s="195">
        <f>IF(X279=AF276,X278,0)</f>
        <v>0</v>
      </c>
      <c r="AK276" s="195">
        <f>IF(Y279=AF276,Y278,0)</f>
        <v>0</v>
      </c>
      <c r="AL276" s="195">
        <f>IF(Z279=AF276,Z278,0)</f>
        <v>0</v>
      </c>
      <c r="AM276" s="195">
        <f>IF(AA279=AF276,AA278,0)</f>
        <v>0</v>
      </c>
      <c r="AN276" s="195"/>
      <c r="AO276" s="115">
        <f>SUM(AG276:AM282)</f>
        <v>0</v>
      </c>
      <c r="AP276" s="1"/>
      <c r="AQ276" s="1"/>
      <c r="AR276" s="18"/>
      <c r="AS276" s="18"/>
      <c r="AT276" s="18"/>
      <c r="AU276" s="18"/>
      <c r="AV276" s="18"/>
      <c r="AW276" s="18"/>
      <c r="AX276" s="18"/>
      <c r="AY276" s="18"/>
      <c r="AZ276" s="18"/>
      <c r="BA276" s="18"/>
      <c r="BB276" s="18"/>
      <c r="BC276" s="18"/>
      <c r="BD276" s="18"/>
      <c r="BE276" s="18"/>
    </row>
    <row r="277" spans="1:60" s="10" customFormat="1" ht="15" customHeight="1">
      <c r="A277" s="11"/>
      <c r="B277" s="11"/>
      <c r="C277" s="11"/>
      <c r="D277"/>
      <c r="E277" s="90" t="s">
        <v>49</v>
      </c>
      <c r="F277" s="91">
        <f>(VLOOKUP(E276,'Employee Data'!$J$5:$L$54,2,0))</f>
        <v>0</v>
      </c>
      <c r="G277" s="58" t="s">
        <v>50</v>
      </c>
      <c r="H277" s="57"/>
      <c r="I277" s="35" t="s">
        <v>51</v>
      </c>
      <c r="J277" s="114"/>
      <c r="K277" s="114"/>
      <c r="L277" s="114"/>
      <c r="M277" s="114"/>
      <c r="N277" s="114"/>
      <c r="O277" s="114"/>
      <c r="P277" s="114"/>
      <c r="Q277" s="135"/>
      <c r="R277" s="89"/>
      <c r="S277" s="1"/>
      <c r="T277" s="196" t="b">
        <v>0</v>
      </c>
      <c r="U277" s="60" t="b">
        <v>0</v>
      </c>
      <c r="V277" s="60" t="b">
        <v>0</v>
      </c>
      <c r="W277" s="60" t="b">
        <v>0</v>
      </c>
      <c r="X277" s="60" t="b">
        <v>0</v>
      </c>
      <c r="Y277" s="60" t="b">
        <v>0</v>
      </c>
      <c r="Z277" s="60" t="b">
        <v>0</v>
      </c>
      <c r="AA277" s="60" t="b">
        <v>0</v>
      </c>
      <c r="AB277" s="12"/>
      <c r="AC277" s="28" t="s">
        <v>52</v>
      </c>
      <c r="AD277" s="194">
        <f>MAX(Q278-AD276,0)</f>
        <v>0</v>
      </c>
      <c r="AE277" s="195">
        <f t="shared" ref="AE277" si="385">IF(T277=TRUE,0,AD277*F277*1.5)</f>
        <v>0</v>
      </c>
      <c r="AF277" s="16">
        <f t="shared" ref="AF277:AF282" si="386">AF269</f>
        <v>20</v>
      </c>
      <c r="AG277" s="195">
        <f>IF(U279=AF277,U278,0)</f>
        <v>0</v>
      </c>
      <c r="AH277" s="195">
        <f>IF(V279=AF277,V278,0)</f>
        <v>0</v>
      </c>
      <c r="AI277" s="195">
        <f>IF(W279=AF277,W278,0)</f>
        <v>0</v>
      </c>
      <c r="AJ277" s="195">
        <f>IF(X279=AF277,X278,0)</f>
        <v>0</v>
      </c>
      <c r="AK277" s="195">
        <f>IF(Y279=AF277,Y278,0)</f>
        <v>0</v>
      </c>
      <c r="AL277" s="195">
        <f>IF(Z279=AF277,Z278,0)</f>
        <v>0</v>
      </c>
      <c r="AM277" s="195">
        <f>IF(AA279=AF277,AA278,0)</f>
        <v>0</v>
      </c>
      <c r="AN277" s="195"/>
      <c r="AO277" s="115"/>
      <c r="AP277" s="1"/>
      <c r="AQ277" s="1"/>
      <c r="AR277" s="19"/>
      <c r="AS277" s="19"/>
      <c r="AT277" s="19"/>
      <c r="AU277" s="19"/>
      <c r="AV277" s="19"/>
      <c r="AW277" s="19"/>
      <c r="AX277" s="19"/>
      <c r="AY277" s="19"/>
      <c r="AZ277" s="19"/>
      <c r="BA277" s="19"/>
      <c r="BB277" s="19"/>
      <c r="BC277" s="19"/>
      <c r="BD277" s="19"/>
      <c r="BE277" s="19"/>
      <c r="BF277" s="28"/>
      <c r="BG277" s="28"/>
      <c r="BH277" s="28"/>
    </row>
    <row r="278" spans="1:60" s="10" customFormat="1" ht="15" customHeight="1">
      <c r="A278" s="11"/>
      <c r="B278" s="11"/>
      <c r="C278" s="11"/>
      <c r="D278"/>
      <c r="E278" s="90" t="s">
        <v>53</v>
      </c>
      <c r="F278" s="91">
        <f>(VLOOKUP(E276,'Employee Data'!$J$5:$L$54,3,0))</f>
        <v>0</v>
      </c>
      <c r="G278" s="58" t="s">
        <v>54</v>
      </c>
      <c r="H278" s="57"/>
      <c r="I278" s="35" t="s">
        <v>55</v>
      </c>
      <c r="J278" s="114"/>
      <c r="K278" s="114"/>
      <c r="L278" s="114"/>
      <c r="M278" s="114"/>
      <c r="N278" s="114"/>
      <c r="O278" s="114"/>
      <c r="P278" s="114"/>
      <c r="Q278" s="138">
        <f>AB276</f>
        <v>0</v>
      </c>
      <c r="R278" s="89"/>
      <c r="S278" s="1"/>
      <c r="T278" s="21" t="s">
        <v>25</v>
      </c>
      <c r="U278" s="13">
        <f t="shared" ref="U278:AA278" si="387">IF($T277=TRUE,$F277*40/7,IF(U277=TRUE,$F278*U276,$F277*U276))</f>
        <v>0</v>
      </c>
      <c r="V278" s="13">
        <f t="shared" si="387"/>
        <v>0</v>
      </c>
      <c r="W278" s="13">
        <f t="shared" si="387"/>
        <v>0</v>
      </c>
      <c r="X278" s="13">
        <f t="shared" si="387"/>
        <v>0</v>
      </c>
      <c r="Y278" s="13">
        <f t="shared" si="387"/>
        <v>0</v>
      </c>
      <c r="Z278" s="13">
        <f t="shared" si="387"/>
        <v>0</v>
      </c>
      <c r="AA278" s="13">
        <f t="shared" si="387"/>
        <v>0</v>
      </c>
      <c r="AB278" s="13"/>
      <c r="AC278" s="28"/>
      <c r="AD278" s="194"/>
      <c r="AE278" s="194"/>
      <c r="AF278" s="16">
        <f t="shared" si="386"/>
        <v>30</v>
      </c>
      <c r="AG278" s="195">
        <f>IF(U279=AF278,U278,0)</f>
        <v>0</v>
      </c>
      <c r="AH278" s="195">
        <f>IF(V279=AF278,V278,0)</f>
        <v>0</v>
      </c>
      <c r="AI278" s="195">
        <f>IF(W279=AF278,W278,0)</f>
        <v>0</v>
      </c>
      <c r="AJ278" s="195">
        <f>IF(X279=AF278,X278,0)</f>
        <v>0</v>
      </c>
      <c r="AK278" s="195">
        <f>IF(Y279=AF278,Y278,0)</f>
        <v>0</v>
      </c>
      <c r="AL278" s="195">
        <f>IF(Z279=AF278,Z278,0)</f>
        <v>0</v>
      </c>
      <c r="AM278" s="195">
        <f>IF(AA279=AF278,AA278,0)</f>
        <v>0</v>
      </c>
      <c r="AN278" s="195"/>
      <c r="AO278" s="115"/>
      <c r="AP278" s="1"/>
      <c r="AQ278" s="1"/>
      <c r="AR278" s="201"/>
      <c r="AS278" s="201"/>
      <c r="AT278" s="201"/>
      <c r="AU278" s="201"/>
      <c r="AV278" s="201"/>
      <c r="AW278" s="201"/>
      <c r="AX278" s="201"/>
      <c r="AY278" s="201"/>
      <c r="AZ278" s="201"/>
      <c r="BA278" s="201"/>
      <c r="BB278" s="201"/>
      <c r="BC278" s="201"/>
      <c r="BD278" s="201"/>
      <c r="BE278" s="201"/>
      <c r="BF278" s="28"/>
      <c r="BG278" s="28"/>
      <c r="BH278" s="28"/>
    </row>
    <row r="279" spans="1:60" s="10" customFormat="1" ht="15" customHeight="1" thickBot="1">
      <c r="A279" s="11"/>
      <c r="B279" s="11"/>
      <c r="C279" s="11"/>
      <c r="D279"/>
      <c r="E279" s="36"/>
      <c r="F279" s="34"/>
      <c r="G279" s="197"/>
      <c r="H279" s="59" t="b">
        <v>0</v>
      </c>
      <c r="I279" s="198"/>
      <c r="J279" s="56" t="s">
        <v>62</v>
      </c>
      <c r="K279" s="56" t="s">
        <v>62</v>
      </c>
      <c r="L279" s="56" t="s">
        <v>62</v>
      </c>
      <c r="M279" s="56" t="s">
        <v>62</v>
      </c>
      <c r="N279" s="56" t="s">
        <v>62</v>
      </c>
      <c r="O279" s="56" t="s">
        <v>62</v>
      </c>
      <c r="P279" s="56" t="s">
        <v>62</v>
      </c>
      <c r="Q279" s="139"/>
      <c r="R279"/>
      <c r="S279" s="1"/>
      <c r="T279" s="21" t="s">
        <v>57</v>
      </c>
      <c r="U279" s="12">
        <f t="shared" ref="U279" si="388">IF(ISBLANK(J282)=TRUE,$I276,J282)</f>
        <v>0</v>
      </c>
      <c r="V279" s="12">
        <f t="shared" ref="V279" si="389">IF(ISBLANK(K282)=TRUE,$I276,K282)</f>
        <v>0</v>
      </c>
      <c r="W279" s="12">
        <f t="shared" ref="W279" si="390">IF(ISBLANK(L282)=TRUE,$I276,L282)</f>
        <v>0</v>
      </c>
      <c r="X279" s="12">
        <f t="shared" ref="X279" si="391">IF(ISBLANK(M282)=TRUE,$I276,M282)</f>
        <v>0</v>
      </c>
      <c r="Y279" s="12">
        <f t="shared" ref="Y279" si="392">IF(ISBLANK(N282)=TRUE,$I276,N282)</f>
        <v>0</v>
      </c>
      <c r="Z279" s="12">
        <f t="shared" ref="Z279" si="393">IF(ISBLANK(O282)=TRUE,$I276,O282)</f>
        <v>0</v>
      </c>
      <c r="AA279" s="12">
        <f t="shared" ref="AA279" si="394">IF(ISBLANK(P282)=TRUE,$I276,P282)</f>
        <v>0</v>
      </c>
      <c r="AB279" s="14"/>
      <c r="AC279" s="28"/>
      <c r="AD279" s="194"/>
      <c r="AE279" s="194"/>
      <c r="AF279" s="16">
        <f t="shared" si="386"/>
        <v>40</v>
      </c>
      <c r="AG279" s="195">
        <f>IF(U279=AF279,U278,0)</f>
        <v>0</v>
      </c>
      <c r="AH279" s="195">
        <f>IF(V279=AF279,V278,0)</f>
        <v>0</v>
      </c>
      <c r="AI279" s="195">
        <f>IF(W279=AF279,W278,0)</f>
        <v>0</v>
      </c>
      <c r="AJ279" s="195">
        <f>IF(X279=AF279,X278,0)</f>
        <v>0</v>
      </c>
      <c r="AK279" s="195">
        <f>IF(Y279=AF279,Y278,0)</f>
        <v>0</v>
      </c>
      <c r="AL279" s="195">
        <f>IF(Z279=AF279,Z278,0)</f>
        <v>0</v>
      </c>
      <c r="AM279" s="195">
        <f>IF(AA279=AF279,AA278,0)</f>
        <v>0</v>
      </c>
      <c r="AN279" s="195"/>
      <c r="AO279" s="115"/>
      <c r="AP279" s="1"/>
      <c r="AQ279" s="1"/>
      <c r="AR279" s="201"/>
      <c r="AS279" s="201"/>
      <c r="AT279" s="201"/>
      <c r="AU279" s="201"/>
      <c r="AV279" s="201"/>
      <c r="AW279" s="201"/>
      <c r="AX279" s="201"/>
      <c r="AY279" s="201"/>
      <c r="AZ279" s="201"/>
      <c r="BA279" s="201"/>
      <c r="BB279" s="201"/>
      <c r="BC279" s="201"/>
      <c r="BD279" s="201"/>
      <c r="BE279" s="201"/>
      <c r="BF279" s="28"/>
      <c r="BG279" s="28"/>
      <c r="BH279" s="28"/>
    </row>
    <row r="280" spans="1:60" s="10" customFormat="1" ht="15" customHeight="1" thickBot="1">
      <c r="A280" s="11"/>
      <c r="B280" s="11"/>
      <c r="C280" s="11"/>
      <c r="D280"/>
      <c r="E280" s="141" t="s">
        <v>58</v>
      </c>
      <c r="F280" s="142"/>
      <c r="G280" s="92"/>
      <c r="H280" s="93"/>
      <c r="I280" s="94" t="s">
        <v>59</v>
      </c>
      <c r="J280" s="114"/>
      <c r="K280" s="104"/>
      <c r="L280" s="104"/>
      <c r="M280" s="104"/>
      <c r="N280" s="104"/>
      <c r="O280" s="104"/>
      <c r="P280" s="104"/>
      <c r="Q280" s="139"/>
      <c r="R280"/>
      <c r="S280" s="1"/>
      <c r="T280" s="199"/>
      <c r="U280" s="28"/>
      <c r="V280" s="28"/>
      <c r="W280" s="28"/>
      <c r="X280" s="28"/>
      <c r="Y280" s="28"/>
      <c r="Z280" s="28"/>
      <c r="AA280" s="28"/>
      <c r="AB280" s="12"/>
      <c r="AC280" s="28"/>
      <c r="AD280" s="200"/>
      <c r="AE280" s="200"/>
      <c r="AF280" s="16">
        <f t="shared" si="386"/>
        <v>60</v>
      </c>
      <c r="AG280" s="195">
        <f>IF(U279=AF280,U278,0)</f>
        <v>0</v>
      </c>
      <c r="AH280" s="195">
        <f>IF(V279=AF280,V278,0)</f>
        <v>0</v>
      </c>
      <c r="AI280" s="195">
        <f>IF(W279=AF280,W278,0)</f>
        <v>0</v>
      </c>
      <c r="AJ280" s="195">
        <f>IF(X279=AF280,X278,0)</f>
        <v>0</v>
      </c>
      <c r="AK280" s="195">
        <f>IF(Y279=AF280,Y278,0)</f>
        <v>0</v>
      </c>
      <c r="AL280" s="195">
        <f>IF(Z279=AF280,Z278,0)</f>
        <v>0</v>
      </c>
      <c r="AM280" s="195">
        <f>IF(AA279=AF280,AA278,0)</f>
        <v>0</v>
      </c>
      <c r="AN280" s="195"/>
      <c r="AO280" s="115"/>
      <c r="AP280" s="1"/>
      <c r="AQ280" s="1"/>
      <c r="AR280" s="201"/>
      <c r="AS280" s="201"/>
      <c r="AT280" s="201"/>
      <c r="AU280" s="201"/>
      <c r="AV280" s="201"/>
      <c r="AW280" s="201"/>
      <c r="AX280" s="201"/>
      <c r="AY280" s="201"/>
      <c r="AZ280" s="201"/>
      <c r="BA280" s="201"/>
      <c r="BB280" s="201"/>
      <c r="BC280" s="201"/>
      <c r="BD280" s="201"/>
      <c r="BE280" s="201"/>
      <c r="BF280" s="28"/>
      <c r="BG280" s="28"/>
      <c r="BH280" s="28"/>
    </row>
    <row r="281" spans="1:60" s="10" customFormat="1" ht="15" customHeight="1">
      <c r="A281" s="11"/>
      <c r="B281" s="11"/>
      <c r="C281" s="11"/>
      <c r="D281"/>
      <c r="E281" s="95"/>
      <c r="F281" s="96"/>
      <c r="G281" s="97"/>
      <c r="H281" s="93"/>
      <c r="I281" s="98" t="s">
        <v>60</v>
      </c>
      <c r="J281" s="104"/>
      <c r="K281" s="104"/>
      <c r="L281" s="104"/>
      <c r="M281" s="104"/>
      <c r="N281" s="104"/>
      <c r="O281" s="104"/>
      <c r="P281" s="104"/>
      <c r="Q281" s="139"/>
      <c r="R281"/>
      <c r="S281" s="1"/>
      <c r="T281" s="21"/>
      <c r="U281" s="12"/>
      <c r="V281" s="12"/>
      <c r="W281" s="12"/>
      <c r="X281" s="12"/>
      <c r="Y281" s="12"/>
      <c r="Z281" s="12"/>
      <c r="AA281" s="12"/>
      <c r="AB281" s="12"/>
      <c r="AC281" s="28"/>
      <c r="AD281" s="200"/>
      <c r="AE281" s="200"/>
      <c r="AF281" s="16">
        <f t="shared" si="386"/>
        <v>70</v>
      </c>
      <c r="AG281" s="195">
        <f>IF(U279=AF281,U278,0)</f>
        <v>0</v>
      </c>
      <c r="AH281" s="195">
        <f>IF(V279=AF281,V278,0)</f>
        <v>0</v>
      </c>
      <c r="AI281" s="195">
        <f>IF(W279=AF281,W278,0)</f>
        <v>0</v>
      </c>
      <c r="AJ281" s="195">
        <f>IF(X279=AF281,X278,0)</f>
        <v>0</v>
      </c>
      <c r="AK281" s="195">
        <f>IF(Y279=AF281,Y278,0)</f>
        <v>0</v>
      </c>
      <c r="AL281" s="195">
        <f>IF(Z279=AF281,Z278,0)</f>
        <v>0</v>
      </c>
      <c r="AM281" s="195">
        <f>IF(AA279=AF281,AA278,0)</f>
        <v>0</v>
      </c>
      <c r="AN281" s="195"/>
      <c r="AO281" s="115"/>
      <c r="AP281" s="1"/>
      <c r="AQ281" s="1"/>
      <c r="AR281" s="201"/>
      <c r="AS281" s="201"/>
      <c r="AT281" s="201"/>
      <c r="AU281" s="201"/>
      <c r="AV281" s="201"/>
      <c r="AW281" s="201"/>
      <c r="AX281" s="201"/>
      <c r="AY281" s="201"/>
      <c r="AZ281" s="201"/>
      <c r="BA281" s="201"/>
      <c r="BB281" s="201"/>
      <c r="BC281" s="201"/>
      <c r="BD281" s="201"/>
      <c r="BE281" s="201"/>
      <c r="BF281" s="28"/>
      <c r="BG281" s="28"/>
      <c r="BH281" s="28"/>
    </row>
    <row r="282" spans="1:60" ht="15" customHeight="1" thickBot="1">
      <c r="B282" s="11"/>
      <c r="C282" s="11"/>
      <c r="D282"/>
      <c r="E282" s="99"/>
      <c r="F282" s="100"/>
      <c r="G282" s="101"/>
      <c r="H282" s="102"/>
      <c r="I282" s="103" t="s">
        <v>61</v>
      </c>
      <c r="J282" s="105"/>
      <c r="K282" s="105"/>
      <c r="L282" s="105"/>
      <c r="M282" s="105"/>
      <c r="N282" s="105"/>
      <c r="O282" s="105"/>
      <c r="P282" s="105"/>
      <c r="Q282" s="140"/>
      <c r="R282"/>
      <c r="T282" s="199"/>
      <c r="AF282" s="16">
        <f t="shared" si="386"/>
        <v>0</v>
      </c>
      <c r="AG282" s="195">
        <f>IF(U279=AF282,U278,0)</f>
        <v>0</v>
      </c>
      <c r="AH282" s="195">
        <f>IF(V279=AF282,V278,0)</f>
        <v>0</v>
      </c>
      <c r="AI282" s="195">
        <f>IF(W279=AF282,W278,0)</f>
        <v>0</v>
      </c>
      <c r="AJ282" s="195">
        <f>IF(X279=AF282,X278,0)</f>
        <v>0</v>
      </c>
      <c r="AK282" s="195">
        <f>IF(Y279=AF282,Y278,0)</f>
        <v>0</v>
      </c>
      <c r="AL282" s="195">
        <f>IF(Z279=AF282,Z278,0)</f>
        <v>0</v>
      </c>
      <c r="AM282" s="195">
        <f>IF(AA279=AF282,AA278,0)</f>
        <v>0</v>
      </c>
      <c r="AN282" s="195"/>
      <c r="AR282" s="201"/>
      <c r="AS282" s="201"/>
      <c r="AT282" s="201"/>
      <c r="AU282" s="201"/>
      <c r="AV282" s="201"/>
      <c r="AW282" s="201"/>
      <c r="AX282" s="201"/>
      <c r="AY282" s="201"/>
      <c r="AZ282" s="201"/>
      <c r="BA282" s="201"/>
      <c r="BB282" s="201"/>
      <c r="BC282" s="201"/>
      <c r="BD282" s="201"/>
      <c r="BE282" s="201"/>
      <c r="BH282" s="28"/>
    </row>
    <row r="283" spans="1:60" ht="9" customHeight="1" thickTop="1" thickBot="1">
      <c r="A283" s="11"/>
      <c r="B283" s="11"/>
      <c r="C283" s="11"/>
      <c r="D283"/>
      <c r="E283"/>
      <c r="F283"/>
      <c r="G283"/>
      <c r="H283"/>
      <c r="I283"/>
      <c r="J283"/>
      <c r="K283"/>
      <c r="L283"/>
      <c r="M283"/>
      <c r="N283"/>
      <c r="O283"/>
      <c r="P283"/>
      <c r="Q283"/>
      <c r="R283"/>
      <c r="T283" s="20"/>
      <c r="AR283" s="18"/>
      <c r="AS283" s="18"/>
      <c r="AT283" s="18"/>
      <c r="AU283" s="18"/>
      <c r="AV283" s="18"/>
      <c r="AW283" s="18"/>
      <c r="AX283" s="18"/>
      <c r="AY283" s="18"/>
      <c r="AZ283" s="18"/>
      <c r="BA283" s="18"/>
      <c r="BB283" s="18"/>
      <c r="BC283" s="18"/>
      <c r="BD283" s="18"/>
      <c r="BE283" s="18"/>
      <c r="BH283" s="28"/>
    </row>
    <row r="284" spans="1:60" s="11" customFormat="1" ht="15" customHeight="1" thickTop="1" thickBot="1">
      <c r="D284"/>
      <c r="E284" s="136">
        <v>0</v>
      </c>
      <c r="F284" s="137"/>
      <c r="G284" s="46"/>
      <c r="H284" s="87" t="s">
        <v>45</v>
      </c>
      <c r="I284" s="88">
        <f>VLOOKUP(E284,$B$20:$C$69,2,0)</f>
        <v>0</v>
      </c>
      <c r="J284" s="62">
        <f>J$16</f>
        <v>41729</v>
      </c>
      <c r="K284" s="62">
        <f t="shared" ref="K284:P284" si="395">K$16</f>
        <v>41730</v>
      </c>
      <c r="L284" s="62">
        <f t="shared" si="395"/>
        <v>41731</v>
      </c>
      <c r="M284" s="62">
        <f t="shared" si="395"/>
        <v>41732</v>
      </c>
      <c r="N284" s="62">
        <f t="shared" si="395"/>
        <v>41733</v>
      </c>
      <c r="O284" s="62">
        <f t="shared" si="395"/>
        <v>41734</v>
      </c>
      <c r="P284" s="62">
        <f t="shared" si="395"/>
        <v>41735</v>
      </c>
      <c r="Q284" s="134" t="s">
        <v>46</v>
      </c>
      <c r="R284"/>
      <c r="S284" s="1"/>
      <c r="T284" s="21" t="s">
        <v>47</v>
      </c>
      <c r="U284" s="13">
        <f t="shared" ref="U284" si="396">IF(ISBLANK(J288)=TRUE,(J286-J285)*24,(J286-J285)*24-$G288/60)</f>
        <v>0</v>
      </c>
      <c r="V284" s="13">
        <f t="shared" ref="V284" si="397">IF(ISBLANK(K288)=TRUE,(K286-K285)*24,(K286-K285)*24-$G288/60)</f>
        <v>0</v>
      </c>
      <c r="W284" s="13">
        <f t="shared" ref="W284" si="398">IF(ISBLANK(L288)=TRUE,(L286-L285)*24,(L286-L285)*24-$G288/60)</f>
        <v>0</v>
      </c>
      <c r="X284" s="13">
        <f t="shared" ref="X284" si="399">IF(ISBLANK(M288)=TRUE,(M286-M285)*24,(M286-M285)*24-$G288/60)</f>
        <v>0</v>
      </c>
      <c r="Y284" s="13">
        <f t="shared" ref="Y284" si="400">IF(ISBLANK(N288)=TRUE,(N286-N285)*24,(N286-N285)*24-$G288/60)</f>
        <v>0</v>
      </c>
      <c r="Z284" s="13">
        <f t="shared" ref="Z284" si="401">IF(ISBLANK(O288)=TRUE,(O286-O285)*24,(O286-O285)*24-$G288/60)</f>
        <v>0</v>
      </c>
      <c r="AA284" s="13">
        <f t="shared" ref="AA284" si="402">IF(ISBLANK(P288)=TRUE,(P286-P285)*24,(P286-P285)*24-$G288/60)</f>
        <v>0</v>
      </c>
      <c r="AB284" s="13">
        <f>SUM(U284:AA284)</f>
        <v>0</v>
      </c>
      <c r="AC284" s="28" t="s">
        <v>48</v>
      </c>
      <c r="AD284" s="194">
        <f>MIN(Q286,40)</f>
        <v>0</v>
      </c>
      <c r="AE284" s="195"/>
      <c r="AF284" s="16">
        <f>AF276</f>
        <v>10</v>
      </c>
      <c r="AG284" s="195">
        <f>IF(U287=AF284,U286,0)</f>
        <v>0</v>
      </c>
      <c r="AH284" s="195">
        <f>IF(V287=AF284,V286,0)</f>
        <v>0</v>
      </c>
      <c r="AI284" s="195">
        <f>IF(W287=AF284,W286,0)</f>
        <v>0</v>
      </c>
      <c r="AJ284" s="195">
        <f>IF(X287=AF284,X286,0)</f>
        <v>0</v>
      </c>
      <c r="AK284" s="195">
        <f>IF(Y287=AF284,Y286,0)</f>
        <v>0</v>
      </c>
      <c r="AL284" s="195">
        <f>IF(Z287=AF284,Z286,0)</f>
        <v>0</v>
      </c>
      <c r="AM284" s="195">
        <f>IF(AA287=AF284,AA286,0)</f>
        <v>0</v>
      </c>
      <c r="AN284" s="195"/>
      <c r="AO284" s="115">
        <f>SUM(AG284:AM290)</f>
        <v>0</v>
      </c>
      <c r="AP284" s="1"/>
      <c r="AQ284" s="1"/>
      <c r="AR284" s="18"/>
      <c r="AS284" s="18"/>
      <c r="AT284" s="18"/>
      <c r="AU284" s="18"/>
      <c r="AV284" s="18"/>
      <c r="AW284" s="18"/>
      <c r="AX284" s="18"/>
      <c r="AY284" s="18"/>
      <c r="AZ284" s="18"/>
      <c r="BA284" s="18"/>
      <c r="BB284" s="18"/>
      <c r="BC284" s="18"/>
      <c r="BD284" s="18"/>
      <c r="BE284" s="18"/>
    </row>
    <row r="285" spans="1:60" s="10" customFormat="1" ht="15" customHeight="1">
      <c r="A285" s="11"/>
      <c r="B285" s="11"/>
      <c r="C285" s="11"/>
      <c r="D285"/>
      <c r="E285" s="90" t="s">
        <v>49</v>
      </c>
      <c r="F285" s="91">
        <f>(VLOOKUP(E284,'Employee Data'!$J$5:$L$54,2,0))</f>
        <v>0</v>
      </c>
      <c r="G285" s="58" t="s">
        <v>50</v>
      </c>
      <c r="H285" s="57"/>
      <c r="I285" s="35" t="s">
        <v>51</v>
      </c>
      <c r="J285" s="114"/>
      <c r="K285" s="114"/>
      <c r="L285" s="114"/>
      <c r="M285" s="114"/>
      <c r="N285" s="114"/>
      <c r="O285" s="114"/>
      <c r="P285" s="114"/>
      <c r="Q285" s="135"/>
      <c r="R285" s="89"/>
      <c r="S285" s="1"/>
      <c r="T285" s="196" t="b">
        <v>0</v>
      </c>
      <c r="U285" s="60" t="b">
        <v>0</v>
      </c>
      <c r="V285" s="60" t="b">
        <v>0</v>
      </c>
      <c r="W285" s="60" t="b">
        <v>0</v>
      </c>
      <c r="X285" s="60" t="b">
        <v>0</v>
      </c>
      <c r="Y285" s="60" t="b">
        <v>0</v>
      </c>
      <c r="Z285" s="60" t="b">
        <v>0</v>
      </c>
      <c r="AA285" s="60" t="b">
        <v>0</v>
      </c>
      <c r="AB285" s="12"/>
      <c r="AC285" s="28" t="s">
        <v>52</v>
      </c>
      <c r="AD285" s="194">
        <f>MAX(Q286-AD284,0)</f>
        <v>0</v>
      </c>
      <c r="AE285" s="195">
        <f t="shared" ref="AE285" si="403">IF(T285=TRUE,0,AD285*F285*1.5)</f>
        <v>0</v>
      </c>
      <c r="AF285" s="16">
        <f t="shared" ref="AF285:AF290" si="404">AF277</f>
        <v>20</v>
      </c>
      <c r="AG285" s="195">
        <f>IF(U287=AF285,U286,0)</f>
        <v>0</v>
      </c>
      <c r="AH285" s="195">
        <f>IF(V287=AF285,V286,0)</f>
        <v>0</v>
      </c>
      <c r="AI285" s="195">
        <f>IF(W287=AF285,W286,0)</f>
        <v>0</v>
      </c>
      <c r="AJ285" s="195">
        <f>IF(X287=AF285,X286,0)</f>
        <v>0</v>
      </c>
      <c r="AK285" s="195">
        <f>IF(Y287=AF285,Y286,0)</f>
        <v>0</v>
      </c>
      <c r="AL285" s="195">
        <f>IF(Z287=AF285,Z286,0)</f>
        <v>0</v>
      </c>
      <c r="AM285" s="195">
        <f>IF(AA287=AF285,AA286,0)</f>
        <v>0</v>
      </c>
      <c r="AN285" s="195"/>
      <c r="AO285" s="115"/>
      <c r="AP285" s="1"/>
      <c r="AQ285" s="1"/>
      <c r="AR285" s="19"/>
      <c r="AS285" s="19"/>
      <c r="AT285" s="19"/>
      <c r="AU285" s="19"/>
      <c r="AV285" s="19"/>
      <c r="AW285" s="19"/>
      <c r="AX285" s="19"/>
      <c r="AY285" s="19"/>
      <c r="AZ285" s="19"/>
      <c r="BA285" s="19"/>
      <c r="BB285" s="19"/>
      <c r="BC285" s="19"/>
      <c r="BD285" s="19"/>
      <c r="BE285" s="19"/>
      <c r="BF285" s="28"/>
      <c r="BG285" s="28"/>
      <c r="BH285" s="28"/>
    </row>
    <row r="286" spans="1:60" s="10" customFormat="1" ht="15" customHeight="1">
      <c r="A286" s="11"/>
      <c r="B286" s="11"/>
      <c r="C286" s="11"/>
      <c r="D286"/>
      <c r="E286" s="90" t="s">
        <v>53</v>
      </c>
      <c r="F286" s="91">
        <f>(VLOOKUP(E284,'Employee Data'!$J$5:$L$54,3,0))</f>
        <v>0</v>
      </c>
      <c r="G286" s="58" t="s">
        <v>54</v>
      </c>
      <c r="H286" s="57"/>
      <c r="I286" s="35" t="s">
        <v>55</v>
      </c>
      <c r="J286" s="114"/>
      <c r="K286" s="114"/>
      <c r="L286" s="114"/>
      <c r="M286" s="114"/>
      <c r="N286" s="114"/>
      <c r="O286" s="114"/>
      <c r="P286" s="114"/>
      <c r="Q286" s="138">
        <f>AB284</f>
        <v>0</v>
      </c>
      <c r="R286" s="89"/>
      <c r="S286" s="1"/>
      <c r="T286" s="21" t="s">
        <v>25</v>
      </c>
      <c r="U286" s="13">
        <f t="shared" ref="U286:AA286" si="405">IF($T285=TRUE,$F285*40/7,IF(U285=TRUE,$F286*U284,$F285*U284))</f>
        <v>0</v>
      </c>
      <c r="V286" s="13">
        <f t="shared" si="405"/>
        <v>0</v>
      </c>
      <c r="W286" s="13">
        <f t="shared" si="405"/>
        <v>0</v>
      </c>
      <c r="X286" s="13">
        <f t="shared" si="405"/>
        <v>0</v>
      </c>
      <c r="Y286" s="13">
        <f t="shared" si="405"/>
        <v>0</v>
      </c>
      <c r="Z286" s="13">
        <f t="shared" si="405"/>
        <v>0</v>
      </c>
      <c r="AA286" s="13">
        <f t="shared" si="405"/>
        <v>0</v>
      </c>
      <c r="AB286" s="13"/>
      <c r="AC286" s="28"/>
      <c r="AD286" s="194"/>
      <c r="AE286" s="194"/>
      <c r="AF286" s="16">
        <f t="shared" si="404"/>
        <v>30</v>
      </c>
      <c r="AG286" s="195">
        <f>IF(U287=AF286,U286,0)</f>
        <v>0</v>
      </c>
      <c r="AH286" s="195">
        <f>IF(V287=AF286,V286,0)</f>
        <v>0</v>
      </c>
      <c r="AI286" s="195">
        <f>IF(W287=AF286,W286,0)</f>
        <v>0</v>
      </c>
      <c r="AJ286" s="195">
        <f>IF(X287=AF286,X286,0)</f>
        <v>0</v>
      </c>
      <c r="AK286" s="195">
        <f>IF(Y287=AF286,Y286,0)</f>
        <v>0</v>
      </c>
      <c r="AL286" s="195">
        <f>IF(Z287=AF286,Z286,0)</f>
        <v>0</v>
      </c>
      <c r="AM286" s="195">
        <f>IF(AA287=AF286,AA286,0)</f>
        <v>0</v>
      </c>
      <c r="AN286" s="195"/>
      <c r="AO286" s="115"/>
      <c r="AP286" s="1"/>
      <c r="AQ286" s="1"/>
      <c r="AR286" s="201"/>
      <c r="AS286" s="201"/>
      <c r="AT286" s="201"/>
      <c r="AU286" s="201"/>
      <c r="AV286" s="201"/>
      <c r="AW286" s="201"/>
      <c r="AX286" s="201"/>
      <c r="AY286" s="201"/>
      <c r="AZ286" s="201"/>
      <c r="BA286" s="201"/>
      <c r="BB286" s="201"/>
      <c r="BC286" s="201"/>
      <c r="BD286" s="201"/>
      <c r="BE286" s="201"/>
      <c r="BF286" s="28"/>
      <c r="BG286" s="28"/>
      <c r="BH286" s="28"/>
    </row>
    <row r="287" spans="1:60" s="10" customFormat="1" ht="15" customHeight="1" thickBot="1">
      <c r="A287" s="11"/>
      <c r="B287" s="11"/>
      <c r="C287" s="11"/>
      <c r="D287"/>
      <c r="E287" s="36"/>
      <c r="F287" s="34"/>
      <c r="G287" s="197"/>
      <c r="H287" s="59" t="b">
        <v>0</v>
      </c>
      <c r="I287" s="198"/>
      <c r="J287" s="56" t="s">
        <v>62</v>
      </c>
      <c r="K287" s="56" t="s">
        <v>62</v>
      </c>
      <c r="L287" s="56" t="s">
        <v>62</v>
      </c>
      <c r="M287" s="56" t="s">
        <v>62</v>
      </c>
      <c r="N287" s="56" t="s">
        <v>62</v>
      </c>
      <c r="O287" s="56" t="s">
        <v>62</v>
      </c>
      <c r="P287" s="56" t="s">
        <v>62</v>
      </c>
      <c r="Q287" s="139"/>
      <c r="R287"/>
      <c r="S287" s="1"/>
      <c r="T287" s="21" t="s">
        <v>57</v>
      </c>
      <c r="U287" s="12">
        <f t="shared" ref="U287" si="406">IF(ISBLANK(J290)=TRUE,$I284,J290)</f>
        <v>0</v>
      </c>
      <c r="V287" s="12">
        <f t="shared" ref="V287" si="407">IF(ISBLANK(K290)=TRUE,$I284,K290)</f>
        <v>0</v>
      </c>
      <c r="W287" s="12">
        <f t="shared" ref="W287" si="408">IF(ISBLANK(L290)=TRUE,$I284,L290)</f>
        <v>0</v>
      </c>
      <c r="X287" s="12">
        <f t="shared" ref="X287" si="409">IF(ISBLANK(M290)=TRUE,$I284,M290)</f>
        <v>0</v>
      </c>
      <c r="Y287" s="12">
        <f t="shared" ref="Y287" si="410">IF(ISBLANK(N290)=TRUE,$I284,N290)</f>
        <v>0</v>
      </c>
      <c r="Z287" s="12">
        <f t="shared" ref="Z287" si="411">IF(ISBLANK(O290)=TRUE,$I284,O290)</f>
        <v>0</v>
      </c>
      <c r="AA287" s="12">
        <f t="shared" ref="AA287" si="412">IF(ISBLANK(P290)=TRUE,$I284,P290)</f>
        <v>0</v>
      </c>
      <c r="AB287" s="14"/>
      <c r="AC287" s="28"/>
      <c r="AD287" s="194"/>
      <c r="AE287" s="194"/>
      <c r="AF287" s="16">
        <f t="shared" si="404"/>
        <v>40</v>
      </c>
      <c r="AG287" s="195">
        <f>IF(U287=AF287,U286,0)</f>
        <v>0</v>
      </c>
      <c r="AH287" s="195">
        <f>IF(V287=AF287,V286,0)</f>
        <v>0</v>
      </c>
      <c r="AI287" s="195">
        <f>IF(W287=AF287,W286,0)</f>
        <v>0</v>
      </c>
      <c r="AJ287" s="195">
        <f>IF(X287=AF287,X286,0)</f>
        <v>0</v>
      </c>
      <c r="AK287" s="195">
        <f>IF(Y287=AF287,Y286,0)</f>
        <v>0</v>
      </c>
      <c r="AL287" s="195">
        <f>IF(Z287=AF287,Z286,0)</f>
        <v>0</v>
      </c>
      <c r="AM287" s="195">
        <f>IF(AA287=AF287,AA286,0)</f>
        <v>0</v>
      </c>
      <c r="AN287" s="195"/>
      <c r="AO287" s="115"/>
      <c r="AP287" s="1"/>
      <c r="AQ287" s="1"/>
      <c r="AR287" s="201"/>
      <c r="AS287" s="201"/>
      <c r="AT287" s="201"/>
      <c r="AU287" s="201"/>
      <c r="AV287" s="201"/>
      <c r="AW287" s="201"/>
      <c r="AX287" s="201"/>
      <c r="AY287" s="201"/>
      <c r="AZ287" s="201"/>
      <c r="BA287" s="201"/>
      <c r="BB287" s="201"/>
      <c r="BC287" s="201"/>
      <c r="BD287" s="201"/>
      <c r="BE287" s="201"/>
      <c r="BF287" s="28"/>
      <c r="BG287" s="28"/>
      <c r="BH287" s="28"/>
    </row>
    <row r="288" spans="1:60" s="10" customFormat="1" ht="15" customHeight="1" thickBot="1">
      <c r="A288" s="11"/>
      <c r="B288" s="11"/>
      <c r="C288" s="11"/>
      <c r="D288"/>
      <c r="E288" s="141" t="s">
        <v>58</v>
      </c>
      <c r="F288" s="142"/>
      <c r="G288" s="92"/>
      <c r="H288" s="93"/>
      <c r="I288" s="94" t="s">
        <v>59</v>
      </c>
      <c r="J288" s="114"/>
      <c r="K288" s="104"/>
      <c r="L288" s="104"/>
      <c r="M288" s="104"/>
      <c r="N288" s="104"/>
      <c r="O288" s="104"/>
      <c r="P288" s="104"/>
      <c r="Q288" s="139"/>
      <c r="R288"/>
      <c r="S288" s="1"/>
      <c r="T288" s="199"/>
      <c r="U288" s="28"/>
      <c r="V288" s="28"/>
      <c r="W288" s="28"/>
      <c r="X288" s="28"/>
      <c r="Y288" s="28"/>
      <c r="Z288" s="28"/>
      <c r="AA288" s="28"/>
      <c r="AB288" s="12"/>
      <c r="AC288" s="28"/>
      <c r="AD288" s="200"/>
      <c r="AE288" s="200"/>
      <c r="AF288" s="16">
        <f t="shared" si="404"/>
        <v>60</v>
      </c>
      <c r="AG288" s="195">
        <f>IF(U287=AF288,U286,0)</f>
        <v>0</v>
      </c>
      <c r="AH288" s="195">
        <f>IF(V287=AF288,V286,0)</f>
        <v>0</v>
      </c>
      <c r="AI288" s="195">
        <f>IF(W287=AF288,W286,0)</f>
        <v>0</v>
      </c>
      <c r="AJ288" s="195">
        <f>IF(X287=AF288,X286,0)</f>
        <v>0</v>
      </c>
      <c r="AK288" s="195">
        <f>IF(Y287=AF288,Y286,0)</f>
        <v>0</v>
      </c>
      <c r="AL288" s="195">
        <f>IF(Z287=AF288,Z286,0)</f>
        <v>0</v>
      </c>
      <c r="AM288" s="195">
        <f>IF(AA287=AF288,AA286,0)</f>
        <v>0</v>
      </c>
      <c r="AN288" s="195"/>
      <c r="AO288" s="115"/>
      <c r="AP288" s="1"/>
      <c r="AQ288" s="1"/>
      <c r="AR288" s="201"/>
      <c r="AS288" s="201"/>
      <c r="AT288" s="201"/>
      <c r="AU288" s="201"/>
      <c r="AV288" s="201"/>
      <c r="AW288" s="201"/>
      <c r="AX288" s="201"/>
      <c r="AY288" s="201"/>
      <c r="AZ288" s="201"/>
      <c r="BA288" s="201"/>
      <c r="BB288" s="201"/>
      <c r="BC288" s="201"/>
      <c r="BD288" s="201"/>
      <c r="BE288" s="201"/>
      <c r="BF288" s="28"/>
      <c r="BG288" s="28"/>
      <c r="BH288" s="28"/>
    </row>
    <row r="289" spans="1:60" s="10" customFormat="1" ht="15" customHeight="1">
      <c r="A289" s="11"/>
      <c r="B289" s="11"/>
      <c r="C289" s="11"/>
      <c r="D289"/>
      <c r="E289" s="95"/>
      <c r="F289" s="96"/>
      <c r="G289" s="97"/>
      <c r="H289" s="93"/>
      <c r="I289" s="98" t="s">
        <v>60</v>
      </c>
      <c r="J289" s="104"/>
      <c r="K289" s="104"/>
      <c r="L289" s="104"/>
      <c r="M289" s="104"/>
      <c r="N289" s="104"/>
      <c r="O289" s="104"/>
      <c r="P289" s="104"/>
      <c r="Q289" s="139"/>
      <c r="R289"/>
      <c r="S289" s="1"/>
      <c r="T289" s="21"/>
      <c r="U289" s="12"/>
      <c r="V289" s="12"/>
      <c r="W289" s="12"/>
      <c r="X289" s="12"/>
      <c r="Y289" s="12"/>
      <c r="Z289" s="12"/>
      <c r="AA289" s="12"/>
      <c r="AB289" s="12"/>
      <c r="AC289" s="28"/>
      <c r="AD289" s="200"/>
      <c r="AE289" s="200"/>
      <c r="AF289" s="16">
        <f t="shared" si="404"/>
        <v>70</v>
      </c>
      <c r="AG289" s="195">
        <f>IF(U287=AF289,U286,0)</f>
        <v>0</v>
      </c>
      <c r="AH289" s="195">
        <f>IF(V287=AF289,V286,0)</f>
        <v>0</v>
      </c>
      <c r="AI289" s="195">
        <f>IF(W287=AF289,W286,0)</f>
        <v>0</v>
      </c>
      <c r="AJ289" s="195">
        <f>IF(X287=AF289,X286,0)</f>
        <v>0</v>
      </c>
      <c r="AK289" s="195">
        <f>IF(Y287=AF289,Y286,0)</f>
        <v>0</v>
      </c>
      <c r="AL289" s="195">
        <f>IF(Z287=AF289,Z286,0)</f>
        <v>0</v>
      </c>
      <c r="AM289" s="195">
        <f>IF(AA287=AF289,AA286,0)</f>
        <v>0</v>
      </c>
      <c r="AN289" s="195"/>
      <c r="AO289" s="115"/>
      <c r="AP289" s="1"/>
      <c r="AQ289" s="1"/>
      <c r="AR289" s="201"/>
      <c r="AS289" s="201"/>
      <c r="AT289" s="201"/>
      <c r="AU289" s="201"/>
      <c r="AV289" s="201"/>
      <c r="AW289" s="201"/>
      <c r="AX289" s="201"/>
      <c r="AY289" s="201"/>
      <c r="AZ289" s="201"/>
      <c r="BA289" s="201"/>
      <c r="BB289" s="201"/>
      <c r="BC289" s="201"/>
      <c r="BD289" s="201"/>
      <c r="BE289" s="201"/>
      <c r="BF289" s="28"/>
      <c r="BG289" s="28"/>
      <c r="BH289" s="28"/>
    </row>
    <row r="290" spans="1:60" ht="15" customHeight="1" thickBot="1">
      <c r="B290" s="11"/>
      <c r="C290" s="11"/>
      <c r="D290"/>
      <c r="E290" s="99"/>
      <c r="F290" s="100"/>
      <c r="G290" s="101"/>
      <c r="H290" s="102"/>
      <c r="I290" s="103" t="s">
        <v>61</v>
      </c>
      <c r="J290" s="105"/>
      <c r="K290" s="105"/>
      <c r="L290" s="105"/>
      <c r="M290" s="105"/>
      <c r="N290" s="105"/>
      <c r="O290" s="105"/>
      <c r="P290" s="105"/>
      <c r="Q290" s="140"/>
      <c r="R290"/>
      <c r="T290" s="199"/>
      <c r="AF290" s="16">
        <f t="shared" si="404"/>
        <v>0</v>
      </c>
      <c r="AG290" s="195">
        <f>IF(U287=AF290,U286,0)</f>
        <v>0</v>
      </c>
      <c r="AH290" s="195">
        <f>IF(V287=AF290,V286,0)</f>
        <v>0</v>
      </c>
      <c r="AI290" s="195">
        <f>IF(W287=AF290,W286,0)</f>
        <v>0</v>
      </c>
      <c r="AJ290" s="195">
        <f>IF(X287=AF290,X286,0)</f>
        <v>0</v>
      </c>
      <c r="AK290" s="195">
        <f>IF(Y287=AF290,Y286,0)</f>
        <v>0</v>
      </c>
      <c r="AL290" s="195">
        <f>IF(Z287=AF290,Z286,0)</f>
        <v>0</v>
      </c>
      <c r="AM290" s="195">
        <f>IF(AA287=AF290,AA286,0)</f>
        <v>0</v>
      </c>
      <c r="AN290" s="195"/>
      <c r="AR290" s="201"/>
      <c r="AS290" s="201"/>
      <c r="AT290" s="201"/>
      <c r="AU290" s="201"/>
      <c r="AV290" s="201"/>
      <c r="AW290" s="201"/>
      <c r="AX290" s="201"/>
      <c r="AY290" s="201"/>
      <c r="AZ290" s="201"/>
      <c r="BA290" s="201"/>
      <c r="BB290" s="201"/>
      <c r="BC290" s="201"/>
      <c r="BD290" s="201"/>
      <c r="BE290" s="201"/>
      <c r="BH290" s="28"/>
    </row>
    <row r="291" spans="1:60" ht="9" customHeight="1" thickTop="1" thickBot="1">
      <c r="A291" s="11"/>
      <c r="B291" s="11"/>
      <c r="C291" s="11"/>
      <c r="D291"/>
      <c r="E291"/>
      <c r="F291"/>
      <c r="G291"/>
      <c r="H291"/>
      <c r="I291"/>
      <c r="J291"/>
      <c r="K291"/>
      <c r="L291"/>
      <c r="M291"/>
      <c r="N291"/>
      <c r="O291"/>
      <c r="P291"/>
      <c r="Q291"/>
      <c r="R291"/>
      <c r="T291" s="20"/>
      <c r="AR291" s="18"/>
      <c r="AS291" s="18"/>
      <c r="AT291" s="18"/>
      <c r="AU291" s="18"/>
      <c r="AV291" s="18"/>
      <c r="AW291" s="18"/>
      <c r="AX291" s="18"/>
      <c r="AY291" s="18"/>
      <c r="AZ291" s="18"/>
      <c r="BA291" s="18"/>
      <c r="BB291" s="18"/>
      <c r="BC291" s="18"/>
      <c r="BD291" s="18"/>
      <c r="BE291" s="18"/>
      <c r="BH291" s="28"/>
    </row>
    <row r="292" spans="1:60" s="11" customFormat="1" ht="15" customHeight="1" thickTop="1" thickBot="1">
      <c r="D292"/>
      <c r="E292" s="136">
        <v>0</v>
      </c>
      <c r="F292" s="137"/>
      <c r="G292" s="46"/>
      <c r="H292" s="87" t="s">
        <v>45</v>
      </c>
      <c r="I292" s="88">
        <f>VLOOKUP(E292,$B$20:$C$69,2,0)</f>
        <v>0</v>
      </c>
      <c r="J292" s="62">
        <f>J$16</f>
        <v>41729</v>
      </c>
      <c r="K292" s="62">
        <f t="shared" ref="K292:P292" si="413">K$16</f>
        <v>41730</v>
      </c>
      <c r="L292" s="62">
        <f t="shared" si="413"/>
        <v>41731</v>
      </c>
      <c r="M292" s="62">
        <f t="shared" si="413"/>
        <v>41732</v>
      </c>
      <c r="N292" s="62">
        <f t="shared" si="413"/>
        <v>41733</v>
      </c>
      <c r="O292" s="62">
        <f t="shared" si="413"/>
        <v>41734</v>
      </c>
      <c r="P292" s="62">
        <f t="shared" si="413"/>
        <v>41735</v>
      </c>
      <c r="Q292" s="134" t="s">
        <v>46</v>
      </c>
      <c r="R292"/>
      <c r="S292" s="1"/>
      <c r="T292" s="21" t="s">
        <v>47</v>
      </c>
      <c r="U292" s="13">
        <f t="shared" ref="U292" si="414">IF(ISBLANK(J296)=TRUE,(J294-J293)*24,(J294-J293)*24-$G296/60)</f>
        <v>0</v>
      </c>
      <c r="V292" s="13">
        <f t="shared" ref="V292" si="415">IF(ISBLANK(K296)=TRUE,(K294-K293)*24,(K294-K293)*24-$G296/60)</f>
        <v>0</v>
      </c>
      <c r="W292" s="13">
        <f t="shared" ref="W292" si="416">IF(ISBLANK(L296)=TRUE,(L294-L293)*24,(L294-L293)*24-$G296/60)</f>
        <v>0</v>
      </c>
      <c r="X292" s="13">
        <f t="shared" ref="X292" si="417">IF(ISBLANK(M296)=TRUE,(M294-M293)*24,(M294-M293)*24-$G296/60)</f>
        <v>0</v>
      </c>
      <c r="Y292" s="13">
        <f t="shared" ref="Y292" si="418">IF(ISBLANK(N296)=TRUE,(N294-N293)*24,(N294-N293)*24-$G296/60)</f>
        <v>0</v>
      </c>
      <c r="Z292" s="13">
        <f t="shared" ref="Z292" si="419">IF(ISBLANK(O296)=TRUE,(O294-O293)*24,(O294-O293)*24-$G296/60)</f>
        <v>0</v>
      </c>
      <c r="AA292" s="13">
        <f t="shared" ref="AA292" si="420">IF(ISBLANK(P296)=TRUE,(P294-P293)*24,(P294-P293)*24-$G296/60)</f>
        <v>0</v>
      </c>
      <c r="AB292" s="13">
        <f>SUM(U292:AA292)</f>
        <v>0</v>
      </c>
      <c r="AC292" s="28" t="s">
        <v>48</v>
      </c>
      <c r="AD292" s="194">
        <f>MIN(Q294,40)</f>
        <v>0</v>
      </c>
      <c r="AE292" s="195"/>
      <c r="AF292" s="16">
        <f>AF284</f>
        <v>10</v>
      </c>
      <c r="AG292" s="195">
        <f>IF(U295=AF292,U294,0)</f>
        <v>0</v>
      </c>
      <c r="AH292" s="195">
        <f>IF(V295=AF292,V294,0)</f>
        <v>0</v>
      </c>
      <c r="AI292" s="195">
        <f>IF(W295=AF292,W294,0)</f>
        <v>0</v>
      </c>
      <c r="AJ292" s="195">
        <f>IF(X295=AF292,X294,0)</f>
        <v>0</v>
      </c>
      <c r="AK292" s="195">
        <f>IF(Y295=AF292,Y294,0)</f>
        <v>0</v>
      </c>
      <c r="AL292" s="195">
        <f>IF(Z295=AF292,Z294,0)</f>
        <v>0</v>
      </c>
      <c r="AM292" s="195">
        <f>IF(AA295=AF292,AA294,0)</f>
        <v>0</v>
      </c>
      <c r="AN292" s="195"/>
      <c r="AO292" s="115">
        <f>SUM(AG292:AM298)</f>
        <v>0</v>
      </c>
      <c r="AP292" s="1"/>
      <c r="AQ292" s="1"/>
      <c r="AR292" s="18"/>
      <c r="AS292" s="18"/>
      <c r="AT292" s="18"/>
      <c r="AU292" s="18"/>
      <c r="AV292" s="18"/>
      <c r="AW292" s="18"/>
      <c r="AX292" s="18"/>
      <c r="AY292" s="18"/>
      <c r="AZ292" s="18"/>
      <c r="BA292" s="18"/>
      <c r="BB292" s="18"/>
      <c r="BC292" s="18"/>
      <c r="BD292" s="18"/>
      <c r="BE292" s="18"/>
    </row>
    <row r="293" spans="1:60" s="10" customFormat="1" ht="15" customHeight="1">
      <c r="A293" s="11"/>
      <c r="B293" s="11"/>
      <c r="C293" s="11"/>
      <c r="D293"/>
      <c r="E293" s="90" t="s">
        <v>49</v>
      </c>
      <c r="F293" s="91">
        <f>(VLOOKUP(E292,'Employee Data'!$J$5:$L$54,2,0))</f>
        <v>0</v>
      </c>
      <c r="G293" s="58" t="s">
        <v>50</v>
      </c>
      <c r="H293" s="57"/>
      <c r="I293" s="35" t="s">
        <v>51</v>
      </c>
      <c r="J293" s="114"/>
      <c r="K293" s="114"/>
      <c r="L293" s="114"/>
      <c r="M293" s="114"/>
      <c r="N293" s="114"/>
      <c r="O293" s="114"/>
      <c r="P293" s="114"/>
      <c r="Q293" s="135"/>
      <c r="R293" s="89"/>
      <c r="S293" s="1"/>
      <c r="T293" s="196" t="b">
        <v>0</v>
      </c>
      <c r="U293" s="60" t="b">
        <v>0</v>
      </c>
      <c r="V293" s="60" t="b">
        <v>0</v>
      </c>
      <c r="W293" s="60" t="b">
        <v>0</v>
      </c>
      <c r="X293" s="60" t="b">
        <v>0</v>
      </c>
      <c r="Y293" s="60" t="b">
        <v>0</v>
      </c>
      <c r="Z293" s="60" t="b">
        <v>0</v>
      </c>
      <c r="AA293" s="60" t="b">
        <v>0</v>
      </c>
      <c r="AB293" s="12"/>
      <c r="AC293" s="28" t="s">
        <v>52</v>
      </c>
      <c r="AD293" s="194">
        <f>MAX(Q294-AD292,0)</f>
        <v>0</v>
      </c>
      <c r="AE293" s="195">
        <f t="shared" ref="AE293" si="421">IF(T293=TRUE,0,AD293*F293*1.5)</f>
        <v>0</v>
      </c>
      <c r="AF293" s="16">
        <f t="shared" ref="AF293:AF298" si="422">AF285</f>
        <v>20</v>
      </c>
      <c r="AG293" s="195">
        <f>IF(U295=AF293,U294,0)</f>
        <v>0</v>
      </c>
      <c r="AH293" s="195">
        <f>IF(V295=AF293,V294,0)</f>
        <v>0</v>
      </c>
      <c r="AI293" s="195">
        <f>IF(W295=AF293,W294,0)</f>
        <v>0</v>
      </c>
      <c r="AJ293" s="195">
        <f>IF(X295=AF293,X294,0)</f>
        <v>0</v>
      </c>
      <c r="AK293" s="195">
        <f>IF(Y295=AF293,Y294,0)</f>
        <v>0</v>
      </c>
      <c r="AL293" s="195">
        <f>IF(Z295=AF293,Z294,0)</f>
        <v>0</v>
      </c>
      <c r="AM293" s="195">
        <f>IF(AA295=AF293,AA294,0)</f>
        <v>0</v>
      </c>
      <c r="AN293" s="195"/>
      <c r="AO293" s="115"/>
      <c r="AP293" s="1"/>
      <c r="AQ293" s="1"/>
      <c r="AR293" s="19"/>
      <c r="AS293" s="19"/>
      <c r="AT293" s="19"/>
      <c r="AU293" s="19"/>
      <c r="AV293" s="19"/>
      <c r="AW293" s="19"/>
      <c r="AX293" s="19"/>
      <c r="AY293" s="19"/>
      <c r="AZ293" s="19"/>
      <c r="BA293" s="19"/>
      <c r="BB293" s="19"/>
      <c r="BC293" s="19"/>
      <c r="BD293" s="19"/>
      <c r="BE293" s="19"/>
      <c r="BF293" s="28"/>
      <c r="BG293" s="28"/>
      <c r="BH293" s="28"/>
    </row>
    <row r="294" spans="1:60" s="10" customFormat="1" ht="15" customHeight="1">
      <c r="A294" s="11"/>
      <c r="B294" s="11"/>
      <c r="C294" s="11"/>
      <c r="D294"/>
      <c r="E294" s="90" t="s">
        <v>53</v>
      </c>
      <c r="F294" s="91">
        <f>(VLOOKUP(E292,'Employee Data'!$J$5:$L$54,3,0))</f>
        <v>0</v>
      </c>
      <c r="G294" s="58" t="s">
        <v>54</v>
      </c>
      <c r="H294" s="57"/>
      <c r="I294" s="35" t="s">
        <v>55</v>
      </c>
      <c r="J294" s="114"/>
      <c r="K294" s="114"/>
      <c r="L294" s="114"/>
      <c r="M294" s="114"/>
      <c r="N294" s="114"/>
      <c r="O294" s="114"/>
      <c r="P294" s="114"/>
      <c r="Q294" s="138">
        <f>AB292</f>
        <v>0</v>
      </c>
      <c r="R294" s="89"/>
      <c r="S294" s="1"/>
      <c r="T294" s="21" t="s">
        <v>25</v>
      </c>
      <c r="U294" s="13">
        <f t="shared" ref="U294:AA294" si="423">IF($T293=TRUE,$F293*40/7,IF(U293=TRUE,$F294*U292,$F293*U292))</f>
        <v>0</v>
      </c>
      <c r="V294" s="13">
        <f t="shared" si="423"/>
        <v>0</v>
      </c>
      <c r="W294" s="13">
        <f t="shared" si="423"/>
        <v>0</v>
      </c>
      <c r="X294" s="13">
        <f t="shared" si="423"/>
        <v>0</v>
      </c>
      <c r="Y294" s="13">
        <f t="shared" si="423"/>
        <v>0</v>
      </c>
      <c r="Z294" s="13">
        <f t="shared" si="423"/>
        <v>0</v>
      </c>
      <c r="AA294" s="13">
        <f t="shared" si="423"/>
        <v>0</v>
      </c>
      <c r="AB294" s="13"/>
      <c r="AC294" s="28"/>
      <c r="AD294" s="194"/>
      <c r="AE294" s="194"/>
      <c r="AF294" s="16">
        <f t="shared" si="422"/>
        <v>30</v>
      </c>
      <c r="AG294" s="195">
        <f>IF(U295=AF294,U294,0)</f>
        <v>0</v>
      </c>
      <c r="AH294" s="195">
        <f>IF(V295=AF294,V294,0)</f>
        <v>0</v>
      </c>
      <c r="AI294" s="195">
        <f>IF(W295=AF294,W294,0)</f>
        <v>0</v>
      </c>
      <c r="AJ294" s="195">
        <f>IF(X295=AF294,X294,0)</f>
        <v>0</v>
      </c>
      <c r="AK294" s="195">
        <f>IF(Y295=AF294,Y294,0)</f>
        <v>0</v>
      </c>
      <c r="AL294" s="195">
        <f>IF(Z295=AF294,Z294,0)</f>
        <v>0</v>
      </c>
      <c r="AM294" s="195">
        <f>IF(AA295=AF294,AA294,0)</f>
        <v>0</v>
      </c>
      <c r="AN294" s="195"/>
      <c r="AO294" s="115"/>
      <c r="AP294" s="1"/>
      <c r="AQ294" s="1"/>
      <c r="AR294" s="201"/>
      <c r="AS294" s="201"/>
      <c r="AT294" s="201"/>
      <c r="AU294" s="201"/>
      <c r="AV294" s="201"/>
      <c r="AW294" s="201"/>
      <c r="AX294" s="201"/>
      <c r="AY294" s="201"/>
      <c r="AZ294" s="201"/>
      <c r="BA294" s="201"/>
      <c r="BB294" s="201"/>
      <c r="BC294" s="201"/>
      <c r="BD294" s="201"/>
      <c r="BE294" s="201"/>
      <c r="BF294" s="28"/>
      <c r="BG294" s="28"/>
      <c r="BH294" s="28"/>
    </row>
    <row r="295" spans="1:60" s="10" customFormat="1" ht="15" customHeight="1" thickBot="1">
      <c r="A295" s="11"/>
      <c r="B295" s="11"/>
      <c r="C295" s="11"/>
      <c r="D295"/>
      <c r="E295" s="36"/>
      <c r="F295" s="34"/>
      <c r="G295" s="197"/>
      <c r="H295" s="59" t="b">
        <v>0</v>
      </c>
      <c r="I295" s="198"/>
      <c r="J295" s="56" t="s">
        <v>62</v>
      </c>
      <c r="K295" s="56" t="s">
        <v>62</v>
      </c>
      <c r="L295" s="56" t="s">
        <v>62</v>
      </c>
      <c r="M295" s="56" t="s">
        <v>62</v>
      </c>
      <c r="N295" s="56" t="s">
        <v>62</v>
      </c>
      <c r="O295" s="56" t="s">
        <v>62</v>
      </c>
      <c r="P295" s="56" t="s">
        <v>62</v>
      </c>
      <c r="Q295" s="139"/>
      <c r="R295"/>
      <c r="S295" s="1"/>
      <c r="T295" s="21" t="s">
        <v>57</v>
      </c>
      <c r="U295" s="12">
        <f t="shared" ref="U295" si="424">IF(ISBLANK(J298)=TRUE,$I292,J298)</f>
        <v>0</v>
      </c>
      <c r="V295" s="12">
        <f t="shared" ref="V295" si="425">IF(ISBLANK(K298)=TRUE,$I292,K298)</f>
        <v>0</v>
      </c>
      <c r="W295" s="12">
        <f t="shared" ref="W295" si="426">IF(ISBLANK(L298)=TRUE,$I292,L298)</f>
        <v>0</v>
      </c>
      <c r="X295" s="12">
        <f t="shared" ref="X295" si="427">IF(ISBLANK(M298)=TRUE,$I292,M298)</f>
        <v>0</v>
      </c>
      <c r="Y295" s="12">
        <f t="shared" ref="Y295" si="428">IF(ISBLANK(N298)=TRUE,$I292,N298)</f>
        <v>0</v>
      </c>
      <c r="Z295" s="12">
        <f t="shared" ref="Z295" si="429">IF(ISBLANK(O298)=TRUE,$I292,O298)</f>
        <v>0</v>
      </c>
      <c r="AA295" s="12">
        <f t="shared" ref="AA295" si="430">IF(ISBLANK(P298)=TRUE,$I292,P298)</f>
        <v>0</v>
      </c>
      <c r="AB295" s="14"/>
      <c r="AC295" s="28"/>
      <c r="AD295" s="194"/>
      <c r="AE295" s="194"/>
      <c r="AF295" s="16">
        <f t="shared" si="422"/>
        <v>40</v>
      </c>
      <c r="AG295" s="195">
        <f>IF(U295=AF295,U294,0)</f>
        <v>0</v>
      </c>
      <c r="AH295" s="195">
        <f>IF(V295=AF295,V294,0)</f>
        <v>0</v>
      </c>
      <c r="AI295" s="195">
        <f>IF(W295=AF295,W294,0)</f>
        <v>0</v>
      </c>
      <c r="AJ295" s="195">
        <f>IF(X295=AF295,X294,0)</f>
        <v>0</v>
      </c>
      <c r="AK295" s="195">
        <f>IF(Y295=AF295,Y294,0)</f>
        <v>0</v>
      </c>
      <c r="AL295" s="195">
        <f>IF(Z295=AF295,Z294,0)</f>
        <v>0</v>
      </c>
      <c r="AM295" s="195">
        <f>IF(AA295=AF295,AA294,0)</f>
        <v>0</v>
      </c>
      <c r="AN295" s="195"/>
      <c r="AO295" s="115"/>
      <c r="AP295" s="1"/>
      <c r="AQ295" s="1"/>
      <c r="AR295" s="201"/>
      <c r="AS295" s="201"/>
      <c r="AT295" s="201"/>
      <c r="AU295" s="201"/>
      <c r="AV295" s="201"/>
      <c r="AW295" s="201"/>
      <c r="AX295" s="201"/>
      <c r="AY295" s="201"/>
      <c r="AZ295" s="201"/>
      <c r="BA295" s="201"/>
      <c r="BB295" s="201"/>
      <c r="BC295" s="201"/>
      <c r="BD295" s="201"/>
      <c r="BE295" s="201"/>
      <c r="BF295" s="28"/>
      <c r="BG295" s="28"/>
      <c r="BH295" s="28"/>
    </row>
    <row r="296" spans="1:60" s="10" customFormat="1" ht="15" customHeight="1" thickBot="1">
      <c r="A296" s="11"/>
      <c r="B296" s="11"/>
      <c r="C296" s="11"/>
      <c r="D296"/>
      <c r="E296" s="141" t="s">
        <v>58</v>
      </c>
      <c r="F296" s="142"/>
      <c r="G296" s="92"/>
      <c r="H296" s="93"/>
      <c r="I296" s="94" t="s">
        <v>59</v>
      </c>
      <c r="J296" s="114"/>
      <c r="K296" s="104"/>
      <c r="L296" s="104"/>
      <c r="M296" s="104"/>
      <c r="N296" s="104"/>
      <c r="O296" s="104"/>
      <c r="P296" s="104"/>
      <c r="Q296" s="139"/>
      <c r="R296"/>
      <c r="S296" s="1"/>
      <c r="T296" s="199"/>
      <c r="U296" s="28"/>
      <c r="V296" s="28"/>
      <c r="W296" s="28"/>
      <c r="X296" s="28"/>
      <c r="Y296" s="28"/>
      <c r="Z296" s="28"/>
      <c r="AA296" s="28"/>
      <c r="AB296" s="12"/>
      <c r="AC296" s="28"/>
      <c r="AD296" s="200"/>
      <c r="AE296" s="200"/>
      <c r="AF296" s="16">
        <f t="shared" si="422"/>
        <v>60</v>
      </c>
      <c r="AG296" s="195">
        <f>IF(U295=AF296,U294,0)</f>
        <v>0</v>
      </c>
      <c r="AH296" s="195">
        <f>IF(V295=AF296,V294,0)</f>
        <v>0</v>
      </c>
      <c r="AI296" s="195">
        <f>IF(W295=AF296,W294,0)</f>
        <v>0</v>
      </c>
      <c r="AJ296" s="195">
        <f>IF(X295=AF296,X294,0)</f>
        <v>0</v>
      </c>
      <c r="AK296" s="195">
        <f>IF(Y295=AF296,Y294,0)</f>
        <v>0</v>
      </c>
      <c r="AL296" s="195">
        <f>IF(Z295=AF296,Z294,0)</f>
        <v>0</v>
      </c>
      <c r="AM296" s="195">
        <f>IF(AA295=AF296,AA294,0)</f>
        <v>0</v>
      </c>
      <c r="AN296" s="195"/>
      <c r="AO296" s="115"/>
      <c r="AP296" s="1"/>
      <c r="AQ296" s="1"/>
      <c r="AR296" s="201"/>
      <c r="AS296" s="201"/>
      <c r="AT296" s="201"/>
      <c r="AU296" s="201"/>
      <c r="AV296" s="201"/>
      <c r="AW296" s="201"/>
      <c r="AX296" s="201"/>
      <c r="AY296" s="201"/>
      <c r="AZ296" s="201"/>
      <c r="BA296" s="201"/>
      <c r="BB296" s="201"/>
      <c r="BC296" s="201"/>
      <c r="BD296" s="201"/>
      <c r="BE296" s="201"/>
      <c r="BF296" s="28"/>
      <c r="BG296" s="28"/>
      <c r="BH296" s="28"/>
    </row>
    <row r="297" spans="1:60" s="10" customFormat="1" ht="15" customHeight="1">
      <c r="A297" s="11"/>
      <c r="B297" s="11"/>
      <c r="C297" s="11"/>
      <c r="D297"/>
      <c r="E297" s="95"/>
      <c r="F297" s="96"/>
      <c r="G297" s="97"/>
      <c r="H297" s="93"/>
      <c r="I297" s="98" t="s">
        <v>60</v>
      </c>
      <c r="J297" s="104"/>
      <c r="K297" s="104"/>
      <c r="L297" s="104"/>
      <c r="M297" s="104"/>
      <c r="N297" s="104"/>
      <c r="O297" s="104"/>
      <c r="P297" s="104"/>
      <c r="Q297" s="139"/>
      <c r="R297"/>
      <c r="S297" s="1"/>
      <c r="T297" s="21"/>
      <c r="U297" s="12"/>
      <c r="V297" s="12"/>
      <c r="W297" s="12"/>
      <c r="X297" s="12"/>
      <c r="Y297" s="12"/>
      <c r="Z297" s="12"/>
      <c r="AA297" s="12"/>
      <c r="AB297" s="12"/>
      <c r="AC297" s="28"/>
      <c r="AD297" s="200"/>
      <c r="AE297" s="200"/>
      <c r="AF297" s="16">
        <f t="shared" si="422"/>
        <v>70</v>
      </c>
      <c r="AG297" s="195">
        <f>IF(U295=AF297,U294,0)</f>
        <v>0</v>
      </c>
      <c r="AH297" s="195">
        <f>IF(V295=AF297,V294,0)</f>
        <v>0</v>
      </c>
      <c r="AI297" s="195">
        <f>IF(W295=AF297,W294,0)</f>
        <v>0</v>
      </c>
      <c r="AJ297" s="195">
        <f>IF(X295=AF297,X294,0)</f>
        <v>0</v>
      </c>
      <c r="AK297" s="195">
        <f>IF(Y295=AF297,Y294,0)</f>
        <v>0</v>
      </c>
      <c r="AL297" s="195">
        <f>IF(Z295=AF297,Z294,0)</f>
        <v>0</v>
      </c>
      <c r="AM297" s="195">
        <f>IF(AA295=AF297,AA294,0)</f>
        <v>0</v>
      </c>
      <c r="AN297" s="195"/>
      <c r="AO297" s="115"/>
      <c r="AP297" s="1"/>
      <c r="AQ297" s="1"/>
      <c r="AR297" s="201"/>
      <c r="AS297" s="201"/>
      <c r="AT297" s="201"/>
      <c r="AU297" s="201"/>
      <c r="AV297" s="201"/>
      <c r="AW297" s="201"/>
      <c r="AX297" s="201"/>
      <c r="AY297" s="201"/>
      <c r="AZ297" s="201"/>
      <c r="BA297" s="201"/>
      <c r="BB297" s="201"/>
      <c r="BC297" s="201"/>
      <c r="BD297" s="201"/>
      <c r="BE297" s="201"/>
      <c r="BF297" s="28"/>
      <c r="BG297" s="28"/>
      <c r="BH297" s="28"/>
    </row>
    <row r="298" spans="1:60" ht="15" customHeight="1" thickBot="1">
      <c r="B298" s="11"/>
      <c r="C298" s="11"/>
      <c r="D298"/>
      <c r="E298" s="99"/>
      <c r="F298" s="100"/>
      <c r="G298" s="101"/>
      <c r="H298" s="102"/>
      <c r="I298" s="103" t="s">
        <v>61</v>
      </c>
      <c r="J298" s="105"/>
      <c r="K298" s="105"/>
      <c r="L298" s="105"/>
      <c r="M298" s="105"/>
      <c r="N298" s="105"/>
      <c r="O298" s="105"/>
      <c r="P298" s="105"/>
      <c r="Q298" s="140"/>
      <c r="R298"/>
      <c r="T298" s="199"/>
      <c r="AF298" s="16">
        <f t="shared" si="422"/>
        <v>0</v>
      </c>
      <c r="AG298" s="195">
        <f>IF(U295=AF298,U294,0)</f>
        <v>0</v>
      </c>
      <c r="AH298" s="195">
        <f>IF(V295=AF298,V294,0)</f>
        <v>0</v>
      </c>
      <c r="AI298" s="195">
        <f>IF(W295=AF298,W294,0)</f>
        <v>0</v>
      </c>
      <c r="AJ298" s="195">
        <f>IF(X295=AF298,X294,0)</f>
        <v>0</v>
      </c>
      <c r="AK298" s="195">
        <f>IF(Y295=AF298,Y294,0)</f>
        <v>0</v>
      </c>
      <c r="AL298" s="195">
        <f>IF(Z295=AF298,Z294,0)</f>
        <v>0</v>
      </c>
      <c r="AM298" s="195">
        <f>IF(AA295=AF298,AA294,0)</f>
        <v>0</v>
      </c>
      <c r="AN298" s="195"/>
      <c r="AR298" s="201"/>
      <c r="AS298" s="201"/>
      <c r="AT298" s="201"/>
      <c r="AU298" s="201"/>
      <c r="AV298" s="201"/>
      <c r="AW298" s="201"/>
      <c r="AX298" s="201"/>
      <c r="AY298" s="201"/>
      <c r="AZ298" s="201"/>
      <c r="BA298" s="201"/>
      <c r="BB298" s="201"/>
      <c r="BC298" s="201"/>
      <c r="BD298" s="201"/>
      <c r="BE298" s="201"/>
      <c r="BH298" s="28"/>
    </row>
    <row r="299" spans="1:60" ht="9" customHeight="1" thickTop="1" thickBot="1">
      <c r="A299" s="11"/>
      <c r="B299" s="11"/>
      <c r="C299" s="11"/>
      <c r="D299"/>
      <c r="E299"/>
      <c r="F299"/>
      <c r="G299"/>
      <c r="H299"/>
      <c r="I299"/>
      <c r="J299"/>
      <c r="K299"/>
      <c r="L299"/>
      <c r="M299"/>
      <c r="N299"/>
      <c r="O299"/>
      <c r="P299"/>
      <c r="Q299"/>
      <c r="R299"/>
      <c r="T299" s="20"/>
      <c r="AR299" s="18"/>
      <c r="AS299" s="18"/>
      <c r="AT299" s="18"/>
      <c r="AU299" s="18"/>
      <c r="AV299" s="18"/>
      <c r="AW299" s="18"/>
      <c r="AX299" s="18"/>
      <c r="AY299" s="18"/>
      <c r="AZ299" s="18"/>
      <c r="BA299" s="18"/>
      <c r="BB299" s="18"/>
      <c r="BC299" s="18"/>
      <c r="BD299" s="18"/>
      <c r="BE299" s="18"/>
      <c r="BH299" s="28"/>
    </row>
    <row r="300" spans="1:60" s="11" customFormat="1" ht="15" customHeight="1" thickTop="1" thickBot="1">
      <c r="D300"/>
      <c r="E300" s="136">
        <v>0</v>
      </c>
      <c r="F300" s="137"/>
      <c r="G300" s="46"/>
      <c r="H300" s="87" t="s">
        <v>45</v>
      </c>
      <c r="I300" s="88">
        <f>VLOOKUP(E300,$B$20:$C$69,2,0)</f>
        <v>0</v>
      </c>
      <c r="J300" s="62">
        <f>J$16</f>
        <v>41729</v>
      </c>
      <c r="K300" s="62">
        <f t="shared" ref="K300:P300" si="431">K$16</f>
        <v>41730</v>
      </c>
      <c r="L300" s="62">
        <f t="shared" si="431"/>
        <v>41731</v>
      </c>
      <c r="M300" s="62">
        <f t="shared" si="431"/>
        <v>41732</v>
      </c>
      <c r="N300" s="62">
        <f t="shared" si="431"/>
        <v>41733</v>
      </c>
      <c r="O300" s="62">
        <f t="shared" si="431"/>
        <v>41734</v>
      </c>
      <c r="P300" s="62">
        <f t="shared" si="431"/>
        <v>41735</v>
      </c>
      <c r="Q300" s="134" t="s">
        <v>46</v>
      </c>
      <c r="R300"/>
      <c r="S300" s="1"/>
      <c r="T300" s="21" t="s">
        <v>47</v>
      </c>
      <c r="U300" s="13">
        <f t="shared" ref="U300" si="432">IF(ISBLANK(J304)=TRUE,(J302-J301)*24,(J302-J301)*24-$G304/60)</f>
        <v>0</v>
      </c>
      <c r="V300" s="13">
        <f t="shared" ref="V300" si="433">IF(ISBLANK(K304)=TRUE,(K302-K301)*24,(K302-K301)*24-$G304/60)</f>
        <v>0</v>
      </c>
      <c r="W300" s="13">
        <f t="shared" ref="W300" si="434">IF(ISBLANK(L304)=TRUE,(L302-L301)*24,(L302-L301)*24-$G304/60)</f>
        <v>0</v>
      </c>
      <c r="X300" s="13">
        <f t="shared" ref="X300" si="435">IF(ISBLANK(M304)=TRUE,(M302-M301)*24,(M302-M301)*24-$G304/60)</f>
        <v>0</v>
      </c>
      <c r="Y300" s="13">
        <f t="shared" ref="Y300" si="436">IF(ISBLANK(N304)=TRUE,(N302-N301)*24,(N302-N301)*24-$G304/60)</f>
        <v>0</v>
      </c>
      <c r="Z300" s="13">
        <f t="shared" ref="Z300" si="437">IF(ISBLANK(O304)=TRUE,(O302-O301)*24,(O302-O301)*24-$G304/60)</f>
        <v>0</v>
      </c>
      <c r="AA300" s="13">
        <f t="shared" ref="AA300" si="438">IF(ISBLANK(P304)=TRUE,(P302-P301)*24,(P302-P301)*24-$G304/60)</f>
        <v>0</v>
      </c>
      <c r="AB300" s="13">
        <f>SUM(U300:AA300)</f>
        <v>0</v>
      </c>
      <c r="AC300" s="28" t="s">
        <v>48</v>
      </c>
      <c r="AD300" s="194">
        <f>MIN(Q302,40)</f>
        <v>0</v>
      </c>
      <c r="AE300" s="195"/>
      <c r="AF300" s="16">
        <f>AF292</f>
        <v>10</v>
      </c>
      <c r="AG300" s="195">
        <f>IF(U303=AF300,U302,0)</f>
        <v>0</v>
      </c>
      <c r="AH300" s="195">
        <f>IF(V303=AF300,V302,0)</f>
        <v>0</v>
      </c>
      <c r="AI300" s="195">
        <f>IF(W303=AF300,W302,0)</f>
        <v>0</v>
      </c>
      <c r="AJ300" s="195">
        <f>IF(X303=AF300,X302,0)</f>
        <v>0</v>
      </c>
      <c r="AK300" s="195">
        <f>IF(Y303=AF300,Y302,0)</f>
        <v>0</v>
      </c>
      <c r="AL300" s="195">
        <f>IF(Z303=AF300,Z302,0)</f>
        <v>0</v>
      </c>
      <c r="AM300" s="195">
        <f>IF(AA303=AF300,AA302,0)</f>
        <v>0</v>
      </c>
      <c r="AN300" s="195"/>
      <c r="AO300" s="115">
        <f>SUM(AG300:AM306)</f>
        <v>0</v>
      </c>
      <c r="AP300" s="1"/>
      <c r="AQ300" s="1"/>
      <c r="AR300" s="18"/>
      <c r="AS300" s="18"/>
      <c r="AT300" s="18"/>
      <c r="AU300" s="18"/>
      <c r="AV300" s="18"/>
      <c r="AW300" s="18"/>
      <c r="AX300" s="18"/>
      <c r="AY300" s="18"/>
      <c r="AZ300" s="18"/>
      <c r="BA300" s="18"/>
      <c r="BB300" s="18"/>
      <c r="BC300" s="18"/>
      <c r="BD300" s="18"/>
      <c r="BE300" s="18"/>
    </row>
    <row r="301" spans="1:60" s="10" customFormat="1" ht="15" customHeight="1">
      <c r="A301" s="11"/>
      <c r="B301" s="11"/>
      <c r="C301" s="11"/>
      <c r="D301"/>
      <c r="E301" s="90" t="s">
        <v>49</v>
      </c>
      <c r="F301" s="91">
        <f>(VLOOKUP(E300,'Employee Data'!$J$5:$L$54,2,0))</f>
        <v>0</v>
      </c>
      <c r="G301" s="58" t="s">
        <v>50</v>
      </c>
      <c r="H301" s="57"/>
      <c r="I301" s="35" t="s">
        <v>51</v>
      </c>
      <c r="J301" s="114"/>
      <c r="K301" s="114"/>
      <c r="L301" s="114"/>
      <c r="M301" s="114"/>
      <c r="N301" s="114"/>
      <c r="O301" s="114"/>
      <c r="P301" s="114"/>
      <c r="Q301" s="135"/>
      <c r="R301" s="89"/>
      <c r="S301" s="1"/>
      <c r="T301" s="196" t="b">
        <v>0</v>
      </c>
      <c r="U301" s="60" t="b">
        <v>0</v>
      </c>
      <c r="V301" s="60" t="b">
        <v>0</v>
      </c>
      <c r="W301" s="60" t="b">
        <v>0</v>
      </c>
      <c r="X301" s="60" t="b">
        <v>0</v>
      </c>
      <c r="Y301" s="60" t="b">
        <v>0</v>
      </c>
      <c r="Z301" s="60" t="b">
        <v>0</v>
      </c>
      <c r="AA301" s="60" t="b">
        <v>0</v>
      </c>
      <c r="AB301" s="12"/>
      <c r="AC301" s="28" t="s">
        <v>52</v>
      </c>
      <c r="AD301" s="194">
        <f>MAX(Q302-AD300,0)</f>
        <v>0</v>
      </c>
      <c r="AE301" s="195">
        <f t="shared" ref="AE301" si="439">IF(T301=TRUE,0,AD301*F301*1.5)</f>
        <v>0</v>
      </c>
      <c r="AF301" s="16">
        <f t="shared" ref="AF301:AF306" si="440">AF293</f>
        <v>20</v>
      </c>
      <c r="AG301" s="195">
        <f>IF(U303=AF301,U302,0)</f>
        <v>0</v>
      </c>
      <c r="AH301" s="195">
        <f>IF(V303=AF301,V302,0)</f>
        <v>0</v>
      </c>
      <c r="AI301" s="195">
        <f>IF(W303=AF301,W302,0)</f>
        <v>0</v>
      </c>
      <c r="AJ301" s="195">
        <f>IF(X303=AF301,X302,0)</f>
        <v>0</v>
      </c>
      <c r="AK301" s="195">
        <f>IF(Y303=AF301,Y302,0)</f>
        <v>0</v>
      </c>
      <c r="AL301" s="195">
        <f>IF(Z303=AF301,Z302,0)</f>
        <v>0</v>
      </c>
      <c r="AM301" s="195">
        <f>IF(AA303=AF301,AA302,0)</f>
        <v>0</v>
      </c>
      <c r="AN301" s="195"/>
      <c r="AO301" s="115"/>
      <c r="AP301" s="1"/>
      <c r="AQ301" s="1"/>
      <c r="AR301" s="19"/>
      <c r="AS301" s="19"/>
      <c r="AT301" s="19"/>
      <c r="AU301" s="19"/>
      <c r="AV301" s="19"/>
      <c r="AW301" s="19"/>
      <c r="AX301" s="19"/>
      <c r="AY301" s="19"/>
      <c r="AZ301" s="19"/>
      <c r="BA301" s="19"/>
      <c r="BB301" s="19"/>
      <c r="BC301" s="19"/>
      <c r="BD301" s="19"/>
      <c r="BE301" s="19"/>
      <c r="BF301" s="28"/>
      <c r="BG301" s="28"/>
      <c r="BH301" s="28"/>
    </row>
    <row r="302" spans="1:60" s="10" customFormat="1" ht="15" customHeight="1">
      <c r="A302" s="11"/>
      <c r="B302" s="11"/>
      <c r="C302" s="11"/>
      <c r="D302"/>
      <c r="E302" s="90" t="s">
        <v>53</v>
      </c>
      <c r="F302" s="91">
        <f>(VLOOKUP(E300,'Employee Data'!$J$5:$L$54,3,0))</f>
        <v>0</v>
      </c>
      <c r="G302" s="58" t="s">
        <v>54</v>
      </c>
      <c r="H302" s="57"/>
      <c r="I302" s="35" t="s">
        <v>55</v>
      </c>
      <c r="J302" s="114"/>
      <c r="K302" s="114"/>
      <c r="L302" s="114"/>
      <c r="M302" s="114"/>
      <c r="N302" s="114"/>
      <c r="O302" s="114"/>
      <c r="P302" s="114"/>
      <c r="Q302" s="138">
        <f>AB300</f>
        <v>0</v>
      </c>
      <c r="R302" s="89"/>
      <c r="S302" s="1"/>
      <c r="T302" s="21" t="s">
        <v>25</v>
      </c>
      <c r="U302" s="13">
        <f t="shared" ref="U302:AA302" si="441">IF($T301=TRUE,$F301*40/7,IF(U301=TRUE,$F302*U300,$F301*U300))</f>
        <v>0</v>
      </c>
      <c r="V302" s="13">
        <f t="shared" si="441"/>
        <v>0</v>
      </c>
      <c r="W302" s="13">
        <f t="shared" si="441"/>
        <v>0</v>
      </c>
      <c r="X302" s="13">
        <f t="shared" si="441"/>
        <v>0</v>
      </c>
      <c r="Y302" s="13">
        <f t="shared" si="441"/>
        <v>0</v>
      </c>
      <c r="Z302" s="13">
        <f t="shared" si="441"/>
        <v>0</v>
      </c>
      <c r="AA302" s="13">
        <f t="shared" si="441"/>
        <v>0</v>
      </c>
      <c r="AB302" s="13"/>
      <c r="AC302" s="28"/>
      <c r="AD302" s="194"/>
      <c r="AE302" s="194"/>
      <c r="AF302" s="16">
        <f t="shared" si="440"/>
        <v>30</v>
      </c>
      <c r="AG302" s="195">
        <f>IF(U303=AF302,U302,0)</f>
        <v>0</v>
      </c>
      <c r="AH302" s="195">
        <f>IF(V303=AF302,V302,0)</f>
        <v>0</v>
      </c>
      <c r="AI302" s="195">
        <f>IF(W303=AF302,W302,0)</f>
        <v>0</v>
      </c>
      <c r="AJ302" s="195">
        <f>IF(X303=AF302,X302,0)</f>
        <v>0</v>
      </c>
      <c r="AK302" s="195">
        <f>IF(Y303=AF302,Y302,0)</f>
        <v>0</v>
      </c>
      <c r="AL302" s="195">
        <f>IF(Z303=AF302,Z302,0)</f>
        <v>0</v>
      </c>
      <c r="AM302" s="195">
        <f>IF(AA303=AF302,AA302,0)</f>
        <v>0</v>
      </c>
      <c r="AN302" s="195"/>
      <c r="AO302" s="115"/>
      <c r="AP302" s="1"/>
      <c r="AQ302" s="1"/>
      <c r="AR302" s="201"/>
      <c r="AS302" s="201"/>
      <c r="AT302" s="201"/>
      <c r="AU302" s="201"/>
      <c r="AV302" s="201"/>
      <c r="AW302" s="201"/>
      <c r="AX302" s="201"/>
      <c r="AY302" s="201"/>
      <c r="AZ302" s="201"/>
      <c r="BA302" s="201"/>
      <c r="BB302" s="201"/>
      <c r="BC302" s="201"/>
      <c r="BD302" s="201"/>
      <c r="BE302" s="201"/>
      <c r="BF302" s="28"/>
      <c r="BG302" s="28"/>
      <c r="BH302" s="28"/>
    </row>
    <row r="303" spans="1:60" s="10" customFormat="1" ht="15" customHeight="1" thickBot="1">
      <c r="A303" s="11"/>
      <c r="B303" s="11"/>
      <c r="C303" s="11"/>
      <c r="D303"/>
      <c r="E303" s="36"/>
      <c r="F303" s="34"/>
      <c r="G303" s="197"/>
      <c r="H303" s="59" t="b">
        <v>0</v>
      </c>
      <c r="I303" s="198"/>
      <c r="J303" s="56" t="s">
        <v>62</v>
      </c>
      <c r="K303" s="56" t="s">
        <v>62</v>
      </c>
      <c r="L303" s="56" t="s">
        <v>62</v>
      </c>
      <c r="M303" s="56" t="s">
        <v>62</v>
      </c>
      <c r="N303" s="56" t="s">
        <v>62</v>
      </c>
      <c r="O303" s="56" t="s">
        <v>62</v>
      </c>
      <c r="P303" s="56" t="s">
        <v>62</v>
      </c>
      <c r="Q303" s="139"/>
      <c r="R303"/>
      <c r="S303" s="1"/>
      <c r="T303" s="21" t="s">
        <v>57</v>
      </c>
      <c r="U303" s="12">
        <f t="shared" ref="U303" si="442">IF(ISBLANK(J306)=TRUE,$I300,J306)</f>
        <v>0</v>
      </c>
      <c r="V303" s="12">
        <f t="shared" ref="V303" si="443">IF(ISBLANK(K306)=TRUE,$I300,K306)</f>
        <v>0</v>
      </c>
      <c r="W303" s="12">
        <f t="shared" ref="W303" si="444">IF(ISBLANK(L306)=TRUE,$I300,L306)</f>
        <v>0</v>
      </c>
      <c r="X303" s="12">
        <f t="shared" ref="X303" si="445">IF(ISBLANK(M306)=TRUE,$I300,M306)</f>
        <v>0</v>
      </c>
      <c r="Y303" s="12">
        <f t="shared" ref="Y303" si="446">IF(ISBLANK(N306)=TRUE,$I300,N306)</f>
        <v>0</v>
      </c>
      <c r="Z303" s="12">
        <f t="shared" ref="Z303" si="447">IF(ISBLANK(O306)=TRUE,$I300,O306)</f>
        <v>0</v>
      </c>
      <c r="AA303" s="12">
        <f t="shared" ref="AA303" si="448">IF(ISBLANK(P306)=TRUE,$I300,P306)</f>
        <v>0</v>
      </c>
      <c r="AB303" s="14"/>
      <c r="AC303" s="28"/>
      <c r="AD303" s="194"/>
      <c r="AE303" s="194"/>
      <c r="AF303" s="16">
        <f t="shared" si="440"/>
        <v>40</v>
      </c>
      <c r="AG303" s="195">
        <f>IF(U303=AF303,U302,0)</f>
        <v>0</v>
      </c>
      <c r="AH303" s="195">
        <f>IF(V303=AF303,V302,0)</f>
        <v>0</v>
      </c>
      <c r="AI303" s="195">
        <f>IF(W303=AF303,W302,0)</f>
        <v>0</v>
      </c>
      <c r="AJ303" s="195">
        <f>IF(X303=AF303,X302,0)</f>
        <v>0</v>
      </c>
      <c r="AK303" s="195">
        <f>IF(Y303=AF303,Y302,0)</f>
        <v>0</v>
      </c>
      <c r="AL303" s="195">
        <f>IF(Z303=AF303,Z302,0)</f>
        <v>0</v>
      </c>
      <c r="AM303" s="195">
        <f>IF(AA303=AF303,AA302,0)</f>
        <v>0</v>
      </c>
      <c r="AN303" s="195"/>
      <c r="AO303" s="115"/>
      <c r="AP303" s="1"/>
      <c r="AQ303" s="1"/>
      <c r="AR303" s="201"/>
      <c r="AS303" s="201"/>
      <c r="AT303" s="201"/>
      <c r="AU303" s="201"/>
      <c r="AV303" s="201"/>
      <c r="AW303" s="201"/>
      <c r="AX303" s="201"/>
      <c r="AY303" s="201"/>
      <c r="AZ303" s="201"/>
      <c r="BA303" s="201"/>
      <c r="BB303" s="201"/>
      <c r="BC303" s="201"/>
      <c r="BD303" s="201"/>
      <c r="BE303" s="201"/>
      <c r="BF303" s="28"/>
      <c r="BG303" s="28"/>
      <c r="BH303" s="28"/>
    </row>
    <row r="304" spans="1:60" s="10" customFormat="1" ht="15" customHeight="1" thickBot="1">
      <c r="A304" s="11"/>
      <c r="B304" s="11"/>
      <c r="C304" s="11"/>
      <c r="D304"/>
      <c r="E304" s="141" t="s">
        <v>58</v>
      </c>
      <c r="F304" s="142"/>
      <c r="G304" s="92"/>
      <c r="H304" s="93"/>
      <c r="I304" s="94" t="s">
        <v>59</v>
      </c>
      <c r="J304" s="114"/>
      <c r="K304" s="104"/>
      <c r="L304" s="104"/>
      <c r="M304" s="104"/>
      <c r="N304" s="104"/>
      <c r="O304" s="104"/>
      <c r="P304" s="104"/>
      <c r="Q304" s="139"/>
      <c r="R304"/>
      <c r="S304" s="1"/>
      <c r="T304" s="199"/>
      <c r="U304" s="28"/>
      <c r="V304" s="28"/>
      <c r="W304" s="28"/>
      <c r="X304" s="28"/>
      <c r="Y304" s="28"/>
      <c r="Z304" s="28"/>
      <c r="AA304" s="28"/>
      <c r="AB304" s="12"/>
      <c r="AC304" s="28"/>
      <c r="AD304" s="200"/>
      <c r="AE304" s="200"/>
      <c r="AF304" s="16">
        <f t="shared" si="440"/>
        <v>60</v>
      </c>
      <c r="AG304" s="195">
        <f>IF(U303=AF304,U302,0)</f>
        <v>0</v>
      </c>
      <c r="AH304" s="195">
        <f>IF(V303=AF304,V302,0)</f>
        <v>0</v>
      </c>
      <c r="AI304" s="195">
        <f>IF(W303=AF304,W302,0)</f>
        <v>0</v>
      </c>
      <c r="AJ304" s="195">
        <f>IF(X303=AF304,X302,0)</f>
        <v>0</v>
      </c>
      <c r="AK304" s="195">
        <f>IF(Y303=AF304,Y302,0)</f>
        <v>0</v>
      </c>
      <c r="AL304" s="195">
        <f>IF(Z303=AF304,Z302,0)</f>
        <v>0</v>
      </c>
      <c r="AM304" s="195">
        <f>IF(AA303=AF304,AA302,0)</f>
        <v>0</v>
      </c>
      <c r="AN304" s="195"/>
      <c r="AO304" s="115"/>
      <c r="AP304" s="1"/>
      <c r="AQ304" s="1"/>
      <c r="AR304" s="201"/>
      <c r="AS304" s="201"/>
      <c r="AT304" s="201"/>
      <c r="AU304" s="201"/>
      <c r="AV304" s="201"/>
      <c r="AW304" s="201"/>
      <c r="AX304" s="201"/>
      <c r="AY304" s="201"/>
      <c r="AZ304" s="201"/>
      <c r="BA304" s="201"/>
      <c r="BB304" s="201"/>
      <c r="BC304" s="201"/>
      <c r="BD304" s="201"/>
      <c r="BE304" s="201"/>
      <c r="BF304" s="28"/>
      <c r="BG304" s="28"/>
      <c r="BH304" s="28"/>
    </row>
    <row r="305" spans="1:60" s="10" customFormat="1" ht="15" customHeight="1">
      <c r="A305" s="11"/>
      <c r="B305" s="11"/>
      <c r="C305" s="11"/>
      <c r="D305"/>
      <c r="E305" s="95"/>
      <c r="F305" s="96"/>
      <c r="G305" s="97"/>
      <c r="H305" s="93"/>
      <c r="I305" s="98" t="s">
        <v>60</v>
      </c>
      <c r="J305" s="104"/>
      <c r="K305" s="104"/>
      <c r="L305" s="104"/>
      <c r="M305" s="104"/>
      <c r="N305" s="104"/>
      <c r="O305" s="104"/>
      <c r="P305" s="104"/>
      <c r="Q305" s="139"/>
      <c r="R305"/>
      <c r="S305" s="1"/>
      <c r="T305" s="21"/>
      <c r="U305" s="12"/>
      <c r="V305" s="12"/>
      <c r="W305" s="12"/>
      <c r="X305" s="12"/>
      <c r="Y305" s="12"/>
      <c r="Z305" s="12"/>
      <c r="AA305" s="12"/>
      <c r="AB305" s="12"/>
      <c r="AC305" s="28"/>
      <c r="AD305" s="200"/>
      <c r="AE305" s="200"/>
      <c r="AF305" s="16">
        <f t="shared" si="440"/>
        <v>70</v>
      </c>
      <c r="AG305" s="195">
        <f>IF(U303=AF305,U302,0)</f>
        <v>0</v>
      </c>
      <c r="AH305" s="195">
        <f>IF(V303=AF305,V302,0)</f>
        <v>0</v>
      </c>
      <c r="AI305" s="195">
        <f>IF(W303=AF305,W302,0)</f>
        <v>0</v>
      </c>
      <c r="AJ305" s="195">
        <f>IF(X303=AF305,X302,0)</f>
        <v>0</v>
      </c>
      <c r="AK305" s="195">
        <f>IF(Y303=AF305,Y302,0)</f>
        <v>0</v>
      </c>
      <c r="AL305" s="195">
        <f>IF(Z303=AF305,Z302,0)</f>
        <v>0</v>
      </c>
      <c r="AM305" s="195">
        <f>IF(AA303=AF305,AA302,0)</f>
        <v>0</v>
      </c>
      <c r="AN305" s="195"/>
      <c r="AO305" s="115"/>
      <c r="AP305" s="1"/>
      <c r="AQ305" s="1"/>
      <c r="AR305" s="201"/>
      <c r="AS305" s="201"/>
      <c r="AT305" s="201"/>
      <c r="AU305" s="201"/>
      <c r="AV305" s="201"/>
      <c r="AW305" s="201"/>
      <c r="AX305" s="201"/>
      <c r="AY305" s="201"/>
      <c r="AZ305" s="201"/>
      <c r="BA305" s="201"/>
      <c r="BB305" s="201"/>
      <c r="BC305" s="201"/>
      <c r="BD305" s="201"/>
      <c r="BE305" s="201"/>
      <c r="BF305" s="28"/>
      <c r="BG305" s="28"/>
      <c r="BH305" s="28"/>
    </row>
    <row r="306" spans="1:60" ht="15" customHeight="1" thickBot="1">
      <c r="B306" s="11"/>
      <c r="C306" s="11"/>
      <c r="D306"/>
      <c r="E306" s="99"/>
      <c r="F306" s="100"/>
      <c r="G306" s="101"/>
      <c r="H306" s="102"/>
      <c r="I306" s="103" t="s">
        <v>61</v>
      </c>
      <c r="J306" s="105"/>
      <c r="K306" s="105"/>
      <c r="L306" s="105"/>
      <c r="M306" s="105"/>
      <c r="N306" s="105"/>
      <c r="O306" s="105"/>
      <c r="P306" s="105"/>
      <c r="Q306" s="140"/>
      <c r="R306"/>
      <c r="T306" s="199"/>
      <c r="AF306" s="16">
        <f t="shared" si="440"/>
        <v>0</v>
      </c>
      <c r="AG306" s="195">
        <f>IF(U303=AF306,U302,0)</f>
        <v>0</v>
      </c>
      <c r="AH306" s="195">
        <f>IF(V303=AF306,V302,0)</f>
        <v>0</v>
      </c>
      <c r="AI306" s="195">
        <f>IF(W303=AF306,W302,0)</f>
        <v>0</v>
      </c>
      <c r="AJ306" s="195">
        <f>IF(X303=AF306,X302,0)</f>
        <v>0</v>
      </c>
      <c r="AK306" s="195">
        <f>IF(Y303=AF306,Y302,0)</f>
        <v>0</v>
      </c>
      <c r="AL306" s="195">
        <f>IF(Z303=AF306,Z302,0)</f>
        <v>0</v>
      </c>
      <c r="AM306" s="195">
        <f>IF(AA303=AF306,AA302,0)</f>
        <v>0</v>
      </c>
      <c r="AN306" s="195"/>
      <c r="AR306" s="201"/>
      <c r="AS306" s="201"/>
      <c r="AT306" s="201"/>
      <c r="AU306" s="201"/>
      <c r="AV306" s="201"/>
      <c r="AW306" s="201"/>
      <c r="AX306" s="201"/>
      <c r="AY306" s="201"/>
      <c r="AZ306" s="201"/>
      <c r="BA306" s="201"/>
      <c r="BB306" s="201"/>
      <c r="BC306" s="201"/>
      <c r="BD306" s="201"/>
      <c r="BE306" s="201"/>
      <c r="BH306" s="28"/>
    </row>
    <row r="307" spans="1:60" ht="9" customHeight="1" thickTop="1" thickBot="1">
      <c r="A307" s="11"/>
      <c r="B307" s="11"/>
      <c r="C307" s="11"/>
      <c r="D307"/>
      <c r="E307"/>
      <c r="F307"/>
      <c r="G307"/>
      <c r="H307"/>
      <c r="I307"/>
      <c r="J307"/>
      <c r="K307"/>
      <c r="L307"/>
      <c r="M307"/>
      <c r="N307"/>
      <c r="O307"/>
      <c r="P307"/>
      <c r="Q307"/>
      <c r="R307"/>
      <c r="T307" s="20"/>
      <c r="AR307" s="18"/>
      <c r="AS307" s="18"/>
      <c r="AT307" s="18"/>
      <c r="AU307" s="18"/>
      <c r="AV307" s="18"/>
      <c r="AW307" s="18"/>
      <c r="AX307" s="18"/>
      <c r="AY307" s="18"/>
      <c r="AZ307" s="18"/>
      <c r="BA307" s="18"/>
      <c r="BB307" s="18"/>
      <c r="BC307" s="18"/>
      <c r="BD307" s="18"/>
      <c r="BE307" s="18"/>
      <c r="BH307" s="28"/>
    </row>
    <row r="308" spans="1:60" s="11" customFormat="1" ht="15" customHeight="1" thickTop="1" thickBot="1">
      <c r="D308"/>
      <c r="E308" s="136">
        <v>0</v>
      </c>
      <c r="F308" s="137"/>
      <c r="G308" s="46"/>
      <c r="H308" s="87" t="s">
        <v>45</v>
      </c>
      <c r="I308" s="88">
        <f>VLOOKUP(E308,$B$20:$C$69,2,0)</f>
        <v>0</v>
      </c>
      <c r="J308" s="62">
        <f>J$16</f>
        <v>41729</v>
      </c>
      <c r="K308" s="62">
        <f t="shared" ref="K308:P308" si="449">K$16</f>
        <v>41730</v>
      </c>
      <c r="L308" s="62">
        <f t="shared" si="449"/>
        <v>41731</v>
      </c>
      <c r="M308" s="62">
        <f t="shared" si="449"/>
        <v>41732</v>
      </c>
      <c r="N308" s="62">
        <f t="shared" si="449"/>
        <v>41733</v>
      </c>
      <c r="O308" s="62">
        <f t="shared" si="449"/>
        <v>41734</v>
      </c>
      <c r="P308" s="62">
        <f t="shared" si="449"/>
        <v>41735</v>
      </c>
      <c r="Q308" s="134" t="s">
        <v>46</v>
      </c>
      <c r="R308"/>
      <c r="S308" s="1"/>
      <c r="T308" s="21" t="s">
        <v>47</v>
      </c>
      <c r="U308" s="13">
        <f t="shared" ref="U308" si="450">IF(ISBLANK(J312)=TRUE,(J310-J309)*24,(J310-J309)*24-$G312/60)</f>
        <v>0</v>
      </c>
      <c r="V308" s="13">
        <f t="shared" ref="V308" si="451">IF(ISBLANK(K312)=TRUE,(K310-K309)*24,(K310-K309)*24-$G312/60)</f>
        <v>0</v>
      </c>
      <c r="W308" s="13">
        <f t="shared" ref="W308" si="452">IF(ISBLANK(L312)=TRUE,(L310-L309)*24,(L310-L309)*24-$G312/60)</f>
        <v>0</v>
      </c>
      <c r="X308" s="13">
        <f t="shared" ref="X308" si="453">IF(ISBLANK(M312)=TRUE,(M310-M309)*24,(M310-M309)*24-$G312/60)</f>
        <v>0</v>
      </c>
      <c r="Y308" s="13">
        <f t="shared" ref="Y308" si="454">IF(ISBLANK(N312)=TRUE,(N310-N309)*24,(N310-N309)*24-$G312/60)</f>
        <v>0</v>
      </c>
      <c r="Z308" s="13">
        <f t="shared" ref="Z308" si="455">IF(ISBLANK(O312)=TRUE,(O310-O309)*24,(O310-O309)*24-$G312/60)</f>
        <v>0</v>
      </c>
      <c r="AA308" s="13">
        <f t="shared" ref="AA308" si="456">IF(ISBLANK(P312)=TRUE,(P310-P309)*24,(P310-P309)*24-$G312/60)</f>
        <v>0</v>
      </c>
      <c r="AB308" s="13">
        <f>SUM(U308:AA308)</f>
        <v>0</v>
      </c>
      <c r="AC308" s="28" t="s">
        <v>48</v>
      </c>
      <c r="AD308" s="194">
        <f>MIN(Q310,40)</f>
        <v>0</v>
      </c>
      <c r="AE308" s="195"/>
      <c r="AF308" s="16">
        <f>AF300</f>
        <v>10</v>
      </c>
      <c r="AG308" s="195">
        <f>IF(U311=AF308,U310,0)</f>
        <v>0</v>
      </c>
      <c r="AH308" s="195">
        <f>IF(V311=AF308,V310,0)</f>
        <v>0</v>
      </c>
      <c r="AI308" s="195">
        <f>IF(W311=AF308,W310,0)</f>
        <v>0</v>
      </c>
      <c r="AJ308" s="195">
        <f>IF(X311=AF308,X310,0)</f>
        <v>0</v>
      </c>
      <c r="AK308" s="195">
        <f>IF(Y311=AF308,Y310,0)</f>
        <v>0</v>
      </c>
      <c r="AL308" s="195">
        <f>IF(Z311=AF308,Z310,0)</f>
        <v>0</v>
      </c>
      <c r="AM308" s="195">
        <f>IF(AA311=AF308,AA310,0)</f>
        <v>0</v>
      </c>
      <c r="AN308" s="195"/>
      <c r="AO308" s="115">
        <f>SUM(AG308:AM314)</f>
        <v>0</v>
      </c>
      <c r="AP308" s="1"/>
      <c r="AQ308" s="1"/>
      <c r="AR308" s="18"/>
      <c r="AS308" s="18"/>
      <c r="AT308" s="18"/>
      <c r="AU308" s="18"/>
      <c r="AV308" s="18"/>
      <c r="AW308" s="18"/>
      <c r="AX308" s="18"/>
      <c r="AY308" s="18"/>
      <c r="AZ308" s="18"/>
      <c r="BA308" s="18"/>
      <c r="BB308" s="18"/>
      <c r="BC308" s="18"/>
      <c r="BD308" s="18"/>
      <c r="BE308" s="18"/>
    </row>
    <row r="309" spans="1:60" s="10" customFormat="1" ht="15" customHeight="1">
      <c r="A309" s="11"/>
      <c r="B309" s="11"/>
      <c r="C309" s="11"/>
      <c r="D309"/>
      <c r="E309" s="90" t="s">
        <v>49</v>
      </c>
      <c r="F309" s="91">
        <f>(VLOOKUP(E308,'Employee Data'!$J$5:$L$54,2,0))</f>
        <v>0</v>
      </c>
      <c r="G309" s="58" t="s">
        <v>50</v>
      </c>
      <c r="H309" s="57"/>
      <c r="I309" s="35" t="s">
        <v>51</v>
      </c>
      <c r="J309" s="114"/>
      <c r="K309" s="114"/>
      <c r="L309" s="114"/>
      <c r="M309" s="114"/>
      <c r="N309" s="114"/>
      <c r="O309" s="114"/>
      <c r="P309" s="114"/>
      <c r="Q309" s="135"/>
      <c r="R309" s="89"/>
      <c r="S309" s="1"/>
      <c r="T309" s="196" t="b">
        <v>0</v>
      </c>
      <c r="U309" s="60" t="b">
        <v>0</v>
      </c>
      <c r="V309" s="60" t="b">
        <v>0</v>
      </c>
      <c r="W309" s="60" t="b">
        <v>0</v>
      </c>
      <c r="X309" s="60" t="b">
        <v>0</v>
      </c>
      <c r="Y309" s="60" t="b">
        <v>0</v>
      </c>
      <c r="Z309" s="60" t="b">
        <v>0</v>
      </c>
      <c r="AA309" s="60" t="b">
        <v>0</v>
      </c>
      <c r="AB309" s="12"/>
      <c r="AC309" s="28" t="s">
        <v>52</v>
      </c>
      <c r="AD309" s="194">
        <f>MAX(Q310-AD308,0)</f>
        <v>0</v>
      </c>
      <c r="AE309" s="195">
        <f t="shared" ref="AE309" si="457">IF(T309=TRUE,0,AD309*F309*1.5)</f>
        <v>0</v>
      </c>
      <c r="AF309" s="16">
        <f t="shared" ref="AF309:AF314" si="458">AF301</f>
        <v>20</v>
      </c>
      <c r="AG309" s="195">
        <f>IF(U311=AF309,U310,0)</f>
        <v>0</v>
      </c>
      <c r="AH309" s="195">
        <f>IF(V311=AF309,V310,0)</f>
        <v>0</v>
      </c>
      <c r="AI309" s="195">
        <f>IF(W311=AF309,W310,0)</f>
        <v>0</v>
      </c>
      <c r="AJ309" s="195">
        <f>IF(X311=AF309,X310,0)</f>
        <v>0</v>
      </c>
      <c r="AK309" s="195">
        <f>IF(Y311=AF309,Y310,0)</f>
        <v>0</v>
      </c>
      <c r="AL309" s="195">
        <f>IF(Z311=AF309,Z310,0)</f>
        <v>0</v>
      </c>
      <c r="AM309" s="195">
        <f>IF(AA311=AF309,AA310,0)</f>
        <v>0</v>
      </c>
      <c r="AN309" s="195"/>
      <c r="AO309" s="115"/>
      <c r="AP309" s="1"/>
      <c r="AQ309" s="1"/>
      <c r="AR309" s="19"/>
      <c r="AS309" s="19"/>
      <c r="AT309" s="19"/>
      <c r="AU309" s="19"/>
      <c r="AV309" s="19"/>
      <c r="AW309" s="19"/>
      <c r="AX309" s="19"/>
      <c r="AY309" s="19"/>
      <c r="AZ309" s="19"/>
      <c r="BA309" s="19"/>
      <c r="BB309" s="19"/>
      <c r="BC309" s="19"/>
      <c r="BD309" s="19"/>
      <c r="BE309" s="19"/>
      <c r="BF309" s="28"/>
      <c r="BG309" s="28"/>
      <c r="BH309" s="28"/>
    </row>
    <row r="310" spans="1:60" s="10" customFormat="1" ht="15" customHeight="1">
      <c r="A310" s="11"/>
      <c r="B310" s="11"/>
      <c r="C310" s="11"/>
      <c r="D310"/>
      <c r="E310" s="90" t="s">
        <v>53</v>
      </c>
      <c r="F310" s="91">
        <f>(VLOOKUP(E308,'Employee Data'!$J$5:$L$54,3,0))</f>
        <v>0</v>
      </c>
      <c r="G310" s="58" t="s">
        <v>54</v>
      </c>
      <c r="H310" s="57"/>
      <c r="I310" s="35" t="s">
        <v>55</v>
      </c>
      <c r="J310" s="114"/>
      <c r="K310" s="114"/>
      <c r="L310" s="114"/>
      <c r="M310" s="114"/>
      <c r="N310" s="114"/>
      <c r="O310" s="114"/>
      <c r="P310" s="114"/>
      <c r="Q310" s="138">
        <f>AB308</f>
        <v>0</v>
      </c>
      <c r="R310" s="89"/>
      <c r="S310" s="1"/>
      <c r="T310" s="21" t="s">
        <v>25</v>
      </c>
      <c r="U310" s="13">
        <f t="shared" ref="U310:AA310" si="459">IF($T309=TRUE,$F309*40/7,IF(U309=TRUE,$F310*U308,$F309*U308))</f>
        <v>0</v>
      </c>
      <c r="V310" s="13">
        <f t="shared" si="459"/>
        <v>0</v>
      </c>
      <c r="W310" s="13">
        <f t="shared" si="459"/>
        <v>0</v>
      </c>
      <c r="X310" s="13">
        <f t="shared" si="459"/>
        <v>0</v>
      </c>
      <c r="Y310" s="13">
        <f t="shared" si="459"/>
        <v>0</v>
      </c>
      <c r="Z310" s="13">
        <f t="shared" si="459"/>
        <v>0</v>
      </c>
      <c r="AA310" s="13">
        <f t="shared" si="459"/>
        <v>0</v>
      </c>
      <c r="AB310" s="13"/>
      <c r="AC310" s="28"/>
      <c r="AD310" s="194"/>
      <c r="AE310" s="194"/>
      <c r="AF310" s="16">
        <f t="shared" si="458"/>
        <v>30</v>
      </c>
      <c r="AG310" s="195">
        <f>IF(U311=AF310,U310,0)</f>
        <v>0</v>
      </c>
      <c r="AH310" s="195">
        <f>IF(V311=AF310,V310,0)</f>
        <v>0</v>
      </c>
      <c r="AI310" s="195">
        <f>IF(W311=AF310,W310,0)</f>
        <v>0</v>
      </c>
      <c r="AJ310" s="195">
        <f>IF(X311=AF310,X310,0)</f>
        <v>0</v>
      </c>
      <c r="AK310" s="195">
        <f>IF(Y311=AF310,Y310,0)</f>
        <v>0</v>
      </c>
      <c r="AL310" s="195">
        <f>IF(Z311=AF310,Z310,0)</f>
        <v>0</v>
      </c>
      <c r="AM310" s="195">
        <f>IF(AA311=AF310,AA310,0)</f>
        <v>0</v>
      </c>
      <c r="AN310" s="195"/>
      <c r="AO310" s="115"/>
      <c r="AP310" s="1"/>
      <c r="AQ310" s="1"/>
      <c r="AR310" s="201"/>
      <c r="AS310" s="201"/>
      <c r="AT310" s="201"/>
      <c r="AU310" s="201"/>
      <c r="AV310" s="201"/>
      <c r="AW310" s="201"/>
      <c r="AX310" s="201"/>
      <c r="AY310" s="201"/>
      <c r="AZ310" s="201"/>
      <c r="BA310" s="201"/>
      <c r="BB310" s="201"/>
      <c r="BC310" s="201"/>
      <c r="BD310" s="201"/>
      <c r="BE310" s="201"/>
      <c r="BF310" s="28"/>
      <c r="BG310" s="28"/>
      <c r="BH310" s="28"/>
    </row>
    <row r="311" spans="1:60" s="10" customFormat="1" ht="15" customHeight="1" thickBot="1">
      <c r="A311" s="11"/>
      <c r="B311" s="11"/>
      <c r="C311" s="11"/>
      <c r="D311"/>
      <c r="E311" s="36"/>
      <c r="F311" s="34"/>
      <c r="G311" s="197"/>
      <c r="H311" s="59" t="b">
        <v>0</v>
      </c>
      <c r="I311" s="198"/>
      <c r="J311" s="56" t="s">
        <v>62</v>
      </c>
      <c r="K311" s="56" t="s">
        <v>62</v>
      </c>
      <c r="L311" s="56" t="s">
        <v>62</v>
      </c>
      <c r="M311" s="56" t="s">
        <v>62</v>
      </c>
      <c r="N311" s="56" t="s">
        <v>62</v>
      </c>
      <c r="O311" s="56" t="s">
        <v>62</v>
      </c>
      <c r="P311" s="56" t="s">
        <v>62</v>
      </c>
      <c r="Q311" s="139"/>
      <c r="R311"/>
      <c r="S311" s="1"/>
      <c r="T311" s="21" t="s">
        <v>57</v>
      </c>
      <c r="U311" s="12">
        <f t="shared" ref="U311" si="460">IF(ISBLANK(J314)=TRUE,$I308,J314)</f>
        <v>0</v>
      </c>
      <c r="V311" s="12">
        <f t="shared" ref="V311" si="461">IF(ISBLANK(K314)=TRUE,$I308,K314)</f>
        <v>0</v>
      </c>
      <c r="W311" s="12">
        <f t="shared" ref="W311" si="462">IF(ISBLANK(L314)=TRUE,$I308,L314)</f>
        <v>0</v>
      </c>
      <c r="X311" s="12">
        <f t="shared" ref="X311" si="463">IF(ISBLANK(M314)=TRUE,$I308,M314)</f>
        <v>0</v>
      </c>
      <c r="Y311" s="12">
        <f t="shared" ref="Y311" si="464">IF(ISBLANK(N314)=TRUE,$I308,N314)</f>
        <v>0</v>
      </c>
      <c r="Z311" s="12">
        <f t="shared" ref="Z311" si="465">IF(ISBLANK(O314)=TRUE,$I308,O314)</f>
        <v>0</v>
      </c>
      <c r="AA311" s="12">
        <f t="shared" ref="AA311" si="466">IF(ISBLANK(P314)=TRUE,$I308,P314)</f>
        <v>0</v>
      </c>
      <c r="AB311" s="14"/>
      <c r="AC311" s="28"/>
      <c r="AD311" s="194"/>
      <c r="AE311" s="194"/>
      <c r="AF311" s="16">
        <f t="shared" si="458"/>
        <v>40</v>
      </c>
      <c r="AG311" s="195">
        <f>IF(U311=AF311,U310,0)</f>
        <v>0</v>
      </c>
      <c r="AH311" s="195">
        <f>IF(V311=AF311,V310,0)</f>
        <v>0</v>
      </c>
      <c r="AI311" s="195">
        <f>IF(W311=AF311,W310,0)</f>
        <v>0</v>
      </c>
      <c r="AJ311" s="195">
        <f>IF(X311=AF311,X310,0)</f>
        <v>0</v>
      </c>
      <c r="AK311" s="195">
        <f>IF(Y311=AF311,Y310,0)</f>
        <v>0</v>
      </c>
      <c r="AL311" s="195">
        <f>IF(Z311=AF311,Z310,0)</f>
        <v>0</v>
      </c>
      <c r="AM311" s="195">
        <f>IF(AA311=AF311,AA310,0)</f>
        <v>0</v>
      </c>
      <c r="AN311" s="195"/>
      <c r="AO311" s="115"/>
      <c r="AP311" s="1"/>
      <c r="AQ311" s="1"/>
      <c r="AR311" s="201"/>
      <c r="AS311" s="201"/>
      <c r="AT311" s="201"/>
      <c r="AU311" s="201"/>
      <c r="AV311" s="201"/>
      <c r="AW311" s="201"/>
      <c r="AX311" s="201"/>
      <c r="AY311" s="201"/>
      <c r="AZ311" s="201"/>
      <c r="BA311" s="201"/>
      <c r="BB311" s="201"/>
      <c r="BC311" s="201"/>
      <c r="BD311" s="201"/>
      <c r="BE311" s="201"/>
      <c r="BF311" s="28"/>
      <c r="BG311" s="28"/>
      <c r="BH311" s="28"/>
    </row>
    <row r="312" spans="1:60" s="10" customFormat="1" ht="15" customHeight="1" thickBot="1">
      <c r="A312" s="11"/>
      <c r="B312" s="11"/>
      <c r="C312" s="11"/>
      <c r="D312"/>
      <c r="E312" s="141" t="s">
        <v>58</v>
      </c>
      <c r="F312" s="142"/>
      <c r="G312" s="92"/>
      <c r="H312" s="93"/>
      <c r="I312" s="94" t="s">
        <v>59</v>
      </c>
      <c r="J312" s="114"/>
      <c r="K312" s="104"/>
      <c r="L312" s="104"/>
      <c r="M312" s="104"/>
      <c r="N312" s="104"/>
      <c r="O312" s="104"/>
      <c r="P312" s="104"/>
      <c r="Q312" s="139"/>
      <c r="R312"/>
      <c r="S312" s="1"/>
      <c r="T312" s="199"/>
      <c r="U312" s="28"/>
      <c r="V312" s="28"/>
      <c r="W312" s="28"/>
      <c r="X312" s="28"/>
      <c r="Y312" s="28"/>
      <c r="Z312" s="28"/>
      <c r="AA312" s="28"/>
      <c r="AB312" s="12"/>
      <c r="AC312" s="28"/>
      <c r="AD312" s="200"/>
      <c r="AE312" s="200"/>
      <c r="AF312" s="16">
        <f t="shared" si="458"/>
        <v>60</v>
      </c>
      <c r="AG312" s="195">
        <f>IF(U311=AF312,U310,0)</f>
        <v>0</v>
      </c>
      <c r="AH312" s="195">
        <f>IF(V311=AF312,V310,0)</f>
        <v>0</v>
      </c>
      <c r="AI312" s="195">
        <f>IF(W311=AF312,W310,0)</f>
        <v>0</v>
      </c>
      <c r="AJ312" s="195">
        <f>IF(X311=AF312,X310,0)</f>
        <v>0</v>
      </c>
      <c r="AK312" s="195">
        <f>IF(Y311=AF312,Y310,0)</f>
        <v>0</v>
      </c>
      <c r="AL312" s="195">
        <f>IF(Z311=AF312,Z310,0)</f>
        <v>0</v>
      </c>
      <c r="AM312" s="195">
        <f>IF(AA311=AF312,AA310,0)</f>
        <v>0</v>
      </c>
      <c r="AN312" s="195"/>
      <c r="AO312" s="115"/>
      <c r="AP312" s="1"/>
      <c r="AQ312" s="1"/>
      <c r="AR312" s="201"/>
      <c r="AS312" s="201"/>
      <c r="AT312" s="201"/>
      <c r="AU312" s="201"/>
      <c r="AV312" s="201"/>
      <c r="AW312" s="201"/>
      <c r="AX312" s="201"/>
      <c r="AY312" s="201"/>
      <c r="AZ312" s="201"/>
      <c r="BA312" s="201"/>
      <c r="BB312" s="201"/>
      <c r="BC312" s="201"/>
      <c r="BD312" s="201"/>
      <c r="BE312" s="201"/>
      <c r="BF312" s="28"/>
      <c r="BG312" s="28"/>
      <c r="BH312" s="28"/>
    </row>
    <row r="313" spans="1:60" s="10" customFormat="1" ht="15" customHeight="1">
      <c r="A313" s="11"/>
      <c r="B313" s="11"/>
      <c r="C313" s="11"/>
      <c r="D313"/>
      <c r="E313" s="95"/>
      <c r="F313" s="96"/>
      <c r="G313" s="97"/>
      <c r="H313" s="93"/>
      <c r="I313" s="98" t="s">
        <v>60</v>
      </c>
      <c r="J313" s="104"/>
      <c r="K313" s="104"/>
      <c r="L313" s="104"/>
      <c r="M313" s="104"/>
      <c r="N313" s="104"/>
      <c r="O313" s="104"/>
      <c r="P313" s="104"/>
      <c r="Q313" s="139"/>
      <c r="R313"/>
      <c r="S313" s="1"/>
      <c r="T313" s="21"/>
      <c r="U313" s="12"/>
      <c r="V313" s="12"/>
      <c r="W313" s="12"/>
      <c r="X313" s="12"/>
      <c r="Y313" s="12"/>
      <c r="Z313" s="12"/>
      <c r="AA313" s="12"/>
      <c r="AB313" s="12"/>
      <c r="AC313" s="28"/>
      <c r="AD313" s="200"/>
      <c r="AE313" s="200"/>
      <c r="AF313" s="16">
        <f t="shared" si="458"/>
        <v>70</v>
      </c>
      <c r="AG313" s="195">
        <f>IF(U311=AF313,U310,0)</f>
        <v>0</v>
      </c>
      <c r="AH313" s="195">
        <f>IF(V311=AF313,V310,0)</f>
        <v>0</v>
      </c>
      <c r="AI313" s="195">
        <f>IF(W311=AF313,W310,0)</f>
        <v>0</v>
      </c>
      <c r="AJ313" s="195">
        <f>IF(X311=AF313,X310,0)</f>
        <v>0</v>
      </c>
      <c r="AK313" s="195">
        <f>IF(Y311=AF313,Y310,0)</f>
        <v>0</v>
      </c>
      <c r="AL313" s="195">
        <f>IF(Z311=AF313,Z310,0)</f>
        <v>0</v>
      </c>
      <c r="AM313" s="195">
        <f>IF(AA311=AF313,AA310,0)</f>
        <v>0</v>
      </c>
      <c r="AN313" s="195"/>
      <c r="AO313" s="115"/>
      <c r="AP313" s="1"/>
      <c r="AQ313" s="1"/>
      <c r="AR313" s="201"/>
      <c r="AS313" s="201"/>
      <c r="AT313" s="201"/>
      <c r="AU313" s="201"/>
      <c r="AV313" s="201"/>
      <c r="AW313" s="201"/>
      <c r="AX313" s="201"/>
      <c r="AY313" s="201"/>
      <c r="AZ313" s="201"/>
      <c r="BA313" s="201"/>
      <c r="BB313" s="201"/>
      <c r="BC313" s="201"/>
      <c r="BD313" s="201"/>
      <c r="BE313" s="201"/>
      <c r="BF313" s="28"/>
      <c r="BG313" s="28"/>
      <c r="BH313" s="28"/>
    </row>
    <row r="314" spans="1:60" ht="15" customHeight="1" thickBot="1">
      <c r="B314" s="11"/>
      <c r="C314" s="11"/>
      <c r="D314"/>
      <c r="E314" s="99"/>
      <c r="F314" s="100"/>
      <c r="G314" s="101"/>
      <c r="H314" s="102"/>
      <c r="I314" s="103" t="s">
        <v>61</v>
      </c>
      <c r="J314" s="105"/>
      <c r="K314" s="105"/>
      <c r="L314" s="105"/>
      <c r="M314" s="105"/>
      <c r="N314" s="105"/>
      <c r="O314" s="105"/>
      <c r="P314" s="105"/>
      <c r="Q314" s="140"/>
      <c r="R314"/>
      <c r="T314" s="199"/>
      <c r="AF314" s="16">
        <f t="shared" si="458"/>
        <v>0</v>
      </c>
      <c r="AG314" s="195">
        <f>IF(U311=AF314,U310,0)</f>
        <v>0</v>
      </c>
      <c r="AH314" s="195">
        <f>IF(V311=AF314,V310,0)</f>
        <v>0</v>
      </c>
      <c r="AI314" s="195">
        <f>IF(W311=AF314,W310,0)</f>
        <v>0</v>
      </c>
      <c r="AJ314" s="195">
        <f>IF(X311=AF314,X310,0)</f>
        <v>0</v>
      </c>
      <c r="AK314" s="195">
        <f>IF(Y311=AF314,Y310,0)</f>
        <v>0</v>
      </c>
      <c r="AL314" s="195">
        <f>IF(Z311=AF314,Z310,0)</f>
        <v>0</v>
      </c>
      <c r="AM314" s="195">
        <f>IF(AA311=AF314,AA310,0)</f>
        <v>0</v>
      </c>
      <c r="AN314" s="195"/>
      <c r="AR314" s="201"/>
      <c r="AS314" s="201"/>
      <c r="AT314" s="201"/>
      <c r="AU314" s="201"/>
      <c r="AV314" s="201"/>
      <c r="AW314" s="201"/>
      <c r="AX314" s="201"/>
      <c r="AY314" s="201"/>
      <c r="AZ314" s="201"/>
      <c r="BA314" s="201"/>
      <c r="BB314" s="201"/>
      <c r="BC314" s="201"/>
      <c r="BD314" s="201"/>
      <c r="BE314" s="201"/>
      <c r="BH314" s="28"/>
    </row>
    <row r="315" spans="1:60" ht="9" customHeight="1" thickTop="1" thickBot="1">
      <c r="A315" s="11"/>
      <c r="B315" s="11"/>
      <c r="C315" s="11"/>
      <c r="D315"/>
      <c r="E315"/>
      <c r="F315"/>
      <c r="G315"/>
      <c r="H315"/>
      <c r="I315"/>
      <c r="J315"/>
      <c r="K315"/>
      <c r="L315"/>
      <c r="M315"/>
      <c r="N315"/>
      <c r="O315"/>
      <c r="P315"/>
      <c r="Q315"/>
      <c r="R315"/>
      <c r="T315" s="20"/>
      <c r="AR315" s="18"/>
      <c r="AS315" s="18"/>
      <c r="AT315" s="18"/>
      <c r="AU315" s="18"/>
      <c r="AV315" s="18"/>
      <c r="AW315" s="18"/>
      <c r="AX315" s="18"/>
      <c r="AY315" s="18"/>
      <c r="AZ315" s="18"/>
      <c r="BA315" s="18"/>
      <c r="BB315" s="18"/>
      <c r="BC315" s="18"/>
      <c r="BD315" s="18"/>
      <c r="BE315" s="18"/>
      <c r="BH315" s="28"/>
    </row>
    <row r="316" spans="1:60" s="11" customFormat="1" ht="15" customHeight="1" thickTop="1" thickBot="1">
      <c r="D316"/>
      <c r="E316" s="136">
        <v>0</v>
      </c>
      <c r="F316" s="137"/>
      <c r="G316" s="46"/>
      <c r="H316" s="87" t="s">
        <v>45</v>
      </c>
      <c r="I316" s="88">
        <f>VLOOKUP(E316,$B$20:$C$69,2,0)</f>
        <v>0</v>
      </c>
      <c r="J316" s="62">
        <f>J$16</f>
        <v>41729</v>
      </c>
      <c r="K316" s="62">
        <f t="shared" ref="K316:P316" si="467">K$16</f>
        <v>41730</v>
      </c>
      <c r="L316" s="62">
        <f t="shared" si="467"/>
        <v>41731</v>
      </c>
      <c r="M316" s="62">
        <f t="shared" si="467"/>
        <v>41732</v>
      </c>
      <c r="N316" s="62">
        <f t="shared" si="467"/>
        <v>41733</v>
      </c>
      <c r="O316" s="62">
        <f t="shared" si="467"/>
        <v>41734</v>
      </c>
      <c r="P316" s="62">
        <f t="shared" si="467"/>
        <v>41735</v>
      </c>
      <c r="Q316" s="134" t="s">
        <v>46</v>
      </c>
      <c r="R316"/>
      <c r="S316" s="1"/>
      <c r="T316" s="21" t="s">
        <v>47</v>
      </c>
      <c r="U316" s="13">
        <f t="shared" ref="U316" si="468">IF(ISBLANK(J320)=TRUE,(J318-J317)*24,(J318-J317)*24-$G320/60)</f>
        <v>0</v>
      </c>
      <c r="V316" s="13">
        <f t="shared" ref="V316" si="469">IF(ISBLANK(K320)=TRUE,(K318-K317)*24,(K318-K317)*24-$G320/60)</f>
        <v>0</v>
      </c>
      <c r="W316" s="13">
        <f t="shared" ref="W316" si="470">IF(ISBLANK(L320)=TRUE,(L318-L317)*24,(L318-L317)*24-$G320/60)</f>
        <v>0</v>
      </c>
      <c r="X316" s="13">
        <f t="shared" ref="X316" si="471">IF(ISBLANK(M320)=TRUE,(M318-M317)*24,(M318-M317)*24-$G320/60)</f>
        <v>0</v>
      </c>
      <c r="Y316" s="13">
        <f t="shared" ref="Y316" si="472">IF(ISBLANK(N320)=TRUE,(N318-N317)*24,(N318-N317)*24-$G320/60)</f>
        <v>0</v>
      </c>
      <c r="Z316" s="13">
        <f t="shared" ref="Z316" si="473">IF(ISBLANK(O320)=TRUE,(O318-O317)*24,(O318-O317)*24-$G320/60)</f>
        <v>0</v>
      </c>
      <c r="AA316" s="13">
        <f t="shared" ref="AA316" si="474">IF(ISBLANK(P320)=TRUE,(P318-P317)*24,(P318-P317)*24-$G320/60)</f>
        <v>0</v>
      </c>
      <c r="AB316" s="13">
        <f>SUM(U316:AA316)</f>
        <v>0</v>
      </c>
      <c r="AC316" s="28" t="s">
        <v>48</v>
      </c>
      <c r="AD316" s="194">
        <f>MIN(Q318,40)</f>
        <v>0</v>
      </c>
      <c r="AE316" s="195"/>
      <c r="AF316" s="16">
        <f>AF308</f>
        <v>10</v>
      </c>
      <c r="AG316" s="195">
        <f>IF(U319=AF316,U318,0)</f>
        <v>0</v>
      </c>
      <c r="AH316" s="195">
        <f>IF(V319=AF316,V318,0)</f>
        <v>0</v>
      </c>
      <c r="AI316" s="195">
        <f>IF(W319=AF316,W318,0)</f>
        <v>0</v>
      </c>
      <c r="AJ316" s="195">
        <f>IF(X319=AF316,X318,0)</f>
        <v>0</v>
      </c>
      <c r="AK316" s="195">
        <f>IF(Y319=AF316,Y318,0)</f>
        <v>0</v>
      </c>
      <c r="AL316" s="195">
        <f>IF(Z319=AF316,Z318,0)</f>
        <v>0</v>
      </c>
      <c r="AM316" s="195">
        <f>IF(AA319=AF316,AA318,0)</f>
        <v>0</v>
      </c>
      <c r="AN316" s="195"/>
      <c r="AO316" s="115">
        <f>SUM(AG316:AM322)</f>
        <v>0</v>
      </c>
      <c r="AP316" s="1"/>
      <c r="AQ316" s="1"/>
      <c r="AR316" s="18"/>
      <c r="AS316" s="18"/>
      <c r="AT316" s="18"/>
      <c r="AU316" s="18"/>
      <c r="AV316" s="18"/>
      <c r="AW316" s="18"/>
      <c r="AX316" s="18"/>
      <c r="AY316" s="18"/>
      <c r="AZ316" s="18"/>
      <c r="BA316" s="18"/>
      <c r="BB316" s="18"/>
      <c r="BC316" s="18"/>
      <c r="BD316" s="18"/>
      <c r="BE316" s="18"/>
    </row>
    <row r="317" spans="1:60" s="10" customFormat="1" ht="15" customHeight="1">
      <c r="A317" s="11"/>
      <c r="B317" s="11"/>
      <c r="C317" s="11"/>
      <c r="D317"/>
      <c r="E317" s="90" t="s">
        <v>49</v>
      </c>
      <c r="F317" s="91">
        <f>(VLOOKUP(E316,'Employee Data'!$J$5:$L$54,2,0))</f>
        <v>0</v>
      </c>
      <c r="G317" s="58" t="s">
        <v>50</v>
      </c>
      <c r="H317" s="57"/>
      <c r="I317" s="35" t="s">
        <v>51</v>
      </c>
      <c r="J317" s="114"/>
      <c r="K317" s="114"/>
      <c r="L317" s="114"/>
      <c r="M317" s="114"/>
      <c r="N317" s="114"/>
      <c r="O317" s="114"/>
      <c r="P317" s="114"/>
      <c r="Q317" s="135"/>
      <c r="R317" s="89"/>
      <c r="S317" s="1"/>
      <c r="T317" s="196" t="b">
        <v>0</v>
      </c>
      <c r="U317" s="60" t="b">
        <v>0</v>
      </c>
      <c r="V317" s="60" t="b">
        <v>0</v>
      </c>
      <c r="W317" s="60" t="b">
        <v>0</v>
      </c>
      <c r="X317" s="60" t="b">
        <v>0</v>
      </c>
      <c r="Y317" s="60" t="b">
        <v>0</v>
      </c>
      <c r="Z317" s="60" t="b">
        <v>0</v>
      </c>
      <c r="AA317" s="60" t="b">
        <v>0</v>
      </c>
      <c r="AB317" s="12"/>
      <c r="AC317" s="28" t="s">
        <v>52</v>
      </c>
      <c r="AD317" s="194">
        <f>MAX(Q318-AD316,0)</f>
        <v>0</v>
      </c>
      <c r="AE317" s="195">
        <f t="shared" ref="AE317" si="475">IF(T317=TRUE,0,AD317*F317*1.5)</f>
        <v>0</v>
      </c>
      <c r="AF317" s="16">
        <f t="shared" ref="AF317:AF322" si="476">AF309</f>
        <v>20</v>
      </c>
      <c r="AG317" s="195">
        <f>IF(U319=AF317,U318,0)</f>
        <v>0</v>
      </c>
      <c r="AH317" s="195">
        <f>IF(V319=AF317,V318,0)</f>
        <v>0</v>
      </c>
      <c r="AI317" s="195">
        <f>IF(W319=AF317,W318,0)</f>
        <v>0</v>
      </c>
      <c r="AJ317" s="195">
        <f>IF(X319=AF317,X318,0)</f>
        <v>0</v>
      </c>
      <c r="AK317" s="195">
        <f>IF(Y319=AF317,Y318,0)</f>
        <v>0</v>
      </c>
      <c r="AL317" s="195">
        <f>IF(Z319=AF317,Z318,0)</f>
        <v>0</v>
      </c>
      <c r="AM317" s="195">
        <f>IF(AA319=AF317,AA318,0)</f>
        <v>0</v>
      </c>
      <c r="AN317" s="195"/>
      <c r="AO317" s="115"/>
      <c r="AP317" s="1"/>
      <c r="AQ317" s="1"/>
      <c r="AR317" s="19"/>
      <c r="AS317" s="19"/>
      <c r="AT317" s="19"/>
      <c r="AU317" s="19"/>
      <c r="AV317" s="19"/>
      <c r="AW317" s="19"/>
      <c r="AX317" s="19"/>
      <c r="AY317" s="19"/>
      <c r="AZ317" s="19"/>
      <c r="BA317" s="19"/>
      <c r="BB317" s="19"/>
      <c r="BC317" s="19"/>
      <c r="BD317" s="19"/>
      <c r="BE317" s="19"/>
      <c r="BF317" s="28"/>
      <c r="BG317" s="28"/>
      <c r="BH317" s="28"/>
    </row>
    <row r="318" spans="1:60" s="10" customFormat="1" ht="15" customHeight="1">
      <c r="A318" s="11"/>
      <c r="B318" s="11"/>
      <c r="C318" s="11"/>
      <c r="D318"/>
      <c r="E318" s="90" t="s">
        <v>53</v>
      </c>
      <c r="F318" s="91">
        <f>(VLOOKUP(E316,'Employee Data'!$J$5:$L$54,3,0))</f>
        <v>0</v>
      </c>
      <c r="G318" s="58" t="s">
        <v>54</v>
      </c>
      <c r="H318" s="57"/>
      <c r="I318" s="35" t="s">
        <v>55</v>
      </c>
      <c r="J318" s="114"/>
      <c r="K318" s="114"/>
      <c r="L318" s="114"/>
      <c r="M318" s="114"/>
      <c r="N318" s="114"/>
      <c r="O318" s="114"/>
      <c r="P318" s="114"/>
      <c r="Q318" s="138">
        <f>AB316</f>
        <v>0</v>
      </c>
      <c r="R318" s="89"/>
      <c r="S318" s="1"/>
      <c r="T318" s="21" t="s">
        <v>25</v>
      </c>
      <c r="U318" s="13">
        <f t="shared" ref="U318:AA318" si="477">IF($T317=TRUE,$F317*40/7,IF(U317=TRUE,$F318*U316,$F317*U316))</f>
        <v>0</v>
      </c>
      <c r="V318" s="13">
        <f t="shared" si="477"/>
        <v>0</v>
      </c>
      <c r="W318" s="13">
        <f t="shared" si="477"/>
        <v>0</v>
      </c>
      <c r="X318" s="13">
        <f t="shared" si="477"/>
        <v>0</v>
      </c>
      <c r="Y318" s="13">
        <f t="shared" si="477"/>
        <v>0</v>
      </c>
      <c r="Z318" s="13">
        <f t="shared" si="477"/>
        <v>0</v>
      </c>
      <c r="AA318" s="13">
        <f t="shared" si="477"/>
        <v>0</v>
      </c>
      <c r="AB318" s="13"/>
      <c r="AC318" s="28"/>
      <c r="AD318" s="194"/>
      <c r="AE318" s="194"/>
      <c r="AF318" s="16">
        <f t="shared" si="476"/>
        <v>30</v>
      </c>
      <c r="AG318" s="195">
        <f>IF(U319=AF318,U318,0)</f>
        <v>0</v>
      </c>
      <c r="AH318" s="195">
        <f>IF(V319=AF318,V318,0)</f>
        <v>0</v>
      </c>
      <c r="AI318" s="195">
        <f>IF(W319=AF318,W318,0)</f>
        <v>0</v>
      </c>
      <c r="AJ318" s="195">
        <f>IF(X319=AF318,X318,0)</f>
        <v>0</v>
      </c>
      <c r="AK318" s="195">
        <f>IF(Y319=AF318,Y318,0)</f>
        <v>0</v>
      </c>
      <c r="AL318" s="195">
        <f>IF(Z319=AF318,Z318,0)</f>
        <v>0</v>
      </c>
      <c r="AM318" s="195">
        <f>IF(AA319=AF318,AA318,0)</f>
        <v>0</v>
      </c>
      <c r="AN318" s="195"/>
      <c r="AO318" s="115"/>
      <c r="AP318" s="1"/>
      <c r="AQ318" s="1"/>
      <c r="AR318" s="201"/>
      <c r="AS318" s="201"/>
      <c r="AT318" s="201"/>
      <c r="AU318" s="201"/>
      <c r="AV318" s="201"/>
      <c r="AW318" s="201"/>
      <c r="AX318" s="201"/>
      <c r="AY318" s="201"/>
      <c r="AZ318" s="201"/>
      <c r="BA318" s="201"/>
      <c r="BB318" s="201"/>
      <c r="BC318" s="201"/>
      <c r="BD318" s="201"/>
      <c r="BE318" s="201"/>
      <c r="BF318" s="28"/>
      <c r="BG318" s="28"/>
      <c r="BH318" s="28"/>
    </row>
    <row r="319" spans="1:60" s="10" customFormat="1" ht="15" customHeight="1" thickBot="1">
      <c r="A319" s="11"/>
      <c r="B319" s="11"/>
      <c r="C319" s="11"/>
      <c r="D319"/>
      <c r="E319" s="36"/>
      <c r="F319" s="34"/>
      <c r="G319" s="197"/>
      <c r="H319" s="59" t="b">
        <v>0</v>
      </c>
      <c r="I319" s="198"/>
      <c r="J319" s="56" t="s">
        <v>62</v>
      </c>
      <c r="K319" s="56" t="s">
        <v>62</v>
      </c>
      <c r="L319" s="56" t="s">
        <v>62</v>
      </c>
      <c r="M319" s="56" t="s">
        <v>62</v>
      </c>
      <c r="N319" s="56" t="s">
        <v>62</v>
      </c>
      <c r="O319" s="56" t="s">
        <v>62</v>
      </c>
      <c r="P319" s="56" t="s">
        <v>62</v>
      </c>
      <c r="Q319" s="139"/>
      <c r="R319"/>
      <c r="S319" s="1"/>
      <c r="T319" s="21" t="s">
        <v>57</v>
      </c>
      <c r="U319" s="12">
        <f t="shared" ref="U319" si="478">IF(ISBLANK(J322)=TRUE,$I316,J322)</f>
        <v>0</v>
      </c>
      <c r="V319" s="12">
        <f t="shared" ref="V319" si="479">IF(ISBLANK(K322)=TRUE,$I316,K322)</f>
        <v>0</v>
      </c>
      <c r="W319" s="12">
        <f t="shared" ref="W319" si="480">IF(ISBLANK(L322)=TRUE,$I316,L322)</f>
        <v>0</v>
      </c>
      <c r="X319" s="12">
        <f t="shared" ref="X319" si="481">IF(ISBLANK(M322)=TRUE,$I316,M322)</f>
        <v>0</v>
      </c>
      <c r="Y319" s="12">
        <f t="shared" ref="Y319" si="482">IF(ISBLANK(N322)=TRUE,$I316,N322)</f>
        <v>0</v>
      </c>
      <c r="Z319" s="12">
        <f t="shared" ref="Z319" si="483">IF(ISBLANK(O322)=TRUE,$I316,O322)</f>
        <v>0</v>
      </c>
      <c r="AA319" s="12">
        <f t="shared" ref="AA319" si="484">IF(ISBLANK(P322)=TRUE,$I316,P322)</f>
        <v>0</v>
      </c>
      <c r="AB319" s="14"/>
      <c r="AC319" s="28"/>
      <c r="AD319" s="194"/>
      <c r="AE319" s="194"/>
      <c r="AF319" s="16">
        <f t="shared" si="476"/>
        <v>40</v>
      </c>
      <c r="AG319" s="195">
        <f>IF(U319=AF319,U318,0)</f>
        <v>0</v>
      </c>
      <c r="AH319" s="195">
        <f>IF(V319=AF319,V318,0)</f>
        <v>0</v>
      </c>
      <c r="AI319" s="195">
        <f>IF(W319=AF319,W318,0)</f>
        <v>0</v>
      </c>
      <c r="AJ319" s="195">
        <f>IF(X319=AF319,X318,0)</f>
        <v>0</v>
      </c>
      <c r="AK319" s="195">
        <f>IF(Y319=AF319,Y318,0)</f>
        <v>0</v>
      </c>
      <c r="AL319" s="195">
        <f>IF(Z319=AF319,Z318,0)</f>
        <v>0</v>
      </c>
      <c r="AM319" s="195">
        <f>IF(AA319=AF319,AA318,0)</f>
        <v>0</v>
      </c>
      <c r="AN319" s="195"/>
      <c r="AO319" s="115"/>
      <c r="AP319" s="1"/>
      <c r="AQ319" s="1"/>
      <c r="AR319" s="201"/>
      <c r="AS319" s="201"/>
      <c r="AT319" s="201"/>
      <c r="AU319" s="201"/>
      <c r="AV319" s="201"/>
      <c r="AW319" s="201"/>
      <c r="AX319" s="201"/>
      <c r="AY319" s="201"/>
      <c r="AZ319" s="201"/>
      <c r="BA319" s="201"/>
      <c r="BB319" s="201"/>
      <c r="BC319" s="201"/>
      <c r="BD319" s="201"/>
      <c r="BE319" s="201"/>
      <c r="BF319" s="28"/>
      <c r="BG319" s="28"/>
      <c r="BH319" s="28"/>
    </row>
    <row r="320" spans="1:60" s="10" customFormat="1" ht="15" customHeight="1" thickBot="1">
      <c r="A320" s="11"/>
      <c r="B320" s="11"/>
      <c r="C320" s="11"/>
      <c r="D320"/>
      <c r="E320" s="141" t="s">
        <v>58</v>
      </c>
      <c r="F320" s="142"/>
      <c r="G320" s="92"/>
      <c r="H320" s="93"/>
      <c r="I320" s="94" t="s">
        <v>59</v>
      </c>
      <c r="J320" s="114"/>
      <c r="K320" s="104"/>
      <c r="L320" s="104"/>
      <c r="M320" s="104"/>
      <c r="N320" s="104"/>
      <c r="O320" s="104"/>
      <c r="P320" s="104"/>
      <c r="Q320" s="139"/>
      <c r="R320"/>
      <c r="S320" s="1"/>
      <c r="T320" s="199"/>
      <c r="U320" s="28"/>
      <c r="V320" s="28"/>
      <c r="W320" s="28"/>
      <c r="X320" s="28"/>
      <c r="Y320" s="28"/>
      <c r="Z320" s="28"/>
      <c r="AA320" s="28"/>
      <c r="AB320" s="12"/>
      <c r="AC320" s="28"/>
      <c r="AD320" s="200"/>
      <c r="AE320" s="200"/>
      <c r="AF320" s="16">
        <f t="shared" si="476"/>
        <v>60</v>
      </c>
      <c r="AG320" s="195">
        <f>IF(U319=AF320,U318,0)</f>
        <v>0</v>
      </c>
      <c r="AH320" s="195">
        <f>IF(V319=AF320,V318,0)</f>
        <v>0</v>
      </c>
      <c r="AI320" s="195">
        <f>IF(W319=AF320,W318,0)</f>
        <v>0</v>
      </c>
      <c r="AJ320" s="195">
        <f>IF(X319=AF320,X318,0)</f>
        <v>0</v>
      </c>
      <c r="AK320" s="195">
        <f>IF(Y319=AF320,Y318,0)</f>
        <v>0</v>
      </c>
      <c r="AL320" s="195">
        <f>IF(Z319=AF320,Z318,0)</f>
        <v>0</v>
      </c>
      <c r="AM320" s="195">
        <f>IF(AA319=AF320,AA318,0)</f>
        <v>0</v>
      </c>
      <c r="AN320" s="195"/>
      <c r="AO320" s="115"/>
      <c r="AP320" s="1"/>
      <c r="AQ320" s="1"/>
      <c r="AR320" s="201"/>
      <c r="AS320" s="201"/>
      <c r="AT320" s="201"/>
      <c r="AU320" s="201"/>
      <c r="AV320" s="201"/>
      <c r="AW320" s="201"/>
      <c r="AX320" s="201"/>
      <c r="AY320" s="201"/>
      <c r="AZ320" s="201"/>
      <c r="BA320" s="201"/>
      <c r="BB320" s="201"/>
      <c r="BC320" s="201"/>
      <c r="BD320" s="201"/>
      <c r="BE320" s="201"/>
      <c r="BF320" s="28"/>
      <c r="BG320" s="28"/>
      <c r="BH320" s="28"/>
    </row>
    <row r="321" spans="1:60" s="10" customFormat="1" ht="15" customHeight="1">
      <c r="A321" s="11"/>
      <c r="B321" s="11"/>
      <c r="C321" s="11"/>
      <c r="D321"/>
      <c r="E321" s="95"/>
      <c r="F321" s="96"/>
      <c r="G321" s="97"/>
      <c r="H321" s="93"/>
      <c r="I321" s="98" t="s">
        <v>60</v>
      </c>
      <c r="J321" s="104"/>
      <c r="K321" s="104"/>
      <c r="L321" s="104"/>
      <c r="M321" s="104"/>
      <c r="N321" s="104"/>
      <c r="O321" s="104"/>
      <c r="P321" s="104"/>
      <c r="Q321" s="139"/>
      <c r="R321"/>
      <c r="S321" s="1"/>
      <c r="T321" s="21"/>
      <c r="U321" s="12"/>
      <c r="V321" s="12"/>
      <c r="W321" s="12"/>
      <c r="X321" s="12"/>
      <c r="Y321" s="12"/>
      <c r="Z321" s="12"/>
      <c r="AA321" s="12"/>
      <c r="AB321" s="12"/>
      <c r="AC321" s="28"/>
      <c r="AD321" s="200"/>
      <c r="AE321" s="200"/>
      <c r="AF321" s="16">
        <f t="shared" si="476"/>
        <v>70</v>
      </c>
      <c r="AG321" s="195">
        <f>IF(U319=AF321,U318,0)</f>
        <v>0</v>
      </c>
      <c r="AH321" s="195">
        <f>IF(V319=AF321,V318,0)</f>
        <v>0</v>
      </c>
      <c r="AI321" s="195">
        <f>IF(W319=AF321,W318,0)</f>
        <v>0</v>
      </c>
      <c r="AJ321" s="195">
        <f>IF(X319=AF321,X318,0)</f>
        <v>0</v>
      </c>
      <c r="AK321" s="195">
        <f>IF(Y319=AF321,Y318,0)</f>
        <v>0</v>
      </c>
      <c r="AL321" s="195">
        <f>IF(Z319=AF321,Z318,0)</f>
        <v>0</v>
      </c>
      <c r="AM321" s="195">
        <f>IF(AA319=AF321,AA318,0)</f>
        <v>0</v>
      </c>
      <c r="AN321" s="195"/>
      <c r="AO321" s="115"/>
      <c r="AP321" s="1"/>
      <c r="AQ321" s="1"/>
      <c r="AR321" s="201"/>
      <c r="AS321" s="201"/>
      <c r="AT321" s="201"/>
      <c r="AU321" s="201"/>
      <c r="AV321" s="201"/>
      <c r="AW321" s="201"/>
      <c r="AX321" s="201"/>
      <c r="AY321" s="201"/>
      <c r="AZ321" s="201"/>
      <c r="BA321" s="201"/>
      <c r="BB321" s="201"/>
      <c r="BC321" s="201"/>
      <c r="BD321" s="201"/>
      <c r="BE321" s="201"/>
      <c r="BF321" s="28"/>
      <c r="BG321" s="28"/>
      <c r="BH321" s="28"/>
    </row>
    <row r="322" spans="1:60" ht="15" customHeight="1" thickBot="1">
      <c r="B322" s="11"/>
      <c r="C322" s="11"/>
      <c r="D322"/>
      <c r="E322" s="99"/>
      <c r="F322" s="100"/>
      <c r="G322" s="101"/>
      <c r="H322" s="102"/>
      <c r="I322" s="103" t="s">
        <v>61</v>
      </c>
      <c r="J322" s="105"/>
      <c r="K322" s="105"/>
      <c r="L322" s="105"/>
      <c r="M322" s="105"/>
      <c r="N322" s="105"/>
      <c r="O322" s="105"/>
      <c r="P322" s="105"/>
      <c r="Q322" s="140"/>
      <c r="R322"/>
      <c r="T322" s="199"/>
      <c r="AF322" s="16">
        <f t="shared" si="476"/>
        <v>0</v>
      </c>
      <c r="AG322" s="195">
        <f>IF(U319=AF322,U318,0)</f>
        <v>0</v>
      </c>
      <c r="AH322" s="195">
        <f>IF(V319=AF322,V318,0)</f>
        <v>0</v>
      </c>
      <c r="AI322" s="195">
        <f>IF(W319=AF322,W318,0)</f>
        <v>0</v>
      </c>
      <c r="AJ322" s="195">
        <f>IF(X319=AF322,X318,0)</f>
        <v>0</v>
      </c>
      <c r="AK322" s="195">
        <f>IF(Y319=AF322,Y318,0)</f>
        <v>0</v>
      </c>
      <c r="AL322" s="195">
        <f>IF(Z319=AF322,Z318,0)</f>
        <v>0</v>
      </c>
      <c r="AM322" s="195">
        <f>IF(AA319=AF322,AA318,0)</f>
        <v>0</v>
      </c>
      <c r="AN322" s="195"/>
      <c r="AR322" s="201"/>
      <c r="AS322" s="201"/>
      <c r="AT322" s="201"/>
      <c r="AU322" s="201"/>
      <c r="AV322" s="201"/>
      <c r="AW322" s="201"/>
      <c r="AX322" s="201"/>
      <c r="AY322" s="201"/>
      <c r="AZ322" s="201"/>
      <c r="BA322" s="201"/>
      <c r="BB322" s="201"/>
      <c r="BC322" s="201"/>
      <c r="BD322" s="201"/>
      <c r="BE322" s="201"/>
      <c r="BH322" s="28"/>
    </row>
    <row r="323" spans="1:60" ht="9" customHeight="1" thickTop="1" thickBot="1">
      <c r="A323" s="11"/>
      <c r="B323" s="11"/>
      <c r="C323" s="11"/>
      <c r="D323"/>
      <c r="E323"/>
      <c r="F323"/>
      <c r="G323"/>
      <c r="H323"/>
      <c r="I323"/>
      <c r="J323"/>
      <c r="K323"/>
      <c r="L323"/>
      <c r="M323"/>
      <c r="N323"/>
      <c r="O323"/>
      <c r="P323"/>
      <c r="Q323"/>
      <c r="R323"/>
      <c r="T323" s="20"/>
      <c r="AR323" s="18"/>
      <c r="AS323" s="18"/>
      <c r="AT323" s="18"/>
      <c r="AU323" s="18"/>
      <c r="AV323" s="18"/>
      <c r="AW323" s="18"/>
      <c r="AX323" s="18"/>
      <c r="AY323" s="18"/>
      <c r="AZ323" s="18"/>
      <c r="BA323" s="18"/>
      <c r="BB323" s="18"/>
      <c r="BC323" s="18"/>
      <c r="BD323" s="18"/>
      <c r="BE323" s="18"/>
      <c r="BH323" s="28"/>
    </row>
    <row r="324" spans="1:60" s="11" customFormat="1" ht="15" customHeight="1" thickTop="1" thickBot="1">
      <c r="D324"/>
      <c r="E324" s="136">
        <v>0</v>
      </c>
      <c r="F324" s="137"/>
      <c r="G324" s="46"/>
      <c r="H324" s="87" t="s">
        <v>45</v>
      </c>
      <c r="I324" s="88">
        <f>VLOOKUP(E324,$B$20:$C$69,2,0)</f>
        <v>0</v>
      </c>
      <c r="J324" s="62">
        <f>J$16</f>
        <v>41729</v>
      </c>
      <c r="K324" s="62">
        <f t="shared" ref="K324:P324" si="485">K$16</f>
        <v>41730</v>
      </c>
      <c r="L324" s="62">
        <f t="shared" si="485"/>
        <v>41731</v>
      </c>
      <c r="M324" s="62">
        <f t="shared" si="485"/>
        <v>41732</v>
      </c>
      <c r="N324" s="62">
        <f t="shared" si="485"/>
        <v>41733</v>
      </c>
      <c r="O324" s="62">
        <f t="shared" si="485"/>
        <v>41734</v>
      </c>
      <c r="P324" s="62">
        <f t="shared" si="485"/>
        <v>41735</v>
      </c>
      <c r="Q324" s="134" t="s">
        <v>46</v>
      </c>
      <c r="R324"/>
      <c r="S324" s="1"/>
      <c r="T324" s="21" t="s">
        <v>47</v>
      </c>
      <c r="U324" s="13">
        <f t="shared" ref="U324" si="486">IF(ISBLANK(J328)=TRUE,(J326-J325)*24,(J326-J325)*24-$G328/60)</f>
        <v>0</v>
      </c>
      <c r="V324" s="13">
        <f t="shared" ref="V324" si="487">IF(ISBLANK(K328)=TRUE,(K326-K325)*24,(K326-K325)*24-$G328/60)</f>
        <v>0</v>
      </c>
      <c r="W324" s="13">
        <f t="shared" ref="W324" si="488">IF(ISBLANK(L328)=TRUE,(L326-L325)*24,(L326-L325)*24-$G328/60)</f>
        <v>0</v>
      </c>
      <c r="X324" s="13">
        <f t="shared" ref="X324" si="489">IF(ISBLANK(M328)=TRUE,(M326-M325)*24,(M326-M325)*24-$G328/60)</f>
        <v>0</v>
      </c>
      <c r="Y324" s="13">
        <f t="shared" ref="Y324" si="490">IF(ISBLANK(N328)=TRUE,(N326-N325)*24,(N326-N325)*24-$G328/60)</f>
        <v>0</v>
      </c>
      <c r="Z324" s="13">
        <f t="shared" ref="Z324" si="491">IF(ISBLANK(O328)=TRUE,(O326-O325)*24,(O326-O325)*24-$G328/60)</f>
        <v>0</v>
      </c>
      <c r="AA324" s="13">
        <f t="shared" ref="AA324" si="492">IF(ISBLANK(P328)=TRUE,(P326-P325)*24,(P326-P325)*24-$G328/60)</f>
        <v>0</v>
      </c>
      <c r="AB324" s="13">
        <f>SUM(U324:AA324)</f>
        <v>0</v>
      </c>
      <c r="AC324" s="28" t="s">
        <v>48</v>
      </c>
      <c r="AD324" s="194">
        <f>MIN(Q326,40)</f>
        <v>0</v>
      </c>
      <c r="AE324" s="195"/>
      <c r="AF324" s="16">
        <f>AF316</f>
        <v>10</v>
      </c>
      <c r="AG324" s="195">
        <f>IF(U327=AF324,U326,0)</f>
        <v>0</v>
      </c>
      <c r="AH324" s="195">
        <f>IF(V327=AF324,V326,0)</f>
        <v>0</v>
      </c>
      <c r="AI324" s="195">
        <f>IF(W327=AF324,W326,0)</f>
        <v>0</v>
      </c>
      <c r="AJ324" s="195">
        <f>IF(X327=AF324,X326,0)</f>
        <v>0</v>
      </c>
      <c r="AK324" s="195">
        <f>IF(Y327=AF324,Y326,0)</f>
        <v>0</v>
      </c>
      <c r="AL324" s="195">
        <f>IF(Z327=AF324,Z326,0)</f>
        <v>0</v>
      </c>
      <c r="AM324" s="195">
        <f>IF(AA327=AF324,AA326,0)</f>
        <v>0</v>
      </c>
      <c r="AN324" s="195"/>
      <c r="AO324" s="115">
        <f>SUM(AG324:AM330)</f>
        <v>0</v>
      </c>
      <c r="AP324" s="1"/>
      <c r="AQ324" s="1"/>
      <c r="AR324" s="18"/>
      <c r="AS324" s="18"/>
      <c r="AT324" s="18"/>
      <c r="AU324" s="18"/>
      <c r="AV324" s="18"/>
      <c r="AW324" s="18"/>
      <c r="AX324" s="18"/>
      <c r="AY324" s="18"/>
      <c r="AZ324" s="18"/>
      <c r="BA324" s="18"/>
      <c r="BB324" s="18"/>
      <c r="BC324" s="18"/>
      <c r="BD324" s="18"/>
      <c r="BE324" s="18"/>
    </row>
    <row r="325" spans="1:60" s="10" customFormat="1" ht="15" customHeight="1">
      <c r="A325" s="11"/>
      <c r="B325" s="11"/>
      <c r="C325" s="11"/>
      <c r="D325"/>
      <c r="E325" s="90" t="s">
        <v>49</v>
      </c>
      <c r="F325" s="91">
        <f>(VLOOKUP(E324,'Employee Data'!$J$5:$L$54,2,0))</f>
        <v>0</v>
      </c>
      <c r="G325" s="58" t="s">
        <v>50</v>
      </c>
      <c r="H325" s="57"/>
      <c r="I325" s="35" t="s">
        <v>51</v>
      </c>
      <c r="J325" s="114"/>
      <c r="K325" s="114"/>
      <c r="L325" s="114"/>
      <c r="M325" s="114"/>
      <c r="N325" s="114"/>
      <c r="O325" s="114"/>
      <c r="P325" s="114"/>
      <c r="Q325" s="135"/>
      <c r="R325" s="89"/>
      <c r="S325" s="1"/>
      <c r="T325" s="196" t="b">
        <v>0</v>
      </c>
      <c r="U325" s="60" t="b">
        <v>0</v>
      </c>
      <c r="V325" s="60" t="b">
        <v>0</v>
      </c>
      <c r="W325" s="60" t="b">
        <v>0</v>
      </c>
      <c r="X325" s="60" t="b">
        <v>0</v>
      </c>
      <c r="Y325" s="60" t="b">
        <v>0</v>
      </c>
      <c r="Z325" s="60" t="b">
        <v>0</v>
      </c>
      <c r="AA325" s="60" t="b">
        <v>0</v>
      </c>
      <c r="AB325" s="12"/>
      <c r="AC325" s="28" t="s">
        <v>52</v>
      </c>
      <c r="AD325" s="194">
        <f>MAX(Q326-AD324,0)</f>
        <v>0</v>
      </c>
      <c r="AE325" s="195">
        <f t="shared" ref="AE325" si="493">IF(T325=TRUE,0,AD325*F325*1.5)</f>
        <v>0</v>
      </c>
      <c r="AF325" s="16">
        <f t="shared" ref="AF325:AF330" si="494">AF317</f>
        <v>20</v>
      </c>
      <c r="AG325" s="195">
        <f>IF(U327=AF325,U326,0)</f>
        <v>0</v>
      </c>
      <c r="AH325" s="195">
        <f>IF(V327=AF325,V326,0)</f>
        <v>0</v>
      </c>
      <c r="AI325" s="195">
        <f>IF(W327=AF325,W326,0)</f>
        <v>0</v>
      </c>
      <c r="AJ325" s="195">
        <f>IF(X327=AF325,X326,0)</f>
        <v>0</v>
      </c>
      <c r="AK325" s="195">
        <f>IF(Y327=AF325,Y326,0)</f>
        <v>0</v>
      </c>
      <c r="AL325" s="195">
        <f>IF(Z327=AF325,Z326,0)</f>
        <v>0</v>
      </c>
      <c r="AM325" s="195">
        <f>IF(AA327=AF325,AA326,0)</f>
        <v>0</v>
      </c>
      <c r="AN325" s="195"/>
      <c r="AO325" s="115"/>
      <c r="AP325" s="1"/>
      <c r="AQ325" s="1"/>
      <c r="AR325" s="19"/>
      <c r="AS325" s="19"/>
      <c r="AT325" s="19"/>
      <c r="AU325" s="19"/>
      <c r="AV325" s="19"/>
      <c r="AW325" s="19"/>
      <c r="AX325" s="19"/>
      <c r="AY325" s="19"/>
      <c r="AZ325" s="19"/>
      <c r="BA325" s="19"/>
      <c r="BB325" s="19"/>
      <c r="BC325" s="19"/>
      <c r="BD325" s="19"/>
      <c r="BE325" s="19"/>
      <c r="BF325" s="28"/>
      <c r="BG325" s="28"/>
      <c r="BH325" s="28"/>
    </row>
    <row r="326" spans="1:60" s="10" customFormat="1" ht="15" customHeight="1">
      <c r="A326" s="11"/>
      <c r="B326" s="11"/>
      <c r="C326" s="11"/>
      <c r="D326"/>
      <c r="E326" s="90" t="s">
        <v>53</v>
      </c>
      <c r="F326" s="91">
        <f>(VLOOKUP(E324,'Employee Data'!$J$5:$L$54,3,0))</f>
        <v>0</v>
      </c>
      <c r="G326" s="58" t="s">
        <v>54</v>
      </c>
      <c r="H326" s="57"/>
      <c r="I326" s="35" t="s">
        <v>55</v>
      </c>
      <c r="J326" s="114"/>
      <c r="K326" s="114"/>
      <c r="L326" s="114"/>
      <c r="M326" s="114"/>
      <c r="N326" s="114"/>
      <c r="O326" s="114"/>
      <c r="P326" s="114"/>
      <c r="Q326" s="138">
        <f>AB324</f>
        <v>0</v>
      </c>
      <c r="R326" s="89"/>
      <c r="S326" s="1"/>
      <c r="T326" s="21" t="s">
        <v>25</v>
      </c>
      <c r="U326" s="13">
        <f t="shared" ref="U326:AA326" si="495">IF($T325=TRUE,$F325*40/7,IF(U325=TRUE,$F326*U324,$F325*U324))</f>
        <v>0</v>
      </c>
      <c r="V326" s="13">
        <f t="shared" si="495"/>
        <v>0</v>
      </c>
      <c r="W326" s="13">
        <f t="shared" si="495"/>
        <v>0</v>
      </c>
      <c r="X326" s="13">
        <f t="shared" si="495"/>
        <v>0</v>
      </c>
      <c r="Y326" s="13">
        <f t="shared" si="495"/>
        <v>0</v>
      </c>
      <c r="Z326" s="13">
        <f t="shared" si="495"/>
        <v>0</v>
      </c>
      <c r="AA326" s="13">
        <f t="shared" si="495"/>
        <v>0</v>
      </c>
      <c r="AB326" s="13"/>
      <c r="AC326" s="28"/>
      <c r="AD326" s="194"/>
      <c r="AE326" s="194"/>
      <c r="AF326" s="16">
        <f t="shared" si="494"/>
        <v>30</v>
      </c>
      <c r="AG326" s="195">
        <f>IF(U327=AF326,U326,0)</f>
        <v>0</v>
      </c>
      <c r="AH326" s="195">
        <f>IF(V327=AF326,V326,0)</f>
        <v>0</v>
      </c>
      <c r="AI326" s="195">
        <f>IF(W327=AF326,W326,0)</f>
        <v>0</v>
      </c>
      <c r="AJ326" s="195">
        <f>IF(X327=AF326,X326,0)</f>
        <v>0</v>
      </c>
      <c r="AK326" s="195">
        <f>IF(Y327=AF326,Y326,0)</f>
        <v>0</v>
      </c>
      <c r="AL326" s="195">
        <f>IF(Z327=AF326,Z326,0)</f>
        <v>0</v>
      </c>
      <c r="AM326" s="195">
        <f>IF(AA327=AF326,AA326,0)</f>
        <v>0</v>
      </c>
      <c r="AN326" s="195"/>
      <c r="AO326" s="115"/>
      <c r="AP326" s="1"/>
      <c r="AQ326" s="1"/>
      <c r="AR326" s="201"/>
      <c r="AS326" s="201"/>
      <c r="AT326" s="201"/>
      <c r="AU326" s="201"/>
      <c r="AV326" s="201"/>
      <c r="AW326" s="201"/>
      <c r="AX326" s="201"/>
      <c r="AY326" s="201"/>
      <c r="AZ326" s="201"/>
      <c r="BA326" s="201"/>
      <c r="BB326" s="201"/>
      <c r="BC326" s="201"/>
      <c r="BD326" s="201"/>
      <c r="BE326" s="201"/>
      <c r="BF326" s="28"/>
      <c r="BG326" s="28"/>
      <c r="BH326" s="28"/>
    </row>
    <row r="327" spans="1:60" s="10" customFormat="1" ht="15" customHeight="1" thickBot="1">
      <c r="A327" s="11"/>
      <c r="B327" s="11"/>
      <c r="C327" s="11"/>
      <c r="D327"/>
      <c r="E327" s="36"/>
      <c r="F327" s="34"/>
      <c r="G327" s="197"/>
      <c r="H327" s="59" t="b">
        <v>0</v>
      </c>
      <c r="I327" s="198"/>
      <c r="J327" s="56" t="s">
        <v>62</v>
      </c>
      <c r="K327" s="56" t="s">
        <v>62</v>
      </c>
      <c r="L327" s="56" t="s">
        <v>62</v>
      </c>
      <c r="M327" s="56" t="s">
        <v>62</v>
      </c>
      <c r="N327" s="56" t="s">
        <v>62</v>
      </c>
      <c r="O327" s="56" t="s">
        <v>62</v>
      </c>
      <c r="P327" s="56" t="s">
        <v>62</v>
      </c>
      <c r="Q327" s="139"/>
      <c r="R327"/>
      <c r="S327" s="1"/>
      <c r="T327" s="21" t="s">
        <v>57</v>
      </c>
      <c r="U327" s="12">
        <f t="shared" ref="U327" si="496">IF(ISBLANK(J330)=TRUE,$I324,J330)</f>
        <v>0</v>
      </c>
      <c r="V327" s="12">
        <f t="shared" ref="V327" si="497">IF(ISBLANK(K330)=TRUE,$I324,K330)</f>
        <v>0</v>
      </c>
      <c r="W327" s="12">
        <f t="shared" ref="W327" si="498">IF(ISBLANK(L330)=TRUE,$I324,L330)</f>
        <v>0</v>
      </c>
      <c r="X327" s="12">
        <f t="shared" ref="X327" si="499">IF(ISBLANK(M330)=TRUE,$I324,M330)</f>
        <v>0</v>
      </c>
      <c r="Y327" s="12">
        <f t="shared" ref="Y327" si="500">IF(ISBLANK(N330)=TRUE,$I324,N330)</f>
        <v>0</v>
      </c>
      <c r="Z327" s="12">
        <f t="shared" ref="Z327" si="501">IF(ISBLANK(O330)=TRUE,$I324,O330)</f>
        <v>0</v>
      </c>
      <c r="AA327" s="12">
        <f t="shared" ref="AA327" si="502">IF(ISBLANK(P330)=TRUE,$I324,P330)</f>
        <v>0</v>
      </c>
      <c r="AB327" s="14"/>
      <c r="AC327" s="28"/>
      <c r="AD327" s="194"/>
      <c r="AE327" s="194"/>
      <c r="AF327" s="16">
        <f t="shared" si="494"/>
        <v>40</v>
      </c>
      <c r="AG327" s="195">
        <f>IF(U327=AF327,U326,0)</f>
        <v>0</v>
      </c>
      <c r="AH327" s="195">
        <f>IF(V327=AF327,V326,0)</f>
        <v>0</v>
      </c>
      <c r="AI327" s="195">
        <f>IF(W327=AF327,W326,0)</f>
        <v>0</v>
      </c>
      <c r="AJ327" s="195">
        <f>IF(X327=AF327,X326,0)</f>
        <v>0</v>
      </c>
      <c r="AK327" s="195">
        <f>IF(Y327=AF327,Y326,0)</f>
        <v>0</v>
      </c>
      <c r="AL327" s="195">
        <f>IF(Z327=AF327,Z326,0)</f>
        <v>0</v>
      </c>
      <c r="AM327" s="195">
        <f>IF(AA327=AF327,AA326,0)</f>
        <v>0</v>
      </c>
      <c r="AN327" s="195"/>
      <c r="AO327" s="115"/>
      <c r="AP327" s="1"/>
      <c r="AQ327" s="1"/>
      <c r="AR327" s="201"/>
      <c r="AS327" s="201"/>
      <c r="AT327" s="201"/>
      <c r="AU327" s="201"/>
      <c r="AV327" s="201"/>
      <c r="AW327" s="201"/>
      <c r="AX327" s="201"/>
      <c r="AY327" s="201"/>
      <c r="AZ327" s="201"/>
      <c r="BA327" s="201"/>
      <c r="BB327" s="201"/>
      <c r="BC327" s="201"/>
      <c r="BD327" s="201"/>
      <c r="BE327" s="201"/>
      <c r="BF327" s="28"/>
      <c r="BG327" s="28"/>
      <c r="BH327" s="28"/>
    </row>
    <row r="328" spans="1:60" s="10" customFormat="1" ht="15" customHeight="1" thickBot="1">
      <c r="A328" s="11"/>
      <c r="B328" s="11"/>
      <c r="C328" s="11"/>
      <c r="D328"/>
      <c r="E328" s="141" t="s">
        <v>58</v>
      </c>
      <c r="F328" s="142"/>
      <c r="G328" s="92"/>
      <c r="H328" s="93"/>
      <c r="I328" s="94" t="s">
        <v>59</v>
      </c>
      <c r="J328" s="114"/>
      <c r="K328" s="104"/>
      <c r="L328" s="104"/>
      <c r="M328" s="104"/>
      <c r="N328" s="104"/>
      <c r="O328" s="104"/>
      <c r="P328" s="104"/>
      <c r="Q328" s="139"/>
      <c r="R328"/>
      <c r="S328" s="1"/>
      <c r="T328" s="199"/>
      <c r="U328" s="28"/>
      <c r="V328" s="28"/>
      <c r="W328" s="28"/>
      <c r="X328" s="28"/>
      <c r="Y328" s="28"/>
      <c r="Z328" s="28"/>
      <c r="AA328" s="28"/>
      <c r="AB328" s="12"/>
      <c r="AC328" s="28"/>
      <c r="AD328" s="200"/>
      <c r="AE328" s="200"/>
      <c r="AF328" s="16">
        <f t="shared" si="494"/>
        <v>60</v>
      </c>
      <c r="AG328" s="195">
        <f>IF(U327=AF328,U326,0)</f>
        <v>0</v>
      </c>
      <c r="AH328" s="195">
        <f>IF(V327=AF328,V326,0)</f>
        <v>0</v>
      </c>
      <c r="AI328" s="195">
        <f>IF(W327=AF328,W326,0)</f>
        <v>0</v>
      </c>
      <c r="AJ328" s="195">
        <f>IF(X327=AF328,X326,0)</f>
        <v>0</v>
      </c>
      <c r="AK328" s="195">
        <f>IF(Y327=AF328,Y326,0)</f>
        <v>0</v>
      </c>
      <c r="AL328" s="195">
        <f>IF(Z327=AF328,Z326,0)</f>
        <v>0</v>
      </c>
      <c r="AM328" s="195">
        <f>IF(AA327=AF328,AA326,0)</f>
        <v>0</v>
      </c>
      <c r="AN328" s="195"/>
      <c r="AO328" s="115"/>
      <c r="AP328" s="1"/>
      <c r="AQ328" s="1"/>
      <c r="AR328" s="201"/>
      <c r="AS328" s="201"/>
      <c r="AT328" s="201"/>
      <c r="AU328" s="201"/>
      <c r="AV328" s="201"/>
      <c r="AW328" s="201"/>
      <c r="AX328" s="201"/>
      <c r="AY328" s="201"/>
      <c r="AZ328" s="201"/>
      <c r="BA328" s="201"/>
      <c r="BB328" s="201"/>
      <c r="BC328" s="201"/>
      <c r="BD328" s="201"/>
      <c r="BE328" s="201"/>
      <c r="BF328" s="28"/>
      <c r="BG328" s="28"/>
      <c r="BH328" s="28"/>
    </row>
    <row r="329" spans="1:60" s="10" customFormat="1" ht="15" customHeight="1">
      <c r="A329" s="11"/>
      <c r="B329" s="11"/>
      <c r="C329" s="11"/>
      <c r="D329"/>
      <c r="E329" s="95"/>
      <c r="F329" s="96"/>
      <c r="G329" s="97"/>
      <c r="H329" s="93"/>
      <c r="I329" s="98" t="s">
        <v>60</v>
      </c>
      <c r="J329" s="104"/>
      <c r="K329" s="104"/>
      <c r="L329" s="104"/>
      <c r="M329" s="104"/>
      <c r="N329" s="104"/>
      <c r="O329" s="104"/>
      <c r="P329" s="104"/>
      <c r="Q329" s="139"/>
      <c r="R329"/>
      <c r="S329" s="1"/>
      <c r="T329" s="21"/>
      <c r="U329" s="12"/>
      <c r="V329" s="12"/>
      <c r="W329" s="12"/>
      <c r="X329" s="12"/>
      <c r="Y329" s="12"/>
      <c r="Z329" s="12"/>
      <c r="AA329" s="12"/>
      <c r="AB329" s="12"/>
      <c r="AC329" s="28"/>
      <c r="AD329" s="200"/>
      <c r="AE329" s="200"/>
      <c r="AF329" s="16">
        <f t="shared" si="494"/>
        <v>70</v>
      </c>
      <c r="AG329" s="195">
        <f>IF(U327=AF329,U326,0)</f>
        <v>0</v>
      </c>
      <c r="AH329" s="195">
        <f>IF(V327=AF329,V326,0)</f>
        <v>0</v>
      </c>
      <c r="AI329" s="195">
        <f>IF(W327=AF329,W326,0)</f>
        <v>0</v>
      </c>
      <c r="AJ329" s="195">
        <f>IF(X327=AF329,X326,0)</f>
        <v>0</v>
      </c>
      <c r="AK329" s="195">
        <f>IF(Y327=AF329,Y326,0)</f>
        <v>0</v>
      </c>
      <c r="AL329" s="195">
        <f>IF(Z327=AF329,Z326,0)</f>
        <v>0</v>
      </c>
      <c r="AM329" s="195">
        <f>IF(AA327=AF329,AA326,0)</f>
        <v>0</v>
      </c>
      <c r="AN329" s="195"/>
      <c r="AO329" s="115"/>
      <c r="AP329" s="1"/>
      <c r="AQ329" s="1"/>
      <c r="AR329" s="201"/>
      <c r="AS329" s="201"/>
      <c r="AT329" s="201"/>
      <c r="AU329" s="201"/>
      <c r="AV329" s="201"/>
      <c r="AW329" s="201"/>
      <c r="AX329" s="201"/>
      <c r="AY329" s="201"/>
      <c r="AZ329" s="201"/>
      <c r="BA329" s="201"/>
      <c r="BB329" s="201"/>
      <c r="BC329" s="201"/>
      <c r="BD329" s="201"/>
      <c r="BE329" s="201"/>
      <c r="BF329" s="28"/>
      <c r="BG329" s="28"/>
      <c r="BH329" s="28"/>
    </row>
    <row r="330" spans="1:60" ht="15" customHeight="1" thickBot="1">
      <c r="B330" s="11"/>
      <c r="C330" s="11"/>
      <c r="D330"/>
      <c r="E330" s="99"/>
      <c r="F330" s="100"/>
      <c r="G330" s="101"/>
      <c r="H330" s="102"/>
      <c r="I330" s="103" t="s">
        <v>61</v>
      </c>
      <c r="J330" s="105"/>
      <c r="K330" s="105"/>
      <c r="L330" s="105"/>
      <c r="M330" s="105"/>
      <c r="N330" s="105"/>
      <c r="O330" s="105"/>
      <c r="P330" s="105"/>
      <c r="Q330" s="140"/>
      <c r="R330"/>
      <c r="T330" s="199"/>
      <c r="AF330" s="16">
        <f t="shared" si="494"/>
        <v>0</v>
      </c>
      <c r="AG330" s="195">
        <f>IF(U327=AF330,U326,0)</f>
        <v>0</v>
      </c>
      <c r="AH330" s="195">
        <f>IF(V327=AF330,V326,0)</f>
        <v>0</v>
      </c>
      <c r="AI330" s="195">
        <f>IF(W327=AF330,W326,0)</f>
        <v>0</v>
      </c>
      <c r="AJ330" s="195">
        <f>IF(X327=AF330,X326,0)</f>
        <v>0</v>
      </c>
      <c r="AK330" s="195">
        <f>IF(Y327=AF330,Y326,0)</f>
        <v>0</v>
      </c>
      <c r="AL330" s="195">
        <f>IF(Z327=AF330,Z326,0)</f>
        <v>0</v>
      </c>
      <c r="AM330" s="195">
        <f>IF(AA327=AF330,AA326,0)</f>
        <v>0</v>
      </c>
      <c r="AN330" s="195"/>
      <c r="AR330" s="201"/>
      <c r="AS330" s="201"/>
      <c r="AT330" s="201"/>
      <c r="AU330" s="201"/>
      <c r="AV330" s="201"/>
      <c r="AW330" s="201"/>
      <c r="AX330" s="201"/>
      <c r="AY330" s="201"/>
      <c r="AZ330" s="201"/>
      <c r="BA330" s="201"/>
      <c r="BB330" s="201"/>
      <c r="BC330" s="201"/>
      <c r="BD330" s="201"/>
      <c r="BE330" s="201"/>
      <c r="BH330" s="28"/>
    </row>
    <row r="331" spans="1:60" ht="9" customHeight="1" thickTop="1" thickBot="1">
      <c r="A331" s="11"/>
      <c r="B331" s="11"/>
      <c r="C331" s="11"/>
      <c r="D331"/>
      <c r="E331"/>
      <c r="F331"/>
      <c r="G331"/>
      <c r="H331"/>
      <c r="I331"/>
      <c r="J331"/>
      <c r="K331"/>
      <c r="L331"/>
      <c r="M331"/>
      <c r="N331"/>
      <c r="O331"/>
      <c r="P331"/>
      <c r="Q331"/>
      <c r="R331"/>
      <c r="T331" s="20"/>
      <c r="AR331" s="18"/>
      <c r="AS331" s="18"/>
      <c r="AT331" s="18"/>
      <c r="AU331" s="18"/>
      <c r="AV331" s="18"/>
      <c r="AW331" s="18"/>
      <c r="AX331" s="18"/>
      <c r="AY331" s="18"/>
      <c r="AZ331" s="18"/>
      <c r="BA331" s="18"/>
      <c r="BB331" s="18"/>
      <c r="BC331" s="18"/>
      <c r="BD331" s="18"/>
      <c r="BE331" s="18"/>
      <c r="BH331" s="28"/>
    </row>
    <row r="332" spans="1:60" s="11" customFormat="1" ht="15" customHeight="1" thickTop="1" thickBot="1">
      <c r="D332"/>
      <c r="E332" s="136">
        <v>0</v>
      </c>
      <c r="F332" s="137"/>
      <c r="G332" s="46"/>
      <c r="H332" s="87" t="s">
        <v>45</v>
      </c>
      <c r="I332" s="88">
        <f>VLOOKUP(E332,$B$20:$C$69,2,0)</f>
        <v>0</v>
      </c>
      <c r="J332" s="62">
        <f>J$16</f>
        <v>41729</v>
      </c>
      <c r="K332" s="62">
        <f t="shared" ref="K332:P332" si="503">K$16</f>
        <v>41730</v>
      </c>
      <c r="L332" s="62">
        <f t="shared" si="503"/>
        <v>41731</v>
      </c>
      <c r="M332" s="62">
        <f t="shared" si="503"/>
        <v>41732</v>
      </c>
      <c r="N332" s="62">
        <f t="shared" si="503"/>
        <v>41733</v>
      </c>
      <c r="O332" s="62">
        <f t="shared" si="503"/>
        <v>41734</v>
      </c>
      <c r="P332" s="62">
        <f t="shared" si="503"/>
        <v>41735</v>
      </c>
      <c r="Q332" s="134" t="s">
        <v>46</v>
      </c>
      <c r="R332"/>
      <c r="S332" s="1"/>
      <c r="T332" s="21" t="s">
        <v>47</v>
      </c>
      <c r="U332" s="13">
        <f t="shared" ref="U332" si="504">IF(ISBLANK(J336)=TRUE,(J334-J333)*24,(J334-J333)*24-$G336/60)</f>
        <v>0</v>
      </c>
      <c r="V332" s="13">
        <f t="shared" ref="V332" si="505">IF(ISBLANK(K336)=TRUE,(K334-K333)*24,(K334-K333)*24-$G336/60)</f>
        <v>0</v>
      </c>
      <c r="W332" s="13">
        <f t="shared" ref="W332" si="506">IF(ISBLANK(L336)=TRUE,(L334-L333)*24,(L334-L333)*24-$G336/60)</f>
        <v>0</v>
      </c>
      <c r="X332" s="13">
        <f t="shared" ref="X332" si="507">IF(ISBLANK(M336)=TRUE,(M334-M333)*24,(M334-M333)*24-$G336/60)</f>
        <v>0</v>
      </c>
      <c r="Y332" s="13">
        <f t="shared" ref="Y332" si="508">IF(ISBLANK(N336)=TRUE,(N334-N333)*24,(N334-N333)*24-$G336/60)</f>
        <v>0</v>
      </c>
      <c r="Z332" s="13">
        <f t="shared" ref="Z332" si="509">IF(ISBLANK(O336)=TRUE,(O334-O333)*24,(O334-O333)*24-$G336/60)</f>
        <v>0</v>
      </c>
      <c r="AA332" s="13">
        <f t="shared" ref="AA332" si="510">IF(ISBLANK(P336)=TRUE,(P334-P333)*24,(P334-P333)*24-$G336/60)</f>
        <v>0</v>
      </c>
      <c r="AB332" s="13">
        <f>SUM(U332:AA332)</f>
        <v>0</v>
      </c>
      <c r="AC332" s="28" t="s">
        <v>48</v>
      </c>
      <c r="AD332" s="194">
        <f>MIN(Q334,40)</f>
        <v>0</v>
      </c>
      <c r="AE332" s="195"/>
      <c r="AF332" s="16">
        <f>AF324</f>
        <v>10</v>
      </c>
      <c r="AG332" s="195">
        <f>IF(U335=AF332,U334,0)</f>
        <v>0</v>
      </c>
      <c r="AH332" s="195">
        <f>IF(V335=AF332,V334,0)</f>
        <v>0</v>
      </c>
      <c r="AI332" s="195">
        <f>IF(W335=AF332,W334,0)</f>
        <v>0</v>
      </c>
      <c r="AJ332" s="195">
        <f>IF(X335=AF332,X334,0)</f>
        <v>0</v>
      </c>
      <c r="AK332" s="195">
        <f>IF(Y335=AF332,Y334,0)</f>
        <v>0</v>
      </c>
      <c r="AL332" s="195">
        <f>IF(Z335=AF332,Z334,0)</f>
        <v>0</v>
      </c>
      <c r="AM332" s="195">
        <f>IF(AA335=AF332,AA334,0)</f>
        <v>0</v>
      </c>
      <c r="AN332" s="195"/>
      <c r="AO332" s="115">
        <f>SUM(AG332:AM338)</f>
        <v>0</v>
      </c>
      <c r="AP332" s="1"/>
      <c r="AQ332" s="1"/>
      <c r="AR332" s="18"/>
      <c r="AS332" s="18"/>
      <c r="AT332" s="18"/>
      <c r="AU332" s="18"/>
      <c r="AV332" s="18"/>
      <c r="AW332" s="18"/>
      <c r="AX332" s="18"/>
      <c r="AY332" s="18"/>
      <c r="AZ332" s="18"/>
      <c r="BA332" s="18"/>
      <c r="BB332" s="18"/>
      <c r="BC332" s="18"/>
      <c r="BD332" s="18"/>
      <c r="BE332" s="18"/>
    </row>
    <row r="333" spans="1:60" s="10" customFormat="1" ht="15" customHeight="1">
      <c r="A333" s="11"/>
      <c r="B333" s="11"/>
      <c r="C333" s="11"/>
      <c r="D333"/>
      <c r="E333" s="90" t="s">
        <v>49</v>
      </c>
      <c r="F333" s="91">
        <f>(VLOOKUP(E332,'Employee Data'!$J$5:$L$54,2,0))</f>
        <v>0</v>
      </c>
      <c r="G333" s="58" t="s">
        <v>50</v>
      </c>
      <c r="H333" s="57"/>
      <c r="I333" s="35" t="s">
        <v>51</v>
      </c>
      <c r="J333" s="114"/>
      <c r="K333" s="114"/>
      <c r="L333" s="114"/>
      <c r="M333" s="114"/>
      <c r="N333" s="114"/>
      <c r="O333" s="114"/>
      <c r="P333" s="114"/>
      <c r="Q333" s="135"/>
      <c r="R333" s="89"/>
      <c r="S333" s="1"/>
      <c r="T333" s="196" t="b">
        <v>0</v>
      </c>
      <c r="U333" s="60" t="b">
        <v>0</v>
      </c>
      <c r="V333" s="60" t="b">
        <v>0</v>
      </c>
      <c r="W333" s="60" t="b">
        <v>0</v>
      </c>
      <c r="X333" s="60" t="b">
        <v>0</v>
      </c>
      <c r="Y333" s="60" t="b">
        <v>0</v>
      </c>
      <c r="Z333" s="60" t="b">
        <v>0</v>
      </c>
      <c r="AA333" s="60" t="b">
        <v>0</v>
      </c>
      <c r="AB333" s="12"/>
      <c r="AC333" s="28" t="s">
        <v>52</v>
      </c>
      <c r="AD333" s="194">
        <f>MAX(Q334-AD332,0)</f>
        <v>0</v>
      </c>
      <c r="AE333" s="195">
        <f t="shared" ref="AE333" si="511">IF(T333=TRUE,0,AD333*F333*1.5)</f>
        <v>0</v>
      </c>
      <c r="AF333" s="16">
        <f t="shared" ref="AF333:AF338" si="512">AF325</f>
        <v>20</v>
      </c>
      <c r="AG333" s="195">
        <f>IF(U335=AF333,U334,0)</f>
        <v>0</v>
      </c>
      <c r="AH333" s="195">
        <f>IF(V335=AF333,V334,0)</f>
        <v>0</v>
      </c>
      <c r="AI333" s="195">
        <f>IF(W335=AF333,W334,0)</f>
        <v>0</v>
      </c>
      <c r="AJ333" s="195">
        <f>IF(X335=AF333,X334,0)</f>
        <v>0</v>
      </c>
      <c r="AK333" s="195">
        <f>IF(Y335=AF333,Y334,0)</f>
        <v>0</v>
      </c>
      <c r="AL333" s="195">
        <f>IF(Z335=AF333,Z334,0)</f>
        <v>0</v>
      </c>
      <c r="AM333" s="195">
        <f>IF(AA335=AF333,AA334,0)</f>
        <v>0</v>
      </c>
      <c r="AN333" s="195"/>
      <c r="AO333" s="115"/>
      <c r="AP333" s="1"/>
      <c r="AQ333" s="1"/>
      <c r="AR333" s="19"/>
      <c r="AS333" s="19"/>
      <c r="AT333" s="19"/>
      <c r="AU333" s="19"/>
      <c r="AV333" s="19"/>
      <c r="AW333" s="19"/>
      <c r="AX333" s="19"/>
      <c r="AY333" s="19"/>
      <c r="AZ333" s="19"/>
      <c r="BA333" s="19"/>
      <c r="BB333" s="19"/>
      <c r="BC333" s="19"/>
      <c r="BD333" s="19"/>
      <c r="BE333" s="19"/>
      <c r="BF333" s="28"/>
      <c r="BG333" s="28"/>
      <c r="BH333" s="28"/>
    </row>
    <row r="334" spans="1:60" s="10" customFormat="1" ht="15" customHeight="1">
      <c r="A334" s="11"/>
      <c r="B334" s="11"/>
      <c r="C334" s="11"/>
      <c r="D334"/>
      <c r="E334" s="90" t="s">
        <v>53</v>
      </c>
      <c r="F334" s="91">
        <f>(VLOOKUP(E332,'Employee Data'!$J$5:$L$54,3,0))</f>
        <v>0</v>
      </c>
      <c r="G334" s="58" t="s">
        <v>54</v>
      </c>
      <c r="H334" s="57"/>
      <c r="I334" s="35" t="s">
        <v>55</v>
      </c>
      <c r="J334" s="114"/>
      <c r="K334" s="114"/>
      <c r="L334" s="114"/>
      <c r="M334" s="114"/>
      <c r="N334" s="114"/>
      <c r="O334" s="114"/>
      <c r="P334" s="114"/>
      <c r="Q334" s="138">
        <f>AB332</f>
        <v>0</v>
      </c>
      <c r="R334" s="89"/>
      <c r="S334" s="1"/>
      <c r="T334" s="21" t="s">
        <v>25</v>
      </c>
      <c r="U334" s="13">
        <f t="shared" ref="U334:AA334" si="513">IF($T333=TRUE,$F333*40/7,IF(U333=TRUE,$F334*U332,$F333*U332))</f>
        <v>0</v>
      </c>
      <c r="V334" s="13">
        <f t="shared" si="513"/>
        <v>0</v>
      </c>
      <c r="W334" s="13">
        <f t="shared" si="513"/>
        <v>0</v>
      </c>
      <c r="X334" s="13">
        <f t="shared" si="513"/>
        <v>0</v>
      </c>
      <c r="Y334" s="13">
        <f t="shared" si="513"/>
        <v>0</v>
      </c>
      <c r="Z334" s="13">
        <f t="shared" si="513"/>
        <v>0</v>
      </c>
      <c r="AA334" s="13">
        <f t="shared" si="513"/>
        <v>0</v>
      </c>
      <c r="AB334" s="13"/>
      <c r="AC334" s="28"/>
      <c r="AD334" s="194"/>
      <c r="AE334" s="194"/>
      <c r="AF334" s="16">
        <f t="shared" si="512"/>
        <v>30</v>
      </c>
      <c r="AG334" s="195">
        <f>IF(U335=AF334,U334,0)</f>
        <v>0</v>
      </c>
      <c r="AH334" s="195">
        <f>IF(V335=AF334,V334,0)</f>
        <v>0</v>
      </c>
      <c r="AI334" s="195">
        <f>IF(W335=AF334,W334,0)</f>
        <v>0</v>
      </c>
      <c r="AJ334" s="195">
        <f>IF(X335=AF334,X334,0)</f>
        <v>0</v>
      </c>
      <c r="AK334" s="195">
        <f>IF(Y335=AF334,Y334,0)</f>
        <v>0</v>
      </c>
      <c r="AL334" s="195">
        <f>IF(Z335=AF334,Z334,0)</f>
        <v>0</v>
      </c>
      <c r="AM334" s="195">
        <f>IF(AA335=AF334,AA334,0)</f>
        <v>0</v>
      </c>
      <c r="AN334" s="195"/>
      <c r="AO334" s="115"/>
      <c r="AP334" s="1"/>
      <c r="AQ334" s="1"/>
      <c r="AR334" s="201"/>
      <c r="AS334" s="201"/>
      <c r="AT334" s="201"/>
      <c r="AU334" s="201"/>
      <c r="AV334" s="201"/>
      <c r="AW334" s="201"/>
      <c r="AX334" s="201"/>
      <c r="AY334" s="201"/>
      <c r="AZ334" s="201"/>
      <c r="BA334" s="201"/>
      <c r="BB334" s="201"/>
      <c r="BC334" s="201"/>
      <c r="BD334" s="201"/>
      <c r="BE334" s="201"/>
      <c r="BF334" s="28"/>
      <c r="BG334" s="28"/>
      <c r="BH334" s="28"/>
    </row>
    <row r="335" spans="1:60" s="10" customFormat="1" ht="15" customHeight="1" thickBot="1">
      <c r="A335" s="11"/>
      <c r="B335" s="11"/>
      <c r="C335" s="11"/>
      <c r="D335"/>
      <c r="E335" s="36"/>
      <c r="F335" s="34"/>
      <c r="G335" s="197"/>
      <c r="H335" s="59" t="b">
        <v>0</v>
      </c>
      <c r="I335" s="198"/>
      <c r="J335" s="56" t="s">
        <v>62</v>
      </c>
      <c r="K335" s="56" t="s">
        <v>62</v>
      </c>
      <c r="L335" s="56" t="s">
        <v>62</v>
      </c>
      <c r="M335" s="56" t="s">
        <v>62</v>
      </c>
      <c r="N335" s="56" t="s">
        <v>62</v>
      </c>
      <c r="O335" s="56" t="s">
        <v>62</v>
      </c>
      <c r="P335" s="56" t="s">
        <v>62</v>
      </c>
      <c r="Q335" s="139"/>
      <c r="R335"/>
      <c r="S335" s="1"/>
      <c r="T335" s="21" t="s">
        <v>57</v>
      </c>
      <c r="U335" s="12">
        <f t="shared" ref="U335" si="514">IF(ISBLANK(J338)=TRUE,$I332,J338)</f>
        <v>0</v>
      </c>
      <c r="V335" s="12">
        <f t="shared" ref="V335" si="515">IF(ISBLANK(K338)=TRUE,$I332,K338)</f>
        <v>0</v>
      </c>
      <c r="W335" s="12">
        <f t="shared" ref="W335" si="516">IF(ISBLANK(L338)=TRUE,$I332,L338)</f>
        <v>0</v>
      </c>
      <c r="X335" s="12">
        <f t="shared" ref="X335" si="517">IF(ISBLANK(M338)=TRUE,$I332,M338)</f>
        <v>0</v>
      </c>
      <c r="Y335" s="12">
        <f t="shared" ref="Y335" si="518">IF(ISBLANK(N338)=TRUE,$I332,N338)</f>
        <v>0</v>
      </c>
      <c r="Z335" s="12">
        <f t="shared" ref="Z335" si="519">IF(ISBLANK(O338)=TRUE,$I332,O338)</f>
        <v>0</v>
      </c>
      <c r="AA335" s="12">
        <f t="shared" ref="AA335" si="520">IF(ISBLANK(P338)=TRUE,$I332,P338)</f>
        <v>0</v>
      </c>
      <c r="AB335" s="14"/>
      <c r="AC335" s="28"/>
      <c r="AD335" s="194"/>
      <c r="AE335" s="194"/>
      <c r="AF335" s="16">
        <f t="shared" si="512"/>
        <v>40</v>
      </c>
      <c r="AG335" s="195">
        <f>IF(U335=AF335,U334,0)</f>
        <v>0</v>
      </c>
      <c r="AH335" s="195">
        <f>IF(V335=AF335,V334,0)</f>
        <v>0</v>
      </c>
      <c r="AI335" s="195">
        <f>IF(W335=AF335,W334,0)</f>
        <v>0</v>
      </c>
      <c r="AJ335" s="195">
        <f>IF(X335=AF335,X334,0)</f>
        <v>0</v>
      </c>
      <c r="AK335" s="195">
        <f>IF(Y335=AF335,Y334,0)</f>
        <v>0</v>
      </c>
      <c r="AL335" s="195">
        <f>IF(Z335=AF335,Z334,0)</f>
        <v>0</v>
      </c>
      <c r="AM335" s="195">
        <f>IF(AA335=AF335,AA334,0)</f>
        <v>0</v>
      </c>
      <c r="AN335" s="195"/>
      <c r="AO335" s="115"/>
      <c r="AP335" s="1"/>
      <c r="AQ335" s="1"/>
      <c r="AR335" s="201"/>
      <c r="AS335" s="201"/>
      <c r="AT335" s="201"/>
      <c r="AU335" s="201"/>
      <c r="AV335" s="201"/>
      <c r="AW335" s="201"/>
      <c r="AX335" s="201"/>
      <c r="AY335" s="201"/>
      <c r="AZ335" s="201"/>
      <c r="BA335" s="201"/>
      <c r="BB335" s="201"/>
      <c r="BC335" s="201"/>
      <c r="BD335" s="201"/>
      <c r="BE335" s="201"/>
      <c r="BF335" s="28"/>
      <c r="BG335" s="28"/>
      <c r="BH335" s="28"/>
    </row>
    <row r="336" spans="1:60" s="10" customFormat="1" ht="15" customHeight="1" thickBot="1">
      <c r="A336" s="11"/>
      <c r="B336" s="11"/>
      <c r="C336" s="11"/>
      <c r="D336"/>
      <c r="E336" s="141" t="s">
        <v>58</v>
      </c>
      <c r="F336" s="142"/>
      <c r="G336" s="92"/>
      <c r="H336" s="93"/>
      <c r="I336" s="94" t="s">
        <v>59</v>
      </c>
      <c r="J336" s="114"/>
      <c r="K336" s="104"/>
      <c r="L336" s="104"/>
      <c r="M336" s="104"/>
      <c r="N336" s="104"/>
      <c r="O336" s="104"/>
      <c r="P336" s="104"/>
      <c r="Q336" s="139"/>
      <c r="R336"/>
      <c r="S336" s="1"/>
      <c r="T336" s="199"/>
      <c r="U336" s="28"/>
      <c r="V336" s="28"/>
      <c r="W336" s="28"/>
      <c r="X336" s="28"/>
      <c r="Y336" s="28"/>
      <c r="Z336" s="28"/>
      <c r="AA336" s="28"/>
      <c r="AB336" s="12"/>
      <c r="AC336" s="28"/>
      <c r="AD336" s="200"/>
      <c r="AE336" s="200"/>
      <c r="AF336" s="16">
        <f t="shared" si="512"/>
        <v>60</v>
      </c>
      <c r="AG336" s="195">
        <f>IF(U335=AF336,U334,0)</f>
        <v>0</v>
      </c>
      <c r="AH336" s="195">
        <f>IF(V335=AF336,V334,0)</f>
        <v>0</v>
      </c>
      <c r="AI336" s="195">
        <f>IF(W335=AF336,W334,0)</f>
        <v>0</v>
      </c>
      <c r="AJ336" s="195">
        <f>IF(X335=AF336,X334,0)</f>
        <v>0</v>
      </c>
      <c r="AK336" s="195">
        <f>IF(Y335=AF336,Y334,0)</f>
        <v>0</v>
      </c>
      <c r="AL336" s="195">
        <f>IF(Z335=AF336,Z334,0)</f>
        <v>0</v>
      </c>
      <c r="AM336" s="195">
        <f>IF(AA335=AF336,AA334,0)</f>
        <v>0</v>
      </c>
      <c r="AN336" s="195"/>
      <c r="AO336" s="115"/>
      <c r="AP336" s="1"/>
      <c r="AQ336" s="1"/>
      <c r="AR336" s="201"/>
      <c r="AS336" s="201"/>
      <c r="AT336" s="201"/>
      <c r="AU336" s="201"/>
      <c r="AV336" s="201"/>
      <c r="AW336" s="201"/>
      <c r="AX336" s="201"/>
      <c r="AY336" s="201"/>
      <c r="AZ336" s="201"/>
      <c r="BA336" s="201"/>
      <c r="BB336" s="201"/>
      <c r="BC336" s="201"/>
      <c r="BD336" s="201"/>
      <c r="BE336" s="201"/>
      <c r="BF336" s="28"/>
      <c r="BG336" s="28"/>
      <c r="BH336" s="28"/>
    </row>
    <row r="337" spans="1:60" s="10" customFormat="1" ht="15" customHeight="1">
      <c r="A337" s="11"/>
      <c r="B337" s="11"/>
      <c r="C337" s="11"/>
      <c r="D337"/>
      <c r="E337" s="95"/>
      <c r="F337" s="96"/>
      <c r="G337" s="97"/>
      <c r="H337" s="93"/>
      <c r="I337" s="98" t="s">
        <v>60</v>
      </c>
      <c r="J337" s="104"/>
      <c r="K337" s="104"/>
      <c r="L337" s="104"/>
      <c r="M337" s="104"/>
      <c r="N337" s="104"/>
      <c r="O337" s="104"/>
      <c r="P337" s="104"/>
      <c r="Q337" s="139"/>
      <c r="R337"/>
      <c r="S337" s="1"/>
      <c r="T337" s="21"/>
      <c r="U337" s="12"/>
      <c r="V337" s="12"/>
      <c r="W337" s="12"/>
      <c r="X337" s="12"/>
      <c r="Y337" s="12"/>
      <c r="Z337" s="12"/>
      <c r="AA337" s="12"/>
      <c r="AB337" s="12"/>
      <c r="AC337" s="28"/>
      <c r="AD337" s="200"/>
      <c r="AE337" s="200"/>
      <c r="AF337" s="16">
        <f t="shared" si="512"/>
        <v>70</v>
      </c>
      <c r="AG337" s="195">
        <f>IF(U335=AF337,U334,0)</f>
        <v>0</v>
      </c>
      <c r="AH337" s="195">
        <f>IF(V335=AF337,V334,0)</f>
        <v>0</v>
      </c>
      <c r="AI337" s="195">
        <f>IF(W335=AF337,W334,0)</f>
        <v>0</v>
      </c>
      <c r="AJ337" s="195">
        <f>IF(X335=AF337,X334,0)</f>
        <v>0</v>
      </c>
      <c r="AK337" s="195">
        <f>IF(Y335=AF337,Y334,0)</f>
        <v>0</v>
      </c>
      <c r="AL337" s="195">
        <f>IF(Z335=AF337,Z334,0)</f>
        <v>0</v>
      </c>
      <c r="AM337" s="195">
        <f>IF(AA335=AF337,AA334,0)</f>
        <v>0</v>
      </c>
      <c r="AN337" s="195"/>
      <c r="AO337" s="115"/>
      <c r="AP337" s="1"/>
      <c r="AQ337" s="1"/>
      <c r="AR337" s="201"/>
      <c r="AS337" s="201"/>
      <c r="AT337" s="201"/>
      <c r="AU337" s="201"/>
      <c r="AV337" s="201"/>
      <c r="AW337" s="201"/>
      <c r="AX337" s="201"/>
      <c r="AY337" s="201"/>
      <c r="AZ337" s="201"/>
      <c r="BA337" s="201"/>
      <c r="BB337" s="201"/>
      <c r="BC337" s="201"/>
      <c r="BD337" s="201"/>
      <c r="BE337" s="201"/>
      <c r="BF337" s="28"/>
      <c r="BG337" s="28"/>
      <c r="BH337" s="28"/>
    </row>
    <row r="338" spans="1:60" ht="15" customHeight="1" thickBot="1">
      <c r="B338" s="11"/>
      <c r="C338" s="11"/>
      <c r="D338"/>
      <c r="E338" s="99"/>
      <c r="F338" s="100"/>
      <c r="G338" s="101"/>
      <c r="H338" s="102"/>
      <c r="I338" s="103" t="s">
        <v>61</v>
      </c>
      <c r="J338" s="105"/>
      <c r="K338" s="105"/>
      <c r="L338" s="105"/>
      <c r="M338" s="105"/>
      <c r="N338" s="105"/>
      <c r="O338" s="105"/>
      <c r="P338" s="105"/>
      <c r="Q338" s="140"/>
      <c r="R338"/>
      <c r="T338" s="199"/>
      <c r="AF338" s="16">
        <f t="shared" si="512"/>
        <v>0</v>
      </c>
      <c r="AG338" s="195">
        <f>IF(U335=AF338,U334,0)</f>
        <v>0</v>
      </c>
      <c r="AH338" s="195">
        <f>IF(V335=AF338,V334,0)</f>
        <v>0</v>
      </c>
      <c r="AI338" s="195">
        <f>IF(W335=AF338,W334,0)</f>
        <v>0</v>
      </c>
      <c r="AJ338" s="195">
        <f>IF(X335=AF338,X334,0)</f>
        <v>0</v>
      </c>
      <c r="AK338" s="195">
        <f>IF(Y335=AF338,Y334,0)</f>
        <v>0</v>
      </c>
      <c r="AL338" s="195">
        <f>IF(Z335=AF338,Z334,0)</f>
        <v>0</v>
      </c>
      <c r="AM338" s="195">
        <f>IF(AA335=AF338,AA334,0)</f>
        <v>0</v>
      </c>
      <c r="AN338" s="195"/>
      <c r="AR338" s="201"/>
      <c r="AS338" s="201"/>
      <c r="AT338" s="201"/>
      <c r="AU338" s="201"/>
      <c r="AV338" s="201"/>
      <c r="AW338" s="201"/>
      <c r="AX338" s="201"/>
      <c r="AY338" s="201"/>
      <c r="AZ338" s="201"/>
      <c r="BA338" s="201"/>
      <c r="BB338" s="201"/>
      <c r="BC338" s="201"/>
      <c r="BD338" s="201"/>
      <c r="BE338" s="201"/>
      <c r="BH338" s="28"/>
    </row>
    <row r="339" spans="1:60" ht="9" customHeight="1" thickTop="1" thickBot="1">
      <c r="A339" s="11"/>
      <c r="B339" s="11"/>
      <c r="C339" s="11"/>
      <c r="D339"/>
      <c r="E339"/>
      <c r="F339"/>
      <c r="G339"/>
      <c r="H339"/>
      <c r="I339"/>
      <c r="J339"/>
      <c r="K339"/>
      <c r="L339"/>
      <c r="M339"/>
      <c r="N339"/>
      <c r="O339"/>
      <c r="P339"/>
      <c r="Q339"/>
      <c r="R339"/>
      <c r="T339" s="20"/>
      <c r="AR339" s="18"/>
      <c r="AS339" s="18"/>
      <c r="AT339" s="18"/>
      <c r="AU339" s="18"/>
      <c r="AV339" s="18"/>
      <c r="AW339" s="18"/>
      <c r="AX339" s="18"/>
      <c r="AY339" s="18"/>
      <c r="AZ339" s="18"/>
      <c r="BA339" s="18"/>
      <c r="BB339" s="18"/>
      <c r="BC339" s="18"/>
      <c r="BD339" s="18"/>
      <c r="BE339" s="18"/>
      <c r="BH339" s="28"/>
    </row>
    <row r="340" spans="1:60" s="11" customFormat="1" ht="15" customHeight="1" thickTop="1" thickBot="1">
      <c r="D340"/>
      <c r="E340" s="136">
        <v>0</v>
      </c>
      <c r="F340" s="137"/>
      <c r="G340" s="46"/>
      <c r="H340" s="87" t="s">
        <v>45</v>
      </c>
      <c r="I340" s="88">
        <f>VLOOKUP(E340,$B$20:$C$69,2,0)</f>
        <v>0</v>
      </c>
      <c r="J340" s="62">
        <f>J$16</f>
        <v>41729</v>
      </c>
      <c r="K340" s="62">
        <f t="shared" ref="K340:P340" si="521">K$16</f>
        <v>41730</v>
      </c>
      <c r="L340" s="62">
        <f t="shared" si="521"/>
        <v>41731</v>
      </c>
      <c r="M340" s="62">
        <f t="shared" si="521"/>
        <v>41732</v>
      </c>
      <c r="N340" s="62">
        <f t="shared" si="521"/>
        <v>41733</v>
      </c>
      <c r="O340" s="62">
        <f t="shared" si="521"/>
        <v>41734</v>
      </c>
      <c r="P340" s="62">
        <f t="shared" si="521"/>
        <v>41735</v>
      </c>
      <c r="Q340" s="134" t="s">
        <v>46</v>
      </c>
      <c r="R340"/>
      <c r="S340" s="1"/>
      <c r="T340" s="21" t="s">
        <v>47</v>
      </c>
      <c r="U340" s="13">
        <f t="shared" ref="U340" si="522">IF(ISBLANK(J344)=TRUE,(J342-J341)*24,(J342-J341)*24-$G344/60)</f>
        <v>0</v>
      </c>
      <c r="V340" s="13">
        <f t="shared" ref="V340" si="523">IF(ISBLANK(K344)=TRUE,(K342-K341)*24,(K342-K341)*24-$G344/60)</f>
        <v>0</v>
      </c>
      <c r="W340" s="13">
        <f t="shared" ref="W340" si="524">IF(ISBLANK(L344)=TRUE,(L342-L341)*24,(L342-L341)*24-$G344/60)</f>
        <v>0</v>
      </c>
      <c r="X340" s="13">
        <f t="shared" ref="X340" si="525">IF(ISBLANK(M344)=TRUE,(M342-M341)*24,(M342-M341)*24-$G344/60)</f>
        <v>0</v>
      </c>
      <c r="Y340" s="13">
        <f t="shared" ref="Y340" si="526">IF(ISBLANK(N344)=TRUE,(N342-N341)*24,(N342-N341)*24-$G344/60)</f>
        <v>0</v>
      </c>
      <c r="Z340" s="13">
        <f t="shared" ref="Z340" si="527">IF(ISBLANK(O344)=TRUE,(O342-O341)*24,(O342-O341)*24-$G344/60)</f>
        <v>0</v>
      </c>
      <c r="AA340" s="13">
        <f t="shared" ref="AA340" si="528">IF(ISBLANK(P344)=TRUE,(P342-P341)*24,(P342-P341)*24-$G344/60)</f>
        <v>0</v>
      </c>
      <c r="AB340" s="13">
        <f>SUM(U340:AA340)</f>
        <v>0</v>
      </c>
      <c r="AC340" s="28" t="s">
        <v>48</v>
      </c>
      <c r="AD340" s="194">
        <f>MIN(Q342,40)</f>
        <v>0</v>
      </c>
      <c r="AE340" s="195"/>
      <c r="AF340" s="16">
        <f>AF332</f>
        <v>10</v>
      </c>
      <c r="AG340" s="195">
        <f>IF(U343=AF340,U342,0)</f>
        <v>0</v>
      </c>
      <c r="AH340" s="195">
        <f>IF(V343=AF340,V342,0)</f>
        <v>0</v>
      </c>
      <c r="AI340" s="195">
        <f>IF(W343=AF340,W342,0)</f>
        <v>0</v>
      </c>
      <c r="AJ340" s="195">
        <f>IF(X343=AF340,X342,0)</f>
        <v>0</v>
      </c>
      <c r="AK340" s="195">
        <f>IF(Y343=AF340,Y342,0)</f>
        <v>0</v>
      </c>
      <c r="AL340" s="195">
        <f>IF(Z343=AF340,Z342,0)</f>
        <v>0</v>
      </c>
      <c r="AM340" s="195">
        <f>IF(AA343=AF340,AA342,0)</f>
        <v>0</v>
      </c>
      <c r="AN340" s="195"/>
      <c r="AO340" s="115">
        <f>SUM(AG340:AM346)</f>
        <v>0</v>
      </c>
      <c r="AP340" s="1"/>
      <c r="AQ340" s="1"/>
      <c r="AR340" s="18"/>
      <c r="AS340" s="18"/>
      <c r="AT340" s="18"/>
      <c r="AU340" s="18"/>
      <c r="AV340" s="18"/>
      <c r="AW340" s="18"/>
      <c r="AX340" s="18"/>
      <c r="AY340" s="18"/>
      <c r="AZ340" s="18"/>
      <c r="BA340" s="18"/>
      <c r="BB340" s="18"/>
      <c r="BC340" s="18"/>
      <c r="BD340" s="18"/>
      <c r="BE340" s="18"/>
    </row>
    <row r="341" spans="1:60" s="10" customFormat="1" ht="15" customHeight="1">
      <c r="A341" s="11"/>
      <c r="B341" s="11"/>
      <c r="C341" s="11"/>
      <c r="D341"/>
      <c r="E341" s="90" t="s">
        <v>49</v>
      </c>
      <c r="F341" s="91">
        <f>(VLOOKUP(E340,'Employee Data'!$J$5:$L$54,2,0))</f>
        <v>0</v>
      </c>
      <c r="G341" s="58" t="s">
        <v>50</v>
      </c>
      <c r="H341" s="57"/>
      <c r="I341" s="35" t="s">
        <v>51</v>
      </c>
      <c r="J341" s="114"/>
      <c r="K341" s="114"/>
      <c r="L341" s="114"/>
      <c r="M341" s="114"/>
      <c r="N341" s="114"/>
      <c r="O341" s="114"/>
      <c r="P341" s="114"/>
      <c r="Q341" s="135"/>
      <c r="R341" s="89"/>
      <c r="S341" s="1"/>
      <c r="T341" s="196" t="b">
        <v>0</v>
      </c>
      <c r="U341" s="60" t="b">
        <v>0</v>
      </c>
      <c r="V341" s="60" t="b">
        <v>0</v>
      </c>
      <c r="W341" s="60" t="b">
        <v>0</v>
      </c>
      <c r="X341" s="60" t="b">
        <v>0</v>
      </c>
      <c r="Y341" s="60" t="b">
        <v>0</v>
      </c>
      <c r="Z341" s="60" t="b">
        <v>0</v>
      </c>
      <c r="AA341" s="60" t="b">
        <v>0</v>
      </c>
      <c r="AB341" s="12"/>
      <c r="AC341" s="28" t="s">
        <v>52</v>
      </c>
      <c r="AD341" s="194">
        <f>MAX(Q342-AD340,0)</f>
        <v>0</v>
      </c>
      <c r="AE341" s="195">
        <f t="shared" ref="AE341" si="529">IF(T341=TRUE,0,AD341*F341*1.5)</f>
        <v>0</v>
      </c>
      <c r="AF341" s="16">
        <f t="shared" ref="AF341:AF346" si="530">AF333</f>
        <v>20</v>
      </c>
      <c r="AG341" s="195">
        <f>IF(U343=AF341,U342,0)</f>
        <v>0</v>
      </c>
      <c r="AH341" s="195">
        <f>IF(V343=AF341,V342,0)</f>
        <v>0</v>
      </c>
      <c r="AI341" s="195">
        <f>IF(W343=AF341,W342,0)</f>
        <v>0</v>
      </c>
      <c r="AJ341" s="195">
        <f>IF(X343=AF341,X342,0)</f>
        <v>0</v>
      </c>
      <c r="AK341" s="195">
        <f>IF(Y343=AF341,Y342,0)</f>
        <v>0</v>
      </c>
      <c r="AL341" s="195">
        <f>IF(Z343=AF341,Z342,0)</f>
        <v>0</v>
      </c>
      <c r="AM341" s="195">
        <f>IF(AA343=AF341,AA342,0)</f>
        <v>0</v>
      </c>
      <c r="AN341" s="195"/>
      <c r="AO341" s="115"/>
      <c r="AP341" s="1"/>
      <c r="AQ341" s="1"/>
      <c r="AR341" s="19"/>
      <c r="AS341" s="19"/>
      <c r="AT341" s="19"/>
      <c r="AU341" s="19"/>
      <c r="AV341" s="19"/>
      <c r="AW341" s="19"/>
      <c r="AX341" s="19"/>
      <c r="AY341" s="19"/>
      <c r="AZ341" s="19"/>
      <c r="BA341" s="19"/>
      <c r="BB341" s="19"/>
      <c r="BC341" s="19"/>
      <c r="BD341" s="19"/>
      <c r="BE341" s="19"/>
      <c r="BF341" s="28"/>
      <c r="BG341" s="28"/>
      <c r="BH341" s="28"/>
    </row>
    <row r="342" spans="1:60" s="10" customFormat="1" ht="15" customHeight="1">
      <c r="A342" s="11"/>
      <c r="B342" s="11"/>
      <c r="C342" s="11"/>
      <c r="D342"/>
      <c r="E342" s="90" t="s">
        <v>53</v>
      </c>
      <c r="F342" s="91">
        <f>(VLOOKUP(E340,'Employee Data'!$J$5:$L$54,3,0))</f>
        <v>0</v>
      </c>
      <c r="G342" s="58" t="s">
        <v>54</v>
      </c>
      <c r="H342" s="57"/>
      <c r="I342" s="35" t="s">
        <v>55</v>
      </c>
      <c r="J342" s="114"/>
      <c r="K342" s="114"/>
      <c r="L342" s="114"/>
      <c r="M342" s="114"/>
      <c r="N342" s="114"/>
      <c r="O342" s="114"/>
      <c r="P342" s="114"/>
      <c r="Q342" s="138">
        <f>AB340</f>
        <v>0</v>
      </c>
      <c r="R342" s="89"/>
      <c r="S342" s="1"/>
      <c r="T342" s="21" t="s">
        <v>25</v>
      </c>
      <c r="U342" s="13">
        <f t="shared" ref="U342:AA342" si="531">IF($T341=TRUE,$F341*40/7,IF(U341=TRUE,$F342*U340,$F341*U340))</f>
        <v>0</v>
      </c>
      <c r="V342" s="13">
        <f t="shared" si="531"/>
        <v>0</v>
      </c>
      <c r="W342" s="13">
        <f t="shared" si="531"/>
        <v>0</v>
      </c>
      <c r="X342" s="13">
        <f t="shared" si="531"/>
        <v>0</v>
      </c>
      <c r="Y342" s="13">
        <f t="shared" si="531"/>
        <v>0</v>
      </c>
      <c r="Z342" s="13">
        <f t="shared" si="531"/>
        <v>0</v>
      </c>
      <c r="AA342" s="13">
        <f t="shared" si="531"/>
        <v>0</v>
      </c>
      <c r="AB342" s="13"/>
      <c r="AC342" s="28"/>
      <c r="AD342" s="194"/>
      <c r="AE342" s="194"/>
      <c r="AF342" s="16">
        <f t="shared" si="530"/>
        <v>30</v>
      </c>
      <c r="AG342" s="195">
        <f>IF(U343=AF342,U342,0)</f>
        <v>0</v>
      </c>
      <c r="AH342" s="195">
        <f>IF(V343=AF342,V342,0)</f>
        <v>0</v>
      </c>
      <c r="AI342" s="195">
        <f>IF(W343=AF342,W342,0)</f>
        <v>0</v>
      </c>
      <c r="AJ342" s="195">
        <f>IF(X343=AF342,X342,0)</f>
        <v>0</v>
      </c>
      <c r="AK342" s="195">
        <f>IF(Y343=AF342,Y342,0)</f>
        <v>0</v>
      </c>
      <c r="AL342" s="195">
        <f>IF(Z343=AF342,Z342,0)</f>
        <v>0</v>
      </c>
      <c r="AM342" s="195">
        <f>IF(AA343=AF342,AA342,0)</f>
        <v>0</v>
      </c>
      <c r="AN342" s="195"/>
      <c r="AO342" s="115"/>
      <c r="AP342" s="1"/>
      <c r="AQ342" s="1"/>
      <c r="AR342" s="201"/>
      <c r="AS342" s="201"/>
      <c r="AT342" s="201"/>
      <c r="AU342" s="201"/>
      <c r="AV342" s="201"/>
      <c r="AW342" s="201"/>
      <c r="AX342" s="201"/>
      <c r="AY342" s="201"/>
      <c r="AZ342" s="201"/>
      <c r="BA342" s="201"/>
      <c r="BB342" s="201"/>
      <c r="BC342" s="201"/>
      <c r="BD342" s="201"/>
      <c r="BE342" s="201"/>
      <c r="BF342" s="28"/>
      <c r="BG342" s="28"/>
      <c r="BH342" s="28"/>
    </row>
    <row r="343" spans="1:60" s="10" customFormat="1" ht="15" customHeight="1" thickBot="1">
      <c r="A343" s="11"/>
      <c r="B343" s="11"/>
      <c r="C343" s="11"/>
      <c r="D343"/>
      <c r="E343" s="36"/>
      <c r="F343" s="34"/>
      <c r="G343" s="197"/>
      <c r="H343" s="59" t="b">
        <v>0</v>
      </c>
      <c r="I343" s="198"/>
      <c r="J343" s="56" t="s">
        <v>62</v>
      </c>
      <c r="K343" s="56" t="s">
        <v>62</v>
      </c>
      <c r="L343" s="56" t="s">
        <v>62</v>
      </c>
      <c r="M343" s="56" t="s">
        <v>62</v>
      </c>
      <c r="N343" s="56" t="s">
        <v>62</v>
      </c>
      <c r="O343" s="56" t="s">
        <v>62</v>
      </c>
      <c r="P343" s="56" t="s">
        <v>62</v>
      </c>
      <c r="Q343" s="139"/>
      <c r="R343"/>
      <c r="S343" s="1"/>
      <c r="T343" s="21" t="s">
        <v>57</v>
      </c>
      <c r="U343" s="12">
        <f t="shared" ref="U343" si="532">IF(ISBLANK(J346)=TRUE,$I340,J346)</f>
        <v>0</v>
      </c>
      <c r="V343" s="12">
        <f t="shared" ref="V343" si="533">IF(ISBLANK(K346)=TRUE,$I340,K346)</f>
        <v>0</v>
      </c>
      <c r="W343" s="12">
        <f t="shared" ref="W343" si="534">IF(ISBLANK(L346)=TRUE,$I340,L346)</f>
        <v>0</v>
      </c>
      <c r="X343" s="12">
        <f t="shared" ref="X343" si="535">IF(ISBLANK(M346)=TRUE,$I340,M346)</f>
        <v>0</v>
      </c>
      <c r="Y343" s="12">
        <f t="shared" ref="Y343" si="536">IF(ISBLANK(N346)=TRUE,$I340,N346)</f>
        <v>0</v>
      </c>
      <c r="Z343" s="12">
        <f t="shared" ref="Z343" si="537">IF(ISBLANK(O346)=TRUE,$I340,O346)</f>
        <v>0</v>
      </c>
      <c r="AA343" s="12">
        <f t="shared" ref="AA343" si="538">IF(ISBLANK(P346)=TRUE,$I340,P346)</f>
        <v>0</v>
      </c>
      <c r="AB343" s="14"/>
      <c r="AC343" s="28"/>
      <c r="AD343" s="194"/>
      <c r="AE343" s="194"/>
      <c r="AF343" s="16">
        <f t="shared" si="530"/>
        <v>40</v>
      </c>
      <c r="AG343" s="195">
        <f>IF(U343=AF343,U342,0)</f>
        <v>0</v>
      </c>
      <c r="AH343" s="195">
        <f>IF(V343=AF343,V342,0)</f>
        <v>0</v>
      </c>
      <c r="AI343" s="195">
        <f>IF(W343=AF343,W342,0)</f>
        <v>0</v>
      </c>
      <c r="AJ343" s="195">
        <f>IF(X343=AF343,X342,0)</f>
        <v>0</v>
      </c>
      <c r="AK343" s="195">
        <f>IF(Y343=AF343,Y342,0)</f>
        <v>0</v>
      </c>
      <c r="AL343" s="195">
        <f>IF(Z343=AF343,Z342,0)</f>
        <v>0</v>
      </c>
      <c r="AM343" s="195">
        <f>IF(AA343=AF343,AA342,0)</f>
        <v>0</v>
      </c>
      <c r="AN343" s="195"/>
      <c r="AO343" s="115"/>
      <c r="AP343" s="1"/>
      <c r="AQ343" s="1"/>
      <c r="AR343" s="201"/>
      <c r="AS343" s="201"/>
      <c r="AT343" s="201"/>
      <c r="AU343" s="201"/>
      <c r="AV343" s="201"/>
      <c r="AW343" s="201"/>
      <c r="AX343" s="201"/>
      <c r="AY343" s="201"/>
      <c r="AZ343" s="201"/>
      <c r="BA343" s="201"/>
      <c r="BB343" s="201"/>
      <c r="BC343" s="201"/>
      <c r="BD343" s="201"/>
      <c r="BE343" s="201"/>
      <c r="BF343" s="28"/>
      <c r="BG343" s="28"/>
      <c r="BH343" s="28"/>
    </row>
    <row r="344" spans="1:60" s="10" customFormat="1" ht="15" customHeight="1" thickBot="1">
      <c r="A344" s="11"/>
      <c r="B344" s="11"/>
      <c r="C344" s="11"/>
      <c r="D344"/>
      <c r="E344" s="141" t="s">
        <v>58</v>
      </c>
      <c r="F344" s="142"/>
      <c r="G344" s="92"/>
      <c r="H344" s="93"/>
      <c r="I344" s="94" t="s">
        <v>59</v>
      </c>
      <c r="J344" s="114"/>
      <c r="K344" s="104"/>
      <c r="L344" s="104"/>
      <c r="M344" s="104"/>
      <c r="N344" s="104"/>
      <c r="O344" s="104"/>
      <c r="P344" s="104"/>
      <c r="Q344" s="139"/>
      <c r="R344"/>
      <c r="S344" s="1"/>
      <c r="T344" s="199"/>
      <c r="U344" s="28"/>
      <c r="V344" s="28"/>
      <c r="W344" s="28"/>
      <c r="X344" s="28"/>
      <c r="Y344" s="28"/>
      <c r="Z344" s="28"/>
      <c r="AA344" s="28"/>
      <c r="AB344" s="12"/>
      <c r="AC344" s="28"/>
      <c r="AD344" s="200"/>
      <c r="AE344" s="200"/>
      <c r="AF344" s="16">
        <f t="shared" si="530"/>
        <v>60</v>
      </c>
      <c r="AG344" s="195">
        <f>IF(U343=AF344,U342,0)</f>
        <v>0</v>
      </c>
      <c r="AH344" s="195">
        <f>IF(V343=AF344,V342,0)</f>
        <v>0</v>
      </c>
      <c r="AI344" s="195">
        <f>IF(W343=AF344,W342,0)</f>
        <v>0</v>
      </c>
      <c r="AJ344" s="195">
        <f>IF(X343=AF344,X342,0)</f>
        <v>0</v>
      </c>
      <c r="AK344" s="195">
        <f>IF(Y343=AF344,Y342,0)</f>
        <v>0</v>
      </c>
      <c r="AL344" s="195">
        <f>IF(Z343=AF344,Z342,0)</f>
        <v>0</v>
      </c>
      <c r="AM344" s="195">
        <f>IF(AA343=AF344,AA342,0)</f>
        <v>0</v>
      </c>
      <c r="AN344" s="195"/>
      <c r="AO344" s="115"/>
      <c r="AP344" s="1"/>
      <c r="AQ344" s="1"/>
      <c r="AR344" s="201"/>
      <c r="AS344" s="201"/>
      <c r="AT344" s="201"/>
      <c r="AU344" s="201"/>
      <c r="AV344" s="201"/>
      <c r="AW344" s="201"/>
      <c r="AX344" s="201"/>
      <c r="AY344" s="201"/>
      <c r="AZ344" s="201"/>
      <c r="BA344" s="201"/>
      <c r="BB344" s="201"/>
      <c r="BC344" s="201"/>
      <c r="BD344" s="201"/>
      <c r="BE344" s="201"/>
      <c r="BF344" s="28"/>
      <c r="BG344" s="28"/>
      <c r="BH344" s="28"/>
    </row>
    <row r="345" spans="1:60" s="10" customFormat="1" ht="15" customHeight="1">
      <c r="A345" s="11"/>
      <c r="B345" s="11"/>
      <c r="C345" s="11"/>
      <c r="D345"/>
      <c r="E345" s="95"/>
      <c r="F345" s="96"/>
      <c r="G345" s="97"/>
      <c r="H345" s="93"/>
      <c r="I345" s="98" t="s">
        <v>60</v>
      </c>
      <c r="J345" s="104"/>
      <c r="K345" s="104"/>
      <c r="L345" s="104"/>
      <c r="M345" s="104"/>
      <c r="N345" s="104"/>
      <c r="O345" s="104"/>
      <c r="P345" s="104"/>
      <c r="Q345" s="139"/>
      <c r="R345"/>
      <c r="S345" s="1"/>
      <c r="T345" s="21"/>
      <c r="U345" s="12"/>
      <c r="V345" s="12"/>
      <c r="W345" s="12"/>
      <c r="X345" s="12"/>
      <c r="Y345" s="12"/>
      <c r="Z345" s="12"/>
      <c r="AA345" s="12"/>
      <c r="AB345" s="12"/>
      <c r="AC345" s="28"/>
      <c r="AD345" s="200"/>
      <c r="AE345" s="200"/>
      <c r="AF345" s="16">
        <f t="shared" si="530"/>
        <v>70</v>
      </c>
      <c r="AG345" s="195">
        <f>IF(U343=AF345,U342,0)</f>
        <v>0</v>
      </c>
      <c r="AH345" s="195">
        <f>IF(V343=AF345,V342,0)</f>
        <v>0</v>
      </c>
      <c r="AI345" s="195">
        <f>IF(W343=AF345,W342,0)</f>
        <v>0</v>
      </c>
      <c r="AJ345" s="195">
        <f>IF(X343=AF345,X342,0)</f>
        <v>0</v>
      </c>
      <c r="AK345" s="195">
        <f>IF(Y343=AF345,Y342,0)</f>
        <v>0</v>
      </c>
      <c r="AL345" s="195">
        <f>IF(Z343=AF345,Z342,0)</f>
        <v>0</v>
      </c>
      <c r="AM345" s="195">
        <f>IF(AA343=AF345,AA342,0)</f>
        <v>0</v>
      </c>
      <c r="AN345" s="195"/>
      <c r="AO345" s="115"/>
      <c r="AP345" s="1"/>
      <c r="AQ345" s="1"/>
      <c r="AR345" s="201"/>
      <c r="AS345" s="201"/>
      <c r="AT345" s="201"/>
      <c r="AU345" s="201"/>
      <c r="AV345" s="201"/>
      <c r="AW345" s="201"/>
      <c r="AX345" s="201"/>
      <c r="AY345" s="201"/>
      <c r="AZ345" s="201"/>
      <c r="BA345" s="201"/>
      <c r="BB345" s="201"/>
      <c r="BC345" s="201"/>
      <c r="BD345" s="201"/>
      <c r="BE345" s="201"/>
      <c r="BF345" s="28"/>
      <c r="BG345" s="28"/>
      <c r="BH345" s="28"/>
    </row>
    <row r="346" spans="1:60" ht="15" customHeight="1" thickBot="1">
      <c r="B346" s="11"/>
      <c r="C346" s="11"/>
      <c r="D346"/>
      <c r="E346" s="99"/>
      <c r="F346" s="100"/>
      <c r="G346" s="101"/>
      <c r="H346" s="102"/>
      <c r="I346" s="103" t="s">
        <v>61</v>
      </c>
      <c r="J346" s="105"/>
      <c r="K346" s="105"/>
      <c r="L346" s="105"/>
      <c r="M346" s="105"/>
      <c r="N346" s="105"/>
      <c r="O346" s="105"/>
      <c r="P346" s="105"/>
      <c r="Q346" s="140"/>
      <c r="R346"/>
      <c r="T346" s="199"/>
      <c r="AF346" s="16">
        <f t="shared" si="530"/>
        <v>0</v>
      </c>
      <c r="AG346" s="195">
        <f>IF(U343=AF346,U342,0)</f>
        <v>0</v>
      </c>
      <c r="AH346" s="195">
        <f>IF(V343=AF346,V342,0)</f>
        <v>0</v>
      </c>
      <c r="AI346" s="195">
        <f>IF(W343=AF346,W342,0)</f>
        <v>0</v>
      </c>
      <c r="AJ346" s="195">
        <f>IF(X343=AF346,X342,0)</f>
        <v>0</v>
      </c>
      <c r="AK346" s="195">
        <f>IF(Y343=AF346,Y342,0)</f>
        <v>0</v>
      </c>
      <c r="AL346" s="195">
        <f>IF(Z343=AF346,Z342,0)</f>
        <v>0</v>
      </c>
      <c r="AM346" s="195">
        <f>IF(AA343=AF346,AA342,0)</f>
        <v>0</v>
      </c>
      <c r="AN346" s="195"/>
      <c r="AR346" s="201"/>
      <c r="AS346" s="201"/>
      <c r="AT346" s="201"/>
      <c r="AU346" s="201"/>
      <c r="AV346" s="201"/>
      <c r="AW346" s="201"/>
      <c r="AX346" s="201"/>
      <c r="AY346" s="201"/>
      <c r="AZ346" s="201"/>
      <c r="BA346" s="201"/>
      <c r="BB346" s="201"/>
      <c r="BC346" s="201"/>
      <c r="BD346" s="201"/>
      <c r="BE346" s="201"/>
      <c r="BH346" s="28"/>
    </row>
    <row r="347" spans="1:60" ht="9" customHeight="1" thickTop="1" thickBot="1">
      <c r="A347" s="11"/>
      <c r="B347" s="11"/>
      <c r="C347" s="11"/>
      <c r="D347"/>
      <c r="E347"/>
      <c r="F347"/>
      <c r="G347"/>
      <c r="H347"/>
      <c r="I347"/>
      <c r="J347"/>
      <c r="K347"/>
      <c r="L347"/>
      <c r="M347"/>
      <c r="N347"/>
      <c r="O347"/>
      <c r="P347"/>
      <c r="Q347"/>
      <c r="R347"/>
      <c r="T347" s="20"/>
      <c r="AR347" s="18"/>
      <c r="AS347" s="18"/>
      <c r="AT347" s="18"/>
      <c r="AU347" s="18"/>
      <c r="AV347" s="18"/>
      <c r="AW347" s="18"/>
      <c r="AX347" s="18"/>
      <c r="AY347" s="18"/>
      <c r="AZ347" s="18"/>
      <c r="BA347" s="18"/>
      <c r="BB347" s="18"/>
      <c r="BC347" s="18"/>
      <c r="BD347" s="18"/>
      <c r="BE347" s="18"/>
      <c r="BH347" s="28"/>
    </row>
    <row r="348" spans="1:60" s="11" customFormat="1" ht="15" customHeight="1" thickTop="1" thickBot="1">
      <c r="D348"/>
      <c r="E348" s="136">
        <v>0</v>
      </c>
      <c r="F348" s="137"/>
      <c r="G348" s="46"/>
      <c r="H348" s="87" t="s">
        <v>45</v>
      </c>
      <c r="I348" s="88">
        <f>VLOOKUP(E348,$B$20:$C$69,2,0)</f>
        <v>0</v>
      </c>
      <c r="J348" s="62">
        <f>J$16</f>
        <v>41729</v>
      </c>
      <c r="K348" s="62">
        <f t="shared" ref="K348:P348" si="539">K$16</f>
        <v>41730</v>
      </c>
      <c r="L348" s="62">
        <f t="shared" si="539"/>
        <v>41731</v>
      </c>
      <c r="M348" s="62">
        <f t="shared" si="539"/>
        <v>41732</v>
      </c>
      <c r="N348" s="62">
        <f t="shared" si="539"/>
        <v>41733</v>
      </c>
      <c r="O348" s="62">
        <f t="shared" si="539"/>
        <v>41734</v>
      </c>
      <c r="P348" s="62">
        <f t="shared" si="539"/>
        <v>41735</v>
      </c>
      <c r="Q348" s="134" t="s">
        <v>46</v>
      </c>
      <c r="R348"/>
      <c r="S348" s="1"/>
      <c r="T348" s="21" t="s">
        <v>47</v>
      </c>
      <c r="U348" s="13">
        <f t="shared" ref="U348" si="540">IF(ISBLANK(J352)=TRUE,(J350-J349)*24,(J350-J349)*24-$G352/60)</f>
        <v>0</v>
      </c>
      <c r="V348" s="13">
        <f t="shared" ref="V348" si="541">IF(ISBLANK(K352)=TRUE,(K350-K349)*24,(K350-K349)*24-$G352/60)</f>
        <v>0</v>
      </c>
      <c r="W348" s="13">
        <f t="shared" ref="W348" si="542">IF(ISBLANK(L352)=TRUE,(L350-L349)*24,(L350-L349)*24-$G352/60)</f>
        <v>0</v>
      </c>
      <c r="X348" s="13">
        <f t="shared" ref="X348" si="543">IF(ISBLANK(M352)=TRUE,(M350-M349)*24,(M350-M349)*24-$G352/60)</f>
        <v>0</v>
      </c>
      <c r="Y348" s="13">
        <f t="shared" ref="Y348" si="544">IF(ISBLANK(N352)=TRUE,(N350-N349)*24,(N350-N349)*24-$G352/60)</f>
        <v>0</v>
      </c>
      <c r="Z348" s="13">
        <f t="shared" ref="Z348" si="545">IF(ISBLANK(O352)=TRUE,(O350-O349)*24,(O350-O349)*24-$G352/60)</f>
        <v>0</v>
      </c>
      <c r="AA348" s="13">
        <f t="shared" ref="AA348" si="546">IF(ISBLANK(P352)=TRUE,(P350-P349)*24,(P350-P349)*24-$G352/60)</f>
        <v>0</v>
      </c>
      <c r="AB348" s="13">
        <f>SUM(U348:AA348)</f>
        <v>0</v>
      </c>
      <c r="AC348" s="28" t="s">
        <v>48</v>
      </c>
      <c r="AD348" s="194">
        <f>MIN(Q350,40)</f>
        <v>0</v>
      </c>
      <c r="AE348" s="195"/>
      <c r="AF348" s="16">
        <f>AF340</f>
        <v>10</v>
      </c>
      <c r="AG348" s="195">
        <f>IF(U351=AF348,U350,0)</f>
        <v>0</v>
      </c>
      <c r="AH348" s="195">
        <f>IF(V351=AF348,V350,0)</f>
        <v>0</v>
      </c>
      <c r="AI348" s="195">
        <f>IF(W351=AF348,W350,0)</f>
        <v>0</v>
      </c>
      <c r="AJ348" s="195">
        <f>IF(X351=AF348,X350,0)</f>
        <v>0</v>
      </c>
      <c r="AK348" s="195">
        <f>IF(Y351=AF348,Y350,0)</f>
        <v>0</v>
      </c>
      <c r="AL348" s="195">
        <f>IF(Z351=AF348,Z350,0)</f>
        <v>0</v>
      </c>
      <c r="AM348" s="195">
        <f>IF(AA351=AF348,AA350,0)</f>
        <v>0</v>
      </c>
      <c r="AN348" s="195"/>
      <c r="AO348" s="115">
        <f>SUM(AG348:AM354)</f>
        <v>0</v>
      </c>
      <c r="AP348" s="1"/>
      <c r="AQ348" s="1"/>
      <c r="AR348" s="18"/>
      <c r="AS348" s="18"/>
      <c r="AT348" s="18"/>
      <c r="AU348" s="18"/>
      <c r="AV348" s="18"/>
      <c r="AW348" s="18"/>
      <c r="AX348" s="18"/>
      <c r="AY348" s="18"/>
      <c r="AZ348" s="18"/>
      <c r="BA348" s="18"/>
      <c r="BB348" s="18"/>
      <c r="BC348" s="18"/>
      <c r="BD348" s="18"/>
      <c r="BE348" s="18"/>
    </row>
    <row r="349" spans="1:60" s="10" customFormat="1" ht="15" customHeight="1">
      <c r="A349" s="11"/>
      <c r="B349" s="11"/>
      <c r="C349" s="11"/>
      <c r="D349"/>
      <c r="E349" s="90" t="s">
        <v>49</v>
      </c>
      <c r="F349" s="91">
        <f>(VLOOKUP(E348,'Employee Data'!$J$5:$L$54,2,0))</f>
        <v>0</v>
      </c>
      <c r="G349" s="58" t="s">
        <v>50</v>
      </c>
      <c r="H349" s="57"/>
      <c r="I349" s="35" t="s">
        <v>51</v>
      </c>
      <c r="J349" s="114"/>
      <c r="K349" s="114"/>
      <c r="L349" s="114"/>
      <c r="M349" s="114"/>
      <c r="N349" s="114"/>
      <c r="O349" s="114"/>
      <c r="P349" s="114"/>
      <c r="Q349" s="135"/>
      <c r="R349" s="89"/>
      <c r="S349" s="1"/>
      <c r="T349" s="196" t="b">
        <v>0</v>
      </c>
      <c r="U349" s="60" t="b">
        <v>0</v>
      </c>
      <c r="V349" s="60" t="b">
        <v>0</v>
      </c>
      <c r="W349" s="60" t="b">
        <v>0</v>
      </c>
      <c r="X349" s="60" t="b">
        <v>0</v>
      </c>
      <c r="Y349" s="60" t="b">
        <v>0</v>
      </c>
      <c r="Z349" s="60" t="b">
        <v>0</v>
      </c>
      <c r="AA349" s="60" t="b">
        <v>0</v>
      </c>
      <c r="AB349" s="12"/>
      <c r="AC349" s="28" t="s">
        <v>52</v>
      </c>
      <c r="AD349" s="194">
        <f>MAX(Q350-AD348,0)</f>
        <v>0</v>
      </c>
      <c r="AE349" s="195">
        <f t="shared" ref="AE349" si="547">IF(T349=TRUE,0,AD349*F349*1.5)</f>
        <v>0</v>
      </c>
      <c r="AF349" s="16">
        <f t="shared" ref="AF349:AF354" si="548">AF341</f>
        <v>20</v>
      </c>
      <c r="AG349" s="195">
        <f>IF(U351=AF349,U350,0)</f>
        <v>0</v>
      </c>
      <c r="AH349" s="195">
        <f>IF(V351=AF349,V350,0)</f>
        <v>0</v>
      </c>
      <c r="AI349" s="195">
        <f>IF(W351=AF349,W350,0)</f>
        <v>0</v>
      </c>
      <c r="AJ349" s="195">
        <f>IF(X351=AF349,X350,0)</f>
        <v>0</v>
      </c>
      <c r="AK349" s="195">
        <f>IF(Y351=AF349,Y350,0)</f>
        <v>0</v>
      </c>
      <c r="AL349" s="195">
        <f>IF(Z351=AF349,Z350,0)</f>
        <v>0</v>
      </c>
      <c r="AM349" s="195">
        <f>IF(AA351=AF349,AA350,0)</f>
        <v>0</v>
      </c>
      <c r="AN349" s="195"/>
      <c r="AO349" s="115"/>
      <c r="AP349" s="1"/>
      <c r="AQ349" s="1"/>
      <c r="AR349" s="19"/>
      <c r="AS349" s="19"/>
      <c r="AT349" s="19"/>
      <c r="AU349" s="19"/>
      <c r="AV349" s="19"/>
      <c r="AW349" s="19"/>
      <c r="AX349" s="19"/>
      <c r="AY349" s="19"/>
      <c r="AZ349" s="19"/>
      <c r="BA349" s="19"/>
      <c r="BB349" s="19"/>
      <c r="BC349" s="19"/>
      <c r="BD349" s="19"/>
      <c r="BE349" s="19"/>
      <c r="BF349" s="28"/>
      <c r="BG349" s="28"/>
      <c r="BH349" s="28"/>
    </row>
    <row r="350" spans="1:60" s="10" customFormat="1" ht="15" customHeight="1">
      <c r="A350" s="11"/>
      <c r="B350" s="11"/>
      <c r="C350" s="11"/>
      <c r="D350"/>
      <c r="E350" s="90" t="s">
        <v>53</v>
      </c>
      <c r="F350" s="91">
        <f>(VLOOKUP(E348,'Employee Data'!$J$5:$L$54,3,0))</f>
        <v>0</v>
      </c>
      <c r="G350" s="58" t="s">
        <v>54</v>
      </c>
      <c r="H350" s="57"/>
      <c r="I350" s="35" t="s">
        <v>55</v>
      </c>
      <c r="J350" s="114"/>
      <c r="K350" s="114"/>
      <c r="L350" s="114"/>
      <c r="M350" s="114"/>
      <c r="N350" s="114"/>
      <c r="O350" s="114"/>
      <c r="P350" s="114"/>
      <c r="Q350" s="138">
        <f>AB348</f>
        <v>0</v>
      </c>
      <c r="R350" s="89"/>
      <c r="S350" s="1"/>
      <c r="T350" s="21" t="s">
        <v>25</v>
      </c>
      <c r="U350" s="13">
        <f t="shared" ref="U350:AA350" si="549">IF($T349=TRUE,$F349*40/7,IF(U349=TRUE,$F350*U348,$F349*U348))</f>
        <v>0</v>
      </c>
      <c r="V350" s="13">
        <f t="shared" si="549"/>
        <v>0</v>
      </c>
      <c r="W350" s="13">
        <f t="shared" si="549"/>
        <v>0</v>
      </c>
      <c r="X350" s="13">
        <f t="shared" si="549"/>
        <v>0</v>
      </c>
      <c r="Y350" s="13">
        <f t="shared" si="549"/>
        <v>0</v>
      </c>
      <c r="Z350" s="13">
        <f t="shared" si="549"/>
        <v>0</v>
      </c>
      <c r="AA350" s="13">
        <f t="shared" si="549"/>
        <v>0</v>
      </c>
      <c r="AB350" s="13"/>
      <c r="AC350" s="28"/>
      <c r="AD350" s="194"/>
      <c r="AE350" s="194"/>
      <c r="AF350" s="16">
        <f t="shared" si="548"/>
        <v>30</v>
      </c>
      <c r="AG350" s="195">
        <f>IF(U351=AF350,U350,0)</f>
        <v>0</v>
      </c>
      <c r="AH350" s="195">
        <f>IF(V351=AF350,V350,0)</f>
        <v>0</v>
      </c>
      <c r="AI350" s="195">
        <f>IF(W351=AF350,W350,0)</f>
        <v>0</v>
      </c>
      <c r="AJ350" s="195">
        <f>IF(X351=AF350,X350,0)</f>
        <v>0</v>
      </c>
      <c r="AK350" s="195">
        <f>IF(Y351=AF350,Y350,0)</f>
        <v>0</v>
      </c>
      <c r="AL350" s="195">
        <f>IF(Z351=AF350,Z350,0)</f>
        <v>0</v>
      </c>
      <c r="AM350" s="195">
        <f>IF(AA351=AF350,AA350,0)</f>
        <v>0</v>
      </c>
      <c r="AN350" s="195"/>
      <c r="AO350" s="115"/>
      <c r="AP350" s="1"/>
      <c r="AQ350" s="1"/>
      <c r="AR350" s="201"/>
      <c r="AS350" s="201"/>
      <c r="AT350" s="201"/>
      <c r="AU350" s="201"/>
      <c r="AV350" s="201"/>
      <c r="AW350" s="201"/>
      <c r="AX350" s="201"/>
      <c r="AY350" s="201"/>
      <c r="AZ350" s="201"/>
      <c r="BA350" s="201"/>
      <c r="BB350" s="201"/>
      <c r="BC350" s="201"/>
      <c r="BD350" s="201"/>
      <c r="BE350" s="201"/>
      <c r="BF350" s="28"/>
      <c r="BG350" s="28"/>
      <c r="BH350" s="28"/>
    </row>
    <row r="351" spans="1:60" s="10" customFormat="1" ht="15" customHeight="1" thickBot="1">
      <c r="A351" s="11"/>
      <c r="B351" s="11"/>
      <c r="C351" s="11"/>
      <c r="D351"/>
      <c r="E351" s="36"/>
      <c r="F351" s="34"/>
      <c r="G351" s="197"/>
      <c r="H351" s="59" t="b">
        <v>0</v>
      </c>
      <c r="I351" s="198"/>
      <c r="J351" s="56" t="s">
        <v>62</v>
      </c>
      <c r="K351" s="56" t="s">
        <v>62</v>
      </c>
      <c r="L351" s="56" t="s">
        <v>62</v>
      </c>
      <c r="M351" s="56" t="s">
        <v>62</v>
      </c>
      <c r="N351" s="56" t="s">
        <v>62</v>
      </c>
      <c r="O351" s="56" t="s">
        <v>62</v>
      </c>
      <c r="P351" s="56" t="s">
        <v>62</v>
      </c>
      <c r="Q351" s="139"/>
      <c r="R351"/>
      <c r="S351" s="1"/>
      <c r="T351" s="21" t="s">
        <v>57</v>
      </c>
      <c r="U351" s="12">
        <f t="shared" ref="U351" si="550">IF(ISBLANK(J354)=TRUE,$I348,J354)</f>
        <v>0</v>
      </c>
      <c r="V351" s="12">
        <f t="shared" ref="V351" si="551">IF(ISBLANK(K354)=TRUE,$I348,K354)</f>
        <v>0</v>
      </c>
      <c r="W351" s="12">
        <f t="shared" ref="W351" si="552">IF(ISBLANK(L354)=TRUE,$I348,L354)</f>
        <v>0</v>
      </c>
      <c r="X351" s="12">
        <f t="shared" ref="X351" si="553">IF(ISBLANK(M354)=TRUE,$I348,M354)</f>
        <v>0</v>
      </c>
      <c r="Y351" s="12">
        <f t="shared" ref="Y351" si="554">IF(ISBLANK(N354)=TRUE,$I348,N354)</f>
        <v>0</v>
      </c>
      <c r="Z351" s="12">
        <f t="shared" ref="Z351" si="555">IF(ISBLANK(O354)=TRUE,$I348,O354)</f>
        <v>0</v>
      </c>
      <c r="AA351" s="12">
        <f t="shared" ref="AA351" si="556">IF(ISBLANK(P354)=TRUE,$I348,P354)</f>
        <v>0</v>
      </c>
      <c r="AB351" s="14"/>
      <c r="AC351" s="28"/>
      <c r="AD351" s="194"/>
      <c r="AE351" s="194"/>
      <c r="AF351" s="16">
        <f t="shared" si="548"/>
        <v>40</v>
      </c>
      <c r="AG351" s="195">
        <f>IF(U351=AF351,U350,0)</f>
        <v>0</v>
      </c>
      <c r="AH351" s="195">
        <f>IF(V351=AF351,V350,0)</f>
        <v>0</v>
      </c>
      <c r="AI351" s="195">
        <f>IF(W351=AF351,W350,0)</f>
        <v>0</v>
      </c>
      <c r="AJ351" s="195">
        <f>IF(X351=AF351,X350,0)</f>
        <v>0</v>
      </c>
      <c r="AK351" s="195">
        <f>IF(Y351=AF351,Y350,0)</f>
        <v>0</v>
      </c>
      <c r="AL351" s="195">
        <f>IF(Z351=AF351,Z350,0)</f>
        <v>0</v>
      </c>
      <c r="AM351" s="195">
        <f>IF(AA351=AF351,AA350,0)</f>
        <v>0</v>
      </c>
      <c r="AN351" s="195"/>
      <c r="AO351" s="115"/>
      <c r="AP351" s="1"/>
      <c r="AQ351" s="1"/>
      <c r="AR351" s="201"/>
      <c r="AS351" s="201"/>
      <c r="AT351" s="201"/>
      <c r="AU351" s="201"/>
      <c r="AV351" s="201"/>
      <c r="AW351" s="201"/>
      <c r="AX351" s="201"/>
      <c r="AY351" s="201"/>
      <c r="AZ351" s="201"/>
      <c r="BA351" s="201"/>
      <c r="BB351" s="201"/>
      <c r="BC351" s="201"/>
      <c r="BD351" s="201"/>
      <c r="BE351" s="201"/>
      <c r="BF351" s="28"/>
      <c r="BG351" s="28"/>
      <c r="BH351" s="28"/>
    </row>
    <row r="352" spans="1:60" s="10" customFormat="1" ht="15" customHeight="1" thickBot="1">
      <c r="A352" s="11"/>
      <c r="B352" s="11"/>
      <c r="C352" s="11"/>
      <c r="D352"/>
      <c r="E352" s="141" t="s">
        <v>58</v>
      </c>
      <c r="F352" s="142"/>
      <c r="G352" s="92"/>
      <c r="H352" s="93"/>
      <c r="I352" s="94" t="s">
        <v>59</v>
      </c>
      <c r="J352" s="114"/>
      <c r="K352" s="104"/>
      <c r="L352" s="104"/>
      <c r="M352" s="104"/>
      <c r="N352" s="104"/>
      <c r="O352" s="104"/>
      <c r="P352" s="104"/>
      <c r="Q352" s="139"/>
      <c r="R352"/>
      <c r="S352" s="1"/>
      <c r="T352" s="199"/>
      <c r="U352" s="28"/>
      <c r="V352" s="28"/>
      <c r="W352" s="28"/>
      <c r="X352" s="28"/>
      <c r="Y352" s="28"/>
      <c r="Z352" s="28"/>
      <c r="AA352" s="28"/>
      <c r="AB352" s="12"/>
      <c r="AC352" s="28"/>
      <c r="AD352" s="200"/>
      <c r="AE352" s="200"/>
      <c r="AF352" s="16">
        <f t="shared" si="548"/>
        <v>60</v>
      </c>
      <c r="AG352" s="195">
        <f>IF(U351=AF352,U350,0)</f>
        <v>0</v>
      </c>
      <c r="AH352" s="195">
        <f>IF(V351=AF352,V350,0)</f>
        <v>0</v>
      </c>
      <c r="AI352" s="195">
        <f>IF(W351=AF352,W350,0)</f>
        <v>0</v>
      </c>
      <c r="AJ352" s="195">
        <f>IF(X351=AF352,X350,0)</f>
        <v>0</v>
      </c>
      <c r="AK352" s="195">
        <f>IF(Y351=AF352,Y350,0)</f>
        <v>0</v>
      </c>
      <c r="AL352" s="195">
        <f>IF(Z351=AF352,Z350,0)</f>
        <v>0</v>
      </c>
      <c r="AM352" s="195">
        <f>IF(AA351=AF352,AA350,0)</f>
        <v>0</v>
      </c>
      <c r="AN352" s="195"/>
      <c r="AO352" s="115"/>
      <c r="AP352" s="1"/>
      <c r="AQ352" s="1"/>
      <c r="AR352" s="201"/>
      <c r="AS352" s="201"/>
      <c r="AT352" s="201"/>
      <c r="AU352" s="201"/>
      <c r="AV352" s="201"/>
      <c r="AW352" s="201"/>
      <c r="AX352" s="201"/>
      <c r="AY352" s="201"/>
      <c r="AZ352" s="201"/>
      <c r="BA352" s="201"/>
      <c r="BB352" s="201"/>
      <c r="BC352" s="201"/>
      <c r="BD352" s="201"/>
      <c r="BE352" s="201"/>
      <c r="BF352" s="28"/>
      <c r="BG352" s="28"/>
      <c r="BH352" s="28"/>
    </row>
    <row r="353" spans="1:60" s="10" customFormat="1" ht="15" customHeight="1">
      <c r="A353" s="11"/>
      <c r="B353" s="11"/>
      <c r="C353" s="11"/>
      <c r="D353"/>
      <c r="E353" s="95"/>
      <c r="F353" s="96"/>
      <c r="G353" s="97"/>
      <c r="H353" s="93"/>
      <c r="I353" s="98" t="s">
        <v>60</v>
      </c>
      <c r="J353" s="104"/>
      <c r="K353" s="104"/>
      <c r="L353" s="104"/>
      <c r="M353" s="104"/>
      <c r="N353" s="104"/>
      <c r="O353" s="104"/>
      <c r="P353" s="104"/>
      <c r="Q353" s="139"/>
      <c r="R353"/>
      <c r="S353" s="1"/>
      <c r="T353" s="21"/>
      <c r="U353" s="12"/>
      <c r="V353" s="12"/>
      <c r="W353" s="12"/>
      <c r="X353" s="12"/>
      <c r="Y353" s="12"/>
      <c r="Z353" s="12"/>
      <c r="AA353" s="12"/>
      <c r="AB353" s="12"/>
      <c r="AC353" s="28"/>
      <c r="AD353" s="200"/>
      <c r="AE353" s="200"/>
      <c r="AF353" s="16">
        <f t="shared" si="548"/>
        <v>70</v>
      </c>
      <c r="AG353" s="195">
        <f>IF(U351=AF353,U350,0)</f>
        <v>0</v>
      </c>
      <c r="AH353" s="195">
        <f>IF(V351=AF353,V350,0)</f>
        <v>0</v>
      </c>
      <c r="AI353" s="195">
        <f>IF(W351=AF353,W350,0)</f>
        <v>0</v>
      </c>
      <c r="AJ353" s="195">
        <f>IF(X351=AF353,X350,0)</f>
        <v>0</v>
      </c>
      <c r="AK353" s="195">
        <f>IF(Y351=AF353,Y350,0)</f>
        <v>0</v>
      </c>
      <c r="AL353" s="195">
        <f>IF(Z351=AF353,Z350,0)</f>
        <v>0</v>
      </c>
      <c r="AM353" s="195">
        <f>IF(AA351=AF353,AA350,0)</f>
        <v>0</v>
      </c>
      <c r="AN353" s="195"/>
      <c r="AO353" s="115"/>
      <c r="AP353" s="1"/>
      <c r="AQ353" s="1"/>
      <c r="AR353" s="201"/>
      <c r="AS353" s="201"/>
      <c r="AT353" s="201"/>
      <c r="AU353" s="201"/>
      <c r="AV353" s="201"/>
      <c r="AW353" s="201"/>
      <c r="AX353" s="201"/>
      <c r="AY353" s="201"/>
      <c r="AZ353" s="201"/>
      <c r="BA353" s="201"/>
      <c r="BB353" s="201"/>
      <c r="BC353" s="201"/>
      <c r="BD353" s="201"/>
      <c r="BE353" s="201"/>
      <c r="BF353" s="28"/>
      <c r="BG353" s="28"/>
      <c r="BH353" s="28"/>
    </row>
    <row r="354" spans="1:60" ht="15" customHeight="1" thickBot="1">
      <c r="B354" s="11"/>
      <c r="C354" s="11"/>
      <c r="D354"/>
      <c r="E354" s="99"/>
      <c r="F354" s="100"/>
      <c r="G354" s="101"/>
      <c r="H354" s="102"/>
      <c r="I354" s="103" t="s">
        <v>61</v>
      </c>
      <c r="J354" s="105"/>
      <c r="K354" s="105"/>
      <c r="L354" s="105"/>
      <c r="M354" s="105"/>
      <c r="N354" s="105"/>
      <c r="O354" s="105"/>
      <c r="P354" s="105"/>
      <c r="Q354" s="140"/>
      <c r="R354"/>
      <c r="T354" s="199"/>
      <c r="AF354" s="16">
        <f t="shared" si="548"/>
        <v>0</v>
      </c>
      <c r="AG354" s="195">
        <f>IF(U351=AF354,U350,0)</f>
        <v>0</v>
      </c>
      <c r="AH354" s="195">
        <f>IF(V351=AF354,V350,0)</f>
        <v>0</v>
      </c>
      <c r="AI354" s="195">
        <f>IF(W351=AF354,W350,0)</f>
        <v>0</v>
      </c>
      <c r="AJ354" s="195">
        <f>IF(X351=AF354,X350,0)</f>
        <v>0</v>
      </c>
      <c r="AK354" s="195">
        <f>IF(Y351=AF354,Y350,0)</f>
        <v>0</v>
      </c>
      <c r="AL354" s="195">
        <f>IF(Z351=AF354,Z350,0)</f>
        <v>0</v>
      </c>
      <c r="AM354" s="195">
        <f>IF(AA351=AF354,AA350,0)</f>
        <v>0</v>
      </c>
      <c r="AN354" s="195"/>
      <c r="AR354" s="201"/>
      <c r="AS354" s="201"/>
      <c r="AT354" s="201"/>
      <c r="AU354" s="201"/>
      <c r="AV354" s="201"/>
      <c r="AW354" s="201"/>
      <c r="AX354" s="201"/>
      <c r="AY354" s="201"/>
      <c r="AZ354" s="201"/>
      <c r="BA354" s="201"/>
      <c r="BB354" s="201"/>
      <c r="BC354" s="201"/>
      <c r="BD354" s="201"/>
      <c r="BE354" s="201"/>
      <c r="BH354" s="28"/>
    </row>
    <row r="355" spans="1:60" ht="9" customHeight="1" thickTop="1" thickBot="1">
      <c r="A355" s="11"/>
      <c r="B355" s="11"/>
      <c r="C355" s="11"/>
      <c r="D355"/>
      <c r="E355"/>
      <c r="F355"/>
      <c r="G355"/>
      <c r="H355"/>
      <c r="I355"/>
      <c r="J355"/>
      <c r="K355"/>
      <c r="L355"/>
      <c r="M355"/>
      <c r="N355"/>
      <c r="O355"/>
      <c r="P355"/>
      <c r="Q355"/>
      <c r="R355"/>
      <c r="T355" s="20"/>
      <c r="AR355" s="18"/>
      <c r="AS355" s="18"/>
      <c r="AT355" s="18"/>
      <c r="AU355" s="18"/>
      <c r="AV355" s="18"/>
      <c r="AW355" s="18"/>
      <c r="AX355" s="18"/>
      <c r="AY355" s="18"/>
      <c r="AZ355" s="18"/>
      <c r="BA355" s="18"/>
      <c r="BB355" s="18"/>
      <c r="BC355" s="18"/>
      <c r="BD355" s="18"/>
      <c r="BE355" s="18"/>
      <c r="BH355" s="28"/>
    </row>
    <row r="356" spans="1:60" s="11" customFormat="1" ht="15" customHeight="1" thickTop="1" thickBot="1">
      <c r="D356"/>
      <c r="E356" s="136">
        <v>0</v>
      </c>
      <c r="F356" s="137"/>
      <c r="G356" s="46"/>
      <c r="H356" s="87" t="s">
        <v>45</v>
      </c>
      <c r="I356" s="88">
        <f>VLOOKUP(E356,$B$20:$C$69,2,0)</f>
        <v>0</v>
      </c>
      <c r="J356" s="62">
        <f>J$16</f>
        <v>41729</v>
      </c>
      <c r="K356" s="62">
        <f t="shared" ref="K356:P356" si="557">K$16</f>
        <v>41730</v>
      </c>
      <c r="L356" s="62">
        <f t="shared" si="557"/>
        <v>41731</v>
      </c>
      <c r="M356" s="62">
        <f t="shared" si="557"/>
        <v>41732</v>
      </c>
      <c r="N356" s="62">
        <f t="shared" si="557"/>
        <v>41733</v>
      </c>
      <c r="O356" s="62">
        <f t="shared" si="557"/>
        <v>41734</v>
      </c>
      <c r="P356" s="62">
        <f t="shared" si="557"/>
        <v>41735</v>
      </c>
      <c r="Q356" s="134" t="s">
        <v>46</v>
      </c>
      <c r="R356"/>
      <c r="S356" s="1"/>
      <c r="T356" s="21" t="s">
        <v>47</v>
      </c>
      <c r="U356" s="13">
        <f t="shared" ref="U356" si="558">IF(ISBLANK(J360)=TRUE,(J358-J357)*24,(J358-J357)*24-$G360/60)</f>
        <v>0</v>
      </c>
      <c r="V356" s="13">
        <f t="shared" ref="V356" si="559">IF(ISBLANK(K360)=TRUE,(K358-K357)*24,(K358-K357)*24-$G360/60)</f>
        <v>0</v>
      </c>
      <c r="W356" s="13">
        <f t="shared" ref="W356" si="560">IF(ISBLANK(L360)=TRUE,(L358-L357)*24,(L358-L357)*24-$G360/60)</f>
        <v>0</v>
      </c>
      <c r="X356" s="13">
        <f t="shared" ref="X356" si="561">IF(ISBLANK(M360)=TRUE,(M358-M357)*24,(M358-M357)*24-$G360/60)</f>
        <v>0</v>
      </c>
      <c r="Y356" s="13">
        <f t="shared" ref="Y356" si="562">IF(ISBLANK(N360)=TRUE,(N358-N357)*24,(N358-N357)*24-$G360/60)</f>
        <v>0</v>
      </c>
      <c r="Z356" s="13">
        <f t="shared" ref="Z356" si="563">IF(ISBLANK(O360)=TRUE,(O358-O357)*24,(O358-O357)*24-$G360/60)</f>
        <v>0</v>
      </c>
      <c r="AA356" s="13">
        <f t="shared" ref="AA356" si="564">IF(ISBLANK(P360)=TRUE,(P358-P357)*24,(P358-P357)*24-$G360/60)</f>
        <v>0</v>
      </c>
      <c r="AB356" s="13">
        <f>SUM(U356:AA356)</f>
        <v>0</v>
      </c>
      <c r="AC356" s="28" t="s">
        <v>48</v>
      </c>
      <c r="AD356" s="194">
        <f>MIN(Q358,40)</f>
        <v>0</v>
      </c>
      <c r="AE356" s="195"/>
      <c r="AF356" s="16">
        <f>AF348</f>
        <v>10</v>
      </c>
      <c r="AG356" s="195">
        <f>IF(U359=AF356,U358,0)</f>
        <v>0</v>
      </c>
      <c r="AH356" s="195">
        <f>IF(V359=AF356,V358,0)</f>
        <v>0</v>
      </c>
      <c r="AI356" s="195">
        <f>IF(W359=AF356,W358,0)</f>
        <v>0</v>
      </c>
      <c r="AJ356" s="195">
        <f>IF(X359=AF356,X358,0)</f>
        <v>0</v>
      </c>
      <c r="AK356" s="195">
        <f>IF(Y359=AF356,Y358,0)</f>
        <v>0</v>
      </c>
      <c r="AL356" s="195">
        <f>IF(Z359=AF356,Z358,0)</f>
        <v>0</v>
      </c>
      <c r="AM356" s="195">
        <f>IF(AA359=AF356,AA358,0)</f>
        <v>0</v>
      </c>
      <c r="AN356" s="195"/>
      <c r="AO356" s="115">
        <f>SUM(AG356:AM362)</f>
        <v>0</v>
      </c>
      <c r="AP356" s="1"/>
      <c r="AQ356" s="1"/>
      <c r="AR356" s="18"/>
      <c r="AS356" s="18"/>
      <c r="AT356" s="18"/>
      <c r="AU356" s="18"/>
      <c r="AV356" s="18"/>
      <c r="AW356" s="18"/>
      <c r="AX356" s="18"/>
      <c r="AY356" s="18"/>
      <c r="AZ356" s="18"/>
      <c r="BA356" s="18"/>
      <c r="BB356" s="18"/>
      <c r="BC356" s="18"/>
      <c r="BD356" s="18"/>
      <c r="BE356" s="18"/>
    </row>
    <row r="357" spans="1:60" s="10" customFormat="1" ht="15" customHeight="1">
      <c r="A357" s="11"/>
      <c r="B357" s="11"/>
      <c r="C357" s="11"/>
      <c r="D357"/>
      <c r="E357" s="90" t="s">
        <v>49</v>
      </c>
      <c r="F357" s="91">
        <f>(VLOOKUP(E356,'Employee Data'!$J$5:$L$54,2,0))</f>
        <v>0</v>
      </c>
      <c r="G357" s="58" t="s">
        <v>50</v>
      </c>
      <c r="H357" s="57"/>
      <c r="I357" s="35" t="s">
        <v>51</v>
      </c>
      <c r="J357" s="114"/>
      <c r="K357" s="114"/>
      <c r="L357" s="114"/>
      <c r="M357" s="114"/>
      <c r="N357" s="114"/>
      <c r="O357" s="114"/>
      <c r="P357" s="114"/>
      <c r="Q357" s="135"/>
      <c r="R357" s="89"/>
      <c r="S357" s="1"/>
      <c r="T357" s="196" t="b">
        <v>0</v>
      </c>
      <c r="U357" s="60" t="b">
        <v>0</v>
      </c>
      <c r="V357" s="60" t="b">
        <v>0</v>
      </c>
      <c r="W357" s="60" t="b">
        <v>0</v>
      </c>
      <c r="X357" s="60" t="b">
        <v>0</v>
      </c>
      <c r="Y357" s="60" t="b">
        <v>0</v>
      </c>
      <c r="Z357" s="60" t="b">
        <v>0</v>
      </c>
      <c r="AA357" s="60" t="b">
        <v>0</v>
      </c>
      <c r="AB357" s="12"/>
      <c r="AC357" s="28" t="s">
        <v>52</v>
      </c>
      <c r="AD357" s="194">
        <f>MAX(Q358-AD356,0)</f>
        <v>0</v>
      </c>
      <c r="AE357" s="195">
        <f t="shared" ref="AE357" si="565">IF(T357=TRUE,0,AD357*F357*1.5)</f>
        <v>0</v>
      </c>
      <c r="AF357" s="16">
        <f t="shared" ref="AF357:AF362" si="566">AF349</f>
        <v>20</v>
      </c>
      <c r="AG357" s="195">
        <f>IF(U359=AF357,U358,0)</f>
        <v>0</v>
      </c>
      <c r="AH357" s="195">
        <f>IF(V359=AF357,V358,0)</f>
        <v>0</v>
      </c>
      <c r="AI357" s="195">
        <f>IF(W359=AF357,W358,0)</f>
        <v>0</v>
      </c>
      <c r="AJ357" s="195">
        <f>IF(X359=AF357,X358,0)</f>
        <v>0</v>
      </c>
      <c r="AK357" s="195">
        <f>IF(Y359=AF357,Y358,0)</f>
        <v>0</v>
      </c>
      <c r="AL357" s="195">
        <f>IF(Z359=AF357,Z358,0)</f>
        <v>0</v>
      </c>
      <c r="AM357" s="195">
        <f>IF(AA359=AF357,AA358,0)</f>
        <v>0</v>
      </c>
      <c r="AN357" s="195"/>
      <c r="AO357" s="115"/>
      <c r="AP357" s="1"/>
      <c r="AQ357" s="1"/>
      <c r="AR357" s="19"/>
      <c r="AS357" s="19"/>
      <c r="AT357" s="19"/>
      <c r="AU357" s="19"/>
      <c r="AV357" s="19"/>
      <c r="AW357" s="19"/>
      <c r="AX357" s="19"/>
      <c r="AY357" s="19"/>
      <c r="AZ357" s="19"/>
      <c r="BA357" s="19"/>
      <c r="BB357" s="19"/>
      <c r="BC357" s="19"/>
      <c r="BD357" s="19"/>
      <c r="BE357" s="19"/>
      <c r="BF357" s="28"/>
      <c r="BG357" s="28"/>
      <c r="BH357" s="28"/>
    </row>
    <row r="358" spans="1:60" s="10" customFormat="1" ht="15" customHeight="1">
      <c r="A358" s="11"/>
      <c r="B358" s="11"/>
      <c r="C358" s="11"/>
      <c r="D358"/>
      <c r="E358" s="90" t="s">
        <v>53</v>
      </c>
      <c r="F358" s="91">
        <f>(VLOOKUP(E356,'Employee Data'!$J$5:$L$54,3,0))</f>
        <v>0</v>
      </c>
      <c r="G358" s="58" t="s">
        <v>54</v>
      </c>
      <c r="H358" s="57"/>
      <c r="I358" s="35" t="s">
        <v>55</v>
      </c>
      <c r="J358" s="114"/>
      <c r="K358" s="114"/>
      <c r="L358" s="114"/>
      <c r="M358" s="114"/>
      <c r="N358" s="114"/>
      <c r="O358" s="114"/>
      <c r="P358" s="114"/>
      <c r="Q358" s="138">
        <f>AB356</f>
        <v>0</v>
      </c>
      <c r="R358" s="89"/>
      <c r="S358" s="1"/>
      <c r="T358" s="21" t="s">
        <v>25</v>
      </c>
      <c r="U358" s="13">
        <f t="shared" ref="U358:AA358" si="567">IF($T357=TRUE,$F357*40/7,IF(U357=TRUE,$F358*U356,$F357*U356))</f>
        <v>0</v>
      </c>
      <c r="V358" s="13">
        <f t="shared" si="567"/>
        <v>0</v>
      </c>
      <c r="W358" s="13">
        <f t="shared" si="567"/>
        <v>0</v>
      </c>
      <c r="X358" s="13">
        <f t="shared" si="567"/>
        <v>0</v>
      </c>
      <c r="Y358" s="13">
        <f t="shared" si="567"/>
        <v>0</v>
      </c>
      <c r="Z358" s="13">
        <f t="shared" si="567"/>
        <v>0</v>
      </c>
      <c r="AA358" s="13">
        <f t="shared" si="567"/>
        <v>0</v>
      </c>
      <c r="AB358" s="13"/>
      <c r="AC358" s="28"/>
      <c r="AD358" s="194"/>
      <c r="AE358" s="194"/>
      <c r="AF358" s="16">
        <f t="shared" si="566"/>
        <v>30</v>
      </c>
      <c r="AG358" s="195">
        <f>IF(U359=AF358,U358,0)</f>
        <v>0</v>
      </c>
      <c r="AH358" s="195">
        <f>IF(V359=AF358,V358,0)</f>
        <v>0</v>
      </c>
      <c r="AI358" s="195">
        <f>IF(W359=AF358,W358,0)</f>
        <v>0</v>
      </c>
      <c r="AJ358" s="195">
        <f>IF(X359=AF358,X358,0)</f>
        <v>0</v>
      </c>
      <c r="AK358" s="195">
        <f>IF(Y359=AF358,Y358,0)</f>
        <v>0</v>
      </c>
      <c r="AL358" s="195">
        <f>IF(Z359=AF358,Z358,0)</f>
        <v>0</v>
      </c>
      <c r="AM358" s="195">
        <f>IF(AA359=AF358,AA358,0)</f>
        <v>0</v>
      </c>
      <c r="AN358" s="195"/>
      <c r="AO358" s="115"/>
      <c r="AP358" s="1"/>
      <c r="AQ358" s="1"/>
      <c r="AR358" s="201"/>
      <c r="AS358" s="201"/>
      <c r="AT358" s="201"/>
      <c r="AU358" s="201"/>
      <c r="AV358" s="201"/>
      <c r="AW358" s="201"/>
      <c r="AX358" s="201"/>
      <c r="AY358" s="201"/>
      <c r="AZ358" s="201"/>
      <c r="BA358" s="201"/>
      <c r="BB358" s="201"/>
      <c r="BC358" s="201"/>
      <c r="BD358" s="201"/>
      <c r="BE358" s="201"/>
      <c r="BF358" s="28"/>
      <c r="BG358" s="28"/>
      <c r="BH358" s="28"/>
    </row>
    <row r="359" spans="1:60" s="10" customFormat="1" ht="15" customHeight="1" thickBot="1">
      <c r="A359" s="11"/>
      <c r="B359" s="11"/>
      <c r="C359" s="11"/>
      <c r="D359"/>
      <c r="E359" s="36"/>
      <c r="F359" s="34"/>
      <c r="G359" s="197"/>
      <c r="H359" s="59" t="b">
        <v>0</v>
      </c>
      <c r="I359" s="198"/>
      <c r="J359" s="56" t="s">
        <v>62</v>
      </c>
      <c r="K359" s="56" t="s">
        <v>62</v>
      </c>
      <c r="L359" s="56" t="s">
        <v>62</v>
      </c>
      <c r="M359" s="56" t="s">
        <v>62</v>
      </c>
      <c r="N359" s="56" t="s">
        <v>62</v>
      </c>
      <c r="O359" s="56" t="s">
        <v>62</v>
      </c>
      <c r="P359" s="56" t="s">
        <v>62</v>
      </c>
      <c r="Q359" s="139"/>
      <c r="R359"/>
      <c r="S359" s="1"/>
      <c r="T359" s="21" t="s">
        <v>57</v>
      </c>
      <c r="U359" s="12">
        <f t="shared" ref="U359" si="568">IF(ISBLANK(J362)=TRUE,$I356,J362)</f>
        <v>0</v>
      </c>
      <c r="V359" s="12">
        <f t="shared" ref="V359" si="569">IF(ISBLANK(K362)=TRUE,$I356,K362)</f>
        <v>0</v>
      </c>
      <c r="W359" s="12">
        <f t="shared" ref="W359" si="570">IF(ISBLANK(L362)=TRUE,$I356,L362)</f>
        <v>0</v>
      </c>
      <c r="X359" s="12">
        <f t="shared" ref="X359" si="571">IF(ISBLANK(M362)=TRUE,$I356,M362)</f>
        <v>0</v>
      </c>
      <c r="Y359" s="12">
        <f t="shared" ref="Y359" si="572">IF(ISBLANK(N362)=TRUE,$I356,N362)</f>
        <v>0</v>
      </c>
      <c r="Z359" s="12">
        <f t="shared" ref="Z359" si="573">IF(ISBLANK(O362)=TRUE,$I356,O362)</f>
        <v>0</v>
      </c>
      <c r="AA359" s="12">
        <f t="shared" ref="AA359" si="574">IF(ISBLANK(P362)=TRUE,$I356,P362)</f>
        <v>0</v>
      </c>
      <c r="AB359" s="14"/>
      <c r="AC359" s="28"/>
      <c r="AD359" s="194"/>
      <c r="AE359" s="194"/>
      <c r="AF359" s="16">
        <f t="shared" si="566"/>
        <v>40</v>
      </c>
      <c r="AG359" s="195">
        <f>IF(U359=AF359,U358,0)</f>
        <v>0</v>
      </c>
      <c r="AH359" s="195">
        <f>IF(V359=AF359,V358,0)</f>
        <v>0</v>
      </c>
      <c r="AI359" s="195">
        <f>IF(W359=AF359,W358,0)</f>
        <v>0</v>
      </c>
      <c r="AJ359" s="195">
        <f>IF(X359=AF359,X358,0)</f>
        <v>0</v>
      </c>
      <c r="AK359" s="195">
        <f>IF(Y359=AF359,Y358,0)</f>
        <v>0</v>
      </c>
      <c r="AL359" s="195">
        <f>IF(Z359=AF359,Z358,0)</f>
        <v>0</v>
      </c>
      <c r="AM359" s="195">
        <f>IF(AA359=AF359,AA358,0)</f>
        <v>0</v>
      </c>
      <c r="AN359" s="195"/>
      <c r="AO359" s="115"/>
      <c r="AP359" s="1"/>
      <c r="AQ359" s="1"/>
      <c r="AR359" s="201"/>
      <c r="AS359" s="201"/>
      <c r="AT359" s="201"/>
      <c r="AU359" s="201"/>
      <c r="AV359" s="201"/>
      <c r="AW359" s="201"/>
      <c r="AX359" s="201"/>
      <c r="AY359" s="201"/>
      <c r="AZ359" s="201"/>
      <c r="BA359" s="201"/>
      <c r="BB359" s="201"/>
      <c r="BC359" s="201"/>
      <c r="BD359" s="201"/>
      <c r="BE359" s="201"/>
      <c r="BF359" s="28"/>
      <c r="BG359" s="28"/>
      <c r="BH359" s="28"/>
    </row>
    <row r="360" spans="1:60" s="10" customFormat="1" ht="15" customHeight="1" thickBot="1">
      <c r="A360" s="11"/>
      <c r="B360" s="11"/>
      <c r="C360" s="11"/>
      <c r="D360"/>
      <c r="E360" s="141" t="s">
        <v>58</v>
      </c>
      <c r="F360" s="142"/>
      <c r="G360" s="92"/>
      <c r="H360" s="93"/>
      <c r="I360" s="94" t="s">
        <v>59</v>
      </c>
      <c r="J360" s="114"/>
      <c r="K360" s="104"/>
      <c r="L360" s="104"/>
      <c r="M360" s="104"/>
      <c r="N360" s="104"/>
      <c r="O360" s="104"/>
      <c r="P360" s="104"/>
      <c r="Q360" s="139"/>
      <c r="R360"/>
      <c r="S360" s="1"/>
      <c r="T360" s="199"/>
      <c r="U360" s="28"/>
      <c r="V360" s="28"/>
      <c r="W360" s="28"/>
      <c r="X360" s="28"/>
      <c r="Y360" s="28"/>
      <c r="Z360" s="28"/>
      <c r="AA360" s="28"/>
      <c r="AB360" s="12"/>
      <c r="AC360" s="28"/>
      <c r="AD360" s="200"/>
      <c r="AE360" s="200"/>
      <c r="AF360" s="16">
        <f t="shared" si="566"/>
        <v>60</v>
      </c>
      <c r="AG360" s="195">
        <f>IF(U359=AF360,U358,0)</f>
        <v>0</v>
      </c>
      <c r="AH360" s="195">
        <f>IF(V359=AF360,V358,0)</f>
        <v>0</v>
      </c>
      <c r="AI360" s="195">
        <f>IF(W359=AF360,W358,0)</f>
        <v>0</v>
      </c>
      <c r="AJ360" s="195">
        <f>IF(X359=AF360,X358,0)</f>
        <v>0</v>
      </c>
      <c r="AK360" s="195">
        <f>IF(Y359=AF360,Y358,0)</f>
        <v>0</v>
      </c>
      <c r="AL360" s="195">
        <f>IF(Z359=AF360,Z358,0)</f>
        <v>0</v>
      </c>
      <c r="AM360" s="195">
        <f>IF(AA359=AF360,AA358,0)</f>
        <v>0</v>
      </c>
      <c r="AN360" s="195"/>
      <c r="AO360" s="115"/>
      <c r="AP360" s="1"/>
      <c r="AQ360" s="1"/>
      <c r="AR360" s="201"/>
      <c r="AS360" s="201"/>
      <c r="AT360" s="201"/>
      <c r="AU360" s="201"/>
      <c r="AV360" s="201"/>
      <c r="AW360" s="201"/>
      <c r="AX360" s="201"/>
      <c r="AY360" s="201"/>
      <c r="AZ360" s="201"/>
      <c r="BA360" s="201"/>
      <c r="BB360" s="201"/>
      <c r="BC360" s="201"/>
      <c r="BD360" s="201"/>
      <c r="BE360" s="201"/>
      <c r="BF360" s="28"/>
      <c r="BG360" s="28"/>
      <c r="BH360" s="28"/>
    </row>
    <row r="361" spans="1:60" s="10" customFormat="1" ht="15" customHeight="1">
      <c r="A361" s="11"/>
      <c r="B361" s="11"/>
      <c r="C361" s="11"/>
      <c r="D361"/>
      <c r="E361" s="95"/>
      <c r="F361" s="96"/>
      <c r="G361" s="97"/>
      <c r="H361" s="93"/>
      <c r="I361" s="98" t="s">
        <v>60</v>
      </c>
      <c r="J361" s="104"/>
      <c r="K361" s="104"/>
      <c r="L361" s="104"/>
      <c r="M361" s="104"/>
      <c r="N361" s="104"/>
      <c r="O361" s="104"/>
      <c r="P361" s="104"/>
      <c r="Q361" s="139"/>
      <c r="R361"/>
      <c r="S361" s="1"/>
      <c r="T361" s="21"/>
      <c r="U361" s="12"/>
      <c r="V361" s="12"/>
      <c r="W361" s="12"/>
      <c r="X361" s="12"/>
      <c r="Y361" s="12"/>
      <c r="Z361" s="12"/>
      <c r="AA361" s="12"/>
      <c r="AB361" s="12"/>
      <c r="AC361" s="28"/>
      <c r="AD361" s="200"/>
      <c r="AE361" s="200"/>
      <c r="AF361" s="16">
        <f t="shared" si="566"/>
        <v>70</v>
      </c>
      <c r="AG361" s="195">
        <f>IF(U359=AF361,U358,0)</f>
        <v>0</v>
      </c>
      <c r="AH361" s="195">
        <f>IF(V359=AF361,V358,0)</f>
        <v>0</v>
      </c>
      <c r="AI361" s="195">
        <f>IF(W359=AF361,W358,0)</f>
        <v>0</v>
      </c>
      <c r="AJ361" s="195">
        <f>IF(X359=AF361,X358,0)</f>
        <v>0</v>
      </c>
      <c r="AK361" s="195">
        <f>IF(Y359=AF361,Y358,0)</f>
        <v>0</v>
      </c>
      <c r="AL361" s="195">
        <f>IF(Z359=AF361,Z358,0)</f>
        <v>0</v>
      </c>
      <c r="AM361" s="195">
        <f>IF(AA359=AF361,AA358,0)</f>
        <v>0</v>
      </c>
      <c r="AN361" s="195"/>
      <c r="AO361" s="115"/>
      <c r="AP361" s="1"/>
      <c r="AQ361" s="1"/>
      <c r="AR361" s="201"/>
      <c r="AS361" s="201"/>
      <c r="AT361" s="201"/>
      <c r="AU361" s="201"/>
      <c r="AV361" s="201"/>
      <c r="AW361" s="201"/>
      <c r="AX361" s="201"/>
      <c r="AY361" s="201"/>
      <c r="AZ361" s="201"/>
      <c r="BA361" s="201"/>
      <c r="BB361" s="201"/>
      <c r="BC361" s="201"/>
      <c r="BD361" s="201"/>
      <c r="BE361" s="201"/>
      <c r="BF361" s="28"/>
      <c r="BG361" s="28"/>
      <c r="BH361" s="28"/>
    </row>
    <row r="362" spans="1:60" ht="15" customHeight="1" thickBot="1">
      <c r="B362" s="11"/>
      <c r="C362" s="11"/>
      <c r="D362"/>
      <c r="E362" s="99"/>
      <c r="F362" s="100"/>
      <c r="G362" s="101"/>
      <c r="H362" s="102"/>
      <c r="I362" s="103" t="s">
        <v>61</v>
      </c>
      <c r="J362" s="105"/>
      <c r="K362" s="105"/>
      <c r="L362" s="105"/>
      <c r="M362" s="105"/>
      <c r="N362" s="105"/>
      <c r="O362" s="105"/>
      <c r="P362" s="105"/>
      <c r="Q362" s="140"/>
      <c r="R362"/>
      <c r="T362" s="199"/>
      <c r="AF362" s="16">
        <f t="shared" si="566"/>
        <v>0</v>
      </c>
      <c r="AG362" s="195">
        <f>IF(U359=AF362,U358,0)</f>
        <v>0</v>
      </c>
      <c r="AH362" s="195">
        <f>IF(V359=AF362,V358,0)</f>
        <v>0</v>
      </c>
      <c r="AI362" s="195">
        <f>IF(W359=AF362,W358,0)</f>
        <v>0</v>
      </c>
      <c r="AJ362" s="195">
        <f>IF(X359=AF362,X358,0)</f>
        <v>0</v>
      </c>
      <c r="AK362" s="195">
        <f>IF(Y359=AF362,Y358,0)</f>
        <v>0</v>
      </c>
      <c r="AL362" s="195">
        <f>IF(Z359=AF362,Z358,0)</f>
        <v>0</v>
      </c>
      <c r="AM362" s="195">
        <f>IF(AA359=AF362,AA358,0)</f>
        <v>0</v>
      </c>
      <c r="AN362" s="195"/>
      <c r="AR362" s="201"/>
      <c r="AS362" s="201"/>
      <c r="AT362" s="201"/>
      <c r="AU362" s="201"/>
      <c r="AV362" s="201"/>
      <c r="AW362" s="201"/>
      <c r="AX362" s="201"/>
      <c r="AY362" s="201"/>
      <c r="AZ362" s="201"/>
      <c r="BA362" s="201"/>
      <c r="BB362" s="201"/>
      <c r="BC362" s="201"/>
      <c r="BD362" s="201"/>
      <c r="BE362" s="201"/>
      <c r="BH362" s="28"/>
    </row>
    <row r="363" spans="1:60" ht="9" customHeight="1" thickTop="1" thickBot="1">
      <c r="A363" s="11"/>
      <c r="B363" s="11"/>
      <c r="C363" s="11"/>
      <c r="D363"/>
      <c r="E363"/>
      <c r="F363"/>
      <c r="G363"/>
      <c r="H363"/>
      <c r="I363"/>
      <c r="J363"/>
      <c r="K363"/>
      <c r="L363"/>
      <c r="M363"/>
      <c r="N363"/>
      <c r="O363"/>
      <c r="P363"/>
      <c r="Q363"/>
      <c r="R363"/>
      <c r="T363" s="20"/>
      <c r="AR363" s="18"/>
      <c r="AS363" s="18"/>
      <c r="AT363" s="18"/>
      <c r="AU363" s="18"/>
      <c r="AV363" s="18"/>
      <c r="AW363" s="18"/>
      <c r="AX363" s="18"/>
      <c r="AY363" s="18"/>
      <c r="AZ363" s="18"/>
      <c r="BA363" s="18"/>
      <c r="BB363" s="18"/>
      <c r="BC363" s="18"/>
      <c r="BD363" s="18"/>
      <c r="BE363" s="18"/>
      <c r="BH363" s="28"/>
    </row>
    <row r="364" spans="1:60" s="11" customFormat="1" ht="15" customHeight="1" thickTop="1" thickBot="1">
      <c r="D364"/>
      <c r="E364" s="136">
        <v>0</v>
      </c>
      <c r="F364" s="137"/>
      <c r="G364" s="46"/>
      <c r="H364" s="87" t="s">
        <v>45</v>
      </c>
      <c r="I364" s="88">
        <f>VLOOKUP(E364,$B$20:$C$69,2,0)</f>
        <v>0</v>
      </c>
      <c r="J364" s="62">
        <f>J$16</f>
        <v>41729</v>
      </c>
      <c r="K364" s="62">
        <f t="shared" ref="K364:P364" si="575">K$16</f>
        <v>41730</v>
      </c>
      <c r="L364" s="62">
        <f t="shared" si="575"/>
        <v>41731</v>
      </c>
      <c r="M364" s="62">
        <f t="shared" si="575"/>
        <v>41732</v>
      </c>
      <c r="N364" s="62">
        <f t="shared" si="575"/>
        <v>41733</v>
      </c>
      <c r="O364" s="62">
        <f t="shared" si="575"/>
        <v>41734</v>
      </c>
      <c r="P364" s="62">
        <f t="shared" si="575"/>
        <v>41735</v>
      </c>
      <c r="Q364" s="134" t="s">
        <v>46</v>
      </c>
      <c r="R364"/>
      <c r="S364" s="1"/>
      <c r="T364" s="21" t="s">
        <v>47</v>
      </c>
      <c r="U364" s="13">
        <f t="shared" ref="U364" si="576">IF(ISBLANK(J368)=TRUE,(J366-J365)*24,(J366-J365)*24-$G368/60)</f>
        <v>0</v>
      </c>
      <c r="V364" s="13">
        <f t="shared" ref="V364" si="577">IF(ISBLANK(K368)=TRUE,(K366-K365)*24,(K366-K365)*24-$G368/60)</f>
        <v>0</v>
      </c>
      <c r="W364" s="13">
        <f t="shared" ref="W364" si="578">IF(ISBLANK(L368)=TRUE,(L366-L365)*24,(L366-L365)*24-$G368/60)</f>
        <v>0</v>
      </c>
      <c r="X364" s="13">
        <f t="shared" ref="X364" si="579">IF(ISBLANK(M368)=TRUE,(M366-M365)*24,(M366-M365)*24-$G368/60)</f>
        <v>0</v>
      </c>
      <c r="Y364" s="13">
        <f t="shared" ref="Y364" si="580">IF(ISBLANK(N368)=TRUE,(N366-N365)*24,(N366-N365)*24-$G368/60)</f>
        <v>0</v>
      </c>
      <c r="Z364" s="13">
        <f t="shared" ref="Z364" si="581">IF(ISBLANK(O368)=TRUE,(O366-O365)*24,(O366-O365)*24-$G368/60)</f>
        <v>0</v>
      </c>
      <c r="AA364" s="13">
        <f t="shared" ref="AA364" si="582">IF(ISBLANK(P368)=TRUE,(P366-P365)*24,(P366-P365)*24-$G368/60)</f>
        <v>0</v>
      </c>
      <c r="AB364" s="13">
        <f>SUM(U364:AA364)</f>
        <v>0</v>
      </c>
      <c r="AC364" s="28" t="s">
        <v>48</v>
      </c>
      <c r="AD364" s="194">
        <f>MIN(Q366,40)</f>
        <v>0</v>
      </c>
      <c r="AE364" s="195"/>
      <c r="AF364" s="16">
        <f>AF356</f>
        <v>10</v>
      </c>
      <c r="AG364" s="195">
        <f>IF(U367=AF364,U366,0)</f>
        <v>0</v>
      </c>
      <c r="AH364" s="195">
        <f>IF(V367=AF364,V366,0)</f>
        <v>0</v>
      </c>
      <c r="AI364" s="195">
        <f>IF(W367=AF364,W366,0)</f>
        <v>0</v>
      </c>
      <c r="AJ364" s="195">
        <f>IF(X367=AF364,X366,0)</f>
        <v>0</v>
      </c>
      <c r="AK364" s="195">
        <f>IF(Y367=AF364,Y366,0)</f>
        <v>0</v>
      </c>
      <c r="AL364" s="195">
        <f>IF(Z367=AF364,Z366,0)</f>
        <v>0</v>
      </c>
      <c r="AM364" s="195">
        <f>IF(AA367=AF364,AA366,0)</f>
        <v>0</v>
      </c>
      <c r="AN364" s="195"/>
      <c r="AO364" s="115">
        <f>SUM(AG364:AM370)</f>
        <v>0</v>
      </c>
      <c r="AP364" s="1"/>
      <c r="AQ364" s="1"/>
      <c r="AR364" s="18"/>
      <c r="AS364" s="18"/>
      <c r="AT364" s="18"/>
      <c r="AU364" s="18"/>
      <c r="AV364" s="18"/>
      <c r="AW364" s="18"/>
      <c r="AX364" s="18"/>
      <c r="AY364" s="18"/>
      <c r="AZ364" s="18"/>
      <c r="BA364" s="18"/>
      <c r="BB364" s="18"/>
      <c r="BC364" s="18"/>
      <c r="BD364" s="18"/>
      <c r="BE364" s="18"/>
    </row>
    <row r="365" spans="1:60" s="10" customFormat="1" ht="15" customHeight="1">
      <c r="A365" s="11"/>
      <c r="B365" s="11"/>
      <c r="C365" s="11"/>
      <c r="D365"/>
      <c r="E365" s="90" t="s">
        <v>49</v>
      </c>
      <c r="F365" s="91">
        <f>(VLOOKUP(E364,'Employee Data'!$J$5:$L$54,2,0))</f>
        <v>0</v>
      </c>
      <c r="G365" s="58" t="s">
        <v>50</v>
      </c>
      <c r="H365" s="57"/>
      <c r="I365" s="35" t="s">
        <v>51</v>
      </c>
      <c r="J365" s="114"/>
      <c r="K365" s="114"/>
      <c r="L365" s="114"/>
      <c r="M365" s="114"/>
      <c r="N365" s="114"/>
      <c r="O365" s="114"/>
      <c r="P365" s="114"/>
      <c r="Q365" s="135"/>
      <c r="R365" s="89"/>
      <c r="S365" s="1"/>
      <c r="T365" s="196" t="b">
        <v>0</v>
      </c>
      <c r="U365" s="60" t="b">
        <v>0</v>
      </c>
      <c r="V365" s="60" t="b">
        <v>0</v>
      </c>
      <c r="W365" s="60" t="b">
        <v>0</v>
      </c>
      <c r="X365" s="60" t="b">
        <v>0</v>
      </c>
      <c r="Y365" s="60" t="b">
        <v>0</v>
      </c>
      <c r="Z365" s="60" t="b">
        <v>0</v>
      </c>
      <c r="AA365" s="60" t="b">
        <v>0</v>
      </c>
      <c r="AB365" s="12"/>
      <c r="AC365" s="28" t="s">
        <v>52</v>
      </c>
      <c r="AD365" s="194">
        <f>MAX(Q366-AD364,0)</f>
        <v>0</v>
      </c>
      <c r="AE365" s="195">
        <f t="shared" ref="AE365" si="583">IF(T365=TRUE,0,AD365*F365*1.5)</f>
        <v>0</v>
      </c>
      <c r="AF365" s="16">
        <f t="shared" ref="AF365:AF370" si="584">AF357</f>
        <v>20</v>
      </c>
      <c r="AG365" s="195">
        <f>IF(U367=AF365,U366,0)</f>
        <v>0</v>
      </c>
      <c r="AH365" s="195">
        <f>IF(V367=AF365,V366,0)</f>
        <v>0</v>
      </c>
      <c r="AI365" s="195">
        <f>IF(W367=AF365,W366,0)</f>
        <v>0</v>
      </c>
      <c r="AJ365" s="195">
        <f>IF(X367=AF365,X366,0)</f>
        <v>0</v>
      </c>
      <c r="AK365" s="195">
        <f>IF(Y367=AF365,Y366,0)</f>
        <v>0</v>
      </c>
      <c r="AL365" s="195">
        <f>IF(Z367=AF365,Z366,0)</f>
        <v>0</v>
      </c>
      <c r="AM365" s="195">
        <f>IF(AA367=AF365,AA366,0)</f>
        <v>0</v>
      </c>
      <c r="AN365" s="195"/>
      <c r="AO365" s="115"/>
      <c r="AP365" s="1"/>
      <c r="AQ365" s="1"/>
      <c r="AR365" s="19"/>
      <c r="AS365" s="19"/>
      <c r="AT365" s="19"/>
      <c r="AU365" s="19"/>
      <c r="AV365" s="19"/>
      <c r="AW365" s="19"/>
      <c r="AX365" s="19"/>
      <c r="AY365" s="19"/>
      <c r="AZ365" s="19"/>
      <c r="BA365" s="19"/>
      <c r="BB365" s="19"/>
      <c r="BC365" s="19"/>
      <c r="BD365" s="19"/>
      <c r="BE365" s="19"/>
      <c r="BF365" s="28"/>
      <c r="BG365" s="28"/>
      <c r="BH365" s="28"/>
    </row>
    <row r="366" spans="1:60" s="10" customFormat="1" ht="15" customHeight="1">
      <c r="A366" s="11"/>
      <c r="B366" s="11"/>
      <c r="C366" s="11"/>
      <c r="D366"/>
      <c r="E366" s="90" t="s">
        <v>53</v>
      </c>
      <c r="F366" s="91">
        <f>(VLOOKUP(E364,'Employee Data'!$J$5:$L$54,3,0))</f>
        <v>0</v>
      </c>
      <c r="G366" s="58" t="s">
        <v>54</v>
      </c>
      <c r="H366" s="57"/>
      <c r="I366" s="35" t="s">
        <v>55</v>
      </c>
      <c r="J366" s="114"/>
      <c r="K366" s="114"/>
      <c r="L366" s="114"/>
      <c r="M366" s="114"/>
      <c r="N366" s="114"/>
      <c r="O366" s="114"/>
      <c r="P366" s="114"/>
      <c r="Q366" s="138">
        <f>AB364</f>
        <v>0</v>
      </c>
      <c r="R366" s="89"/>
      <c r="S366" s="1"/>
      <c r="T366" s="21" t="s">
        <v>25</v>
      </c>
      <c r="U366" s="13">
        <f t="shared" ref="U366:AA366" si="585">IF($T365=TRUE,$F365*40/7,IF(U365=TRUE,$F366*U364,$F365*U364))</f>
        <v>0</v>
      </c>
      <c r="V366" s="13">
        <f t="shared" si="585"/>
        <v>0</v>
      </c>
      <c r="W366" s="13">
        <f t="shared" si="585"/>
        <v>0</v>
      </c>
      <c r="X366" s="13">
        <f t="shared" si="585"/>
        <v>0</v>
      </c>
      <c r="Y366" s="13">
        <f t="shared" si="585"/>
        <v>0</v>
      </c>
      <c r="Z366" s="13">
        <f t="shared" si="585"/>
        <v>0</v>
      </c>
      <c r="AA366" s="13">
        <f t="shared" si="585"/>
        <v>0</v>
      </c>
      <c r="AB366" s="13"/>
      <c r="AC366" s="28"/>
      <c r="AD366" s="194"/>
      <c r="AE366" s="194"/>
      <c r="AF366" s="16">
        <f t="shared" si="584"/>
        <v>30</v>
      </c>
      <c r="AG366" s="195">
        <f>IF(U367=AF366,U366,0)</f>
        <v>0</v>
      </c>
      <c r="AH366" s="195">
        <f>IF(V367=AF366,V366,0)</f>
        <v>0</v>
      </c>
      <c r="AI366" s="195">
        <f>IF(W367=AF366,W366,0)</f>
        <v>0</v>
      </c>
      <c r="AJ366" s="195">
        <f>IF(X367=AF366,X366,0)</f>
        <v>0</v>
      </c>
      <c r="AK366" s="195">
        <f>IF(Y367=AF366,Y366,0)</f>
        <v>0</v>
      </c>
      <c r="AL366" s="195">
        <f>IF(Z367=AF366,Z366,0)</f>
        <v>0</v>
      </c>
      <c r="AM366" s="195">
        <f>IF(AA367=AF366,AA366,0)</f>
        <v>0</v>
      </c>
      <c r="AN366" s="195"/>
      <c r="AO366" s="115"/>
      <c r="AP366" s="1"/>
      <c r="AQ366" s="1"/>
      <c r="AR366" s="201"/>
      <c r="AS366" s="201"/>
      <c r="AT366" s="201"/>
      <c r="AU366" s="201"/>
      <c r="AV366" s="201"/>
      <c r="AW366" s="201"/>
      <c r="AX366" s="201"/>
      <c r="AY366" s="201"/>
      <c r="AZ366" s="201"/>
      <c r="BA366" s="201"/>
      <c r="BB366" s="201"/>
      <c r="BC366" s="201"/>
      <c r="BD366" s="201"/>
      <c r="BE366" s="201"/>
      <c r="BF366" s="28"/>
      <c r="BG366" s="28"/>
      <c r="BH366" s="28"/>
    </row>
    <row r="367" spans="1:60" s="10" customFormat="1" ht="15" customHeight="1" thickBot="1">
      <c r="A367" s="11"/>
      <c r="B367" s="11"/>
      <c r="C367" s="11"/>
      <c r="D367"/>
      <c r="E367" s="36"/>
      <c r="F367" s="34"/>
      <c r="G367" s="197"/>
      <c r="H367" s="59" t="b">
        <v>0</v>
      </c>
      <c r="I367" s="198"/>
      <c r="J367" s="56" t="s">
        <v>62</v>
      </c>
      <c r="K367" s="56" t="s">
        <v>62</v>
      </c>
      <c r="L367" s="56" t="s">
        <v>62</v>
      </c>
      <c r="M367" s="56" t="s">
        <v>62</v>
      </c>
      <c r="N367" s="56" t="s">
        <v>62</v>
      </c>
      <c r="O367" s="56" t="s">
        <v>62</v>
      </c>
      <c r="P367" s="56" t="s">
        <v>62</v>
      </c>
      <c r="Q367" s="139"/>
      <c r="R367"/>
      <c r="S367" s="1"/>
      <c r="T367" s="21" t="s">
        <v>57</v>
      </c>
      <c r="U367" s="12">
        <f t="shared" ref="U367" si="586">IF(ISBLANK(J370)=TRUE,$I364,J370)</f>
        <v>0</v>
      </c>
      <c r="V367" s="12">
        <f t="shared" ref="V367" si="587">IF(ISBLANK(K370)=TRUE,$I364,K370)</f>
        <v>0</v>
      </c>
      <c r="W367" s="12">
        <f t="shared" ref="W367" si="588">IF(ISBLANK(L370)=TRUE,$I364,L370)</f>
        <v>0</v>
      </c>
      <c r="X367" s="12">
        <f t="shared" ref="X367" si="589">IF(ISBLANK(M370)=TRUE,$I364,M370)</f>
        <v>0</v>
      </c>
      <c r="Y367" s="12">
        <f t="shared" ref="Y367" si="590">IF(ISBLANK(N370)=TRUE,$I364,N370)</f>
        <v>0</v>
      </c>
      <c r="Z367" s="12">
        <f t="shared" ref="Z367" si="591">IF(ISBLANK(O370)=TRUE,$I364,O370)</f>
        <v>0</v>
      </c>
      <c r="AA367" s="12">
        <f t="shared" ref="AA367" si="592">IF(ISBLANK(P370)=TRUE,$I364,P370)</f>
        <v>0</v>
      </c>
      <c r="AB367" s="14"/>
      <c r="AC367" s="28"/>
      <c r="AD367" s="194"/>
      <c r="AE367" s="194"/>
      <c r="AF367" s="16">
        <f t="shared" si="584"/>
        <v>40</v>
      </c>
      <c r="AG367" s="195">
        <f>IF(U367=AF367,U366,0)</f>
        <v>0</v>
      </c>
      <c r="AH367" s="195">
        <f>IF(V367=AF367,V366,0)</f>
        <v>0</v>
      </c>
      <c r="AI367" s="195">
        <f>IF(W367=AF367,W366,0)</f>
        <v>0</v>
      </c>
      <c r="AJ367" s="195">
        <f>IF(X367=AF367,X366,0)</f>
        <v>0</v>
      </c>
      <c r="AK367" s="195">
        <f>IF(Y367=AF367,Y366,0)</f>
        <v>0</v>
      </c>
      <c r="AL367" s="195">
        <f>IF(Z367=AF367,Z366,0)</f>
        <v>0</v>
      </c>
      <c r="AM367" s="195">
        <f>IF(AA367=AF367,AA366,0)</f>
        <v>0</v>
      </c>
      <c r="AN367" s="195"/>
      <c r="AO367" s="115"/>
      <c r="AP367" s="1"/>
      <c r="AQ367" s="1"/>
      <c r="AR367" s="201"/>
      <c r="AS367" s="201"/>
      <c r="AT367" s="201"/>
      <c r="AU367" s="201"/>
      <c r="AV367" s="201"/>
      <c r="AW367" s="201"/>
      <c r="AX367" s="201"/>
      <c r="AY367" s="201"/>
      <c r="AZ367" s="201"/>
      <c r="BA367" s="201"/>
      <c r="BB367" s="201"/>
      <c r="BC367" s="201"/>
      <c r="BD367" s="201"/>
      <c r="BE367" s="201"/>
      <c r="BF367" s="28"/>
      <c r="BG367" s="28"/>
      <c r="BH367" s="28"/>
    </row>
    <row r="368" spans="1:60" s="10" customFormat="1" ht="15" customHeight="1" thickBot="1">
      <c r="A368" s="11"/>
      <c r="B368" s="11"/>
      <c r="C368" s="11"/>
      <c r="D368"/>
      <c r="E368" s="141" t="s">
        <v>58</v>
      </c>
      <c r="F368" s="142"/>
      <c r="G368" s="92"/>
      <c r="H368" s="93"/>
      <c r="I368" s="94" t="s">
        <v>59</v>
      </c>
      <c r="J368" s="114"/>
      <c r="K368" s="104"/>
      <c r="L368" s="104"/>
      <c r="M368" s="104"/>
      <c r="N368" s="104"/>
      <c r="O368" s="104"/>
      <c r="P368" s="104"/>
      <c r="Q368" s="139"/>
      <c r="R368"/>
      <c r="S368" s="1"/>
      <c r="T368" s="199"/>
      <c r="U368" s="28"/>
      <c r="V368" s="28"/>
      <c r="W368" s="28"/>
      <c r="X368" s="28"/>
      <c r="Y368" s="28"/>
      <c r="Z368" s="28"/>
      <c r="AA368" s="28"/>
      <c r="AB368" s="12"/>
      <c r="AC368" s="28"/>
      <c r="AD368" s="200"/>
      <c r="AE368" s="200"/>
      <c r="AF368" s="16">
        <f t="shared" si="584"/>
        <v>60</v>
      </c>
      <c r="AG368" s="195">
        <f>IF(U367=AF368,U366,0)</f>
        <v>0</v>
      </c>
      <c r="AH368" s="195">
        <f>IF(V367=AF368,V366,0)</f>
        <v>0</v>
      </c>
      <c r="AI368" s="195">
        <f>IF(W367=AF368,W366,0)</f>
        <v>0</v>
      </c>
      <c r="AJ368" s="195">
        <f>IF(X367=AF368,X366,0)</f>
        <v>0</v>
      </c>
      <c r="AK368" s="195">
        <f>IF(Y367=AF368,Y366,0)</f>
        <v>0</v>
      </c>
      <c r="AL368" s="195">
        <f>IF(Z367=AF368,Z366,0)</f>
        <v>0</v>
      </c>
      <c r="AM368" s="195">
        <f>IF(AA367=AF368,AA366,0)</f>
        <v>0</v>
      </c>
      <c r="AN368" s="195"/>
      <c r="AO368" s="115"/>
      <c r="AP368" s="1"/>
      <c r="AQ368" s="1"/>
      <c r="AR368" s="201"/>
      <c r="AS368" s="201"/>
      <c r="AT368" s="201"/>
      <c r="AU368" s="201"/>
      <c r="AV368" s="201"/>
      <c r="AW368" s="201"/>
      <c r="AX368" s="201"/>
      <c r="AY368" s="201"/>
      <c r="AZ368" s="201"/>
      <c r="BA368" s="201"/>
      <c r="BB368" s="201"/>
      <c r="BC368" s="201"/>
      <c r="BD368" s="201"/>
      <c r="BE368" s="201"/>
      <c r="BF368" s="28"/>
      <c r="BG368" s="28"/>
      <c r="BH368" s="28"/>
    </row>
    <row r="369" spans="1:60" s="10" customFormat="1" ht="15" customHeight="1">
      <c r="A369" s="11"/>
      <c r="B369" s="11"/>
      <c r="C369" s="11"/>
      <c r="D369"/>
      <c r="E369" s="95"/>
      <c r="F369" s="96"/>
      <c r="G369" s="97"/>
      <c r="H369" s="93"/>
      <c r="I369" s="98" t="s">
        <v>60</v>
      </c>
      <c r="J369" s="104"/>
      <c r="K369" s="104"/>
      <c r="L369" s="104"/>
      <c r="M369" s="104"/>
      <c r="N369" s="104"/>
      <c r="O369" s="104"/>
      <c r="P369" s="104"/>
      <c r="Q369" s="139"/>
      <c r="R369"/>
      <c r="S369" s="1"/>
      <c r="T369" s="21"/>
      <c r="U369" s="12"/>
      <c r="V369" s="12"/>
      <c r="W369" s="12"/>
      <c r="X369" s="12"/>
      <c r="Y369" s="12"/>
      <c r="Z369" s="12"/>
      <c r="AA369" s="12"/>
      <c r="AB369" s="12"/>
      <c r="AC369" s="28"/>
      <c r="AD369" s="200"/>
      <c r="AE369" s="200"/>
      <c r="AF369" s="16">
        <f t="shared" si="584"/>
        <v>70</v>
      </c>
      <c r="AG369" s="195">
        <f>IF(U367=AF369,U366,0)</f>
        <v>0</v>
      </c>
      <c r="AH369" s="195">
        <f>IF(V367=AF369,V366,0)</f>
        <v>0</v>
      </c>
      <c r="AI369" s="195">
        <f>IF(W367=AF369,W366,0)</f>
        <v>0</v>
      </c>
      <c r="AJ369" s="195">
        <f>IF(X367=AF369,X366,0)</f>
        <v>0</v>
      </c>
      <c r="AK369" s="195">
        <f>IF(Y367=AF369,Y366,0)</f>
        <v>0</v>
      </c>
      <c r="AL369" s="195">
        <f>IF(Z367=AF369,Z366,0)</f>
        <v>0</v>
      </c>
      <c r="AM369" s="195">
        <f>IF(AA367=AF369,AA366,0)</f>
        <v>0</v>
      </c>
      <c r="AN369" s="195"/>
      <c r="AO369" s="115"/>
      <c r="AP369" s="1"/>
      <c r="AQ369" s="1"/>
      <c r="AR369" s="201"/>
      <c r="AS369" s="201"/>
      <c r="AT369" s="201"/>
      <c r="AU369" s="201"/>
      <c r="AV369" s="201"/>
      <c r="AW369" s="201"/>
      <c r="AX369" s="201"/>
      <c r="AY369" s="201"/>
      <c r="AZ369" s="201"/>
      <c r="BA369" s="201"/>
      <c r="BB369" s="201"/>
      <c r="BC369" s="201"/>
      <c r="BD369" s="201"/>
      <c r="BE369" s="201"/>
      <c r="BF369" s="28"/>
      <c r="BG369" s="28"/>
      <c r="BH369" s="28"/>
    </row>
    <row r="370" spans="1:60" ht="15" customHeight="1" thickBot="1">
      <c r="B370" s="11"/>
      <c r="C370" s="11"/>
      <c r="D370"/>
      <c r="E370" s="99"/>
      <c r="F370" s="100"/>
      <c r="G370" s="101"/>
      <c r="H370" s="102"/>
      <c r="I370" s="103" t="s">
        <v>61</v>
      </c>
      <c r="J370" s="105"/>
      <c r="K370" s="105"/>
      <c r="L370" s="105"/>
      <c r="M370" s="105"/>
      <c r="N370" s="105"/>
      <c r="O370" s="105"/>
      <c r="P370" s="105"/>
      <c r="Q370" s="140"/>
      <c r="R370"/>
      <c r="T370" s="199"/>
      <c r="AF370" s="16">
        <f t="shared" si="584"/>
        <v>0</v>
      </c>
      <c r="AG370" s="195">
        <f>IF(U367=AF370,U366,0)</f>
        <v>0</v>
      </c>
      <c r="AH370" s="195">
        <f>IF(V367=AF370,V366,0)</f>
        <v>0</v>
      </c>
      <c r="AI370" s="195">
        <f>IF(W367=AF370,W366,0)</f>
        <v>0</v>
      </c>
      <c r="AJ370" s="195">
        <f>IF(X367=AF370,X366,0)</f>
        <v>0</v>
      </c>
      <c r="AK370" s="195">
        <f>IF(Y367=AF370,Y366,0)</f>
        <v>0</v>
      </c>
      <c r="AL370" s="195">
        <f>IF(Z367=AF370,Z366,0)</f>
        <v>0</v>
      </c>
      <c r="AM370" s="195">
        <f>IF(AA367=AF370,AA366,0)</f>
        <v>0</v>
      </c>
      <c r="AN370" s="195"/>
      <c r="AR370" s="201"/>
      <c r="AS370" s="201"/>
      <c r="AT370" s="201"/>
      <c r="AU370" s="201"/>
      <c r="AV370" s="201"/>
      <c r="AW370" s="201"/>
      <c r="AX370" s="201"/>
      <c r="AY370" s="201"/>
      <c r="AZ370" s="201"/>
      <c r="BA370" s="201"/>
      <c r="BB370" s="201"/>
      <c r="BC370" s="201"/>
      <c r="BD370" s="201"/>
      <c r="BE370" s="201"/>
      <c r="BH370" s="28"/>
    </row>
    <row r="371" spans="1:60" ht="9" customHeight="1" thickTop="1" thickBot="1">
      <c r="A371" s="11"/>
      <c r="B371" s="11"/>
      <c r="C371" s="11"/>
      <c r="D371"/>
      <c r="E371"/>
      <c r="F371"/>
      <c r="G371"/>
      <c r="H371"/>
      <c r="I371"/>
      <c r="J371"/>
      <c r="K371"/>
      <c r="L371"/>
      <c r="M371"/>
      <c r="N371"/>
      <c r="O371"/>
      <c r="P371"/>
      <c r="Q371"/>
      <c r="R371"/>
      <c r="T371" s="20"/>
      <c r="AR371" s="18"/>
      <c r="AS371" s="18"/>
      <c r="AT371" s="18"/>
      <c r="AU371" s="18"/>
      <c r="AV371" s="18"/>
      <c r="AW371" s="18"/>
      <c r="AX371" s="18"/>
      <c r="AY371" s="18"/>
      <c r="AZ371" s="18"/>
      <c r="BA371" s="18"/>
      <c r="BB371" s="18"/>
      <c r="BC371" s="18"/>
      <c r="BD371" s="18"/>
      <c r="BE371" s="18"/>
      <c r="BH371" s="28"/>
    </row>
    <row r="372" spans="1:60" s="11" customFormat="1" ht="15" customHeight="1" thickTop="1" thickBot="1">
      <c r="D372"/>
      <c r="E372" s="136">
        <v>0</v>
      </c>
      <c r="F372" s="137"/>
      <c r="G372" s="46"/>
      <c r="H372" s="87" t="s">
        <v>45</v>
      </c>
      <c r="I372" s="88">
        <f>VLOOKUP(E372,$B$20:$C$69,2,0)</f>
        <v>0</v>
      </c>
      <c r="J372" s="62">
        <f>J$16</f>
        <v>41729</v>
      </c>
      <c r="K372" s="62">
        <f t="shared" ref="K372:P372" si="593">K$16</f>
        <v>41730</v>
      </c>
      <c r="L372" s="62">
        <f t="shared" si="593"/>
        <v>41731</v>
      </c>
      <c r="M372" s="62">
        <f t="shared" si="593"/>
        <v>41732</v>
      </c>
      <c r="N372" s="62">
        <f t="shared" si="593"/>
        <v>41733</v>
      </c>
      <c r="O372" s="62">
        <f t="shared" si="593"/>
        <v>41734</v>
      </c>
      <c r="P372" s="62">
        <f t="shared" si="593"/>
        <v>41735</v>
      </c>
      <c r="Q372" s="134" t="s">
        <v>46</v>
      </c>
      <c r="R372"/>
      <c r="S372" s="1"/>
      <c r="T372" s="21" t="s">
        <v>47</v>
      </c>
      <c r="U372" s="13">
        <f t="shared" ref="U372" si="594">IF(ISBLANK(J376)=TRUE,(J374-J373)*24,(J374-J373)*24-$G376/60)</f>
        <v>0</v>
      </c>
      <c r="V372" s="13">
        <f t="shared" ref="V372" si="595">IF(ISBLANK(K376)=TRUE,(K374-K373)*24,(K374-K373)*24-$G376/60)</f>
        <v>0</v>
      </c>
      <c r="W372" s="13">
        <f t="shared" ref="W372" si="596">IF(ISBLANK(L376)=TRUE,(L374-L373)*24,(L374-L373)*24-$G376/60)</f>
        <v>0</v>
      </c>
      <c r="X372" s="13">
        <f t="shared" ref="X372" si="597">IF(ISBLANK(M376)=TRUE,(M374-M373)*24,(M374-M373)*24-$G376/60)</f>
        <v>0</v>
      </c>
      <c r="Y372" s="13">
        <f t="shared" ref="Y372" si="598">IF(ISBLANK(N376)=TRUE,(N374-N373)*24,(N374-N373)*24-$G376/60)</f>
        <v>0</v>
      </c>
      <c r="Z372" s="13">
        <f t="shared" ref="Z372" si="599">IF(ISBLANK(O376)=TRUE,(O374-O373)*24,(O374-O373)*24-$G376/60)</f>
        <v>0</v>
      </c>
      <c r="AA372" s="13">
        <f t="shared" ref="AA372" si="600">IF(ISBLANK(P376)=TRUE,(P374-P373)*24,(P374-P373)*24-$G376/60)</f>
        <v>0</v>
      </c>
      <c r="AB372" s="13">
        <f>SUM(U372:AA372)</f>
        <v>0</v>
      </c>
      <c r="AC372" s="28" t="s">
        <v>48</v>
      </c>
      <c r="AD372" s="194">
        <f>MIN(Q374,40)</f>
        <v>0</v>
      </c>
      <c r="AE372" s="195"/>
      <c r="AF372" s="16">
        <f>AF364</f>
        <v>10</v>
      </c>
      <c r="AG372" s="195">
        <f>IF(U375=AF372,U374,0)</f>
        <v>0</v>
      </c>
      <c r="AH372" s="195">
        <f>IF(V375=AF372,V374,0)</f>
        <v>0</v>
      </c>
      <c r="AI372" s="195">
        <f>IF(W375=AF372,W374,0)</f>
        <v>0</v>
      </c>
      <c r="AJ372" s="195">
        <f>IF(X375=AF372,X374,0)</f>
        <v>0</v>
      </c>
      <c r="AK372" s="195">
        <f>IF(Y375=AF372,Y374,0)</f>
        <v>0</v>
      </c>
      <c r="AL372" s="195">
        <f>IF(Z375=AF372,Z374,0)</f>
        <v>0</v>
      </c>
      <c r="AM372" s="195">
        <f>IF(AA375=AF372,AA374,0)</f>
        <v>0</v>
      </c>
      <c r="AN372" s="195"/>
      <c r="AO372" s="115">
        <f>SUM(AG372:AM378)</f>
        <v>0</v>
      </c>
      <c r="AP372" s="1"/>
      <c r="AQ372" s="1"/>
      <c r="AR372" s="18"/>
      <c r="AS372" s="18"/>
      <c r="AT372" s="18"/>
      <c r="AU372" s="18"/>
      <c r="AV372" s="18"/>
      <c r="AW372" s="18"/>
      <c r="AX372" s="18"/>
      <c r="AY372" s="18"/>
      <c r="AZ372" s="18"/>
      <c r="BA372" s="18"/>
      <c r="BB372" s="18"/>
      <c r="BC372" s="18"/>
      <c r="BD372" s="18"/>
      <c r="BE372" s="18"/>
    </row>
    <row r="373" spans="1:60" s="10" customFormat="1" ht="15" customHeight="1">
      <c r="A373" s="11"/>
      <c r="B373" s="11"/>
      <c r="C373" s="11"/>
      <c r="D373"/>
      <c r="E373" s="90" t="s">
        <v>49</v>
      </c>
      <c r="F373" s="91">
        <f>(VLOOKUP(E372,'Employee Data'!$J$5:$L$54,2,0))</f>
        <v>0</v>
      </c>
      <c r="G373" s="58" t="s">
        <v>50</v>
      </c>
      <c r="H373" s="57"/>
      <c r="I373" s="35" t="s">
        <v>51</v>
      </c>
      <c r="J373" s="114"/>
      <c r="K373" s="114"/>
      <c r="L373" s="114"/>
      <c r="M373" s="114"/>
      <c r="N373" s="114"/>
      <c r="O373" s="114"/>
      <c r="P373" s="114"/>
      <c r="Q373" s="135"/>
      <c r="R373" s="89"/>
      <c r="S373" s="1"/>
      <c r="T373" s="196" t="b">
        <v>0</v>
      </c>
      <c r="U373" s="60" t="b">
        <v>0</v>
      </c>
      <c r="V373" s="60" t="b">
        <v>0</v>
      </c>
      <c r="W373" s="60" t="b">
        <v>0</v>
      </c>
      <c r="X373" s="60" t="b">
        <v>0</v>
      </c>
      <c r="Y373" s="60" t="b">
        <v>0</v>
      </c>
      <c r="Z373" s="60" t="b">
        <v>0</v>
      </c>
      <c r="AA373" s="60" t="b">
        <v>0</v>
      </c>
      <c r="AB373" s="12"/>
      <c r="AC373" s="28" t="s">
        <v>52</v>
      </c>
      <c r="AD373" s="194">
        <f>MAX(Q374-AD372,0)</f>
        <v>0</v>
      </c>
      <c r="AE373" s="195">
        <f t="shared" ref="AE373" si="601">IF(T373=TRUE,0,AD373*F373*1.5)</f>
        <v>0</v>
      </c>
      <c r="AF373" s="16">
        <f t="shared" ref="AF373:AF378" si="602">AF365</f>
        <v>20</v>
      </c>
      <c r="AG373" s="195">
        <f>IF(U375=AF373,U374,0)</f>
        <v>0</v>
      </c>
      <c r="AH373" s="195">
        <f>IF(V375=AF373,V374,0)</f>
        <v>0</v>
      </c>
      <c r="AI373" s="195">
        <f>IF(W375=AF373,W374,0)</f>
        <v>0</v>
      </c>
      <c r="AJ373" s="195">
        <f>IF(X375=AF373,X374,0)</f>
        <v>0</v>
      </c>
      <c r="AK373" s="195">
        <f>IF(Y375=AF373,Y374,0)</f>
        <v>0</v>
      </c>
      <c r="AL373" s="195">
        <f>IF(Z375=AF373,Z374,0)</f>
        <v>0</v>
      </c>
      <c r="AM373" s="195">
        <f>IF(AA375=AF373,AA374,0)</f>
        <v>0</v>
      </c>
      <c r="AN373" s="195"/>
      <c r="AO373" s="115"/>
      <c r="AP373" s="1"/>
      <c r="AQ373" s="1"/>
      <c r="AR373" s="19"/>
      <c r="AS373" s="19"/>
      <c r="AT373" s="19"/>
      <c r="AU373" s="19"/>
      <c r="AV373" s="19"/>
      <c r="AW373" s="19"/>
      <c r="AX373" s="19"/>
      <c r="AY373" s="19"/>
      <c r="AZ373" s="19"/>
      <c r="BA373" s="19"/>
      <c r="BB373" s="19"/>
      <c r="BC373" s="19"/>
      <c r="BD373" s="19"/>
      <c r="BE373" s="19"/>
      <c r="BF373" s="28"/>
      <c r="BG373" s="28"/>
      <c r="BH373" s="28"/>
    </row>
    <row r="374" spans="1:60" s="10" customFormat="1" ht="15" customHeight="1">
      <c r="A374" s="11"/>
      <c r="B374" s="11"/>
      <c r="C374" s="11"/>
      <c r="D374"/>
      <c r="E374" s="90" t="s">
        <v>53</v>
      </c>
      <c r="F374" s="91">
        <f>(VLOOKUP(E372,'Employee Data'!$J$5:$L$54,3,0))</f>
        <v>0</v>
      </c>
      <c r="G374" s="58" t="s">
        <v>54</v>
      </c>
      <c r="H374" s="57"/>
      <c r="I374" s="35" t="s">
        <v>55</v>
      </c>
      <c r="J374" s="114"/>
      <c r="K374" s="114"/>
      <c r="L374" s="114"/>
      <c r="M374" s="114"/>
      <c r="N374" s="114"/>
      <c r="O374" s="114"/>
      <c r="P374" s="114"/>
      <c r="Q374" s="138">
        <f>AB372</f>
        <v>0</v>
      </c>
      <c r="R374" s="89"/>
      <c r="S374" s="1"/>
      <c r="T374" s="21" t="s">
        <v>25</v>
      </c>
      <c r="U374" s="13">
        <f t="shared" ref="U374:AA374" si="603">IF($T373=TRUE,$F373*40/7,IF(U373=TRUE,$F374*U372,$F373*U372))</f>
        <v>0</v>
      </c>
      <c r="V374" s="13">
        <f t="shared" si="603"/>
        <v>0</v>
      </c>
      <c r="W374" s="13">
        <f t="shared" si="603"/>
        <v>0</v>
      </c>
      <c r="X374" s="13">
        <f t="shared" si="603"/>
        <v>0</v>
      </c>
      <c r="Y374" s="13">
        <f t="shared" si="603"/>
        <v>0</v>
      </c>
      <c r="Z374" s="13">
        <f t="shared" si="603"/>
        <v>0</v>
      </c>
      <c r="AA374" s="13">
        <f t="shared" si="603"/>
        <v>0</v>
      </c>
      <c r="AB374" s="13"/>
      <c r="AC374" s="28"/>
      <c r="AD374" s="194"/>
      <c r="AE374" s="194"/>
      <c r="AF374" s="16">
        <f t="shared" si="602"/>
        <v>30</v>
      </c>
      <c r="AG374" s="195">
        <f>IF(U375=AF374,U374,0)</f>
        <v>0</v>
      </c>
      <c r="AH374" s="195">
        <f>IF(V375=AF374,V374,0)</f>
        <v>0</v>
      </c>
      <c r="AI374" s="195">
        <f>IF(W375=AF374,W374,0)</f>
        <v>0</v>
      </c>
      <c r="AJ374" s="195">
        <f>IF(X375=AF374,X374,0)</f>
        <v>0</v>
      </c>
      <c r="AK374" s="195">
        <f>IF(Y375=AF374,Y374,0)</f>
        <v>0</v>
      </c>
      <c r="AL374" s="195">
        <f>IF(Z375=AF374,Z374,0)</f>
        <v>0</v>
      </c>
      <c r="AM374" s="195">
        <f>IF(AA375=AF374,AA374,0)</f>
        <v>0</v>
      </c>
      <c r="AN374" s="195"/>
      <c r="AO374" s="115"/>
      <c r="AP374" s="1"/>
      <c r="AQ374" s="1"/>
      <c r="AR374" s="201"/>
      <c r="AS374" s="201"/>
      <c r="AT374" s="201"/>
      <c r="AU374" s="201"/>
      <c r="AV374" s="201"/>
      <c r="AW374" s="201"/>
      <c r="AX374" s="201"/>
      <c r="AY374" s="201"/>
      <c r="AZ374" s="201"/>
      <c r="BA374" s="201"/>
      <c r="BB374" s="201"/>
      <c r="BC374" s="201"/>
      <c r="BD374" s="201"/>
      <c r="BE374" s="201"/>
      <c r="BF374" s="28"/>
      <c r="BG374" s="28"/>
      <c r="BH374" s="28"/>
    </row>
    <row r="375" spans="1:60" s="10" customFormat="1" ht="15" customHeight="1" thickBot="1">
      <c r="A375" s="11"/>
      <c r="B375" s="11"/>
      <c r="C375" s="11"/>
      <c r="D375"/>
      <c r="E375" s="36"/>
      <c r="F375" s="34"/>
      <c r="G375" s="197"/>
      <c r="H375" s="59" t="b">
        <v>0</v>
      </c>
      <c r="I375" s="198"/>
      <c r="J375" s="56" t="s">
        <v>62</v>
      </c>
      <c r="K375" s="56" t="s">
        <v>62</v>
      </c>
      <c r="L375" s="56" t="s">
        <v>62</v>
      </c>
      <c r="M375" s="56" t="s">
        <v>62</v>
      </c>
      <c r="N375" s="56" t="s">
        <v>62</v>
      </c>
      <c r="O375" s="56" t="s">
        <v>62</v>
      </c>
      <c r="P375" s="56" t="s">
        <v>62</v>
      </c>
      <c r="Q375" s="139"/>
      <c r="R375"/>
      <c r="S375" s="1"/>
      <c r="T375" s="21" t="s">
        <v>57</v>
      </c>
      <c r="U375" s="12">
        <f t="shared" ref="U375" si="604">IF(ISBLANK(J378)=TRUE,$I372,J378)</f>
        <v>0</v>
      </c>
      <c r="V375" s="12">
        <f t="shared" ref="V375" si="605">IF(ISBLANK(K378)=TRUE,$I372,K378)</f>
        <v>0</v>
      </c>
      <c r="W375" s="12">
        <f t="shared" ref="W375" si="606">IF(ISBLANK(L378)=TRUE,$I372,L378)</f>
        <v>0</v>
      </c>
      <c r="X375" s="12">
        <f t="shared" ref="X375" si="607">IF(ISBLANK(M378)=TRUE,$I372,M378)</f>
        <v>0</v>
      </c>
      <c r="Y375" s="12">
        <f t="shared" ref="Y375" si="608">IF(ISBLANK(N378)=TRUE,$I372,N378)</f>
        <v>0</v>
      </c>
      <c r="Z375" s="12">
        <f t="shared" ref="Z375" si="609">IF(ISBLANK(O378)=TRUE,$I372,O378)</f>
        <v>0</v>
      </c>
      <c r="AA375" s="12">
        <f t="shared" ref="AA375" si="610">IF(ISBLANK(P378)=TRUE,$I372,P378)</f>
        <v>0</v>
      </c>
      <c r="AB375" s="14"/>
      <c r="AC375" s="28"/>
      <c r="AD375" s="194"/>
      <c r="AE375" s="194"/>
      <c r="AF375" s="16">
        <f t="shared" si="602"/>
        <v>40</v>
      </c>
      <c r="AG375" s="195">
        <f>IF(U375=AF375,U374,0)</f>
        <v>0</v>
      </c>
      <c r="AH375" s="195">
        <f>IF(V375=AF375,V374,0)</f>
        <v>0</v>
      </c>
      <c r="AI375" s="195">
        <f>IF(W375=AF375,W374,0)</f>
        <v>0</v>
      </c>
      <c r="AJ375" s="195">
        <f>IF(X375=AF375,X374,0)</f>
        <v>0</v>
      </c>
      <c r="AK375" s="195">
        <f>IF(Y375=AF375,Y374,0)</f>
        <v>0</v>
      </c>
      <c r="AL375" s="195">
        <f>IF(Z375=AF375,Z374,0)</f>
        <v>0</v>
      </c>
      <c r="AM375" s="195">
        <f>IF(AA375=AF375,AA374,0)</f>
        <v>0</v>
      </c>
      <c r="AN375" s="195"/>
      <c r="AO375" s="115"/>
      <c r="AP375" s="1"/>
      <c r="AQ375" s="1"/>
      <c r="AR375" s="201"/>
      <c r="AS375" s="201"/>
      <c r="AT375" s="201"/>
      <c r="AU375" s="201"/>
      <c r="AV375" s="201"/>
      <c r="AW375" s="201"/>
      <c r="AX375" s="201"/>
      <c r="AY375" s="201"/>
      <c r="AZ375" s="201"/>
      <c r="BA375" s="201"/>
      <c r="BB375" s="201"/>
      <c r="BC375" s="201"/>
      <c r="BD375" s="201"/>
      <c r="BE375" s="201"/>
      <c r="BF375" s="28"/>
      <c r="BG375" s="28"/>
      <c r="BH375" s="28"/>
    </row>
    <row r="376" spans="1:60" s="10" customFormat="1" ht="15" customHeight="1" thickBot="1">
      <c r="A376" s="11"/>
      <c r="B376" s="11"/>
      <c r="C376" s="11"/>
      <c r="D376"/>
      <c r="E376" s="141" t="s">
        <v>58</v>
      </c>
      <c r="F376" s="142"/>
      <c r="G376" s="92"/>
      <c r="H376" s="93"/>
      <c r="I376" s="94" t="s">
        <v>59</v>
      </c>
      <c r="J376" s="114"/>
      <c r="K376" s="104"/>
      <c r="L376" s="104"/>
      <c r="M376" s="104"/>
      <c r="N376" s="104"/>
      <c r="O376" s="104"/>
      <c r="P376" s="104"/>
      <c r="Q376" s="139"/>
      <c r="R376"/>
      <c r="S376" s="1"/>
      <c r="T376" s="199"/>
      <c r="U376" s="28"/>
      <c r="V376" s="28"/>
      <c r="W376" s="28"/>
      <c r="X376" s="28"/>
      <c r="Y376" s="28"/>
      <c r="Z376" s="28"/>
      <c r="AA376" s="28"/>
      <c r="AB376" s="12"/>
      <c r="AC376" s="28"/>
      <c r="AD376" s="200"/>
      <c r="AE376" s="200"/>
      <c r="AF376" s="16">
        <f t="shared" si="602"/>
        <v>60</v>
      </c>
      <c r="AG376" s="195">
        <f>IF(U375=AF376,U374,0)</f>
        <v>0</v>
      </c>
      <c r="AH376" s="195">
        <f>IF(V375=AF376,V374,0)</f>
        <v>0</v>
      </c>
      <c r="AI376" s="195">
        <f>IF(W375=AF376,W374,0)</f>
        <v>0</v>
      </c>
      <c r="AJ376" s="195">
        <f>IF(X375=AF376,X374,0)</f>
        <v>0</v>
      </c>
      <c r="AK376" s="195">
        <f>IF(Y375=AF376,Y374,0)</f>
        <v>0</v>
      </c>
      <c r="AL376" s="195">
        <f>IF(Z375=AF376,Z374,0)</f>
        <v>0</v>
      </c>
      <c r="AM376" s="195">
        <f>IF(AA375=AF376,AA374,0)</f>
        <v>0</v>
      </c>
      <c r="AN376" s="195"/>
      <c r="AO376" s="115"/>
      <c r="AP376" s="1"/>
      <c r="AQ376" s="1"/>
      <c r="AR376" s="201"/>
      <c r="AS376" s="201"/>
      <c r="AT376" s="201"/>
      <c r="AU376" s="201"/>
      <c r="AV376" s="201"/>
      <c r="AW376" s="201"/>
      <c r="AX376" s="201"/>
      <c r="AY376" s="201"/>
      <c r="AZ376" s="201"/>
      <c r="BA376" s="201"/>
      <c r="BB376" s="201"/>
      <c r="BC376" s="201"/>
      <c r="BD376" s="201"/>
      <c r="BE376" s="201"/>
      <c r="BF376" s="28"/>
      <c r="BG376" s="28"/>
      <c r="BH376" s="28"/>
    </row>
    <row r="377" spans="1:60" s="10" customFormat="1" ht="15" customHeight="1">
      <c r="A377" s="11"/>
      <c r="B377" s="11"/>
      <c r="C377" s="11"/>
      <c r="D377"/>
      <c r="E377" s="95"/>
      <c r="F377" s="96"/>
      <c r="G377" s="97"/>
      <c r="H377" s="93"/>
      <c r="I377" s="98" t="s">
        <v>60</v>
      </c>
      <c r="J377" s="104"/>
      <c r="K377" s="104"/>
      <c r="L377" s="104"/>
      <c r="M377" s="104"/>
      <c r="N377" s="104"/>
      <c r="O377" s="104"/>
      <c r="P377" s="104"/>
      <c r="Q377" s="139"/>
      <c r="R377"/>
      <c r="S377" s="1"/>
      <c r="T377" s="21"/>
      <c r="U377" s="12"/>
      <c r="V377" s="12"/>
      <c r="W377" s="12"/>
      <c r="X377" s="12"/>
      <c r="Y377" s="12"/>
      <c r="Z377" s="12"/>
      <c r="AA377" s="12"/>
      <c r="AB377" s="12"/>
      <c r="AC377" s="28"/>
      <c r="AD377" s="200"/>
      <c r="AE377" s="200"/>
      <c r="AF377" s="16">
        <f t="shared" si="602"/>
        <v>70</v>
      </c>
      <c r="AG377" s="195">
        <f>IF(U375=AF377,U374,0)</f>
        <v>0</v>
      </c>
      <c r="AH377" s="195">
        <f>IF(V375=AF377,V374,0)</f>
        <v>0</v>
      </c>
      <c r="AI377" s="195">
        <f>IF(W375=AF377,W374,0)</f>
        <v>0</v>
      </c>
      <c r="AJ377" s="195">
        <f>IF(X375=AF377,X374,0)</f>
        <v>0</v>
      </c>
      <c r="AK377" s="195">
        <f>IF(Y375=AF377,Y374,0)</f>
        <v>0</v>
      </c>
      <c r="AL377" s="195">
        <f>IF(Z375=AF377,Z374,0)</f>
        <v>0</v>
      </c>
      <c r="AM377" s="195">
        <f>IF(AA375=AF377,AA374,0)</f>
        <v>0</v>
      </c>
      <c r="AN377" s="195"/>
      <c r="AO377" s="115"/>
      <c r="AP377" s="1"/>
      <c r="AQ377" s="1"/>
      <c r="AR377" s="201"/>
      <c r="AS377" s="201"/>
      <c r="AT377" s="201"/>
      <c r="AU377" s="201"/>
      <c r="AV377" s="201"/>
      <c r="AW377" s="201"/>
      <c r="AX377" s="201"/>
      <c r="AY377" s="201"/>
      <c r="AZ377" s="201"/>
      <c r="BA377" s="201"/>
      <c r="BB377" s="201"/>
      <c r="BC377" s="201"/>
      <c r="BD377" s="201"/>
      <c r="BE377" s="201"/>
      <c r="BF377" s="28"/>
      <c r="BG377" s="28"/>
      <c r="BH377" s="28"/>
    </row>
    <row r="378" spans="1:60" ht="15" customHeight="1" thickBot="1">
      <c r="B378" s="11"/>
      <c r="C378" s="11"/>
      <c r="D378"/>
      <c r="E378" s="99"/>
      <c r="F378" s="100"/>
      <c r="G378" s="101"/>
      <c r="H378" s="102"/>
      <c r="I378" s="103" t="s">
        <v>61</v>
      </c>
      <c r="J378" s="105"/>
      <c r="K378" s="105"/>
      <c r="L378" s="105"/>
      <c r="M378" s="105"/>
      <c r="N378" s="105"/>
      <c r="O378" s="105"/>
      <c r="P378" s="105"/>
      <c r="Q378" s="140"/>
      <c r="R378"/>
      <c r="T378" s="199"/>
      <c r="AF378" s="16">
        <f t="shared" si="602"/>
        <v>0</v>
      </c>
      <c r="AG378" s="195">
        <f>IF(U375=AF378,U374,0)</f>
        <v>0</v>
      </c>
      <c r="AH378" s="195">
        <f>IF(V375=AF378,V374,0)</f>
        <v>0</v>
      </c>
      <c r="AI378" s="195">
        <f>IF(W375=AF378,W374,0)</f>
        <v>0</v>
      </c>
      <c r="AJ378" s="195">
        <f>IF(X375=AF378,X374,0)</f>
        <v>0</v>
      </c>
      <c r="AK378" s="195">
        <f>IF(Y375=AF378,Y374,0)</f>
        <v>0</v>
      </c>
      <c r="AL378" s="195">
        <f>IF(Z375=AF378,Z374,0)</f>
        <v>0</v>
      </c>
      <c r="AM378" s="195">
        <f>IF(AA375=AF378,AA374,0)</f>
        <v>0</v>
      </c>
      <c r="AN378" s="195"/>
      <c r="AR378" s="201"/>
      <c r="AS378" s="201"/>
      <c r="AT378" s="201"/>
      <c r="AU378" s="201"/>
      <c r="AV378" s="201"/>
      <c r="AW378" s="201"/>
      <c r="AX378" s="201"/>
      <c r="AY378" s="201"/>
      <c r="AZ378" s="201"/>
      <c r="BA378" s="201"/>
      <c r="BB378" s="201"/>
      <c r="BC378" s="201"/>
      <c r="BD378" s="201"/>
      <c r="BE378" s="201"/>
      <c r="BH378" s="28"/>
    </row>
    <row r="379" spans="1:60" ht="9" customHeight="1" thickTop="1" thickBot="1">
      <c r="A379" s="11"/>
      <c r="B379" s="11"/>
      <c r="C379" s="11"/>
      <c r="D379"/>
      <c r="E379"/>
      <c r="F379"/>
      <c r="G379"/>
      <c r="H379"/>
      <c r="I379"/>
      <c r="J379"/>
      <c r="K379"/>
      <c r="L379"/>
      <c r="M379"/>
      <c r="N379"/>
      <c r="O379"/>
      <c r="P379"/>
      <c r="Q379"/>
      <c r="R379"/>
      <c r="T379" s="20"/>
      <c r="AR379" s="18"/>
      <c r="AS379" s="18"/>
      <c r="AT379" s="18"/>
      <c r="AU379" s="18"/>
      <c r="AV379" s="18"/>
      <c r="AW379" s="18"/>
      <c r="AX379" s="18"/>
      <c r="AY379" s="18"/>
      <c r="AZ379" s="18"/>
      <c r="BA379" s="18"/>
      <c r="BB379" s="18"/>
      <c r="BC379" s="18"/>
      <c r="BD379" s="18"/>
      <c r="BE379" s="18"/>
      <c r="BH379" s="28"/>
    </row>
    <row r="380" spans="1:60" s="11" customFormat="1" ht="15" customHeight="1" thickTop="1" thickBot="1">
      <c r="D380"/>
      <c r="E380" s="136">
        <v>0</v>
      </c>
      <c r="F380" s="137"/>
      <c r="G380" s="46"/>
      <c r="H380" s="87" t="s">
        <v>45</v>
      </c>
      <c r="I380" s="88">
        <f>VLOOKUP(E380,$B$20:$C$69,2,0)</f>
        <v>0</v>
      </c>
      <c r="J380" s="62">
        <f>J$16</f>
        <v>41729</v>
      </c>
      <c r="K380" s="62">
        <f t="shared" ref="K380:P380" si="611">K$16</f>
        <v>41730</v>
      </c>
      <c r="L380" s="62">
        <f t="shared" si="611"/>
        <v>41731</v>
      </c>
      <c r="M380" s="62">
        <f t="shared" si="611"/>
        <v>41732</v>
      </c>
      <c r="N380" s="62">
        <f t="shared" si="611"/>
        <v>41733</v>
      </c>
      <c r="O380" s="62">
        <f t="shared" si="611"/>
        <v>41734</v>
      </c>
      <c r="P380" s="62">
        <f t="shared" si="611"/>
        <v>41735</v>
      </c>
      <c r="Q380" s="134" t="s">
        <v>46</v>
      </c>
      <c r="R380"/>
      <c r="S380" s="1"/>
      <c r="T380" s="21" t="s">
        <v>47</v>
      </c>
      <c r="U380" s="13">
        <f t="shared" ref="U380" si="612">IF(ISBLANK(J384)=TRUE,(J382-J381)*24,(J382-J381)*24-$G384/60)</f>
        <v>0</v>
      </c>
      <c r="V380" s="13">
        <f t="shared" ref="V380" si="613">IF(ISBLANK(K384)=TRUE,(K382-K381)*24,(K382-K381)*24-$G384/60)</f>
        <v>0</v>
      </c>
      <c r="W380" s="13">
        <f t="shared" ref="W380" si="614">IF(ISBLANK(L384)=TRUE,(L382-L381)*24,(L382-L381)*24-$G384/60)</f>
        <v>0</v>
      </c>
      <c r="X380" s="13">
        <f t="shared" ref="X380" si="615">IF(ISBLANK(M384)=TRUE,(M382-M381)*24,(M382-M381)*24-$G384/60)</f>
        <v>0</v>
      </c>
      <c r="Y380" s="13">
        <f t="shared" ref="Y380" si="616">IF(ISBLANK(N384)=TRUE,(N382-N381)*24,(N382-N381)*24-$G384/60)</f>
        <v>0</v>
      </c>
      <c r="Z380" s="13">
        <f t="shared" ref="Z380" si="617">IF(ISBLANK(O384)=TRUE,(O382-O381)*24,(O382-O381)*24-$G384/60)</f>
        <v>0</v>
      </c>
      <c r="AA380" s="13">
        <f t="shared" ref="AA380" si="618">IF(ISBLANK(P384)=TRUE,(P382-P381)*24,(P382-P381)*24-$G384/60)</f>
        <v>0</v>
      </c>
      <c r="AB380" s="13">
        <f>SUM(U380:AA380)</f>
        <v>0</v>
      </c>
      <c r="AC380" s="28" t="s">
        <v>48</v>
      </c>
      <c r="AD380" s="194">
        <f>MIN(Q382,40)</f>
        <v>0</v>
      </c>
      <c r="AE380" s="195"/>
      <c r="AF380" s="16">
        <f>AF372</f>
        <v>10</v>
      </c>
      <c r="AG380" s="195">
        <f>IF(U383=AF380,U382,0)</f>
        <v>0</v>
      </c>
      <c r="AH380" s="195">
        <f>IF(V383=AF380,V382,0)</f>
        <v>0</v>
      </c>
      <c r="AI380" s="195">
        <f>IF(W383=AF380,W382,0)</f>
        <v>0</v>
      </c>
      <c r="AJ380" s="195">
        <f>IF(X383=AF380,X382,0)</f>
        <v>0</v>
      </c>
      <c r="AK380" s="195">
        <f>IF(Y383=AF380,Y382,0)</f>
        <v>0</v>
      </c>
      <c r="AL380" s="195">
        <f>IF(Z383=AF380,Z382,0)</f>
        <v>0</v>
      </c>
      <c r="AM380" s="195">
        <f>IF(AA383=AF380,AA382,0)</f>
        <v>0</v>
      </c>
      <c r="AN380" s="195"/>
      <c r="AO380" s="115">
        <f>SUM(AG380:AM386)</f>
        <v>0</v>
      </c>
      <c r="AP380" s="1"/>
      <c r="AQ380" s="1"/>
      <c r="AR380" s="18"/>
      <c r="AS380" s="18"/>
      <c r="AT380" s="18"/>
      <c r="AU380" s="18"/>
      <c r="AV380" s="18"/>
      <c r="AW380" s="18"/>
      <c r="AX380" s="18"/>
      <c r="AY380" s="18"/>
      <c r="AZ380" s="18"/>
      <c r="BA380" s="18"/>
      <c r="BB380" s="18"/>
      <c r="BC380" s="18"/>
      <c r="BD380" s="18"/>
      <c r="BE380" s="18"/>
    </row>
    <row r="381" spans="1:60" s="10" customFormat="1" ht="15" customHeight="1">
      <c r="A381" s="11"/>
      <c r="B381" s="11"/>
      <c r="C381" s="11"/>
      <c r="D381"/>
      <c r="E381" s="90" t="s">
        <v>49</v>
      </c>
      <c r="F381" s="91">
        <f>(VLOOKUP(E380,'Employee Data'!$J$5:$L$54,2,0))</f>
        <v>0</v>
      </c>
      <c r="G381" s="58" t="s">
        <v>50</v>
      </c>
      <c r="H381" s="57"/>
      <c r="I381" s="35" t="s">
        <v>51</v>
      </c>
      <c r="J381" s="114"/>
      <c r="K381" s="114"/>
      <c r="L381" s="114"/>
      <c r="M381" s="114"/>
      <c r="N381" s="114"/>
      <c r="O381" s="114"/>
      <c r="P381" s="114"/>
      <c r="Q381" s="135"/>
      <c r="R381" s="89"/>
      <c r="S381" s="1"/>
      <c r="T381" s="196" t="b">
        <v>0</v>
      </c>
      <c r="U381" s="60" t="b">
        <v>0</v>
      </c>
      <c r="V381" s="60" t="b">
        <v>0</v>
      </c>
      <c r="W381" s="60" t="b">
        <v>0</v>
      </c>
      <c r="X381" s="60" t="b">
        <v>0</v>
      </c>
      <c r="Y381" s="60" t="b">
        <v>0</v>
      </c>
      <c r="Z381" s="60" t="b">
        <v>0</v>
      </c>
      <c r="AA381" s="60" t="b">
        <v>0</v>
      </c>
      <c r="AB381" s="12"/>
      <c r="AC381" s="28" t="s">
        <v>52</v>
      </c>
      <c r="AD381" s="194">
        <f>MAX(Q382-AD380,0)</f>
        <v>0</v>
      </c>
      <c r="AE381" s="195">
        <f t="shared" ref="AE381" si="619">IF(T381=TRUE,0,AD381*F381*1.5)</f>
        <v>0</v>
      </c>
      <c r="AF381" s="16">
        <f t="shared" ref="AF381:AF386" si="620">AF373</f>
        <v>20</v>
      </c>
      <c r="AG381" s="195">
        <f>IF(U383=AF381,U382,0)</f>
        <v>0</v>
      </c>
      <c r="AH381" s="195">
        <f>IF(V383=AF381,V382,0)</f>
        <v>0</v>
      </c>
      <c r="AI381" s="195">
        <f>IF(W383=AF381,W382,0)</f>
        <v>0</v>
      </c>
      <c r="AJ381" s="195">
        <f>IF(X383=AF381,X382,0)</f>
        <v>0</v>
      </c>
      <c r="AK381" s="195">
        <f>IF(Y383=AF381,Y382,0)</f>
        <v>0</v>
      </c>
      <c r="AL381" s="195">
        <f>IF(Z383=AF381,Z382,0)</f>
        <v>0</v>
      </c>
      <c r="AM381" s="195">
        <f>IF(AA383=AF381,AA382,0)</f>
        <v>0</v>
      </c>
      <c r="AN381" s="195"/>
      <c r="AO381" s="115"/>
      <c r="AP381" s="1"/>
      <c r="AQ381" s="1"/>
      <c r="AR381" s="19"/>
      <c r="AS381" s="19"/>
      <c r="AT381" s="19"/>
      <c r="AU381" s="19"/>
      <c r="AV381" s="19"/>
      <c r="AW381" s="19"/>
      <c r="AX381" s="19"/>
      <c r="AY381" s="19"/>
      <c r="AZ381" s="19"/>
      <c r="BA381" s="19"/>
      <c r="BB381" s="19"/>
      <c r="BC381" s="19"/>
      <c r="BD381" s="19"/>
      <c r="BE381" s="19"/>
      <c r="BF381" s="28"/>
      <c r="BG381" s="28"/>
      <c r="BH381" s="28"/>
    </row>
    <row r="382" spans="1:60" s="10" customFormat="1" ht="15" customHeight="1">
      <c r="A382" s="11"/>
      <c r="B382" s="11"/>
      <c r="C382" s="11"/>
      <c r="D382"/>
      <c r="E382" s="90" t="s">
        <v>53</v>
      </c>
      <c r="F382" s="91">
        <f>(VLOOKUP(E380,'Employee Data'!$J$5:$L$54,3,0))</f>
        <v>0</v>
      </c>
      <c r="G382" s="58" t="s">
        <v>54</v>
      </c>
      <c r="H382" s="57"/>
      <c r="I382" s="35" t="s">
        <v>55</v>
      </c>
      <c r="J382" s="114"/>
      <c r="K382" s="114"/>
      <c r="L382" s="114"/>
      <c r="M382" s="114"/>
      <c r="N382" s="114"/>
      <c r="O382" s="114"/>
      <c r="P382" s="114"/>
      <c r="Q382" s="138">
        <f>AB380</f>
        <v>0</v>
      </c>
      <c r="R382" s="89"/>
      <c r="S382" s="1"/>
      <c r="T382" s="21" t="s">
        <v>25</v>
      </c>
      <c r="U382" s="13">
        <f t="shared" ref="U382:AA382" si="621">IF($T381=TRUE,$F381*40/7,IF(U381=TRUE,$F382*U380,$F381*U380))</f>
        <v>0</v>
      </c>
      <c r="V382" s="13">
        <f t="shared" si="621"/>
        <v>0</v>
      </c>
      <c r="W382" s="13">
        <f t="shared" si="621"/>
        <v>0</v>
      </c>
      <c r="X382" s="13">
        <f t="shared" si="621"/>
        <v>0</v>
      </c>
      <c r="Y382" s="13">
        <f t="shared" si="621"/>
        <v>0</v>
      </c>
      <c r="Z382" s="13">
        <f t="shared" si="621"/>
        <v>0</v>
      </c>
      <c r="AA382" s="13">
        <f t="shared" si="621"/>
        <v>0</v>
      </c>
      <c r="AB382" s="13"/>
      <c r="AC382" s="28"/>
      <c r="AD382" s="194"/>
      <c r="AE382" s="194"/>
      <c r="AF382" s="16">
        <f t="shared" si="620"/>
        <v>30</v>
      </c>
      <c r="AG382" s="195">
        <f>IF(U383=AF382,U382,0)</f>
        <v>0</v>
      </c>
      <c r="AH382" s="195">
        <f>IF(V383=AF382,V382,0)</f>
        <v>0</v>
      </c>
      <c r="AI382" s="195">
        <f>IF(W383=AF382,W382,0)</f>
        <v>0</v>
      </c>
      <c r="AJ382" s="195">
        <f>IF(X383=AF382,X382,0)</f>
        <v>0</v>
      </c>
      <c r="AK382" s="195">
        <f>IF(Y383=AF382,Y382,0)</f>
        <v>0</v>
      </c>
      <c r="AL382" s="195">
        <f>IF(Z383=AF382,Z382,0)</f>
        <v>0</v>
      </c>
      <c r="AM382" s="195">
        <f>IF(AA383=AF382,AA382,0)</f>
        <v>0</v>
      </c>
      <c r="AN382" s="195"/>
      <c r="AO382" s="115"/>
      <c r="AP382" s="1"/>
      <c r="AQ382" s="1"/>
      <c r="AR382" s="201"/>
      <c r="AS382" s="201"/>
      <c r="AT382" s="201"/>
      <c r="AU382" s="201"/>
      <c r="AV382" s="201"/>
      <c r="AW382" s="201"/>
      <c r="AX382" s="201"/>
      <c r="AY382" s="201"/>
      <c r="AZ382" s="201"/>
      <c r="BA382" s="201"/>
      <c r="BB382" s="201"/>
      <c r="BC382" s="201"/>
      <c r="BD382" s="201"/>
      <c r="BE382" s="201"/>
      <c r="BF382" s="28"/>
      <c r="BG382" s="28"/>
      <c r="BH382" s="28"/>
    </row>
    <row r="383" spans="1:60" s="10" customFormat="1" ht="15" customHeight="1" thickBot="1">
      <c r="A383" s="11"/>
      <c r="B383" s="11"/>
      <c r="C383" s="11"/>
      <c r="D383"/>
      <c r="E383" s="36"/>
      <c r="F383" s="34"/>
      <c r="G383" s="197"/>
      <c r="H383" s="59" t="b">
        <v>0</v>
      </c>
      <c r="I383" s="198"/>
      <c r="J383" s="56" t="s">
        <v>62</v>
      </c>
      <c r="K383" s="56" t="s">
        <v>62</v>
      </c>
      <c r="L383" s="56" t="s">
        <v>62</v>
      </c>
      <c r="M383" s="56" t="s">
        <v>62</v>
      </c>
      <c r="N383" s="56" t="s">
        <v>62</v>
      </c>
      <c r="O383" s="56" t="s">
        <v>62</v>
      </c>
      <c r="P383" s="56" t="s">
        <v>62</v>
      </c>
      <c r="Q383" s="139"/>
      <c r="R383"/>
      <c r="S383" s="1"/>
      <c r="T383" s="21" t="s">
        <v>57</v>
      </c>
      <c r="U383" s="12">
        <f t="shared" ref="U383" si="622">IF(ISBLANK(J386)=TRUE,$I380,J386)</f>
        <v>0</v>
      </c>
      <c r="V383" s="12">
        <f t="shared" ref="V383" si="623">IF(ISBLANK(K386)=TRUE,$I380,K386)</f>
        <v>0</v>
      </c>
      <c r="W383" s="12">
        <f t="shared" ref="W383" si="624">IF(ISBLANK(L386)=TRUE,$I380,L386)</f>
        <v>0</v>
      </c>
      <c r="X383" s="12">
        <f t="shared" ref="X383" si="625">IF(ISBLANK(M386)=TRUE,$I380,M386)</f>
        <v>0</v>
      </c>
      <c r="Y383" s="12">
        <f t="shared" ref="Y383" si="626">IF(ISBLANK(N386)=TRUE,$I380,N386)</f>
        <v>0</v>
      </c>
      <c r="Z383" s="12">
        <f t="shared" ref="Z383" si="627">IF(ISBLANK(O386)=TRUE,$I380,O386)</f>
        <v>0</v>
      </c>
      <c r="AA383" s="12">
        <f t="shared" ref="AA383" si="628">IF(ISBLANK(P386)=TRUE,$I380,P386)</f>
        <v>0</v>
      </c>
      <c r="AB383" s="14"/>
      <c r="AC383" s="28"/>
      <c r="AD383" s="194"/>
      <c r="AE383" s="194"/>
      <c r="AF383" s="16">
        <f t="shared" si="620"/>
        <v>40</v>
      </c>
      <c r="AG383" s="195">
        <f>IF(U383=AF383,U382,0)</f>
        <v>0</v>
      </c>
      <c r="AH383" s="195">
        <f>IF(V383=AF383,V382,0)</f>
        <v>0</v>
      </c>
      <c r="AI383" s="195">
        <f>IF(W383=AF383,W382,0)</f>
        <v>0</v>
      </c>
      <c r="AJ383" s="195">
        <f>IF(X383=AF383,X382,0)</f>
        <v>0</v>
      </c>
      <c r="AK383" s="195">
        <f>IF(Y383=AF383,Y382,0)</f>
        <v>0</v>
      </c>
      <c r="AL383" s="195">
        <f>IF(Z383=AF383,Z382,0)</f>
        <v>0</v>
      </c>
      <c r="AM383" s="195">
        <f>IF(AA383=AF383,AA382,0)</f>
        <v>0</v>
      </c>
      <c r="AN383" s="195"/>
      <c r="AO383" s="115"/>
      <c r="AP383" s="1"/>
      <c r="AQ383" s="1"/>
      <c r="AR383" s="201"/>
      <c r="AS383" s="201"/>
      <c r="AT383" s="201"/>
      <c r="AU383" s="201"/>
      <c r="AV383" s="201"/>
      <c r="AW383" s="201"/>
      <c r="AX383" s="201"/>
      <c r="AY383" s="201"/>
      <c r="AZ383" s="201"/>
      <c r="BA383" s="201"/>
      <c r="BB383" s="201"/>
      <c r="BC383" s="201"/>
      <c r="BD383" s="201"/>
      <c r="BE383" s="201"/>
      <c r="BF383" s="28"/>
      <c r="BG383" s="28"/>
      <c r="BH383" s="28"/>
    </row>
    <row r="384" spans="1:60" s="10" customFormat="1" ht="15" customHeight="1" thickBot="1">
      <c r="A384" s="11"/>
      <c r="B384" s="11"/>
      <c r="C384" s="11"/>
      <c r="D384"/>
      <c r="E384" s="141" t="s">
        <v>58</v>
      </c>
      <c r="F384" s="142"/>
      <c r="G384" s="92"/>
      <c r="H384" s="93"/>
      <c r="I384" s="94" t="s">
        <v>59</v>
      </c>
      <c r="J384" s="114"/>
      <c r="K384" s="104"/>
      <c r="L384" s="104"/>
      <c r="M384" s="104"/>
      <c r="N384" s="104"/>
      <c r="O384" s="104"/>
      <c r="P384" s="104"/>
      <c r="Q384" s="139"/>
      <c r="R384"/>
      <c r="S384" s="1"/>
      <c r="T384" s="199"/>
      <c r="U384" s="28"/>
      <c r="V384" s="28"/>
      <c r="W384" s="28"/>
      <c r="X384" s="28"/>
      <c r="Y384" s="28"/>
      <c r="Z384" s="28"/>
      <c r="AA384" s="28"/>
      <c r="AB384" s="12"/>
      <c r="AC384" s="28"/>
      <c r="AD384" s="200"/>
      <c r="AE384" s="200"/>
      <c r="AF384" s="16">
        <f t="shared" si="620"/>
        <v>60</v>
      </c>
      <c r="AG384" s="195">
        <f>IF(U383=AF384,U382,0)</f>
        <v>0</v>
      </c>
      <c r="AH384" s="195">
        <f>IF(V383=AF384,V382,0)</f>
        <v>0</v>
      </c>
      <c r="AI384" s="195">
        <f>IF(W383=AF384,W382,0)</f>
        <v>0</v>
      </c>
      <c r="AJ384" s="195">
        <f>IF(X383=AF384,X382,0)</f>
        <v>0</v>
      </c>
      <c r="AK384" s="195">
        <f>IF(Y383=AF384,Y382,0)</f>
        <v>0</v>
      </c>
      <c r="AL384" s="195">
        <f>IF(Z383=AF384,Z382,0)</f>
        <v>0</v>
      </c>
      <c r="AM384" s="195">
        <f>IF(AA383=AF384,AA382,0)</f>
        <v>0</v>
      </c>
      <c r="AN384" s="195"/>
      <c r="AO384" s="115"/>
      <c r="AP384" s="1"/>
      <c r="AQ384" s="1"/>
      <c r="AR384" s="201"/>
      <c r="AS384" s="201"/>
      <c r="AT384" s="201"/>
      <c r="AU384" s="201"/>
      <c r="AV384" s="201"/>
      <c r="AW384" s="201"/>
      <c r="AX384" s="201"/>
      <c r="AY384" s="201"/>
      <c r="AZ384" s="201"/>
      <c r="BA384" s="201"/>
      <c r="BB384" s="201"/>
      <c r="BC384" s="201"/>
      <c r="BD384" s="201"/>
      <c r="BE384" s="201"/>
      <c r="BF384" s="28"/>
      <c r="BG384" s="28"/>
      <c r="BH384" s="28"/>
    </row>
    <row r="385" spans="1:60" s="10" customFormat="1" ht="15" customHeight="1">
      <c r="A385" s="11"/>
      <c r="B385" s="11"/>
      <c r="C385" s="11"/>
      <c r="D385"/>
      <c r="E385" s="95"/>
      <c r="F385" s="96"/>
      <c r="G385" s="97"/>
      <c r="H385" s="93"/>
      <c r="I385" s="98" t="s">
        <v>60</v>
      </c>
      <c r="J385" s="104"/>
      <c r="K385" s="104"/>
      <c r="L385" s="104"/>
      <c r="M385" s="104"/>
      <c r="N385" s="104"/>
      <c r="O385" s="104"/>
      <c r="P385" s="104"/>
      <c r="Q385" s="139"/>
      <c r="R385"/>
      <c r="S385" s="1"/>
      <c r="T385" s="21"/>
      <c r="U385" s="12"/>
      <c r="V385" s="12"/>
      <c r="W385" s="12"/>
      <c r="X385" s="12"/>
      <c r="Y385" s="12"/>
      <c r="Z385" s="12"/>
      <c r="AA385" s="12"/>
      <c r="AB385" s="12"/>
      <c r="AC385" s="28"/>
      <c r="AD385" s="200"/>
      <c r="AE385" s="200"/>
      <c r="AF385" s="16">
        <f t="shared" si="620"/>
        <v>70</v>
      </c>
      <c r="AG385" s="195">
        <f>IF(U383=AF385,U382,0)</f>
        <v>0</v>
      </c>
      <c r="AH385" s="195">
        <f>IF(V383=AF385,V382,0)</f>
        <v>0</v>
      </c>
      <c r="AI385" s="195">
        <f>IF(W383=AF385,W382,0)</f>
        <v>0</v>
      </c>
      <c r="AJ385" s="195">
        <f>IF(X383=AF385,X382,0)</f>
        <v>0</v>
      </c>
      <c r="AK385" s="195">
        <f>IF(Y383=AF385,Y382,0)</f>
        <v>0</v>
      </c>
      <c r="AL385" s="195">
        <f>IF(Z383=AF385,Z382,0)</f>
        <v>0</v>
      </c>
      <c r="AM385" s="195">
        <f>IF(AA383=AF385,AA382,0)</f>
        <v>0</v>
      </c>
      <c r="AN385" s="195"/>
      <c r="AO385" s="115"/>
      <c r="AP385" s="1"/>
      <c r="AQ385" s="1"/>
      <c r="AR385" s="201"/>
      <c r="AS385" s="201"/>
      <c r="AT385" s="201"/>
      <c r="AU385" s="201"/>
      <c r="AV385" s="201"/>
      <c r="AW385" s="201"/>
      <c r="AX385" s="201"/>
      <c r="AY385" s="201"/>
      <c r="AZ385" s="201"/>
      <c r="BA385" s="201"/>
      <c r="BB385" s="201"/>
      <c r="BC385" s="201"/>
      <c r="BD385" s="201"/>
      <c r="BE385" s="201"/>
      <c r="BF385" s="28"/>
      <c r="BG385" s="28"/>
      <c r="BH385" s="28"/>
    </row>
    <row r="386" spans="1:60" ht="15" customHeight="1" thickBot="1">
      <c r="B386" s="11"/>
      <c r="C386" s="11"/>
      <c r="D386"/>
      <c r="E386" s="99"/>
      <c r="F386" s="100"/>
      <c r="G386" s="101"/>
      <c r="H386" s="102"/>
      <c r="I386" s="103" t="s">
        <v>61</v>
      </c>
      <c r="J386" s="105"/>
      <c r="K386" s="105"/>
      <c r="L386" s="105"/>
      <c r="M386" s="105"/>
      <c r="N386" s="105"/>
      <c r="O386" s="105"/>
      <c r="P386" s="105"/>
      <c r="Q386" s="140"/>
      <c r="R386"/>
      <c r="T386" s="199"/>
      <c r="AF386" s="16">
        <f t="shared" si="620"/>
        <v>0</v>
      </c>
      <c r="AG386" s="195">
        <f>IF(U383=AF386,U382,0)</f>
        <v>0</v>
      </c>
      <c r="AH386" s="195">
        <f>IF(V383=AF386,V382,0)</f>
        <v>0</v>
      </c>
      <c r="AI386" s="195">
        <f>IF(W383=AF386,W382,0)</f>
        <v>0</v>
      </c>
      <c r="AJ386" s="195">
        <f>IF(X383=AF386,X382,0)</f>
        <v>0</v>
      </c>
      <c r="AK386" s="195">
        <f>IF(Y383=AF386,Y382,0)</f>
        <v>0</v>
      </c>
      <c r="AL386" s="195">
        <f>IF(Z383=AF386,Z382,0)</f>
        <v>0</v>
      </c>
      <c r="AM386" s="195">
        <f>IF(AA383=AF386,AA382,0)</f>
        <v>0</v>
      </c>
      <c r="AN386" s="195"/>
      <c r="AR386" s="201"/>
      <c r="AS386" s="201"/>
      <c r="AT386" s="201"/>
      <c r="AU386" s="201"/>
      <c r="AV386" s="201"/>
      <c r="AW386" s="201"/>
      <c r="AX386" s="201"/>
      <c r="AY386" s="201"/>
      <c r="AZ386" s="201"/>
      <c r="BA386" s="201"/>
      <c r="BB386" s="201"/>
      <c r="BC386" s="201"/>
      <c r="BD386" s="201"/>
      <c r="BE386" s="201"/>
      <c r="BH386" s="28"/>
    </row>
    <row r="387" spans="1:60" ht="9" customHeight="1" thickTop="1" thickBot="1">
      <c r="A387" s="11"/>
      <c r="B387" s="11"/>
      <c r="C387" s="11"/>
      <c r="D387"/>
      <c r="E387"/>
      <c r="F387"/>
      <c r="G387"/>
      <c r="H387"/>
      <c r="I387"/>
      <c r="J387"/>
      <c r="K387"/>
      <c r="L387"/>
      <c r="M387"/>
      <c r="N387"/>
      <c r="O387"/>
      <c r="P387"/>
      <c r="Q387"/>
      <c r="R387"/>
      <c r="T387" s="20"/>
      <c r="AR387" s="18"/>
      <c r="AS387" s="18"/>
      <c r="AT387" s="18"/>
      <c r="AU387" s="18"/>
      <c r="AV387" s="18"/>
      <c r="AW387" s="18"/>
      <c r="AX387" s="18"/>
      <c r="AY387" s="18"/>
      <c r="AZ387" s="18"/>
      <c r="BA387" s="18"/>
      <c r="BB387" s="18"/>
      <c r="BC387" s="18"/>
      <c r="BD387" s="18"/>
      <c r="BE387" s="18"/>
      <c r="BH387" s="28"/>
    </row>
    <row r="388" spans="1:60" s="11" customFormat="1" ht="15" customHeight="1" thickTop="1" thickBot="1">
      <c r="D388"/>
      <c r="E388" s="136">
        <v>0</v>
      </c>
      <c r="F388" s="137"/>
      <c r="G388" s="46"/>
      <c r="H388" s="87" t="s">
        <v>45</v>
      </c>
      <c r="I388" s="88">
        <f>VLOOKUP(E388,$B$20:$C$69,2,0)</f>
        <v>0</v>
      </c>
      <c r="J388" s="62">
        <f>J$16</f>
        <v>41729</v>
      </c>
      <c r="K388" s="62">
        <f t="shared" ref="K388:P388" si="629">K$16</f>
        <v>41730</v>
      </c>
      <c r="L388" s="62">
        <f t="shared" si="629"/>
        <v>41731</v>
      </c>
      <c r="M388" s="62">
        <f t="shared" si="629"/>
        <v>41732</v>
      </c>
      <c r="N388" s="62">
        <f t="shared" si="629"/>
        <v>41733</v>
      </c>
      <c r="O388" s="62">
        <f t="shared" si="629"/>
        <v>41734</v>
      </c>
      <c r="P388" s="62">
        <f t="shared" si="629"/>
        <v>41735</v>
      </c>
      <c r="Q388" s="134" t="s">
        <v>46</v>
      </c>
      <c r="R388"/>
      <c r="S388" s="1"/>
      <c r="T388" s="21" t="s">
        <v>47</v>
      </c>
      <c r="U388" s="13">
        <f t="shared" ref="U388" si="630">IF(ISBLANK(J392)=TRUE,(J390-J389)*24,(J390-J389)*24-$G392/60)</f>
        <v>0</v>
      </c>
      <c r="V388" s="13">
        <f t="shared" ref="V388" si="631">IF(ISBLANK(K392)=TRUE,(K390-K389)*24,(K390-K389)*24-$G392/60)</f>
        <v>0</v>
      </c>
      <c r="W388" s="13">
        <f t="shared" ref="W388" si="632">IF(ISBLANK(L392)=TRUE,(L390-L389)*24,(L390-L389)*24-$G392/60)</f>
        <v>0</v>
      </c>
      <c r="X388" s="13">
        <f t="shared" ref="X388" si="633">IF(ISBLANK(M392)=TRUE,(M390-M389)*24,(M390-M389)*24-$G392/60)</f>
        <v>0</v>
      </c>
      <c r="Y388" s="13">
        <f t="shared" ref="Y388" si="634">IF(ISBLANK(N392)=TRUE,(N390-N389)*24,(N390-N389)*24-$G392/60)</f>
        <v>0</v>
      </c>
      <c r="Z388" s="13">
        <f t="shared" ref="Z388" si="635">IF(ISBLANK(O392)=TRUE,(O390-O389)*24,(O390-O389)*24-$G392/60)</f>
        <v>0</v>
      </c>
      <c r="AA388" s="13">
        <f t="shared" ref="AA388" si="636">IF(ISBLANK(P392)=TRUE,(P390-P389)*24,(P390-P389)*24-$G392/60)</f>
        <v>0</v>
      </c>
      <c r="AB388" s="13">
        <f>SUM(U388:AA388)</f>
        <v>0</v>
      </c>
      <c r="AC388" s="28" t="s">
        <v>48</v>
      </c>
      <c r="AD388" s="194">
        <f>MIN(Q390,40)</f>
        <v>0</v>
      </c>
      <c r="AE388" s="195"/>
      <c r="AF388" s="16">
        <f>AF380</f>
        <v>10</v>
      </c>
      <c r="AG388" s="195">
        <f>IF(U391=AF388,U390,0)</f>
        <v>0</v>
      </c>
      <c r="AH388" s="195">
        <f>IF(V391=AF388,V390,0)</f>
        <v>0</v>
      </c>
      <c r="AI388" s="195">
        <f>IF(W391=AF388,W390,0)</f>
        <v>0</v>
      </c>
      <c r="AJ388" s="195">
        <f>IF(X391=AF388,X390,0)</f>
        <v>0</v>
      </c>
      <c r="AK388" s="195">
        <f>IF(Y391=AF388,Y390,0)</f>
        <v>0</v>
      </c>
      <c r="AL388" s="195">
        <f>IF(Z391=AF388,Z390,0)</f>
        <v>0</v>
      </c>
      <c r="AM388" s="195">
        <f>IF(AA391=AF388,AA390,0)</f>
        <v>0</v>
      </c>
      <c r="AN388" s="195"/>
      <c r="AO388" s="115">
        <f>SUM(AG388:AM394)</f>
        <v>0</v>
      </c>
      <c r="AP388" s="1"/>
      <c r="AQ388" s="1"/>
      <c r="AR388" s="18"/>
      <c r="AS388" s="18"/>
      <c r="AT388" s="18"/>
      <c r="AU388" s="18"/>
      <c r="AV388" s="18"/>
      <c r="AW388" s="18"/>
      <c r="AX388" s="18"/>
      <c r="AY388" s="18"/>
      <c r="AZ388" s="18"/>
      <c r="BA388" s="18"/>
      <c r="BB388" s="18"/>
      <c r="BC388" s="18"/>
      <c r="BD388" s="18"/>
      <c r="BE388" s="18"/>
    </row>
    <row r="389" spans="1:60" s="10" customFormat="1" ht="15" customHeight="1">
      <c r="A389" s="11"/>
      <c r="B389" s="11"/>
      <c r="C389" s="11"/>
      <c r="D389"/>
      <c r="E389" s="90" t="s">
        <v>49</v>
      </c>
      <c r="F389" s="91">
        <f>(VLOOKUP(E388,'Employee Data'!$J$5:$L$54,2,0))</f>
        <v>0</v>
      </c>
      <c r="G389" s="58" t="s">
        <v>50</v>
      </c>
      <c r="H389" s="57"/>
      <c r="I389" s="35" t="s">
        <v>51</v>
      </c>
      <c r="J389" s="114"/>
      <c r="K389" s="114"/>
      <c r="L389" s="114"/>
      <c r="M389" s="114"/>
      <c r="N389" s="114"/>
      <c r="O389" s="114"/>
      <c r="P389" s="114"/>
      <c r="Q389" s="135"/>
      <c r="R389" s="89"/>
      <c r="S389" s="1"/>
      <c r="T389" s="196" t="b">
        <v>0</v>
      </c>
      <c r="U389" s="60" t="b">
        <v>0</v>
      </c>
      <c r="V389" s="60" t="b">
        <v>0</v>
      </c>
      <c r="W389" s="60" t="b">
        <v>0</v>
      </c>
      <c r="X389" s="60" t="b">
        <v>0</v>
      </c>
      <c r="Y389" s="60" t="b">
        <v>0</v>
      </c>
      <c r="Z389" s="60" t="b">
        <v>0</v>
      </c>
      <c r="AA389" s="60" t="b">
        <v>0</v>
      </c>
      <c r="AB389" s="12"/>
      <c r="AC389" s="28" t="s">
        <v>52</v>
      </c>
      <c r="AD389" s="194">
        <f>MAX(Q390-AD388,0)</f>
        <v>0</v>
      </c>
      <c r="AE389" s="195">
        <f t="shared" ref="AE389" si="637">IF(T389=TRUE,0,AD389*F389*1.5)</f>
        <v>0</v>
      </c>
      <c r="AF389" s="16">
        <f t="shared" ref="AF389:AF394" si="638">AF381</f>
        <v>20</v>
      </c>
      <c r="AG389" s="195">
        <f>IF(U391=AF389,U390,0)</f>
        <v>0</v>
      </c>
      <c r="AH389" s="195">
        <f>IF(V391=AF389,V390,0)</f>
        <v>0</v>
      </c>
      <c r="AI389" s="195">
        <f>IF(W391=AF389,W390,0)</f>
        <v>0</v>
      </c>
      <c r="AJ389" s="195">
        <f>IF(X391=AF389,X390,0)</f>
        <v>0</v>
      </c>
      <c r="AK389" s="195">
        <f>IF(Y391=AF389,Y390,0)</f>
        <v>0</v>
      </c>
      <c r="AL389" s="195">
        <f>IF(Z391=AF389,Z390,0)</f>
        <v>0</v>
      </c>
      <c r="AM389" s="195">
        <f>IF(AA391=AF389,AA390,0)</f>
        <v>0</v>
      </c>
      <c r="AN389" s="195"/>
      <c r="AO389" s="115"/>
      <c r="AP389" s="1"/>
      <c r="AQ389" s="1"/>
      <c r="AR389" s="19"/>
      <c r="AS389" s="19"/>
      <c r="AT389" s="19"/>
      <c r="AU389" s="19"/>
      <c r="AV389" s="19"/>
      <c r="AW389" s="19"/>
      <c r="AX389" s="19"/>
      <c r="AY389" s="19"/>
      <c r="AZ389" s="19"/>
      <c r="BA389" s="19"/>
      <c r="BB389" s="19"/>
      <c r="BC389" s="19"/>
      <c r="BD389" s="19"/>
      <c r="BE389" s="19"/>
      <c r="BF389" s="28"/>
      <c r="BG389" s="28"/>
      <c r="BH389" s="28"/>
    </row>
    <row r="390" spans="1:60" s="10" customFormat="1" ht="15" customHeight="1">
      <c r="A390" s="11"/>
      <c r="B390" s="11"/>
      <c r="C390" s="11"/>
      <c r="D390"/>
      <c r="E390" s="90" t="s">
        <v>53</v>
      </c>
      <c r="F390" s="91">
        <f>(VLOOKUP(E388,'Employee Data'!$J$5:$L$54,3,0))</f>
        <v>0</v>
      </c>
      <c r="G390" s="58" t="s">
        <v>54</v>
      </c>
      <c r="H390" s="57"/>
      <c r="I390" s="35" t="s">
        <v>55</v>
      </c>
      <c r="J390" s="114"/>
      <c r="K390" s="114"/>
      <c r="L390" s="114"/>
      <c r="M390" s="114"/>
      <c r="N390" s="114"/>
      <c r="O390" s="114"/>
      <c r="P390" s="114"/>
      <c r="Q390" s="138">
        <f>AB388</f>
        <v>0</v>
      </c>
      <c r="R390" s="89"/>
      <c r="S390" s="1"/>
      <c r="T390" s="21" t="s">
        <v>25</v>
      </c>
      <c r="U390" s="13">
        <f t="shared" ref="U390:AA390" si="639">IF($T389=TRUE,$F389*40/7,IF(U389=TRUE,$F390*U388,$F389*U388))</f>
        <v>0</v>
      </c>
      <c r="V390" s="13">
        <f t="shared" si="639"/>
        <v>0</v>
      </c>
      <c r="W390" s="13">
        <f t="shared" si="639"/>
        <v>0</v>
      </c>
      <c r="X390" s="13">
        <f t="shared" si="639"/>
        <v>0</v>
      </c>
      <c r="Y390" s="13">
        <f t="shared" si="639"/>
        <v>0</v>
      </c>
      <c r="Z390" s="13">
        <f t="shared" si="639"/>
        <v>0</v>
      </c>
      <c r="AA390" s="13">
        <f t="shared" si="639"/>
        <v>0</v>
      </c>
      <c r="AB390" s="13"/>
      <c r="AC390" s="28"/>
      <c r="AD390" s="194"/>
      <c r="AE390" s="194"/>
      <c r="AF390" s="16">
        <f t="shared" si="638"/>
        <v>30</v>
      </c>
      <c r="AG390" s="195">
        <f>IF(U391=AF390,U390,0)</f>
        <v>0</v>
      </c>
      <c r="AH390" s="195">
        <f>IF(V391=AF390,V390,0)</f>
        <v>0</v>
      </c>
      <c r="AI390" s="195">
        <f>IF(W391=AF390,W390,0)</f>
        <v>0</v>
      </c>
      <c r="AJ390" s="195">
        <f>IF(X391=AF390,X390,0)</f>
        <v>0</v>
      </c>
      <c r="AK390" s="195">
        <f>IF(Y391=AF390,Y390,0)</f>
        <v>0</v>
      </c>
      <c r="AL390" s="195">
        <f>IF(Z391=AF390,Z390,0)</f>
        <v>0</v>
      </c>
      <c r="AM390" s="195">
        <f>IF(AA391=AF390,AA390,0)</f>
        <v>0</v>
      </c>
      <c r="AN390" s="195"/>
      <c r="AO390" s="115"/>
      <c r="AP390" s="1"/>
      <c r="AQ390" s="1"/>
      <c r="AR390" s="201"/>
      <c r="AS390" s="201"/>
      <c r="AT390" s="201"/>
      <c r="AU390" s="201"/>
      <c r="AV390" s="201"/>
      <c r="AW390" s="201"/>
      <c r="AX390" s="201"/>
      <c r="AY390" s="201"/>
      <c r="AZ390" s="201"/>
      <c r="BA390" s="201"/>
      <c r="BB390" s="201"/>
      <c r="BC390" s="201"/>
      <c r="BD390" s="201"/>
      <c r="BE390" s="201"/>
      <c r="BF390" s="28"/>
      <c r="BG390" s="28"/>
      <c r="BH390" s="28"/>
    </row>
    <row r="391" spans="1:60" s="10" customFormat="1" ht="15" customHeight="1" thickBot="1">
      <c r="A391" s="11"/>
      <c r="B391" s="11"/>
      <c r="C391" s="11"/>
      <c r="D391"/>
      <c r="E391" s="36"/>
      <c r="F391" s="34"/>
      <c r="G391" s="197"/>
      <c r="H391" s="59" t="b">
        <v>0</v>
      </c>
      <c r="I391" s="198"/>
      <c r="J391" s="56" t="s">
        <v>62</v>
      </c>
      <c r="K391" s="56" t="s">
        <v>62</v>
      </c>
      <c r="L391" s="56" t="s">
        <v>62</v>
      </c>
      <c r="M391" s="56" t="s">
        <v>62</v>
      </c>
      <c r="N391" s="56" t="s">
        <v>62</v>
      </c>
      <c r="O391" s="56" t="s">
        <v>62</v>
      </c>
      <c r="P391" s="56" t="s">
        <v>62</v>
      </c>
      <c r="Q391" s="139"/>
      <c r="R391"/>
      <c r="S391" s="1"/>
      <c r="T391" s="21" t="s">
        <v>57</v>
      </c>
      <c r="U391" s="12">
        <f t="shared" ref="U391" si="640">IF(ISBLANK(J394)=TRUE,$I388,J394)</f>
        <v>0</v>
      </c>
      <c r="V391" s="12">
        <f t="shared" ref="V391" si="641">IF(ISBLANK(K394)=TRUE,$I388,K394)</f>
        <v>0</v>
      </c>
      <c r="W391" s="12">
        <f t="shared" ref="W391" si="642">IF(ISBLANK(L394)=TRUE,$I388,L394)</f>
        <v>0</v>
      </c>
      <c r="X391" s="12">
        <f t="shared" ref="X391" si="643">IF(ISBLANK(M394)=TRUE,$I388,M394)</f>
        <v>0</v>
      </c>
      <c r="Y391" s="12">
        <f t="shared" ref="Y391" si="644">IF(ISBLANK(N394)=TRUE,$I388,N394)</f>
        <v>0</v>
      </c>
      <c r="Z391" s="12">
        <f t="shared" ref="Z391" si="645">IF(ISBLANK(O394)=TRUE,$I388,O394)</f>
        <v>0</v>
      </c>
      <c r="AA391" s="12">
        <f t="shared" ref="AA391" si="646">IF(ISBLANK(P394)=TRUE,$I388,P394)</f>
        <v>0</v>
      </c>
      <c r="AB391" s="14"/>
      <c r="AC391" s="28"/>
      <c r="AD391" s="194"/>
      <c r="AE391" s="194"/>
      <c r="AF391" s="16">
        <f t="shared" si="638"/>
        <v>40</v>
      </c>
      <c r="AG391" s="195">
        <f>IF(U391=AF391,U390,0)</f>
        <v>0</v>
      </c>
      <c r="AH391" s="195">
        <f>IF(V391=AF391,V390,0)</f>
        <v>0</v>
      </c>
      <c r="AI391" s="195">
        <f>IF(W391=AF391,W390,0)</f>
        <v>0</v>
      </c>
      <c r="AJ391" s="195">
        <f>IF(X391=AF391,X390,0)</f>
        <v>0</v>
      </c>
      <c r="AK391" s="195">
        <f>IF(Y391=AF391,Y390,0)</f>
        <v>0</v>
      </c>
      <c r="AL391" s="195">
        <f>IF(Z391=AF391,Z390,0)</f>
        <v>0</v>
      </c>
      <c r="AM391" s="195">
        <f>IF(AA391=AF391,AA390,0)</f>
        <v>0</v>
      </c>
      <c r="AN391" s="195"/>
      <c r="AO391" s="115"/>
      <c r="AP391" s="1"/>
      <c r="AQ391" s="1"/>
      <c r="AR391" s="201"/>
      <c r="AS391" s="201"/>
      <c r="AT391" s="201"/>
      <c r="AU391" s="201"/>
      <c r="AV391" s="201"/>
      <c r="AW391" s="201"/>
      <c r="AX391" s="201"/>
      <c r="AY391" s="201"/>
      <c r="AZ391" s="201"/>
      <c r="BA391" s="201"/>
      <c r="BB391" s="201"/>
      <c r="BC391" s="201"/>
      <c r="BD391" s="201"/>
      <c r="BE391" s="201"/>
      <c r="BF391" s="28"/>
      <c r="BG391" s="28"/>
      <c r="BH391" s="28"/>
    </row>
    <row r="392" spans="1:60" s="10" customFormat="1" ht="15" customHeight="1" thickBot="1">
      <c r="A392" s="11"/>
      <c r="B392" s="11"/>
      <c r="C392" s="11"/>
      <c r="D392"/>
      <c r="E392" s="141" t="s">
        <v>58</v>
      </c>
      <c r="F392" s="142"/>
      <c r="G392" s="92"/>
      <c r="H392" s="93"/>
      <c r="I392" s="94" t="s">
        <v>59</v>
      </c>
      <c r="J392" s="114"/>
      <c r="K392" s="104"/>
      <c r="L392" s="104"/>
      <c r="M392" s="104"/>
      <c r="N392" s="104"/>
      <c r="O392" s="104"/>
      <c r="P392" s="104"/>
      <c r="Q392" s="139"/>
      <c r="R392"/>
      <c r="S392" s="1"/>
      <c r="T392" s="199"/>
      <c r="U392" s="28"/>
      <c r="V392" s="28"/>
      <c r="W392" s="28"/>
      <c r="X392" s="28"/>
      <c r="Y392" s="28"/>
      <c r="Z392" s="28"/>
      <c r="AA392" s="28"/>
      <c r="AB392" s="12"/>
      <c r="AC392" s="28"/>
      <c r="AD392" s="200"/>
      <c r="AE392" s="200"/>
      <c r="AF392" s="16">
        <f t="shared" si="638"/>
        <v>60</v>
      </c>
      <c r="AG392" s="195">
        <f>IF(U391=AF392,U390,0)</f>
        <v>0</v>
      </c>
      <c r="AH392" s="195">
        <f>IF(V391=AF392,V390,0)</f>
        <v>0</v>
      </c>
      <c r="AI392" s="195">
        <f>IF(W391=AF392,W390,0)</f>
        <v>0</v>
      </c>
      <c r="AJ392" s="195">
        <f>IF(X391=AF392,X390,0)</f>
        <v>0</v>
      </c>
      <c r="AK392" s="195">
        <f>IF(Y391=AF392,Y390,0)</f>
        <v>0</v>
      </c>
      <c r="AL392" s="195">
        <f>IF(Z391=AF392,Z390,0)</f>
        <v>0</v>
      </c>
      <c r="AM392" s="195">
        <f>IF(AA391=AF392,AA390,0)</f>
        <v>0</v>
      </c>
      <c r="AN392" s="195"/>
      <c r="AO392" s="115"/>
      <c r="AP392" s="1"/>
      <c r="AQ392" s="1"/>
      <c r="AR392" s="201"/>
      <c r="AS392" s="201"/>
      <c r="AT392" s="201"/>
      <c r="AU392" s="201"/>
      <c r="AV392" s="201"/>
      <c r="AW392" s="201"/>
      <c r="AX392" s="201"/>
      <c r="AY392" s="201"/>
      <c r="AZ392" s="201"/>
      <c r="BA392" s="201"/>
      <c r="BB392" s="201"/>
      <c r="BC392" s="201"/>
      <c r="BD392" s="201"/>
      <c r="BE392" s="201"/>
      <c r="BF392" s="28"/>
      <c r="BG392" s="28"/>
      <c r="BH392" s="28"/>
    </row>
    <row r="393" spans="1:60" s="10" customFormat="1" ht="15" customHeight="1">
      <c r="A393" s="11"/>
      <c r="B393" s="11"/>
      <c r="C393" s="11"/>
      <c r="D393"/>
      <c r="E393" s="95"/>
      <c r="F393" s="96"/>
      <c r="G393" s="97"/>
      <c r="H393" s="93"/>
      <c r="I393" s="98" t="s">
        <v>60</v>
      </c>
      <c r="J393" s="104"/>
      <c r="K393" s="104"/>
      <c r="L393" s="104"/>
      <c r="M393" s="104"/>
      <c r="N393" s="104"/>
      <c r="O393" s="104"/>
      <c r="P393" s="104"/>
      <c r="Q393" s="139"/>
      <c r="R393"/>
      <c r="S393" s="1"/>
      <c r="T393" s="21"/>
      <c r="U393" s="12"/>
      <c r="V393" s="12"/>
      <c r="W393" s="12"/>
      <c r="X393" s="12"/>
      <c r="Y393" s="12"/>
      <c r="Z393" s="12"/>
      <c r="AA393" s="12"/>
      <c r="AB393" s="12"/>
      <c r="AC393" s="28"/>
      <c r="AD393" s="200"/>
      <c r="AE393" s="200"/>
      <c r="AF393" s="16">
        <f t="shared" si="638"/>
        <v>70</v>
      </c>
      <c r="AG393" s="195">
        <f>IF(U391=AF393,U390,0)</f>
        <v>0</v>
      </c>
      <c r="AH393" s="195">
        <f>IF(V391=AF393,V390,0)</f>
        <v>0</v>
      </c>
      <c r="AI393" s="195">
        <f>IF(W391=AF393,W390,0)</f>
        <v>0</v>
      </c>
      <c r="AJ393" s="195">
        <f>IF(X391=AF393,X390,0)</f>
        <v>0</v>
      </c>
      <c r="AK393" s="195">
        <f>IF(Y391=AF393,Y390,0)</f>
        <v>0</v>
      </c>
      <c r="AL393" s="195">
        <f>IF(Z391=AF393,Z390,0)</f>
        <v>0</v>
      </c>
      <c r="AM393" s="195">
        <f>IF(AA391=AF393,AA390,0)</f>
        <v>0</v>
      </c>
      <c r="AN393" s="195"/>
      <c r="AO393" s="115"/>
      <c r="AP393" s="1"/>
      <c r="AQ393" s="1"/>
      <c r="AR393" s="201"/>
      <c r="AS393" s="201"/>
      <c r="AT393" s="201"/>
      <c r="AU393" s="201"/>
      <c r="AV393" s="201"/>
      <c r="AW393" s="201"/>
      <c r="AX393" s="201"/>
      <c r="AY393" s="201"/>
      <c r="AZ393" s="201"/>
      <c r="BA393" s="201"/>
      <c r="BB393" s="201"/>
      <c r="BC393" s="201"/>
      <c r="BD393" s="201"/>
      <c r="BE393" s="201"/>
      <c r="BF393" s="28"/>
      <c r="BG393" s="28"/>
      <c r="BH393" s="28"/>
    </row>
    <row r="394" spans="1:60" ht="15" customHeight="1" thickBot="1">
      <c r="B394" s="11"/>
      <c r="C394" s="11"/>
      <c r="D394"/>
      <c r="E394" s="99"/>
      <c r="F394" s="100"/>
      <c r="G394" s="101"/>
      <c r="H394" s="102"/>
      <c r="I394" s="103" t="s">
        <v>61</v>
      </c>
      <c r="J394" s="105"/>
      <c r="K394" s="105"/>
      <c r="L394" s="105"/>
      <c r="M394" s="105"/>
      <c r="N394" s="105"/>
      <c r="O394" s="105"/>
      <c r="P394" s="105"/>
      <c r="Q394" s="140"/>
      <c r="R394"/>
      <c r="T394" s="199"/>
      <c r="AF394" s="16">
        <f t="shared" si="638"/>
        <v>0</v>
      </c>
      <c r="AG394" s="195">
        <f>IF(U391=AF394,U390,0)</f>
        <v>0</v>
      </c>
      <c r="AH394" s="195">
        <f>IF(V391=AF394,V390,0)</f>
        <v>0</v>
      </c>
      <c r="AI394" s="195">
        <f>IF(W391=AF394,W390,0)</f>
        <v>0</v>
      </c>
      <c r="AJ394" s="195">
        <f>IF(X391=AF394,X390,0)</f>
        <v>0</v>
      </c>
      <c r="AK394" s="195">
        <f>IF(Y391=AF394,Y390,0)</f>
        <v>0</v>
      </c>
      <c r="AL394" s="195">
        <f>IF(Z391=AF394,Z390,0)</f>
        <v>0</v>
      </c>
      <c r="AM394" s="195">
        <f>IF(AA391=AF394,AA390,0)</f>
        <v>0</v>
      </c>
      <c r="AN394" s="195"/>
      <c r="AR394" s="201"/>
      <c r="AS394" s="201"/>
      <c r="AT394" s="201"/>
      <c r="AU394" s="201"/>
      <c r="AV394" s="201"/>
      <c r="AW394" s="201"/>
      <c r="AX394" s="201"/>
      <c r="AY394" s="201"/>
      <c r="AZ394" s="201"/>
      <c r="BA394" s="201"/>
      <c r="BB394" s="201"/>
      <c r="BC394" s="201"/>
      <c r="BD394" s="201"/>
      <c r="BE394" s="201"/>
      <c r="BH394" s="28"/>
    </row>
    <row r="395" spans="1:60" ht="9" customHeight="1" thickTop="1" thickBot="1">
      <c r="A395" s="11"/>
      <c r="B395" s="11"/>
      <c r="C395" s="11"/>
      <c r="D395"/>
      <c r="E395"/>
      <c r="F395"/>
      <c r="G395"/>
      <c r="H395"/>
      <c r="I395"/>
      <c r="J395"/>
      <c r="K395"/>
      <c r="L395"/>
      <c r="M395"/>
      <c r="N395"/>
      <c r="O395"/>
      <c r="P395"/>
      <c r="Q395"/>
      <c r="R395"/>
      <c r="T395" s="20"/>
      <c r="AR395" s="18"/>
      <c r="AS395" s="18"/>
      <c r="AT395" s="18"/>
      <c r="AU395" s="18"/>
      <c r="AV395" s="18"/>
      <c r="AW395" s="18"/>
      <c r="AX395" s="18"/>
      <c r="AY395" s="18"/>
      <c r="AZ395" s="18"/>
      <c r="BA395" s="18"/>
      <c r="BB395" s="18"/>
      <c r="BC395" s="18"/>
      <c r="BD395" s="18"/>
      <c r="BE395" s="18"/>
      <c r="BH395" s="28"/>
    </row>
    <row r="396" spans="1:60" s="11" customFormat="1" ht="15" customHeight="1" thickTop="1" thickBot="1">
      <c r="D396"/>
      <c r="E396" s="136">
        <v>0</v>
      </c>
      <c r="F396" s="137"/>
      <c r="G396" s="46"/>
      <c r="H396" s="87" t="s">
        <v>45</v>
      </c>
      <c r="I396" s="88">
        <f>VLOOKUP(E396,$B$20:$C$69,2,0)</f>
        <v>0</v>
      </c>
      <c r="J396" s="62">
        <f>J$16</f>
        <v>41729</v>
      </c>
      <c r="K396" s="62">
        <f t="shared" ref="K396:P396" si="647">K$16</f>
        <v>41730</v>
      </c>
      <c r="L396" s="62">
        <f t="shared" si="647"/>
        <v>41731</v>
      </c>
      <c r="M396" s="62">
        <f t="shared" si="647"/>
        <v>41732</v>
      </c>
      <c r="N396" s="62">
        <f t="shared" si="647"/>
        <v>41733</v>
      </c>
      <c r="O396" s="62">
        <f t="shared" si="647"/>
        <v>41734</v>
      </c>
      <c r="P396" s="62">
        <f t="shared" si="647"/>
        <v>41735</v>
      </c>
      <c r="Q396" s="134" t="s">
        <v>46</v>
      </c>
      <c r="R396"/>
      <c r="S396" s="1"/>
      <c r="T396" s="21" t="s">
        <v>47</v>
      </c>
      <c r="U396" s="13">
        <f t="shared" ref="U396" si="648">IF(ISBLANK(J400)=TRUE,(J398-J397)*24,(J398-J397)*24-$G400/60)</f>
        <v>0</v>
      </c>
      <c r="V396" s="13">
        <f t="shared" ref="V396" si="649">IF(ISBLANK(K400)=TRUE,(K398-K397)*24,(K398-K397)*24-$G400/60)</f>
        <v>0</v>
      </c>
      <c r="W396" s="13">
        <f t="shared" ref="W396" si="650">IF(ISBLANK(L400)=TRUE,(L398-L397)*24,(L398-L397)*24-$G400/60)</f>
        <v>0</v>
      </c>
      <c r="X396" s="13">
        <f t="shared" ref="X396" si="651">IF(ISBLANK(M400)=TRUE,(M398-M397)*24,(M398-M397)*24-$G400/60)</f>
        <v>0</v>
      </c>
      <c r="Y396" s="13">
        <f t="shared" ref="Y396" si="652">IF(ISBLANK(N400)=TRUE,(N398-N397)*24,(N398-N397)*24-$G400/60)</f>
        <v>0</v>
      </c>
      <c r="Z396" s="13">
        <f t="shared" ref="Z396" si="653">IF(ISBLANK(O400)=TRUE,(O398-O397)*24,(O398-O397)*24-$G400/60)</f>
        <v>0</v>
      </c>
      <c r="AA396" s="13">
        <f t="shared" ref="AA396" si="654">IF(ISBLANK(P400)=TRUE,(P398-P397)*24,(P398-P397)*24-$G400/60)</f>
        <v>0</v>
      </c>
      <c r="AB396" s="13">
        <f>SUM(U396:AA396)</f>
        <v>0</v>
      </c>
      <c r="AC396" s="28" t="s">
        <v>48</v>
      </c>
      <c r="AD396" s="194">
        <f>MIN(Q398,40)</f>
        <v>0</v>
      </c>
      <c r="AE396" s="195"/>
      <c r="AF396" s="16">
        <f>AF388</f>
        <v>10</v>
      </c>
      <c r="AG396" s="195">
        <f>IF(U399=AF396,U398,0)</f>
        <v>0</v>
      </c>
      <c r="AH396" s="195">
        <f>IF(V399=AF396,V398,0)</f>
        <v>0</v>
      </c>
      <c r="AI396" s="195">
        <f>IF(W399=AF396,W398,0)</f>
        <v>0</v>
      </c>
      <c r="AJ396" s="195">
        <f>IF(X399=AF396,X398,0)</f>
        <v>0</v>
      </c>
      <c r="AK396" s="195">
        <f>IF(Y399=AF396,Y398,0)</f>
        <v>0</v>
      </c>
      <c r="AL396" s="195">
        <f>IF(Z399=AF396,Z398,0)</f>
        <v>0</v>
      </c>
      <c r="AM396" s="195">
        <f>IF(AA399=AF396,AA398,0)</f>
        <v>0</v>
      </c>
      <c r="AN396" s="195"/>
      <c r="AO396" s="115">
        <f>SUM(AG396:AM402)</f>
        <v>0</v>
      </c>
      <c r="AP396" s="1"/>
      <c r="AQ396" s="1"/>
      <c r="AR396" s="18"/>
      <c r="AS396" s="18"/>
      <c r="AT396" s="18"/>
      <c r="AU396" s="18"/>
      <c r="AV396" s="18"/>
      <c r="AW396" s="18"/>
      <c r="AX396" s="18"/>
      <c r="AY396" s="18"/>
      <c r="AZ396" s="18"/>
      <c r="BA396" s="18"/>
      <c r="BB396" s="18"/>
      <c r="BC396" s="18"/>
      <c r="BD396" s="18"/>
      <c r="BE396" s="18"/>
    </row>
    <row r="397" spans="1:60" s="10" customFormat="1" ht="15" customHeight="1">
      <c r="A397" s="11"/>
      <c r="B397" s="11"/>
      <c r="C397" s="11"/>
      <c r="D397"/>
      <c r="E397" s="90" t="s">
        <v>49</v>
      </c>
      <c r="F397" s="91">
        <f>(VLOOKUP(E396,'Employee Data'!$J$5:$L$54,2,0))</f>
        <v>0</v>
      </c>
      <c r="G397" s="58" t="s">
        <v>50</v>
      </c>
      <c r="H397" s="57"/>
      <c r="I397" s="35" t="s">
        <v>51</v>
      </c>
      <c r="J397" s="114"/>
      <c r="K397" s="114"/>
      <c r="L397" s="114"/>
      <c r="M397" s="114"/>
      <c r="N397" s="114"/>
      <c r="O397" s="114"/>
      <c r="P397" s="114"/>
      <c r="Q397" s="135"/>
      <c r="R397" s="89"/>
      <c r="S397" s="1"/>
      <c r="T397" s="196" t="b">
        <v>0</v>
      </c>
      <c r="U397" s="60" t="b">
        <v>0</v>
      </c>
      <c r="V397" s="60" t="b">
        <v>0</v>
      </c>
      <c r="W397" s="60" t="b">
        <v>0</v>
      </c>
      <c r="X397" s="60" t="b">
        <v>0</v>
      </c>
      <c r="Y397" s="60" t="b">
        <v>0</v>
      </c>
      <c r="Z397" s="60" t="b">
        <v>0</v>
      </c>
      <c r="AA397" s="60" t="b">
        <v>0</v>
      </c>
      <c r="AB397" s="12"/>
      <c r="AC397" s="28" t="s">
        <v>52</v>
      </c>
      <c r="AD397" s="194">
        <f>MAX(Q398-AD396,0)</f>
        <v>0</v>
      </c>
      <c r="AE397" s="195">
        <f t="shared" ref="AE397" si="655">IF(T397=TRUE,0,AD397*F397*1.5)</f>
        <v>0</v>
      </c>
      <c r="AF397" s="16">
        <f t="shared" ref="AF397:AF402" si="656">AF389</f>
        <v>20</v>
      </c>
      <c r="AG397" s="195">
        <f>IF(U399=AF397,U398,0)</f>
        <v>0</v>
      </c>
      <c r="AH397" s="195">
        <f>IF(V399=AF397,V398,0)</f>
        <v>0</v>
      </c>
      <c r="AI397" s="195">
        <f>IF(W399=AF397,W398,0)</f>
        <v>0</v>
      </c>
      <c r="AJ397" s="195">
        <f>IF(X399=AF397,X398,0)</f>
        <v>0</v>
      </c>
      <c r="AK397" s="195">
        <f>IF(Y399=AF397,Y398,0)</f>
        <v>0</v>
      </c>
      <c r="AL397" s="195">
        <f>IF(Z399=AF397,Z398,0)</f>
        <v>0</v>
      </c>
      <c r="AM397" s="195">
        <f>IF(AA399=AF397,AA398,0)</f>
        <v>0</v>
      </c>
      <c r="AN397" s="195"/>
      <c r="AO397" s="115"/>
      <c r="AP397" s="1"/>
      <c r="AQ397" s="1"/>
      <c r="AR397" s="19"/>
      <c r="AS397" s="19"/>
      <c r="AT397" s="19"/>
      <c r="AU397" s="19"/>
      <c r="AV397" s="19"/>
      <c r="AW397" s="19"/>
      <c r="AX397" s="19"/>
      <c r="AY397" s="19"/>
      <c r="AZ397" s="19"/>
      <c r="BA397" s="19"/>
      <c r="BB397" s="19"/>
      <c r="BC397" s="19"/>
      <c r="BD397" s="19"/>
      <c r="BE397" s="19"/>
      <c r="BF397" s="28"/>
      <c r="BG397" s="28"/>
      <c r="BH397" s="28"/>
    </row>
    <row r="398" spans="1:60" s="10" customFormat="1" ht="15" customHeight="1">
      <c r="A398" s="11"/>
      <c r="B398" s="11"/>
      <c r="C398" s="11"/>
      <c r="D398"/>
      <c r="E398" s="90" t="s">
        <v>53</v>
      </c>
      <c r="F398" s="91">
        <f>(VLOOKUP(E396,'Employee Data'!$J$5:$L$54,3,0))</f>
        <v>0</v>
      </c>
      <c r="G398" s="58" t="s">
        <v>54</v>
      </c>
      <c r="H398" s="57"/>
      <c r="I398" s="35" t="s">
        <v>55</v>
      </c>
      <c r="J398" s="114"/>
      <c r="K398" s="114"/>
      <c r="L398" s="114"/>
      <c r="M398" s="114"/>
      <c r="N398" s="114"/>
      <c r="O398" s="114"/>
      <c r="P398" s="114"/>
      <c r="Q398" s="138">
        <f>AB396</f>
        <v>0</v>
      </c>
      <c r="R398" s="89"/>
      <c r="S398" s="1"/>
      <c r="T398" s="21" t="s">
        <v>25</v>
      </c>
      <c r="U398" s="13">
        <f t="shared" ref="U398:AA398" si="657">IF($T397=TRUE,$F397*40/7,IF(U397=TRUE,$F398*U396,$F397*U396))</f>
        <v>0</v>
      </c>
      <c r="V398" s="13">
        <f t="shared" si="657"/>
        <v>0</v>
      </c>
      <c r="W398" s="13">
        <f t="shared" si="657"/>
        <v>0</v>
      </c>
      <c r="X398" s="13">
        <f t="shared" si="657"/>
        <v>0</v>
      </c>
      <c r="Y398" s="13">
        <f t="shared" si="657"/>
        <v>0</v>
      </c>
      <c r="Z398" s="13">
        <f t="shared" si="657"/>
        <v>0</v>
      </c>
      <c r="AA398" s="13">
        <f t="shared" si="657"/>
        <v>0</v>
      </c>
      <c r="AB398" s="13"/>
      <c r="AC398" s="28"/>
      <c r="AD398" s="194"/>
      <c r="AE398" s="194"/>
      <c r="AF398" s="16">
        <f t="shared" si="656"/>
        <v>30</v>
      </c>
      <c r="AG398" s="195">
        <f>IF(U399=AF398,U398,0)</f>
        <v>0</v>
      </c>
      <c r="AH398" s="195">
        <f>IF(V399=AF398,V398,0)</f>
        <v>0</v>
      </c>
      <c r="AI398" s="195">
        <f>IF(W399=AF398,W398,0)</f>
        <v>0</v>
      </c>
      <c r="AJ398" s="195">
        <f>IF(X399=AF398,X398,0)</f>
        <v>0</v>
      </c>
      <c r="AK398" s="195">
        <f>IF(Y399=AF398,Y398,0)</f>
        <v>0</v>
      </c>
      <c r="AL398" s="195">
        <f>IF(Z399=AF398,Z398,0)</f>
        <v>0</v>
      </c>
      <c r="AM398" s="195">
        <f>IF(AA399=AF398,AA398,0)</f>
        <v>0</v>
      </c>
      <c r="AN398" s="195"/>
      <c r="AO398" s="115"/>
      <c r="AP398" s="1"/>
      <c r="AQ398" s="1"/>
      <c r="AR398" s="201"/>
      <c r="AS398" s="201"/>
      <c r="AT398" s="201"/>
      <c r="AU398" s="201"/>
      <c r="AV398" s="201"/>
      <c r="AW398" s="201"/>
      <c r="AX398" s="201"/>
      <c r="AY398" s="201"/>
      <c r="AZ398" s="201"/>
      <c r="BA398" s="201"/>
      <c r="BB398" s="201"/>
      <c r="BC398" s="201"/>
      <c r="BD398" s="201"/>
      <c r="BE398" s="201"/>
      <c r="BF398" s="28"/>
      <c r="BG398" s="28"/>
      <c r="BH398" s="28"/>
    </row>
    <row r="399" spans="1:60" s="10" customFormat="1" ht="15" customHeight="1" thickBot="1">
      <c r="A399" s="11"/>
      <c r="B399" s="11"/>
      <c r="C399" s="11"/>
      <c r="D399"/>
      <c r="E399" s="36"/>
      <c r="F399" s="34"/>
      <c r="G399" s="197"/>
      <c r="H399" s="59" t="b">
        <v>0</v>
      </c>
      <c r="I399" s="198"/>
      <c r="J399" s="56" t="s">
        <v>62</v>
      </c>
      <c r="K399" s="56" t="s">
        <v>62</v>
      </c>
      <c r="L399" s="56" t="s">
        <v>62</v>
      </c>
      <c r="M399" s="56" t="s">
        <v>62</v>
      </c>
      <c r="N399" s="56" t="s">
        <v>62</v>
      </c>
      <c r="O399" s="56" t="s">
        <v>62</v>
      </c>
      <c r="P399" s="56" t="s">
        <v>62</v>
      </c>
      <c r="Q399" s="139"/>
      <c r="R399"/>
      <c r="S399" s="1"/>
      <c r="T399" s="21" t="s">
        <v>57</v>
      </c>
      <c r="U399" s="12">
        <f t="shared" ref="U399" si="658">IF(ISBLANK(J402)=TRUE,$I396,J402)</f>
        <v>0</v>
      </c>
      <c r="V399" s="12">
        <f t="shared" ref="V399" si="659">IF(ISBLANK(K402)=TRUE,$I396,K402)</f>
        <v>0</v>
      </c>
      <c r="W399" s="12">
        <f t="shared" ref="W399" si="660">IF(ISBLANK(L402)=TRUE,$I396,L402)</f>
        <v>0</v>
      </c>
      <c r="X399" s="12">
        <f t="shared" ref="X399" si="661">IF(ISBLANK(M402)=TRUE,$I396,M402)</f>
        <v>0</v>
      </c>
      <c r="Y399" s="12">
        <f t="shared" ref="Y399" si="662">IF(ISBLANK(N402)=TRUE,$I396,N402)</f>
        <v>0</v>
      </c>
      <c r="Z399" s="12">
        <f t="shared" ref="Z399" si="663">IF(ISBLANK(O402)=TRUE,$I396,O402)</f>
        <v>0</v>
      </c>
      <c r="AA399" s="12">
        <f t="shared" ref="AA399" si="664">IF(ISBLANK(P402)=TRUE,$I396,P402)</f>
        <v>0</v>
      </c>
      <c r="AB399" s="14"/>
      <c r="AC399" s="28"/>
      <c r="AD399" s="194"/>
      <c r="AE399" s="194"/>
      <c r="AF399" s="16">
        <f t="shared" si="656"/>
        <v>40</v>
      </c>
      <c r="AG399" s="195">
        <f>IF(U399=AF399,U398,0)</f>
        <v>0</v>
      </c>
      <c r="AH399" s="195">
        <f>IF(V399=AF399,V398,0)</f>
        <v>0</v>
      </c>
      <c r="AI399" s="195">
        <f>IF(W399=AF399,W398,0)</f>
        <v>0</v>
      </c>
      <c r="AJ399" s="195">
        <f>IF(X399=AF399,X398,0)</f>
        <v>0</v>
      </c>
      <c r="AK399" s="195">
        <f>IF(Y399=AF399,Y398,0)</f>
        <v>0</v>
      </c>
      <c r="AL399" s="195">
        <f>IF(Z399=AF399,Z398,0)</f>
        <v>0</v>
      </c>
      <c r="AM399" s="195">
        <f>IF(AA399=AF399,AA398,0)</f>
        <v>0</v>
      </c>
      <c r="AN399" s="195"/>
      <c r="AO399" s="115"/>
      <c r="AP399" s="1"/>
      <c r="AQ399" s="1"/>
      <c r="AR399" s="201"/>
      <c r="AS399" s="201"/>
      <c r="AT399" s="201"/>
      <c r="AU399" s="201"/>
      <c r="AV399" s="201"/>
      <c r="AW399" s="201"/>
      <c r="AX399" s="201"/>
      <c r="AY399" s="201"/>
      <c r="AZ399" s="201"/>
      <c r="BA399" s="201"/>
      <c r="BB399" s="201"/>
      <c r="BC399" s="201"/>
      <c r="BD399" s="201"/>
      <c r="BE399" s="201"/>
      <c r="BF399" s="28"/>
      <c r="BG399" s="28"/>
      <c r="BH399" s="28"/>
    </row>
    <row r="400" spans="1:60" s="10" customFormat="1" ht="15" customHeight="1" thickBot="1">
      <c r="A400" s="11"/>
      <c r="B400" s="11"/>
      <c r="C400" s="11"/>
      <c r="D400"/>
      <c r="E400" s="141" t="s">
        <v>58</v>
      </c>
      <c r="F400" s="142"/>
      <c r="G400" s="92"/>
      <c r="H400" s="93"/>
      <c r="I400" s="94" t="s">
        <v>59</v>
      </c>
      <c r="J400" s="114"/>
      <c r="K400" s="104"/>
      <c r="L400" s="104"/>
      <c r="M400" s="104"/>
      <c r="N400" s="104"/>
      <c r="O400" s="104"/>
      <c r="P400" s="104"/>
      <c r="Q400" s="139"/>
      <c r="R400"/>
      <c r="S400" s="1"/>
      <c r="T400" s="199"/>
      <c r="U400" s="28"/>
      <c r="V400" s="28"/>
      <c r="W400" s="28"/>
      <c r="X400" s="28"/>
      <c r="Y400" s="28"/>
      <c r="Z400" s="28"/>
      <c r="AA400" s="28"/>
      <c r="AB400" s="12"/>
      <c r="AC400" s="28"/>
      <c r="AD400" s="200"/>
      <c r="AE400" s="200"/>
      <c r="AF400" s="16">
        <f t="shared" si="656"/>
        <v>60</v>
      </c>
      <c r="AG400" s="195">
        <f>IF(U399=AF400,U398,0)</f>
        <v>0</v>
      </c>
      <c r="AH400" s="195">
        <f>IF(V399=AF400,V398,0)</f>
        <v>0</v>
      </c>
      <c r="AI400" s="195">
        <f>IF(W399=AF400,W398,0)</f>
        <v>0</v>
      </c>
      <c r="AJ400" s="195">
        <f>IF(X399=AF400,X398,0)</f>
        <v>0</v>
      </c>
      <c r="AK400" s="195">
        <f>IF(Y399=AF400,Y398,0)</f>
        <v>0</v>
      </c>
      <c r="AL400" s="195">
        <f>IF(Z399=AF400,Z398,0)</f>
        <v>0</v>
      </c>
      <c r="AM400" s="195">
        <f>IF(AA399=AF400,AA398,0)</f>
        <v>0</v>
      </c>
      <c r="AN400" s="195"/>
      <c r="AO400" s="115"/>
      <c r="AP400" s="1"/>
      <c r="AQ400" s="1"/>
      <c r="AR400" s="201"/>
      <c r="AS400" s="201"/>
      <c r="AT400" s="201"/>
      <c r="AU400" s="201"/>
      <c r="AV400" s="201"/>
      <c r="AW400" s="201"/>
      <c r="AX400" s="201"/>
      <c r="AY400" s="201"/>
      <c r="AZ400" s="201"/>
      <c r="BA400" s="201"/>
      <c r="BB400" s="201"/>
      <c r="BC400" s="201"/>
      <c r="BD400" s="201"/>
      <c r="BE400" s="201"/>
      <c r="BF400" s="28"/>
      <c r="BG400" s="28"/>
      <c r="BH400" s="28"/>
    </row>
    <row r="401" spans="1:60" s="10" customFormat="1" ht="15" customHeight="1">
      <c r="A401" s="11"/>
      <c r="B401" s="11"/>
      <c r="C401" s="11"/>
      <c r="D401"/>
      <c r="E401" s="95"/>
      <c r="F401" s="96"/>
      <c r="G401" s="97"/>
      <c r="H401" s="93"/>
      <c r="I401" s="98" t="s">
        <v>60</v>
      </c>
      <c r="J401" s="104"/>
      <c r="K401" s="104"/>
      <c r="L401" s="104"/>
      <c r="M401" s="104"/>
      <c r="N401" s="104"/>
      <c r="O401" s="104"/>
      <c r="P401" s="104"/>
      <c r="Q401" s="139"/>
      <c r="R401"/>
      <c r="S401" s="1"/>
      <c r="T401" s="21"/>
      <c r="U401" s="12"/>
      <c r="V401" s="12"/>
      <c r="W401" s="12"/>
      <c r="X401" s="12"/>
      <c r="Y401" s="12"/>
      <c r="Z401" s="12"/>
      <c r="AA401" s="12"/>
      <c r="AB401" s="12"/>
      <c r="AC401" s="28"/>
      <c r="AD401" s="200"/>
      <c r="AE401" s="200"/>
      <c r="AF401" s="16">
        <f t="shared" si="656"/>
        <v>70</v>
      </c>
      <c r="AG401" s="195">
        <f>IF(U399=AF401,U398,0)</f>
        <v>0</v>
      </c>
      <c r="AH401" s="195">
        <f>IF(V399=AF401,V398,0)</f>
        <v>0</v>
      </c>
      <c r="AI401" s="195">
        <f>IF(W399=AF401,W398,0)</f>
        <v>0</v>
      </c>
      <c r="AJ401" s="195">
        <f>IF(X399=AF401,X398,0)</f>
        <v>0</v>
      </c>
      <c r="AK401" s="195">
        <f>IF(Y399=AF401,Y398,0)</f>
        <v>0</v>
      </c>
      <c r="AL401" s="195">
        <f>IF(Z399=AF401,Z398,0)</f>
        <v>0</v>
      </c>
      <c r="AM401" s="195">
        <f>IF(AA399=AF401,AA398,0)</f>
        <v>0</v>
      </c>
      <c r="AN401" s="195"/>
      <c r="AO401" s="115"/>
      <c r="AP401" s="1"/>
      <c r="AQ401" s="1"/>
      <c r="AR401" s="201"/>
      <c r="AS401" s="201"/>
      <c r="AT401" s="201"/>
      <c r="AU401" s="201"/>
      <c r="AV401" s="201"/>
      <c r="AW401" s="201"/>
      <c r="AX401" s="201"/>
      <c r="AY401" s="201"/>
      <c r="AZ401" s="201"/>
      <c r="BA401" s="201"/>
      <c r="BB401" s="201"/>
      <c r="BC401" s="201"/>
      <c r="BD401" s="201"/>
      <c r="BE401" s="201"/>
      <c r="BF401" s="28"/>
      <c r="BG401" s="28"/>
      <c r="BH401" s="28"/>
    </row>
    <row r="402" spans="1:60" ht="15" customHeight="1" thickBot="1">
      <c r="B402" s="11"/>
      <c r="C402" s="11"/>
      <c r="D402"/>
      <c r="E402" s="99"/>
      <c r="F402" s="100"/>
      <c r="G402" s="101"/>
      <c r="H402" s="102"/>
      <c r="I402" s="103" t="s">
        <v>61</v>
      </c>
      <c r="J402" s="105"/>
      <c r="K402" s="105"/>
      <c r="L402" s="105"/>
      <c r="M402" s="105"/>
      <c r="N402" s="105"/>
      <c r="O402" s="105"/>
      <c r="P402" s="105"/>
      <c r="Q402" s="140"/>
      <c r="R402"/>
      <c r="T402" s="199"/>
      <c r="AF402" s="16">
        <f t="shared" si="656"/>
        <v>0</v>
      </c>
      <c r="AG402" s="195">
        <f>IF(U399=AF402,U398,0)</f>
        <v>0</v>
      </c>
      <c r="AH402" s="195">
        <f>IF(V399=AF402,V398,0)</f>
        <v>0</v>
      </c>
      <c r="AI402" s="195">
        <f>IF(W399=AF402,W398,0)</f>
        <v>0</v>
      </c>
      <c r="AJ402" s="195">
        <f>IF(X399=AF402,X398,0)</f>
        <v>0</v>
      </c>
      <c r="AK402" s="195">
        <f>IF(Y399=AF402,Y398,0)</f>
        <v>0</v>
      </c>
      <c r="AL402" s="195">
        <f>IF(Z399=AF402,Z398,0)</f>
        <v>0</v>
      </c>
      <c r="AM402" s="195">
        <f>IF(AA399=AF402,AA398,0)</f>
        <v>0</v>
      </c>
      <c r="AN402" s="195"/>
      <c r="AR402" s="201"/>
      <c r="AS402" s="201"/>
      <c r="AT402" s="201"/>
      <c r="AU402" s="201"/>
      <c r="AV402" s="201"/>
      <c r="AW402" s="201"/>
      <c r="AX402" s="201"/>
      <c r="AY402" s="201"/>
      <c r="AZ402" s="201"/>
      <c r="BA402" s="201"/>
      <c r="BB402" s="201"/>
      <c r="BC402" s="201"/>
      <c r="BD402" s="201"/>
      <c r="BE402" s="201"/>
      <c r="BH402" s="28"/>
    </row>
    <row r="403" spans="1:60" ht="9" customHeight="1" thickTop="1" thickBot="1">
      <c r="A403" s="11"/>
      <c r="B403" s="11"/>
      <c r="C403" s="11"/>
      <c r="D403"/>
      <c r="E403"/>
      <c r="F403"/>
      <c r="G403"/>
      <c r="H403"/>
      <c r="I403"/>
      <c r="J403"/>
      <c r="K403"/>
      <c r="L403"/>
      <c r="M403"/>
      <c r="N403"/>
      <c r="O403"/>
      <c r="P403"/>
      <c r="Q403"/>
      <c r="R403"/>
      <c r="T403" s="20"/>
      <c r="AR403" s="18"/>
      <c r="AS403" s="18"/>
      <c r="AT403" s="18"/>
      <c r="AU403" s="18"/>
      <c r="AV403" s="18"/>
      <c r="AW403" s="18"/>
      <c r="AX403" s="18"/>
      <c r="AY403" s="18"/>
      <c r="AZ403" s="18"/>
      <c r="BA403" s="18"/>
      <c r="BB403" s="18"/>
      <c r="BC403" s="18"/>
      <c r="BD403" s="18"/>
      <c r="BE403" s="18"/>
      <c r="BH403" s="28"/>
    </row>
    <row r="404" spans="1:60" s="11" customFormat="1" ht="15" customHeight="1" thickTop="1" thickBot="1">
      <c r="D404"/>
      <c r="E404" s="136">
        <v>0</v>
      </c>
      <c r="F404" s="137"/>
      <c r="G404" s="46"/>
      <c r="H404" s="87" t="s">
        <v>45</v>
      </c>
      <c r="I404" s="88">
        <f>VLOOKUP(E404,$B$20:$C$69,2,0)</f>
        <v>0</v>
      </c>
      <c r="J404" s="62">
        <f>J$16</f>
        <v>41729</v>
      </c>
      <c r="K404" s="62">
        <f t="shared" ref="K404:P404" si="665">K$16</f>
        <v>41730</v>
      </c>
      <c r="L404" s="62">
        <f t="shared" si="665"/>
        <v>41731</v>
      </c>
      <c r="M404" s="62">
        <f t="shared" si="665"/>
        <v>41732</v>
      </c>
      <c r="N404" s="62">
        <f t="shared" si="665"/>
        <v>41733</v>
      </c>
      <c r="O404" s="62">
        <f t="shared" si="665"/>
        <v>41734</v>
      </c>
      <c r="P404" s="62">
        <f t="shared" si="665"/>
        <v>41735</v>
      </c>
      <c r="Q404" s="134" t="s">
        <v>46</v>
      </c>
      <c r="R404"/>
      <c r="S404" s="1"/>
      <c r="T404" s="21" t="s">
        <v>47</v>
      </c>
      <c r="U404" s="13">
        <f t="shared" ref="U404" si="666">IF(ISBLANK(J408)=TRUE,(J406-J405)*24,(J406-J405)*24-$G408/60)</f>
        <v>0</v>
      </c>
      <c r="V404" s="13">
        <f t="shared" ref="V404" si="667">IF(ISBLANK(K408)=TRUE,(K406-K405)*24,(K406-K405)*24-$G408/60)</f>
        <v>0</v>
      </c>
      <c r="W404" s="13">
        <f t="shared" ref="W404" si="668">IF(ISBLANK(L408)=TRUE,(L406-L405)*24,(L406-L405)*24-$G408/60)</f>
        <v>0</v>
      </c>
      <c r="X404" s="13">
        <f t="shared" ref="X404" si="669">IF(ISBLANK(M408)=TRUE,(M406-M405)*24,(M406-M405)*24-$G408/60)</f>
        <v>0</v>
      </c>
      <c r="Y404" s="13">
        <f t="shared" ref="Y404" si="670">IF(ISBLANK(N408)=TRUE,(N406-N405)*24,(N406-N405)*24-$G408/60)</f>
        <v>0</v>
      </c>
      <c r="Z404" s="13">
        <f t="shared" ref="Z404" si="671">IF(ISBLANK(O408)=TRUE,(O406-O405)*24,(O406-O405)*24-$G408/60)</f>
        <v>0</v>
      </c>
      <c r="AA404" s="13">
        <f t="shared" ref="AA404" si="672">IF(ISBLANK(P408)=TRUE,(P406-P405)*24,(P406-P405)*24-$G408/60)</f>
        <v>0</v>
      </c>
      <c r="AB404" s="13">
        <f>SUM(U404:AA404)</f>
        <v>0</v>
      </c>
      <c r="AC404" s="28" t="s">
        <v>48</v>
      </c>
      <c r="AD404" s="194">
        <f>MIN(Q406,40)</f>
        <v>0</v>
      </c>
      <c r="AE404" s="195"/>
      <c r="AF404" s="16">
        <f>AF396</f>
        <v>10</v>
      </c>
      <c r="AG404" s="195">
        <f>IF(U407=AF404,U406,0)</f>
        <v>0</v>
      </c>
      <c r="AH404" s="195">
        <f>IF(V407=AF404,V406,0)</f>
        <v>0</v>
      </c>
      <c r="AI404" s="195">
        <f>IF(W407=AF404,W406,0)</f>
        <v>0</v>
      </c>
      <c r="AJ404" s="195">
        <f>IF(X407=AF404,X406,0)</f>
        <v>0</v>
      </c>
      <c r="AK404" s="195">
        <f>IF(Y407=AF404,Y406,0)</f>
        <v>0</v>
      </c>
      <c r="AL404" s="195">
        <f>IF(Z407=AF404,Z406,0)</f>
        <v>0</v>
      </c>
      <c r="AM404" s="195">
        <f>IF(AA407=AF404,AA406,0)</f>
        <v>0</v>
      </c>
      <c r="AN404" s="195"/>
      <c r="AO404" s="115">
        <f>SUM(AG404:AM410)</f>
        <v>0</v>
      </c>
      <c r="AP404" s="1"/>
      <c r="AQ404" s="1"/>
      <c r="AR404" s="18"/>
      <c r="AS404" s="18"/>
      <c r="AT404" s="18"/>
      <c r="AU404" s="18"/>
      <c r="AV404" s="18"/>
      <c r="AW404" s="18"/>
      <c r="AX404" s="18"/>
      <c r="AY404" s="18"/>
      <c r="AZ404" s="18"/>
      <c r="BA404" s="18"/>
      <c r="BB404" s="18"/>
      <c r="BC404" s="18"/>
      <c r="BD404" s="18"/>
      <c r="BE404" s="18"/>
    </row>
    <row r="405" spans="1:60" s="10" customFormat="1" ht="15" customHeight="1">
      <c r="A405" s="11"/>
      <c r="B405" s="11"/>
      <c r="C405" s="11"/>
      <c r="D405"/>
      <c r="E405" s="90" t="s">
        <v>49</v>
      </c>
      <c r="F405" s="91">
        <f>(VLOOKUP(E404,'Employee Data'!$J$5:$L$54,2,0))</f>
        <v>0</v>
      </c>
      <c r="G405" s="58" t="s">
        <v>50</v>
      </c>
      <c r="H405" s="57"/>
      <c r="I405" s="35" t="s">
        <v>51</v>
      </c>
      <c r="J405" s="114"/>
      <c r="K405" s="114"/>
      <c r="L405" s="114"/>
      <c r="M405" s="114"/>
      <c r="N405" s="114"/>
      <c r="O405" s="114"/>
      <c r="P405" s="114"/>
      <c r="Q405" s="135"/>
      <c r="R405" s="89"/>
      <c r="S405" s="1"/>
      <c r="T405" s="196" t="b">
        <v>0</v>
      </c>
      <c r="U405" s="60" t="b">
        <v>0</v>
      </c>
      <c r="V405" s="60" t="b">
        <v>0</v>
      </c>
      <c r="W405" s="60" t="b">
        <v>0</v>
      </c>
      <c r="X405" s="60" t="b">
        <v>0</v>
      </c>
      <c r="Y405" s="60" t="b">
        <v>0</v>
      </c>
      <c r="Z405" s="60" t="b">
        <v>0</v>
      </c>
      <c r="AA405" s="60" t="b">
        <v>0</v>
      </c>
      <c r="AB405" s="12"/>
      <c r="AC405" s="28" t="s">
        <v>52</v>
      </c>
      <c r="AD405" s="194">
        <f>MAX(Q406-AD404,0)</f>
        <v>0</v>
      </c>
      <c r="AE405" s="195">
        <f t="shared" ref="AE405" si="673">IF(T405=TRUE,0,AD405*F405*1.5)</f>
        <v>0</v>
      </c>
      <c r="AF405" s="16">
        <f t="shared" ref="AF405:AF410" si="674">AF397</f>
        <v>20</v>
      </c>
      <c r="AG405" s="195">
        <f>IF(U407=AF405,U406,0)</f>
        <v>0</v>
      </c>
      <c r="AH405" s="195">
        <f>IF(V407=AF405,V406,0)</f>
        <v>0</v>
      </c>
      <c r="AI405" s="195">
        <f>IF(W407=AF405,W406,0)</f>
        <v>0</v>
      </c>
      <c r="AJ405" s="195">
        <f>IF(X407=AF405,X406,0)</f>
        <v>0</v>
      </c>
      <c r="AK405" s="195">
        <f>IF(Y407=AF405,Y406,0)</f>
        <v>0</v>
      </c>
      <c r="AL405" s="195">
        <f>IF(Z407=AF405,Z406,0)</f>
        <v>0</v>
      </c>
      <c r="AM405" s="195">
        <f>IF(AA407=AF405,AA406,0)</f>
        <v>0</v>
      </c>
      <c r="AN405" s="195"/>
      <c r="AO405" s="115"/>
      <c r="AP405" s="1"/>
      <c r="AQ405" s="1"/>
      <c r="AR405" s="19"/>
      <c r="AS405" s="19"/>
      <c r="AT405" s="19"/>
      <c r="AU405" s="19"/>
      <c r="AV405" s="19"/>
      <c r="AW405" s="19"/>
      <c r="AX405" s="19"/>
      <c r="AY405" s="19"/>
      <c r="AZ405" s="19"/>
      <c r="BA405" s="19"/>
      <c r="BB405" s="19"/>
      <c r="BC405" s="19"/>
      <c r="BD405" s="19"/>
      <c r="BE405" s="19"/>
      <c r="BF405" s="28"/>
      <c r="BG405" s="28"/>
      <c r="BH405" s="28"/>
    </row>
    <row r="406" spans="1:60" s="10" customFormat="1" ht="15" customHeight="1">
      <c r="A406" s="11"/>
      <c r="B406" s="11"/>
      <c r="C406" s="11"/>
      <c r="D406"/>
      <c r="E406" s="90" t="s">
        <v>53</v>
      </c>
      <c r="F406" s="91">
        <f>(VLOOKUP(E404,'Employee Data'!$J$5:$L$54,3,0))</f>
        <v>0</v>
      </c>
      <c r="G406" s="58" t="s">
        <v>54</v>
      </c>
      <c r="H406" s="57"/>
      <c r="I406" s="35" t="s">
        <v>55</v>
      </c>
      <c r="J406" s="114"/>
      <c r="K406" s="114"/>
      <c r="L406" s="114"/>
      <c r="M406" s="114"/>
      <c r="N406" s="114"/>
      <c r="O406" s="114"/>
      <c r="P406" s="114"/>
      <c r="Q406" s="138">
        <f>AB404</f>
        <v>0</v>
      </c>
      <c r="R406" s="89"/>
      <c r="S406" s="1"/>
      <c r="T406" s="21" t="s">
        <v>25</v>
      </c>
      <c r="U406" s="13">
        <f t="shared" ref="U406:AA406" si="675">IF($T405=TRUE,$F405*40/7,IF(U405=TRUE,$F406*U404,$F405*U404))</f>
        <v>0</v>
      </c>
      <c r="V406" s="13">
        <f t="shared" si="675"/>
        <v>0</v>
      </c>
      <c r="W406" s="13">
        <f t="shared" si="675"/>
        <v>0</v>
      </c>
      <c r="X406" s="13">
        <f t="shared" si="675"/>
        <v>0</v>
      </c>
      <c r="Y406" s="13">
        <f t="shared" si="675"/>
        <v>0</v>
      </c>
      <c r="Z406" s="13">
        <f t="shared" si="675"/>
        <v>0</v>
      </c>
      <c r="AA406" s="13">
        <f t="shared" si="675"/>
        <v>0</v>
      </c>
      <c r="AB406" s="13"/>
      <c r="AC406" s="28"/>
      <c r="AD406" s="194"/>
      <c r="AE406" s="194"/>
      <c r="AF406" s="16">
        <f t="shared" si="674"/>
        <v>30</v>
      </c>
      <c r="AG406" s="195">
        <f>IF(U407=AF406,U406,0)</f>
        <v>0</v>
      </c>
      <c r="AH406" s="195">
        <f>IF(V407=AF406,V406,0)</f>
        <v>0</v>
      </c>
      <c r="AI406" s="195">
        <f>IF(W407=AF406,W406,0)</f>
        <v>0</v>
      </c>
      <c r="AJ406" s="195">
        <f>IF(X407=AF406,X406,0)</f>
        <v>0</v>
      </c>
      <c r="AK406" s="195">
        <f>IF(Y407=AF406,Y406,0)</f>
        <v>0</v>
      </c>
      <c r="AL406" s="195">
        <f>IF(Z407=AF406,Z406,0)</f>
        <v>0</v>
      </c>
      <c r="AM406" s="195">
        <f>IF(AA407=AF406,AA406,0)</f>
        <v>0</v>
      </c>
      <c r="AN406" s="195"/>
      <c r="AO406" s="115"/>
      <c r="AP406" s="1"/>
      <c r="AQ406" s="1"/>
      <c r="AR406" s="201"/>
      <c r="AS406" s="201"/>
      <c r="AT406" s="201"/>
      <c r="AU406" s="201"/>
      <c r="AV406" s="201"/>
      <c r="AW406" s="201"/>
      <c r="AX406" s="201"/>
      <c r="AY406" s="201"/>
      <c r="AZ406" s="201"/>
      <c r="BA406" s="201"/>
      <c r="BB406" s="201"/>
      <c r="BC406" s="201"/>
      <c r="BD406" s="201"/>
      <c r="BE406" s="201"/>
      <c r="BF406" s="28"/>
      <c r="BG406" s="28"/>
      <c r="BH406" s="28"/>
    </row>
    <row r="407" spans="1:60" s="10" customFormat="1" ht="15" customHeight="1" thickBot="1">
      <c r="A407" s="11"/>
      <c r="B407" s="11"/>
      <c r="C407" s="11"/>
      <c r="D407"/>
      <c r="E407" s="36"/>
      <c r="F407" s="34"/>
      <c r="G407" s="197"/>
      <c r="H407" s="59" t="b">
        <v>0</v>
      </c>
      <c r="I407" s="198"/>
      <c r="J407" s="56" t="s">
        <v>62</v>
      </c>
      <c r="K407" s="56" t="s">
        <v>62</v>
      </c>
      <c r="L407" s="56" t="s">
        <v>62</v>
      </c>
      <c r="M407" s="56" t="s">
        <v>62</v>
      </c>
      <c r="N407" s="56" t="s">
        <v>62</v>
      </c>
      <c r="O407" s="56" t="s">
        <v>62</v>
      </c>
      <c r="P407" s="56" t="s">
        <v>62</v>
      </c>
      <c r="Q407" s="139"/>
      <c r="R407"/>
      <c r="S407" s="1"/>
      <c r="T407" s="21" t="s">
        <v>57</v>
      </c>
      <c r="U407" s="12">
        <f t="shared" ref="U407" si="676">IF(ISBLANK(J410)=TRUE,$I404,J410)</f>
        <v>0</v>
      </c>
      <c r="V407" s="12">
        <f t="shared" ref="V407" si="677">IF(ISBLANK(K410)=TRUE,$I404,K410)</f>
        <v>0</v>
      </c>
      <c r="W407" s="12">
        <f t="shared" ref="W407" si="678">IF(ISBLANK(L410)=TRUE,$I404,L410)</f>
        <v>0</v>
      </c>
      <c r="X407" s="12">
        <f t="shared" ref="X407" si="679">IF(ISBLANK(M410)=TRUE,$I404,M410)</f>
        <v>0</v>
      </c>
      <c r="Y407" s="12">
        <f t="shared" ref="Y407" si="680">IF(ISBLANK(N410)=TRUE,$I404,N410)</f>
        <v>0</v>
      </c>
      <c r="Z407" s="12">
        <f t="shared" ref="Z407" si="681">IF(ISBLANK(O410)=TRUE,$I404,O410)</f>
        <v>0</v>
      </c>
      <c r="AA407" s="12">
        <f t="shared" ref="AA407" si="682">IF(ISBLANK(P410)=TRUE,$I404,P410)</f>
        <v>0</v>
      </c>
      <c r="AB407" s="14"/>
      <c r="AC407" s="28"/>
      <c r="AD407" s="194"/>
      <c r="AE407" s="194"/>
      <c r="AF407" s="16">
        <f t="shared" si="674"/>
        <v>40</v>
      </c>
      <c r="AG407" s="195">
        <f>IF(U407=AF407,U406,0)</f>
        <v>0</v>
      </c>
      <c r="AH407" s="195">
        <f>IF(V407=AF407,V406,0)</f>
        <v>0</v>
      </c>
      <c r="AI407" s="195">
        <f>IF(W407=AF407,W406,0)</f>
        <v>0</v>
      </c>
      <c r="AJ407" s="195">
        <f>IF(X407=AF407,X406,0)</f>
        <v>0</v>
      </c>
      <c r="AK407" s="195">
        <f>IF(Y407=AF407,Y406,0)</f>
        <v>0</v>
      </c>
      <c r="AL407" s="195">
        <f>IF(Z407=AF407,Z406,0)</f>
        <v>0</v>
      </c>
      <c r="AM407" s="195">
        <f>IF(AA407=AF407,AA406,0)</f>
        <v>0</v>
      </c>
      <c r="AN407" s="195"/>
      <c r="AO407" s="115"/>
      <c r="AP407" s="1"/>
      <c r="AQ407" s="1"/>
      <c r="AR407" s="201"/>
      <c r="AS407" s="201"/>
      <c r="AT407" s="201"/>
      <c r="AU407" s="201"/>
      <c r="AV407" s="201"/>
      <c r="AW407" s="201"/>
      <c r="AX407" s="201"/>
      <c r="AY407" s="201"/>
      <c r="AZ407" s="201"/>
      <c r="BA407" s="201"/>
      <c r="BB407" s="201"/>
      <c r="BC407" s="201"/>
      <c r="BD407" s="201"/>
      <c r="BE407" s="201"/>
      <c r="BF407" s="28"/>
      <c r="BG407" s="28"/>
      <c r="BH407" s="28"/>
    </row>
    <row r="408" spans="1:60" s="10" customFormat="1" ht="15" customHeight="1" thickBot="1">
      <c r="A408" s="11"/>
      <c r="B408" s="11"/>
      <c r="C408" s="11"/>
      <c r="D408"/>
      <c r="E408" s="141" t="s">
        <v>58</v>
      </c>
      <c r="F408" s="142"/>
      <c r="G408" s="92"/>
      <c r="H408" s="93"/>
      <c r="I408" s="94" t="s">
        <v>59</v>
      </c>
      <c r="J408" s="114"/>
      <c r="K408" s="104"/>
      <c r="L408" s="104"/>
      <c r="M408" s="104"/>
      <c r="N408" s="104"/>
      <c r="O408" s="104"/>
      <c r="P408" s="104"/>
      <c r="Q408" s="139"/>
      <c r="R408"/>
      <c r="S408" s="1"/>
      <c r="T408" s="199"/>
      <c r="U408" s="28"/>
      <c r="V408" s="28"/>
      <c r="W408" s="28"/>
      <c r="X408" s="28"/>
      <c r="Y408" s="28"/>
      <c r="Z408" s="28"/>
      <c r="AA408" s="28"/>
      <c r="AB408" s="12"/>
      <c r="AC408" s="28"/>
      <c r="AD408" s="200"/>
      <c r="AE408" s="200"/>
      <c r="AF408" s="16">
        <f t="shared" si="674"/>
        <v>60</v>
      </c>
      <c r="AG408" s="195">
        <f>IF(U407=AF408,U406,0)</f>
        <v>0</v>
      </c>
      <c r="AH408" s="195">
        <f>IF(V407=AF408,V406,0)</f>
        <v>0</v>
      </c>
      <c r="AI408" s="195">
        <f>IF(W407=AF408,W406,0)</f>
        <v>0</v>
      </c>
      <c r="AJ408" s="195">
        <f>IF(X407=AF408,X406,0)</f>
        <v>0</v>
      </c>
      <c r="AK408" s="195">
        <f>IF(Y407=AF408,Y406,0)</f>
        <v>0</v>
      </c>
      <c r="AL408" s="195">
        <f>IF(Z407=AF408,Z406,0)</f>
        <v>0</v>
      </c>
      <c r="AM408" s="195">
        <f>IF(AA407=AF408,AA406,0)</f>
        <v>0</v>
      </c>
      <c r="AN408" s="195"/>
      <c r="AO408" s="115"/>
      <c r="AP408" s="1"/>
      <c r="AQ408" s="1"/>
      <c r="AR408" s="201"/>
      <c r="AS408" s="201"/>
      <c r="AT408" s="201"/>
      <c r="AU408" s="201"/>
      <c r="AV408" s="201"/>
      <c r="AW408" s="201"/>
      <c r="AX408" s="201"/>
      <c r="AY408" s="201"/>
      <c r="AZ408" s="201"/>
      <c r="BA408" s="201"/>
      <c r="BB408" s="201"/>
      <c r="BC408" s="201"/>
      <c r="BD408" s="201"/>
      <c r="BE408" s="201"/>
      <c r="BF408" s="28"/>
      <c r="BG408" s="28"/>
      <c r="BH408" s="28"/>
    </row>
    <row r="409" spans="1:60" s="10" customFormat="1" ht="15" customHeight="1">
      <c r="A409" s="11"/>
      <c r="B409" s="11"/>
      <c r="C409" s="11"/>
      <c r="D409"/>
      <c r="E409" s="95"/>
      <c r="F409" s="96"/>
      <c r="G409" s="97"/>
      <c r="H409" s="93"/>
      <c r="I409" s="98" t="s">
        <v>60</v>
      </c>
      <c r="J409" s="104"/>
      <c r="K409" s="104"/>
      <c r="L409" s="104"/>
      <c r="M409" s="104"/>
      <c r="N409" s="104"/>
      <c r="O409" s="104"/>
      <c r="P409" s="104"/>
      <c r="Q409" s="139"/>
      <c r="R409"/>
      <c r="S409" s="1"/>
      <c r="T409" s="21"/>
      <c r="U409" s="12"/>
      <c r="V409" s="12"/>
      <c r="W409" s="12"/>
      <c r="X409" s="12"/>
      <c r="Y409" s="12"/>
      <c r="Z409" s="12"/>
      <c r="AA409" s="12"/>
      <c r="AB409" s="12"/>
      <c r="AC409" s="28"/>
      <c r="AD409" s="200"/>
      <c r="AE409" s="200"/>
      <c r="AF409" s="16">
        <f t="shared" si="674"/>
        <v>70</v>
      </c>
      <c r="AG409" s="195">
        <f>IF(U407=AF409,U406,0)</f>
        <v>0</v>
      </c>
      <c r="AH409" s="195">
        <f>IF(V407=AF409,V406,0)</f>
        <v>0</v>
      </c>
      <c r="AI409" s="195">
        <f>IF(W407=AF409,W406,0)</f>
        <v>0</v>
      </c>
      <c r="AJ409" s="195">
        <f>IF(X407=AF409,X406,0)</f>
        <v>0</v>
      </c>
      <c r="AK409" s="195">
        <f>IF(Y407=AF409,Y406,0)</f>
        <v>0</v>
      </c>
      <c r="AL409" s="195">
        <f>IF(Z407=AF409,Z406,0)</f>
        <v>0</v>
      </c>
      <c r="AM409" s="195">
        <f>IF(AA407=AF409,AA406,0)</f>
        <v>0</v>
      </c>
      <c r="AN409" s="195"/>
      <c r="AO409" s="115"/>
      <c r="AP409" s="1"/>
      <c r="AQ409" s="1"/>
      <c r="AR409" s="201"/>
      <c r="AS409" s="201"/>
      <c r="AT409" s="201"/>
      <c r="AU409" s="201"/>
      <c r="AV409" s="201"/>
      <c r="AW409" s="201"/>
      <c r="AX409" s="201"/>
      <c r="AY409" s="201"/>
      <c r="AZ409" s="201"/>
      <c r="BA409" s="201"/>
      <c r="BB409" s="201"/>
      <c r="BC409" s="201"/>
      <c r="BD409" s="201"/>
      <c r="BE409" s="201"/>
      <c r="BF409" s="28"/>
      <c r="BG409" s="28"/>
      <c r="BH409" s="28"/>
    </row>
    <row r="410" spans="1:60" ht="15" customHeight="1" thickBot="1">
      <c r="B410" s="11"/>
      <c r="C410" s="11"/>
      <c r="D410"/>
      <c r="E410" s="99"/>
      <c r="F410" s="100"/>
      <c r="G410" s="101"/>
      <c r="H410" s="102"/>
      <c r="I410" s="103" t="s">
        <v>61</v>
      </c>
      <c r="J410" s="105"/>
      <c r="K410" s="105"/>
      <c r="L410" s="105"/>
      <c r="M410" s="105"/>
      <c r="N410" s="105"/>
      <c r="O410" s="105"/>
      <c r="P410" s="105"/>
      <c r="Q410" s="140"/>
      <c r="R410"/>
      <c r="T410" s="199"/>
      <c r="AF410" s="16">
        <f t="shared" si="674"/>
        <v>0</v>
      </c>
      <c r="AG410" s="195">
        <f>IF(U407=AF410,U406,0)</f>
        <v>0</v>
      </c>
      <c r="AH410" s="195">
        <f>IF(V407=AF410,V406,0)</f>
        <v>0</v>
      </c>
      <c r="AI410" s="195">
        <f>IF(W407=AF410,W406,0)</f>
        <v>0</v>
      </c>
      <c r="AJ410" s="195">
        <f>IF(X407=AF410,X406,0)</f>
        <v>0</v>
      </c>
      <c r="AK410" s="195">
        <f>IF(Y407=AF410,Y406,0)</f>
        <v>0</v>
      </c>
      <c r="AL410" s="195">
        <f>IF(Z407=AF410,Z406,0)</f>
        <v>0</v>
      </c>
      <c r="AM410" s="195">
        <f>IF(AA407=AF410,AA406,0)</f>
        <v>0</v>
      </c>
      <c r="AN410" s="195"/>
      <c r="AR410" s="201"/>
      <c r="AS410" s="201"/>
      <c r="AT410" s="201"/>
      <c r="AU410" s="201"/>
      <c r="AV410" s="201"/>
      <c r="AW410" s="201"/>
      <c r="AX410" s="201"/>
      <c r="AY410" s="201"/>
      <c r="AZ410" s="201"/>
      <c r="BA410" s="201"/>
      <c r="BB410" s="201"/>
      <c r="BC410" s="201"/>
      <c r="BD410" s="201"/>
      <c r="BE410" s="201"/>
      <c r="BH410" s="28"/>
    </row>
    <row r="411" spans="1:60" ht="9" customHeight="1" thickTop="1" thickBot="1">
      <c r="A411" s="11"/>
      <c r="B411" s="11"/>
      <c r="C411" s="11"/>
      <c r="D411"/>
      <c r="E411"/>
      <c r="F411"/>
      <c r="G411"/>
      <c r="H411"/>
      <c r="I411"/>
      <c r="J411"/>
      <c r="K411"/>
      <c r="L411"/>
      <c r="M411"/>
      <c r="N411"/>
      <c r="O411"/>
      <c r="P411"/>
      <c r="Q411"/>
      <c r="R411"/>
      <c r="T411" s="20"/>
      <c r="AR411" s="18"/>
      <c r="AS411" s="18"/>
      <c r="AT411" s="18"/>
      <c r="AU411" s="18"/>
      <c r="AV411" s="18"/>
      <c r="AW411" s="18"/>
      <c r="AX411" s="18"/>
      <c r="AY411" s="18"/>
      <c r="AZ411" s="18"/>
      <c r="BA411" s="18"/>
      <c r="BB411" s="18"/>
      <c r="BC411" s="18"/>
      <c r="BD411" s="18"/>
      <c r="BE411" s="18"/>
      <c r="BH411" s="28"/>
    </row>
    <row r="412" spans="1:60" s="11" customFormat="1" ht="15" customHeight="1" thickTop="1" thickBot="1">
      <c r="D412"/>
      <c r="E412" s="136">
        <v>0</v>
      </c>
      <c r="F412" s="137"/>
      <c r="G412" s="46"/>
      <c r="H412" s="87" t="s">
        <v>45</v>
      </c>
      <c r="I412" s="88">
        <f>VLOOKUP(E412,$B$20:$C$69,2,0)</f>
        <v>0</v>
      </c>
      <c r="J412" s="62">
        <f>J$16</f>
        <v>41729</v>
      </c>
      <c r="K412" s="62">
        <f t="shared" ref="K412:P412" si="683">K$16</f>
        <v>41730</v>
      </c>
      <c r="L412" s="62">
        <f t="shared" si="683"/>
        <v>41731</v>
      </c>
      <c r="M412" s="62">
        <f t="shared" si="683"/>
        <v>41732</v>
      </c>
      <c r="N412" s="62">
        <f t="shared" si="683"/>
        <v>41733</v>
      </c>
      <c r="O412" s="62">
        <f t="shared" si="683"/>
        <v>41734</v>
      </c>
      <c r="P412" s="62">
        <f t="shared" si="683"/>
        <v>41735</v>
      </c>
      <c r="Q412" s="134" t="s">
        <v>46</v>
      </c>
      <c r="R412"/>
      <c r="S412" s="1"/>
      <c r="T412" s="21" t="s">
        <v>47</v>
      </c>
      <c r="U412" s="13">
        <f t="shared" ref="U412" si="684">IF(ISBLANK(J416)=TRUE,(J414-J413)*24,(J414-J413)*24-$G416/60)</f>
        <v>0</v>
      </c>
      <c r="V412" s="13">
        <f t="shared" ref="V412" si="685">IF(ISBLANK(K416)=TRUE,(K414-K413)*24,(K414-K413)*24-$G416/60)</f>
        <v>0</v>
      </c>
      <c r="W412" s="13">
        <f t="shared" ref="W412" si="686">IF(ISBLANK(L416)=TRUE,(L414-L413)*24,(L414-L413)*24-$G416/60)</f>
        <v>0</v>
      </c>
      <c r="X412" s="13">
        <f t="shared" ref="X412" si="687">IF(ISBLANK(M416)=TRUE,(M414-M413)*24,(M414-M413)*24-$G416/60)</f>
        <v>0</v>
      </c>
      <c r="Y412" s="13">
        <f t="shared" ref="Y412" si="688">IF(ISBLANK(N416)=TRUE,(N414-N413)*24,(N414-N413)*24-$G416/60)</f>
        <v>0</v>
      </c>
      <c r="Z412" s="13">
        <f t="shared" ref="Z412" si="689">IF(ISBLANK(O416)=TRUE,(O414-O413)*24,(O414-O413)*24-$G416/60)</f>
        <v>0</v>
      </c>
      <c r="AA412" s="13">
        <f t="shared" ref="AA412" si="690">IF(ISBLANK(P416)=TRUE,(P414-P413)*24,(P414-P413)*24-$G416/60)</f>
        <v>0</v>
      </c>
      <c r="AB412" s="13">
        <f>SUM(U412:AA412)</f>
        <v>0</v>
      </c>
      <c r="AC412" s="28" t="s">
        <v>48</v>
      </c>
      <c r="AD412" s="194">
        <f>MIN(Q414,40)</f>
        <v>0</v>
      </c>
      <c r="AE412" s="195"/>
      <c r="AF412" s="16">
        <f>AF404</f>
        <v>10</v>
      </c>
      <c r="AG412" s="195">
        <f>IF(U415=AF412,U414,0)</f>
        <v>0</v>
      </c>
      <c r="AH412" s="195">
        <f>IF(V415=AF412,V414,0)</f>
        <v>0</v>
      </c>
      <c r="AI412" s="195">
        <f>IF(W415=AF412,W414,0)</f>
        <v>0</v>
      </c>
      <c r="AJ412" s="195">
        <f>IF(X415=AF412,X414,0)</f>
        <v>0</v>
      </c>
      <c r="AK412" s="195">
        <f>IF(Y415=AF412,Y414,0)</f>
        <v>0</v>
      </c>
      <c r="AL412" s="195">
        <f>IF(Z415=AF412,Z414,0)</f>
        <v>0</v>
      </c>
      <c r="AM412" s="195">
        <f>IF(AA415=AF412,AA414,0)</f>
        <v>0</v>
      </c>
      <c r="AN412" s="195"/>
      <c r="AO412" s="115">
        <f>SUM(AG412:AM418)</f>
        <v>0</v>
      </c>
      <c r="AP412" s="1"/>
      <c r="AQ412" s="1"/>
      <c r="AR412" s="18"/>
      <c r="AS412" s="18"/>
      <c r="AT412" s="18"/>
      <c r="AU412" s="18"/>
      <c r="AV412" s="18"/>
      <c r="AW412" s="18"/>
      <c r="AX412" s="18"/>
      <c r="AY412" s="18"/>
      <c r="AZ412" s="18"/>
      <c r="BA412" s="18"/>
      <c r="BB412" s="18"/>
      <c r="BC412" s="18"/>
      <c r="BD412" s="18"/>
      <c r="BE412" s="18"/>
    </row>
    <row r="413" spans="1:60" s="10" customFormat="1" ht="15" customHeight="1">
      <c r="A413" s="11"/>
      <c r="B413" s="11"/>
      <c r="C413" s="11"/>
      <c r="D413"/>
      <c r="E413" s="90" t="s">
        <v>49</v>
      </c>
      <c r="F413" s="91">
        <f>(VLOOKUP(E412,'Employee Data'!$J$5:$L$54,2,0))</f>
        <v>0</v>
      </c>
      <c r="G413" s="58" t="s">
        <v>50</v>
      </c>
      <c r="H413" s="57"/>
      <c r="I413" s="35" t="s">
        <v>51</v>
      </c>
      <c r="J413" s="114"/>
      <c r="K413" s="114"/>
      <c r="L413" s="114"/>
      <c r="M413" s="114"/>
      <c r="N413" s="114"/>
      <c r="O413" s="114"/>
      <c r="P413" s="114"/>
      <c r="Q413" s="135"/>
      <c r="R413" s="89"/>
      <c r="S413" s="1"/>
      <c r="T413" s="196" t="b">
        <v>0</v>
      </c>
      <c r="U413" s="60" t="b">
        <v>0</v>
      </c>
      <c r="V413" s="60" t="b">
        <v>0</v>
      </c>
      <c r="W413" s="60" t="b">
        <v>0</v>
      </c>
      <c r="X413" s="60" t="b">
        <v>0</v>
      </c>
      <c r="Y413" s="60" t="b">
        <v>0</v>
      </c>
      <c r="Z413" s="60" t="b">
        <v>0</v>
      </c>
      <c r="AA413" s="60" t="b">
        <v>0</v>
      </c>
      <c r="AB413" s="12"/>
      <c r="AC413" s="28" t="s">
        <v>52</v>
      </c>
      <c r="AD413" s="194">
        <f>MAX(Q414-AD412,0)</f>
        <v>0</v>
      </c>
      <c r="AE413" s="195">
        <f t="shared" ref="AE413" si="691">IF(T413=TRUE,0,AD413*F413*1.5)</f>
        <v>0</v>
      </c>
      <c r="AF413" s="16">
        <f t="shared" ref="AF413:AF418" si="692">AF405</f>
        <v>20</v>
      </c>
      <c r="AG413" s="195">
        <f>IF(U415=AF413,U414,0)</f>
        <v>0</v>
      </c>
      <c r="AH413" s="195">
        <f>IF(V415=AF413,V414,0)</f>
        <v>0</v>
      </c>
      <c r="AI413" s="195">
        <f>IF(W415=AF413,W414,0)</f>
        <v>0</v>
      </c>
      <c r="AJ413" s="195">
        <f>IF(X415=AF413,X414,0)</f>
        <v>0</v>
      </c>
      <c r="AK413" s="195">
        <f>IF(Y415=AF413,Y414,0)</f>
        <v>0</v>
      </c>
      <c r="AL413" s="195">
        <f>IF(Z415=AF413,Z414,0)</f>
        <v>0</v>
      </c>
      <c r="AM413" s="195">
        <f>IF(AA415=AF413,AA414,0)</f>
        <v>0</v>
      </c>
      <c r="AN413" s="195"/>
      <c r="AO413" s="115"/>
      <c r="AP413" s="1"/>
      <c r="AQ413" s="1"/>
      <c r="AR413" s="19"/>
      <c r="AS413" s="19"/>
      <c r="AT413" s="19"/>
      <c r="AU413" s="19"/>
      <c r="AV413" s="19"/>
      <c r="AW413" s="19"/>
      <c r="AX413" s="19"/>
      <c r="AY413" s="19"/>
      <c r="AZ413" s="19"/>
      <c r="BA413" s="19"/>
      <c r="BB413" s="19"/>
      <c r="BC413" s="19"/>
      <c r="BD413" s="19"/>
      <c r="BE413" s="19"/>
      <c r="BF413" s="28"/>
      <c r="BG413" s="28"/>
      <c r="BH413" s="28"/>
    </row>
    <row r="414" spans="1:60" s="10" customFormat="1" ht="15" customHeight="1">
      <c r="A414" s="11"/>
      <c r="B414" s="11"/>
      <c r="C414" s="11"/>
      <c r="D414"/>
      <c r="E414" s="90" t="s">
        <v>53</v>
      </c>
      <c r="F414" s="91">
        <f>(VLOOKUP(E412,'Employee Data'!$J$5:$L$54,3,0))</f>
        <v>0</v>
      </c>
      <c r="G414" s="58" t="s">
        <v>54</v>
      </c>
      <c r="H414" s="57"/>
      <c r="I414" s="35" t="s">
        <v>55</v>
      </c>
      <c r="J414" s="114"/>
      <c r="K414" s="114"/>
      <c r="L414" s="114"/>
      <c r="M414" s="114"/>
      <c r="N414" s="114"/>
      <c r="O414" s="114"/>
      <c r="P414" s="114"/>
      <c r="Q414" s="138">
        <f>AB412</f>
        <v>0</v>
      </c>
      <c r="R414" s="89"/>
      <c r="S414" s="1"/>
      <c r="T414" s="21" t="s">
        <v>25</v>
      </c>
      <c r="U414" s="13">
        <f t="shared" ref="U414:AA414" si="693">IF($T413=TRUE,$F413*40/7,IF(U413=TRUE,$F414*U412,$F413*U412))</f>
        <v>0</v>
      </c>
      <c r="V414" s="13">
        <f t="shared" si="693"/>
        <v>0</v>
      </c>
      <c r="W414" s="13">
        <f t="shared" si="693"/>
        <v>0</v>
      </c>
      <c r="X414" s="13">
        <f t="shared" si="693"/>
        <v>0</v>
      </c>
      <c r="Y414" s="13">
        <f t="shared" si="693"/>
        <v>0</v>
      </c>
      <c r="Z414" s="13">
        <f t="shared" si="693"/>
        <v>0</v>
      </c>
      <c r="AA414" s="13">
        <f t="shared" si="693"/>
        <v>0</v>
      </c>
      <c r="AB414" s="13"/>
      <c r="AC414" s="28"/>
      <c r="AD414" s="194"/>
      <c r="AE414" s="194"/>
      <c r="AF414" s="16">
        <f t="shared" si="692"/>
        <v>30</v>
      </c>
      <c r="AG414" s="195">
        <f>IF(U415=AF414,U414,0)</f>
        <v>0</v>
      </c>
      <c r="AH414" s="195">
        <f>IF(V415=AF414,V414,0)</f>
        <v>0</v>
      </c>
      <c r="AI414" s="195">
        <f>IF(W415=AF414,W414,0)</f>
        <v>0</v>
      </c>
      <c r="AJ414" s="195">
        <f>IF(X415=AF414,X414,0)</f>
        <v>0</v>
      </c>
      <c r="AK414" s="195">
        <f>IF(Y415=AF414,Y414,0)</f>
        <v>0</v>
      </c>
      <c r="AL414" s="195">
        <f>IF(Z415=AF414,Z414,0)</f>
        <v>0</v>
      </c>
      <c r="AM414" s="195">
        <f>IF(AA415=AF414,AA414,0)</f>
        <v>0</v>
      </c>
      <c r="AN414" s="195"/>
      <c r="AO414" s="115"/>
      <c r="AP414" s="1"/>
      <c r="AQ414" s="1"/>
      <c r="AR414" s="201"/>
      <c r="AS414" s="201"/>
      <c r="AT414" s="201"/>
      <c r="AU414" s="201"/>
      <c r="AV414" s="201"/>
      <c r="AW414" s="201"/>
      <c r="AX414" s="201"/>
      <c r="AY414" s="201"/>
      <c r="AZ414" s="201"/>
      <c r="BA414" s="201"/>
      <c r="BB414" s="201"/>
      <c r="BC414" s="201"/>
      <c r="BD414" s="201"/>
      <c r="BE414" s="201"/>
      <c r="BF414" s="28"/>
      <c r="BG414" s="28"/>
      <c r="BH414" s="28"/>
    </row>
    <row r="415" spans="1:60" s="10" customFormat="1" ht="15" customHeight="1" thickBot="1">
      <c r="A415" s="11"/>
      <c r="B415" s="11"/>
      <c r="C415" s="11"/>
      <c r="D415"/>
      <c r="E415" s="36"/>
      <c r="F415" s="34"/>
      <c r="G415" s="197"/>
      <c r="H415" s="59" t="b">
        <v>0</v>
      </c>
      <c r="I415" s="198"/>
      <c r="J415" s="56" t="s">
        <v>62</v>
      </c>
      <c r="K415" s="56" t="s">
        <v>62</v>
      </c>
      <c r="L415" s="56" t="s">
        <v>62</v>
      </c>
      <c r="M415" s="56" t="s">
        <v>62</v>
      </c>
      <c r="N415" s="56" t="s">
        <v>62</v>
      </c>
      <c r="O415" s="56" t="s">
        <v>62</v>
      </c>
      <c r="P415" s="56" t="s">
        <v>62</v>
      </c>
      <c r="Q415" s="139"/>
      <c r="R415"/>
      <c r="S415" s="1"/>
      <c r="T415" s="21" t="s">
        <v>57</v>
      </c>
      <c r="U415" s="12">
        <f t="shared" ref="U415" si="694">IF(ISBLANK(J418)=TRUE,$I412,J418)</f>
        <v>0</v>
      </c>
      <c r="V415" s="12">
        <f t="shared" ref="V415" si="695">IF(ISBLANK(K418)=TRUE,$I412,K418)</f>
        <v>0</v>
      </c>
      <c r="W415" s="12">
        <f t="shared" ref="W415" si="696">IF(ISBLANK(L418)=TRUE,$I412,L418)</f>
        <v>0</v>
      </c>
      <c r="X415" s="12">
        <f t="shared" ref="X415" si="697">IF(ISBLANK(M418)=TRUE,$I412,M418)</f>
        <v>0</v>
      </c>
      <c r="Y415" s="12">
        <f t="shared" ref="Y415" si="698">IF(ISBLANK(N418)=TRUE,$I412,N418)</f>
        <v>0</v>
      </c>
      <c r="Z415" s="12">
        <f t="shared" ref="Z415" si="699">IF(ISBLANK(O418)=TRUE,$I412,O418)</f>
        <v>0</v>
      </c>
      <c r="AA415" s="12">
        <f t="shared" ref="AA415" si="700">IF(ISBLANK(P418)=TRUE,$I412,P418)</f>
        <v>0</v>
      </c>
      <c r="AB415" s="14"/>
      <c r="AC415" s="28"/>
      <c r="AD415" s="194"/>
      <c r="AE415" s="194"/>
      <c r="AF415" s="16">
        <f t="shared" si="692"/>
        <v>40</v>
      </c>
      <c r="AG415" s="195">
        <f>IF(U415=AF415,U414,0)</f>
        <v>0</v>
      </c>
      <c r="AH415" s="195">
        <f>IF(V415=AF415,V414,0)</f>
        <v>0</v>
      </c>
      <c r="AI415" s="195">
        <f>IF(W415=AF415,W414,0)</f>
        <v>0</v>
      </c>
      <c r="AJ415" s="195">
        <f>IF(X415=AF415,X414,0)</f>
        <v>0</v>
      </c>
      <c r="AK415" s="195">
        <f>IF(Y415=AF415,Y414,0)</f>
        <v>0</v>
      </c>
      <c r="AL415" s="195">
        <f>IF(Z415=AF415,Z414,0)</f>
        <v>0</v>
      </c>
      <c r="AM415" s="195">
        <f>IF(AA415=AF415,AA414,0)</f>
        <v>0</v>
      </c>
      <c r="AN415" s="195"/>
      <c r="AO415" s="115"/>
      <c r="AP415" s="1"/>
      <c r="AQ415" s="1"/>
      <c r="AR415" s="201"/>
      <c r="AS415" s="201"/>
      <c r="AT415" s="201"/>
      <c r="AU415" s="201"/>
      <c r="AV415" s="201"/>
      <c r="AW415" s="201"/>
      <c r="AX415" s="201"/>
      <c r="AY415" s="201"/>
      <c r="AZ415" s="201"/>
      <c r="BA415" s="201"/>
      <c r="BB415" s="201"/>
      <c r="BC415" s="201"/>
      <c r="BD415" s="201"/>
      <c r="BE415" s="201"/>
      <c r="BF415" s="28"/>
      <c r="BG415" s="28"/>
      <c r="BH415" s="28"/>
    </row>
    <row r="416" spans="1:60" s="10" customFormat="1" ht="15" customHeight="1" thickBot="1">
      <c r="A416" s="11"/>
      <c r="B416" s="11"/>
      <c r="C416" s="11"/>
      <c r="D416"/>
      <c r="E416" s="141" t="s">
        <v>58</v>
      </c>
      <c r="F416" s="142"/>
      <c r="G416" s="92"/>
      <c r="H416" s="93"/>
      <c r="I416" s="94" t="s">
        <v>59</v>
      </c>
      <c r="J416" s="114"/>
      <c r="K416" s="104"/>
      <c r="L416" s="104"/>
      <c r="M416" s="104"/>
      <c r="N416" s="104"/>
      <c r="O416" s="104"/>
      <c r="P416" s="104"/>
      <c r="Q416" s="139"/>
      <c r="R416"/>
      <c r="S416" s="1"/>
      <c r="T416" s="199"/>
      <c r="U416" s="28"/>
      <c r="V416" s="28"/>
      <c r="W416" s="28"/>
      <c r="X416" s="28"/>
      <c r="Y416" s="28"/>
      <c r="Z416" s="28"/>
      <c r="AA416" s="28"/>
      <c r="AB416" s="12"/>
      <c r="AC416" s="28"/>
      <c r="AD416" s="200"/>
      <c r="AE416" s="200"/>
      <c r="AF416" s="16">
        <f t="shared" si="692"/>
        <v>60</v>
      </c>
      <c r="AG416" s="195">
        <f>IF(U415=AF416,U414,0)</f>
        <v>0</v>
      </c>
      <c r="AH416" s="195">
        <f>IF(V415=AF416,V414,0)</f>
        <v>0</v>
      </c>
      <c r="AI416" s="195">
        <f>IF(W415=AF416,W414,0)</f>
        <v>0</v>
      </c>
      <c r="AJ416" s="195">
        <f>IF(X415=AF416,X414,0)</f>
        <v>0</v>
      </c>
      <c r="AK416" s="195">
        <f>IF(Y415=AF416,Y414,0)</f>
        <v>0</v>
      </c>
      <c r="AL416" s="195">
        <f>IF(Z415=AF416,Z414,0)</f>
        <v>0</v>
      </c>
      <c r="AM416" s="195">
        <f>IF(AA415=AF416,AA414,0)</f>
        <v>0</v>
      </c>
      <c r="AN416" s="195"/>
      <c r="AO416" s="115"/>
      <c r="AP416" s="1"/>
      <c r="AQ416" s="1"/>
      <c r="AR416" s="201"/>
      <c r="AS416" s="201"/>
      <c r="AT416" s="201"/>
      <c r="AU416" s="201"/>
      <c r="AV416" s="201"/>
      <c r="AW416" s="201"/>
      <c r="AX416" s="201"/>
      <c r="AY416" s="201"/>
      <c r="AZ416" s="201"/>
      <c r="BA416" s="201"/>
      <c r="BB416" s="201"/>
      <c r="BC416" s="201"/>
      <c r="BD416" s="201"/>
      <c r="BE416" s="201"/>
      <c r="BF416" s="28"/>
      <c r="BG416" s="28"/>
      <c r="BH416" s="28"/>
    </row>
    <row r="417" spans="1:60" s="10" customFormat="1" ht="15" customHeight="1">
      <c r="A417" s="11"/>
      <c r="B417" s="11"/>
      <c r="C417" s="11"/>
      <c r="D417"/>
      <c r="E417" s="95"/>
      <c r="F417" s="96"/>
      <c r="G417" s="97"/>
      <c r="H417" s="93"/>
      <c r="I417" s="98" t="s">
        <v>60</v>
      </c>
      <c r="J417" s="104"/>
      <c r="K417" s="104"/>
      <c r="L417" s="104"/>
      <c r="M417" s="104"/>
      <c r="N417" s="104"/>
      <c r="O417" s="104"/>
      <c r="P417" s="104"/>
      <c r="Q417" s="139"/>
      <c r="R417"/>
      <c r="S417" s="1"/>
      <c r="T417" s="21"/>
      <c r="U417" s="12"/>
      <c r="V417" s="12"/>
      <c r="W417" s="12"/>
      <c r="X417" s="12"/>
      <c r="Y417" s="12"/>
      <c r="Z417" s="12"/>
      <c r="AA417" s="12"/>
      <c r="AB417" s="12"/>
      <c r="AC417" s="28"/>
      <c r="AD417" s="200"/>
      <c r="AE417" s="200"/>
      <c r="AF417" s="16">
        <f t="shared" si="692"/>
        <v>70</v>
      </c>
      <c r="AG417" s="195">
        <f>IF(U415=AF417,U414,0)</f>
        <v>0</v>
      </c>
      <c r="AH417" s="195">
        <f>IF(V415=AF417,V414,0)</f>
        <v>0</v>
      </c>
      <c r="AI417" s="195">
        <f>IF(W415=AF417,W414,0)</f>
        <v>0</v>
      </c>
      <c r="AJ417" s="195">
        <f>IF(X415=AF417,X414,0)</f>
        <v>0</v>
      </c>
      <c r="AK417" s="195">
        <f>IF(Y415=AF417,Y414,0)</f>
        <v>0</v>
      </c>
      <c r="AL417" s="195">
        <f>IF(Z415=AF417,Z414,0)</f>
        <v>0</v>
      </c>
      <c r="AM417" s="195">
        <f>IF(AA415=AF417,AA414,0)</f>
        <v>0</v>
      </c>
      <c r="AN417" s="195"/>
      <c r="AO417" s="115"/>
      <c r="AP417" s="1"/>
      <c r="AQ417" s="1"/>
      <c r="AR417" s="201"/>
      <c r="AS417" s="201"/>
      <c r="AT417" s="201"/>
      <c r="AU417" s="201"/>
      <c r="AV417" s="201"/>
      <c r="AW417" s="201"/>
      <c r="AX417" s="201"/>
      <c r="AY417" s="201"/>
      <c r="AZ417" s="201"/>
      <c r="BA417" s="201"/>
      <c r="BB417" s="201"/>
      <c r="BC417" s="201"/>
      <c r="BD417" s="201"/>
      <c r="BE417" s="201"/>
      <c r="BF417" s="28"/>
      <c r="BG417" s="28"/>
      <c r="BH417" s="28"/>
    </row>
    <row r="418" spans="1:60" ht="15" customHeight="1" thickBot="1">
      <c r="B418" s="11"/>
      <c r="C418" s="11"/>
      <c r="D418"/>
      <c r="E418" s="99"/>
      <c r="F418" s="100"/>
      <c r="G418" s="101"/>
      <c r="H418" s="102"/>
      <c r="I418" s="103" t="s">
        <v>61</v>
      </c>
      <c r="J418" s="105"/>
      <c r="K418" s="105"/>
      <c r="L418" s="105"/>
      <c r="M418" s="105"/>
      <c r="N418" s="105"/>
      <c r="O418" s="105"/>
      <c r="P418" s="105"/>
      <c r="Q418" s="140"/>
      <c r="R418"/>
      <c r="T418" s="199"/>
      <c r="AF418" s="16">
        <f t="shared" si="692"/>
        <v>0</v>
      </c>
      <c r="AG418" s="195">
        <f>IF(U415=AF418,U414,0)</f>
        <v>0</v>
      </c>
      <c r="AH418" s="195">
        <f>IF(V415=AF418,V414,0)</f>
        <v>0</v>
      </c>
      <c r="AI418" s="195">
        <f>IF(W415=AF418,W414,0)</f>
        <v>0</v>
      </c>
      <c r="AJ418" s="195">
        <f>IF(X415=AF418,X414,0)</f>
        <v>0</v>
      </c>
      <c r="AK418" s="195">
        <f>IF(Y415=AF418,Y414,0)</f>
        <v>0</v>
      </c>
      <c r="AL418" s="195">
        <f>IF(Z415=AF418,Z414,0)</f>
        <v>0</v>
      </c>
      <c r="AM418" s="195">
        <f>IF(AA415=AF418,AA414,0)</f>
        <v>0</v>
      </c>
      <c r="AN418" s="195"/>
      <c r="AR418" s="201"/>
      <c r="AS418" s="201"/>
      <c r="AT418" s="201"/>
      <c r="AU418" s="201"/>
      <c r="AV418" s="201"/>
      <c r="AW418" s="201"/>
      <c r="AX418" s="201"/>
      <c r="AY418" s="201"/>
      <c r="AZ418" s="201"/>
      <c r="BA418" s="201"/>
      <c r="BB418" s="201"/>
      <c r="BC418" s="201"/>
      <c r="BD418" s="201"/>
      <c r="BE418" s="201"/>
      <c r="BH418" s="28"/>
    </row>
    <row r="419" spans="1:60" ht="9" customHeight="1" thickTop="1">
      <c r="A419" s="11"/>
      <c r="B419" s="11"/>
      <c r="C419" s="11"/>
      <c r="D419"/>
      <c r="E419"/>
      <c r="F419"/>
      <c r="G419"/>
      <c r="H419"/>
      <c r="I419"/>
      <c r="J419"/>
      <c r="K419"/>
      <c r="L419"/>
      <c r="M419"/>
      <c r="N419"/>
      <c r="O419"/>
      <c r="P419"/>
      <c r="Q419"/>
      <c r="R419"/>
      <c r="T419" s="20"/>
      <c r="AR419" s="18"/>
      <c r="AS419" s="18"/>
      <c r="AT419" s="18"/>
      <c r="AU419" s="18"/>
      <c r="AV419" s="18"/>
      <c r="AW419" s="18"/>
      <c r="AX419" s="18"/>
      <c r="AY419" s="18"/>
      <c r="AZ419" s="18"/>
      <c r="BA419" s="18"/>
      <c r="BB419" s="18"/>
      <c r="BC419" s="18"/>
      <c r="BD419" s="18"/>
      <c r="BE419" s="18"/>
      <c r="BH419" s="28"/>
    </row>
  </sheetData>
  <sheetProtection formatCells="0" formatColumns="0" formatRows="0" selectLockedCells="1"/>
  <mergeCells count="218">
    <mergeCell ref="Q414:Q418"/>
    <mergeCell ref="E416:F416"/>
    <mergeCell ref="E396:F396"/>
    <mergeCell ref="Q396:Q397"/>
    <mergeCell ref="Q398:Q402"/>
    <mergeCell ref="E400:F400"/>
    <mergeCell ref="E404:F404"/>
    <mergeCell ref="Q404:Q405"/>
    <mergeCell ref="Q406:Q410"/>
    <mergeCell ref="E408:F408"/>
    <mergeCell ref="E412:F412"/>
    <mergeCell ref="Q412:Q413"/>
    <mergeCell ref="Q374:Q378"/>
    <mergeCell ref="E376:F376"/>
    <mergeCell ref="E380:F380"/>
    <mergeCell ref="Q380:Q381"/>
    <mergeCell ref="Q382:Q386"/>
    <mergeCell ref="E384:F384"/>
    <mergeCell ref="E388:F388"/>
    <mergeCell ref="Q388:Q389"/>
    <mergeCell ref="Q390:Q394"/>
    <mergeCell ref="E392:F392"/>
    <mergeCell ref="E356:F356"/>
    <mergeCell ref="Q356:Q357"/>
    <mergeCell ref="Q358:Q362"/>
    <mergeCell ref="E360:F360"/>
    <mergeCell ref="E364:F364"/>
    <mergeCell ref="Q364:Q365"/>
    <mergeCell ref="Q366:Q370"/>
    <mergeCell ref="E368:F368"/>
    <mergeCell ref="E372:F372"/>
    <mergeCell ref="Q372:Q373"/>
    <mergeCell ref="Q334:Q338"/>
    <mergeCell ref="E336:F336"/>
    <mergeCell ref="E340:F340"/>
    <mergeCell ref="Q340:Q341"/>
    <mergeCell ref="Q342:Q346"/>
    <mergeCell ref="E344:F344"/>
    <mergeCell ref="E348:F348"/>
    <mergeCell ref="Q348:Q349"/>
    <mergeCell ref="Q350:Q354"/>
    <mergeCell ref="E352:F352"/>
    <mergeCell ref="E316:F316"/>
    <mergeCell ref="Q316:Q317"/>
    <mergeCell ref="Q318:Q322"/>
    <mergeCell ref="E320:F320"/>
    <mergeCell ref="E324:F324"/>
    <mergeCell ref="Q324:Q325"/>
    <mergeCell ref="Q326:Q330"/>
    <mergeCell ref="E328:F328"/>
    <mergeCell ref="E332:F332"/>
    <mergeCell ref="Q332:Q333"/>
    <mergeCell ref="E308:F308"/>
    <mergeCell ref="Q308:Q309"/>
    <mergeCell ref="Q310:Q314"/>
    <mergeCell ref="E312:F312"/>
    <mergeCell ref="Q286:Q290"/>
    <mergeCell ref="E288:F288"/>
    <mergeCell ref="E292:F292"/>
    <mergeCell ref="Q292:Q293"/>
    <mergeCell ref="Q294:Q298"/>
    <mergeCell ref="E296:F296"/>
    <mergeCell ref="E300:F300"/>
    <mergeCell ref="Q300:Q301"/>
    <mergeCell ref="Q302:Q306"/>
    <mergeCell ref="E304:F304"/>
    <mergeCell ref="E268:F268"/>
    <mergeCell ref="Q268:Q269"/>
    <mergeCell ref="Q270:Q274"/>
    <mergeCell ref="E272:F272"/>
    <mergeCell ref="E276:F276"/>
    <mergeCell ref="Q276:Q277"/>
    <mergeCell ref="Q278:Q282"/>
    <mergeCell ref="E280:F280"/>
    <mergeCell ref="E284:F284"/>
    <mergeCell ref="Q284:Q285"/>
    <mergeCell ref="Q246:Q250"/>
    <mergeCell ref="E248:F248"/>
    <mergeCell ref="E252:F252"/>
    <mergeCell ref="Q252:Q253"/>
    <mergeCell ref="Q254:Q258"/>
    <mergeCell ref="E256:F256"/>
    <mergeCell ref="E260:F260"/>
    <mergeCell ref="Q260:Q261"/>
    <mergeCell ref="Q262:Q266"/>
    <mergeCell ref="E264:F264"/>
    <mergeCell ref="E228:F228"/>
    <mergeCell ref="Q228:Q229"/>
    <mergeCell ref="Q230:Q234"/>
    <mergeCell ref="E232:F232"/>
    <mergeCell ref="E236:F236"/>
    <mergeCell ref="Q236:Q237"/>
    <mergeCell ref="Q238:Q242"/>
    <mergeCell ref="E240:F240"/>
    <mergeCell ref="E244:F244"/>
    <mergeCell ref="Q244:Q245"/>
    <mergeCell ref="E220:F220"/>
    <mergeCell ref="Q220:Q221"/>
    <mergeCell ref="E196:F196"/>
    <mergeCell ref="Q196:Q197"/>
    <mergeCell ref="Q198:Q202"/>
    <mergeCell ref="E200:F200"/>
    <mergeCell ref="E204:F204"/>
    <mergeCell ref="Q204:Q205"/>
    <mergeCell ref="Q222:Q226"/>
    <mergeCell ref="E224:F224"/>
    <mergeCell ref="Q206:Q210"/>
    <mergeCell ref="E208:F208"/>
    <mergeCell ref="E212:F212"/>
    <mergeCell ref="Q212:Q213"/>
    <mergeCell ref="Q214:Q218"/>
    <mergeCell ref="E216:F216"/>
    <mergeCell ref="Q52:Q53"/>
    <mergeCell ref="E18:I18"/>
    <mergeCell ref="Q22:Q26"/>
    <mergeCell ref="Q30:Q34"/>
    <mergeCell ref="Q38:Q42"/>
    <mergeCell ref="Q46:Q50"/>
    <mergeCell ref="Q28:Q29"/>
    <mergeCell ref="E32:F32"/>
    <mergeCell ref="E20:F20"/>
    <mergeCell ref="E28:F28"/>
    <mergeCell ref="E36:F36"/>
    <mergeCell ref="E44:F44"/>
    <mergeCell ref="Q20:Q21"/>
    <mergeCell ref="Q44:Q45"/>
    <mergeCell ref="Q36:Q37"/>
    <mergeCell ref="E52:F52"/>
    <mergeCell ref="E84:F84"/>
    <mergeCell ref="E16:I16"/>
    <mergeCell ref="E17:I17"/>
    <mergeCell ref="H10:I10"/>
    <mergeCell ref="H12:I12"/>
    <mergeCell ref="H13:I13"/>
    <mergeCell ref="P2:P3"/>
    <mergeCell ref="H2:I2"/>
    <mergeCell ref="H3:I3"/>
    <mergeCell ref="H14:I14"/>
    <mergeCell ref="E2:G3"/>
    <mergeCell ref="H7:I7"/>
    <mergeCell ref="H11:I11"/>
    <mergeCell ref="H4:I4"/>
    <mergeCell ref="H5:I5"/>
    <mergeCell ref="H6:I6"/>
    <mergeCell ref="H8:I8"/>
    <mergeCell ref="H9:I9"/>
    <mergeCell ref="E80:F80"/>
    <mergeCell ref="E88:F88"/>
    <mergeCell ref="E40:F40"/>
    <mergeCell ref="E24:F24"/>
    <mergeCell ref="E48:F48"/>
    <mergeCell ref="Q92:Q93"/>
    <mergeCell ref="E96:F96"/>
    <mergeCell ref="Q100:Q101"/>
    <mergeCell ref="Q70:Q74"/>
    <mergeCell ref="Q78:Q82"/>
    <mergeCell ref="Q86:Q90"/>
    <mergeCell ref="Q94:Q98"/>
    <mergeCell ref="Q54:Q58"/>
    <mergeCell ref="Q62:Q66"/>
    <mergeCell ref="E60:F60"/>
    <mergeCell ref="E68:F68"/>
    <mergeCell ref="E76:F76"/>
    <mergeCell ref="Q68:Q69"/>
    <mergeCell ref="E92:F92"/>
    <mergeCell ref="E100:F100"/>
    <mergeCell ref="E56:F56"/>
    <mergeCell ref="Q60:Q61"/>
    <mergeCell ref="E64:F64"/>
    <mergeCell ref="E72:F72"/>
    <mergeCell ref="Q76:Q77"/>
    <mergeCell ref="Q84:Q85"/>
    <mergeCell ref="Q102:Q106"/>
    <mergeCell ref="Q110:Q114"/>
    <mergeCell ref="E160:F160"/>
    <mergeCell ref="E144:F144"/>
    <mergeCell ref="Q140:Q141"/>
    <mergeCell ref="Q142:Q146"/>
    <mergeCell ref="Q150:Q154"/>
    <mergeCell ref="Q148:Q149"/>
    <mergeCell ref="E152:F152"/>
    <mergeCell ref="Q156:Q157"/>
    <mergeCell ref="Q158:Q162"/>
    <mergeCell ref="E108:F108"/>
    <mergeCell ref="E116:F116"/>
    <mergeCell ref="Q108:Q109"/>
    <mergeCell ref="E112:F112"/>
    <mergeCell ref="Q116:Q117"/>
    <mergeCell ref="E136:F136"/>
    <mergeCell ref="E104:F104"/>
    <mergeCell ref="Q134:Q138"/>
    <mergeCell ref="E120:F120"/>
    <mergeCell ref="Q118:Q122"/>
    <mergeCell ref="Q124:Q125"/>
    <mergeCell ref="E128:F128"/>
    <mergeCell ref="Q132:Q133"/>
    <mergeCell ref="E188:F188"/>
    <mergeCell ref="Q188:Q189"/>
    <mergeCell ref="Q190:Q194"/>
    <mergeCell ref="E192:F192"/>
    <mergeCell ref="E124:F124"/>
    <mergeCell ref="E132:F132"/>
    <mergeCell ref="E140:F140"/>
    <mergeCell ref="E148:F148"/>
    <mergeCell ref="E156:F156"/>
    <mergeCell ref="Q180:Q181"/>
    <mergeCell ref="Q182:Q186"/>
    <mergeCell ref="E184:F184"/>
    <mergeCell ref="E172:F172"/>
    <mergeCell ref="E180:F180"/>
    <mergeCell ref="Q172:Q173"/>
    <mergeCell ref="E176:F176"/>
    <mergeCell ref="Q174:Q178"/>
    <mergeCell ref="E168:F168"/>
    <mergeCell ref="Q166:Q170"/>
    <mergeCell ref="E164:F164"/>
    <mergeCell ref="Q164:Q165"/>
    <mergeCell ref="Q126:Q130"/>
  </mergeCells>
  <phoneticPr fontId="11" type="noConversion"/>
  <conditionalFormatting sqref="F21 F29 F37 F45 F53 F61 F69 F77 F85 F93 F101 F109 F117 F125 F133 F141 F149 F157 F165 F173 F181 F189 F197 F205 F213 F221 F229 F237 F245 F253 F261 F269 F277 F285 F293 F301 F309 F317 F325 F333 F341 F349 F357 F365 F373 F381 F389 F397 F405 F413">
    <cfRule type="expression" dxfId="665" priority="704" stopIfTrue="1">
      <formula>H23=TRUE</formula>
    </cfRule>
  </conditionalFormatting>
  <conditionalFormatting sqref="F22 F30 F38 F46 F54 F62 F70 F78 F86 F94 F102 F110 F118 F126 F134 F142 F150 F158 F166 F174 F182 F190 F198 F206 F214 F222 F230 F238 F246 F254 F262 F270 F278 F286 F294 F302 F310 F318 F326 F334 F342 F350 F358 F366 F374 F382 F390 F398 F406 F414">
    <cfRule type="expression" dxfId="664" priority="705" stopIfTrue="1">
      <formula>H23=TRUE</formula>
    </cfRule>
  </conditionalFormatting>
  <conditionalFormatting sqref="H14:P14">
    <cfRule type="iconSet" priority="696">
      <iconSet iconSet="3Flags" reverse="1">
        <cfvo type="percent" val="0"/>
        <cfvo type="num" val="1E-3"/>
        <cfvo type="num" val="0.1"/>
      </iconSet>
    </cfRule>
  </conditionalFormatting>
  <conditionalFormatting sqref="H12:P14 E20 G20:I20">
    <cfRule type="cellIs" dxfId="663" priority="695" stopIfTrue="1" operator="equal">
      <formula>0</formula>
    </cfRule>
  </conditionalFormatting>
  <conditionalFormatting sqref="J37:P38 J133:P134 J141:P142 J149:P150 J157:P158 J165:P166 J173:P174 J125:P126 J117:P118 J109:P110 J101:P102 J93:P94 J85:P86 J77:P78 J69:P70 J61:P62 J53:P54 J45:P46 J29:P30">
    <cfRule type="cellIs" dxfId="662" priority="694" stopIfTrue="1" operator="greaterThan">
      <formula>0.001</formula>
    </cfRule>
  </conditionalFormatting>
  <conditionalFormatting sqref="J37:P38 J133:P134 J141:P142 J149:P150 J157:P158 J165:P166 J173:P174 J125:P126 J117:P118 J109:P110 J101:P102 J93:P94 J85:P86 J77:P78 J69:P70 J61:P62 J53:P54 J45:P46 J29:P30">
    <cfRule type="cellIs" dxfId="661" priority="693" stopIfTrue="1" operator="greaterThan">
      <formula>0.001</formula>
    </cfRule>
  </conditionalFormatting>
  <conditionalFormatting sqref="H8:O9">
    <cfRule type="cellIs" dxfId="660" priority="692" stopIfTrue="1" operator="greaterThan">
      <formula>0.001</formula>
    </cfRule>
  </conditionalFormatting>
  <conditionalFormatting sqref="G28:I28">
    <cfRule type="cellIs" dxfId="659" priority="690" stopIfTrue="1" operator="equal">
      <formula>0</formula>
    </cfRule>
  </conditionalFormatting>
  <conditionalFormatting sqref="J37:P38 J133:P134 J141:P142 J149:P150 J157:P158 J165:P166 J173:P174 J125:P126 J117:P118 J109:P110 J101:P102 J93:P94 J85:P86 J77:P78 J69:P70 J61:P62 J53:P54 J45:P46 J29:P30">
    <cfRule type="cellIs" dxfId="658" priority="689" stopIfTrue="1" operator="greaterThan">
      <formula>0.001</formula>
    </cfRule>
  </conditionalFormatting>
  <conditionalFormatting sqref="G28:I28 G36:I36 G44:I44 G52:I52 G60:I60 G68:I68 G76:I76 G84:I84 G92:I92 G100:I100 G108:I108 G116:I116 G124:I124 E132:I132 E140:I140 E148:I148 E156:I156 E164:I164 E172:I172">
    <cfRule type="cellIs" dxfId="657" priority="688" stopIfTrue="1" operator="equal">
      <formula>0</formula>
    </cfRule>
  </conditionalFormatting>
  <conditionalFormatting sqref="F181">
    <cfRule type="expression" dxfId="656" priority="687" stopIfTrue="1">
      <formula>H183=TRUE</formula>
    </cfRule>
  </conditionalFormatting>
  <conditionalFormatting sqref="F182">
    <cfRule type="expression" dxfId="655" priority="686" stopIfTrue="1">
      <formula>H183=TRUE</formula>
    </cfRule>
  </conditionalFormatting>
  <conditionalFormatting sqref="J181:P182">
    <cfRule type="cellIs" dxfId="654" priority="685" stopIfTrue="1" operator="greaterThan">
      <formula>0.001</formula>
    </cfRule>
  </conditionalFormatting>
  <conditionalFormatting sqref="J181:P182">
    <cfRule type="cellIs" dxfId="653" priority="684" stopIfTrue="1" operator="greaterThan">
      <formula>0.001</formula>
    </cfRule>
  </conditionalFormatting>
  <conditionalFormatting sqref="J181:P182">
    <cfRule type="cellIs" dxfId="652" priority="683" stopIfTrue="1" operator="greaterThan">
      <formula>0.001</formula>
    </cfRule>
  </conditionalFormatting>
  <conditionalFormatting sqref="E180:I180">
    <cfRule type="cellIs" dxfId="651" priority="682" stopIfTrue="1" operator="equal">
      <formula>0</formula>
    </cfRule>
  </conditionalFormatting>
  <conditionalFormatting sqref="F181">
    <cfRule type="expression" dxfId="650" priority="681" stopIfTrue="1">
      <formula>H183=TRUE</formula>
    </cfRule>
  </conditionalFormatting>
  <conditionalFormatting sqref="F182">
    <cfRule type="expression" dxfId="649" priority="680" stopIfTrue="1">
      <formula>H183=TRUE</formula>
    </cfRule>
  </conditionalFormatting>
  <conditionalFormatting sqref="J181:P182">
    <cfRule type="cellIs" dxfId="648" priority="679" stopIfTrue="1" operator="greaterThan">
      <formula>0.001</formula>
    </cfRule>
  </conditionalFormatting>
  <conditionalFormatting sqref="J181:P182">
    <cfRule type="cellIs" dxfId="647" priority="678" stopIfTrue="1" operator="greaterThan">
      <formula>0.001</formula>
    </cfRule>
  </conditionalFormatting>
  <conditionalFormatting sqref="J181:P182">
    <cfRule type="cellIs" dxfId="646" priority="677" stopIfTrue="1" operator="greaterThan">
      <formula>0.001</formula>
    </cfRule>
  </conditionalFormatting>
  <conditionalFormatting sqref="E180:I180">
    <cfRule type="cellIs" dxfId="645" priority="676" stopIfTrue="1" operator="equal">
      <formula>0</formula>
    </cfRule>
  </conditionalFormatting>
  <conditionalFormatting sqref="G28:I28">
    <cfRule type="cellIs" dxfId="644" priority="675" stopIfTrue="1" operator="equal">
      <formula>0</formula>
    </cfRule>
  </conditionalFormatting>
  <conditionalFormatting sqref="G36:I36">
    <cfRule type="cellIs" dxfId="643" priority="674" stopIfTrue="1" operator="equal">
      <formula>0</formula>
    </cfRule>
  </conditionalFormatting>
  <conditionalFormatting sqref="G44:I44">
    <cfRule type="cellIs" dxfId="642" priority="673" stopIfTrue="1" operator="equal">
      <formula>0</formula>
    </cfRule>
  </conditionalFormatting>
  <conditionalFormatting sqref="G52:I52">
    <cfRule type="cellIs" dxfId="641" priority="672" stopIfTrue="1" operator="equal">
      <formula>0</formula>
    </cfRule>
  </conditionalFormatting>
  <conditionalFormatting sqref="G60:I60">
    <cfRule type="cellIs" dxfId="640" priority="671" stopIfTrue="1" operator="equal">
      <formula>0</formula>
    </cfRule>
  </conditionalFormatting>
  <conditionalFormatting sqref="G68:I68">
    <cfRule type="cellIs" dxfId="639" priority="670" stopIfTrue="1" operator="equal">
      <formula>0</formula>
    </cfRule>
  </conditionalFormatting>
  <conditionalFormatting sqref="G76:I76">
    <cfRule type="cellIs" dxfId="638" priority="669" stopIfTrue="1" operator="equal">
      <formula>0</formula>
    </cfRule>
  </conditionalFormatting>
  <conditionalFormatting sqref="G84:I84">
    <cfRule type="cellIs" dxfId="637" priority="668" stopIfTrue="1" operator="equal">
      <formula>0</formula>
    </cfRule>
  </conditionalFormatting>
  <conditionalFormatting sqref="G92:I92">
    <cfRule type="cellIs" dxfId="636" priority="667" stopIfTrue="1" operator="equal">
      <formula>0</formula>
    </cfRule>
  </conditionalFormatting>
  <conditionalFormatting sqref="G100:I100">
    <cfRule type="cellIs" dxfId="635" priority="666" stopIfTrue="1" operator="equal">
      <formula>0</formula>
    </cfRule>
  </conditionalFormatting>
  <conditionalFormatting sqref="G108:I108">
    <cfRule type="cellIs" dxfId="634" priority="665" stopIfTrue="1" operator="equal">
      <formula>0</formula>
    </cfRule>
  </conditionalFormatting>
  <conditionalFormatting sqref="G116:I116">
    <cfRule type="cellIs" dxfId="633" priority="664" stopIfTrue="1" operator="equal">
      <formula>0</formula>
    </cfRule>
  </conditionalFormatting>
  <conditionalFormatting sqref="G124:I124">
    <cfRule type="cellIs" dxfId="632" priority="663" stopIfTrue="1" operator="equal">
      <formula>0</formula>
    </cfRule>
  </conditionalFormatting>
  <conditionalFormatting sqref="E132 G132:I132">
    <cfRule type="cellIs" dxfId="631" priority="662" stopIfTrue="1" operator="equal">
      <formula>0</formula>
    </cfRule>
  </conditionalFormatting>
  <conditionalFormatting sqref="E140 G140:I140">
    <cfRule type="cellIs" dxfId="630" priority="661" stopIfTrue="1" operator="equal">
      <formula>0</formula>
    </cfRule>
  </conditionalFormatting>
  <conditionalFormatting sqref="E148 G148:I148">
    <cfRule type="cellIs" dxfId="629" priority="660" stopIfTrue="1" operator="equal">
      <formula>0</formula>
    </cfRule>
  </conditionalFormatting>
  <conditionalFormatting sqref="E156 G156:I156">
    <cfRule type="cellIs" dxfId="628" priority="659" stopIfTrue="1" operator="equal">
      <formula>0</formula>
    </cfRule>
  </conditionalFormatting>
  <conditionalFormatting sqref="E164 G164:I164">
    <cfRule type="cellIs" dxfId="627" priority="658" stopIfTrue="1" operator="equal">
      <formula>0</formula>
    </cfRule>
  </conditionalFormatting>
  <conditionalFormatting sqref="E172 G172:I172">
    <cfRule type="cellIs" dxfId="626" priority="657" stopIfTrue="1" operator="equal">
      <formula>0</formula>
    </cfRule>
  </conditionalFormatting>
  <conditionalFormatting sqref="E180 G180:I180">
    <cfRule type="cellIs" dxfId="625" priority="656" stopIfTrue="1" operator="equal">
      <formula>0</formula>
    </cfRule>
  </conditionalFormatting>
  <conditionalFormatting sqref="F189">
    <cfRule type="expression" dxfId="624" priority="655" stopIfTrue="1">
      <formula>H191=TRUE</formula>
    </cfRule>
  </conditionalFormatting>
  <conditionalFormatting sqref="F190">
    <cfRule type="expression" dxfId="623" priority="654" stopIfTrue="1">
      <formula>H191=TRUE</formula>
    </cfRule>
  </conditionalFormatting>
  <conditionalFormatting sqref="J189:P190">
    <cfRule type="cellIs" dxfId="622" priority="653" stopIfTrue="1" operator="greaterThan">
      <formula>0.001</formula>
    </cfRule>
  </conditionalFormatting>
  <conditionalFormatting sqref="J189:P190">
    <cfRule type="cellIs" dxfId="621" priority="652" stopIfTrue="1" operator="greaterThan">
      <formula>0.001</formula>
    </cfRule>
  </conditionalFormatting>
  <conditionalFormatting sqref="J189:P190">
    <cfRule type="cellIs" dxfId="620" priority="651" stopIfTrue="1" operator="greaterThan">
      <formula>0.001</formula>
    </cfRule>
  </conditionalFormatting>
  <conditionalFormatting sqref="E188:I188">
    <cfRule type="cellIs" dxfId="619" priority="650" stopIfTrue="1" operator="equal">
      <formula>0</formula>
    </cfRule>
  </conditionalFormatting>
  <conditionalFormatting sqref="F189">
    <cfRule type="expression" dxfId="618" priority="649" stopIfTrue="1">
      <formula>H191=TRUE</formula>
    </cfRule>
  </conditionalFormatting>
  <conditionalFormatting sqref="F190">
    <cfRule type="expression" dxfId="617" priority="648" stopIfTrue="1">
      <formula>H191=TRUE</formula>
    </cfRule>
  </conditionalFormatting>
  <conditionalFormatting sqref="J189:P190">
    <cfRule type="cellIs" dxfId="616" priority="647" stopIfTrue="1" operator="greaterThan">
      <formula>0.001</formula>
    </cfRule>
  </conditionalFormatting>
  <conditionalFormatting sqref="J189:P190">
    <cfRule type="cellIs" dxfId="615" priority="646" stopIfTrue="1" operator="greaterThan">
      <formula>0.001</formula>
    </cfRule>
  </conditionalFormatting>
  <conditionalFormatting sqref="J189:P190">
    <cfRule type="cellIs" dxfId="614" priority="645" stopIfTrue="1" operator="greaterThan">
      <formula>0.001</formula>
    </cfRule>
  </conditionalFormatting>
  <conditionalFormatting sqref="E188:I188">
    <cfRule type="cellIs" dxfId="613" priority="644" stopIfTrue="1" operator="equal">
      <formula>0</formula>
    </cfRule>
  </conditionalFormatting>
  <conditionalFormatting sqref="E188 G188:I188">
    <cfRule type="cellIs" dxfId="612" priority="643" stopIfTrue="1" operator="equal">
      <formula>0</formula>
    </cfRule>
  </conditionalFormatting>
  <conditionalFormatting sqref="F197">
    <cfRule type="expression" dxfId="611" priority="642" stopIfTrue="1">
      <formula>H199=TRUE</formula>
    </cfRule>
  </conditionalFormatting>
  <conditionalFormatting sqref="F198">
    <cfRule type="expression" dxfId="610" priority="641" stopIfTrue="1">
      <formula>H199=TRUE</formula>
    </cfRule>
  </conditionalFormatting>
  <conditionalFormatting sqref="J197:P198">
    <cfRule type="cellIs" dxfId="609" priority="640" stopIfTrue="1" operator="greaterThan">
      <formula>0.001</formula>
    </cfRule>
  </conditionalFormatting>
  <conditionalFormatting sqref="J197:P198">
    <cfRule type="cellIs" dxfId="608" priority="639" stopIfTrue="1" operator="greaterThan">
      <formula>0.001</formula>
    </cfRule>
  </conditionalFormatting>
  <conditionalFormatting sqref="J197:P198">
    <cfRule type="cellIs" dxfId="607" priority="638" stopIfTrue="1" operator="greaterThan">
      <formula>0.001</formula>
    </cfRule>
  </conditionalFormatting>
  <conditionalFormatting sqref="E196:I196">
    <cfRule type="cellIs" dxfId="606" priority="637" stopIfTrue="1" operator="equal">
      <formula>0</formula>
    </cfRule>
  </conditionalFormatting>
  <conditionalFormatting sqref="F197">
    <cfRule type="expression" dxfId="605" priority="636" stopIfTrue="1">
      <formula>H199=TRUE</formula>
    </cfRule>
  </conditionalFormatting>
  <conditionalFormatting sqref="F198">
    <cfRule type="expression" dxfId="604" priority="635" stopIfTrue="1">
      <formula>H199=TRUE</formula>
    </cfRule>
  </conditionalFormatting>
  <conditionalFormatting sqref="J197:P198">
    <cfRule type="cellIs" dxfId="603" priority="634" stopIfTrue="1" operator="greaterThan">
      <formula>0.001</formula>
    </cfRule>
  </conditionalFormatting>
  <conditionalFormatting sqref="J197:P198">
    <cfRule type="cellIs" dxfId="602" priority="633" stopIfTrue="1" operator="greaterThan">
      <formula>0.001</formula>
    </cfRule>
  </conditionalFormatting>
  <conditionalFormatting sqref="J197:P198">
    <cfRule type="cellIs" dxfId="601" priority="632" stopIfTrue="1" operator="greaterThan">
      <formula>0.001</formula>
    </cfRule>
  </conditionalFormatting>
  <conditionalFormatting sqref="E196:I196">
    <cfRule type="cellIs" dxfId="600" priority="631" stopIfTrue="1" operator="equal">
      <formula>0</formula>
    </cfRule>
  </conditionalFormatting>
  <conditionalFormatting sqref="E196 G196:I196">
    <cfRule type="cellIs" dxfId="599" priority="630" stopIfTrue="1" operator="equal">
      <formula>0</formula>
    </cfRule>
  </conditionalFormatting>
  <conditionalFormatting sqref="F205">
    <cfRule type="expression" dxfId="598" priority="629" stopIfTrue="1">
      <formula>H207=TRUE</formula>
    </cfRule>
  </conditionalFormatting>
  <conditionalFormatting sqref="F206">
    <cfRule type="expression" dxfId="597" priority="628" stopIfTrue="1">
      <formula>H207=TRUE</formula>
    </cfRule>
  </conditionalFormatting>
  <conditionalFormatting sqref="J205:P206">
    <cfRule type="cellIs" dxfId="596" priority="627" stopIfTrue="1" operator="greaterThan">
      <formula>0.001</formula>
    </cfRule>
  </conditionalFormatting>
  <conditionalFormatting sqref="J205:P206">
    <cfRule type="cellIs" dxfId="595" priority="626" stopIfTrue="1" operator="greaterThan">
      <formula>0.001</formula>
    </cfRule>
  </conditionalFormatting>
  <conditionalFormatting sqref="J205:P206">
    <cfRule type="cellIs" dxfId="594" priority="625" stopIfTrue="1" operator="greaterThan">
      <formula>0.001</formula>
    </cfRule>
  </conditionalFormatting>
  <conditionalFormatting sqref="E204:I204">
    <cfRule type="cellIs" dxfId="593" priority="624" stopIfTrue="1" operator="equal">
      <formula>0</formula>
    </cfRule>
  </conditionalFormatting>
  <conditionalFormatting sqref="F205">
    <cfRule type="expression" dxfId="592" priority="623" stopIfTrue="1">
      <formula>H207=TRUE</formula>
    </cfRule>
  </conditionalFormatting>
  <conditionalFormatting sqref="F206">
    <cfRule type="expression" dxfId="591" priority="622" stopIfTrue="1">
      <formula>H207=TRUE</formula>
    </cfRule>
  </conditionalFormatting>
  <conditionalFormatting sqref="J205:P206">
    <cfRule type="cellIs" dxfId="590" priority="621" stopIfTrue="1" operator="greaterThan">
      <formula>0.001</formula>
    </cfRule>
  </conditionalFormatting>
  <conditionalFormatting sqref="J205:P206">
    <cfRule type="cellIs" dxfId="589" priority="620" stopIfTrue="1" operator="greaterThan">
      <formula>0.001</formula>
    </cfRule>
  </conditionalFormatting>
  <conditionalFormatting sqref="J205:P206">
    <cfRule type="cellIs" dxfId="588" priority="619" stopIfTrue="1" operator="greaterThan">
      <formula>0.001</formula>
    </cfRule>
  </conditionalFormatting>
  <conditionalFormatting sqref="E204:I204">
    <cfRule type="cellIs" dxfId="587" priority="618" stopIfTrue="1" operator="equal">
      <formula>0</formula>
    </cfRule>
  </conditionalFormatting>
  <conditionalFormatting sqref="E204 G204:I204">
    <cfRule type="cellIs" dxfId="586" priority="617" stopIfTrue="1" operator="equal">
      <formula>0</formula>
    </cfRule>
  </conditionalFormatting>
  <conditionalFormatting sqref="F213">
    <cfRule type="expression" dxfId="585" priority="616" stopIfTrue="1">
      <formula>H215=TRUE</formula>
    </cfRule>
  </conditionalFormatting>
  <conditionalFormatting sqref="F214">
    <cfRule type="expression" dxfId="584" priority="615" stopIfTrue="1">
      <formula>H215=TRUE</formula>
    </cfRule>
  </conditionalFormatting>
  <conditionalFormatting sqref="J213:P214">
    <cfRule type="cellIs" dxfId="583" priority="614" stopIfTrue="1" operator="greaterThan">
      <formula>0.001</formula>
    </cfRule>
  </conditionalFormatting>
  <conditionalFormatting sqref="J213:P214">
    <cfRule type="cellIs" dxfId="582" priority="613" stopIfTrue="1" operator="greaterThan">
      <formula>0.001</formula>
    </cfRule>
  </conditionalFormatting>
  <conditionalFormatting sqref="J213:P214">
    <cfRule type="cellIs" dxfId="581" priority="612" stopIfTrue="1" operator="greaterThan">
      <formula>0.001</formula>
    </cfRule>
  </conditionalFormatting>
  <conditionalFormatting sqref="E212:I212">
    <cfRule type="cellIs" dxfId="580" priority="611" stopIfTrue="1" operator="equal">
      <formula>0</formula>
    </cfRule>
  </conditionalFormatting>
  <conditionalFormatting sqref="F213">
    <cfRule type="expression" dxfId="579" priority="610" stopIfTrue="1">
      <formula>H215=TRUE</formula>
    </cfRule>
  </conditionalFormatting>
  <conditionalFormatting sqref="F214">
    <cfRule type="expression" dxfId="578" priority="609" stopIfTrue="1">
      <formula>H215=TRUE</formula>
    </cfRule>
  </conditionalFormatting>
  <conditionalFormatting sqref="J213:P214">
    <cfRule type="cellIs" dxfId="577" priority="608" stopIfTrue="1" operator="greaterThan">
      <formula>0.001</formula>
    </cfRule>
  </conditionalFormatting>
  <conditionalFormatting sqref="J213:P214">
    <cfRule type="cellIs" dxfId="576" priority="607" stopIfTrue="1" operator="greaterThan">
      <formula>0.001</formula>
    </cfRule>
  </conditionalFormatting>
  <conditionalFormatting sqref="J213:P214">
    <cfRule type="cellIs" dxfId="575" priority="606" stopIfTrue="1" operator="greaterThan">
      <formula>0.001</formula>
    </cfRule>
  </conditionalFormatting>
  <conditionalFormatting sqref="E212:I212">
    <cfRule type="cellIs" dxfId="574" priority="605" stopIfTrue="1" operator="equal">
      <formula>0</formula>
    </cfRule>
  </conditionalFormatting>
  <conditionalFormatting sqref="E212 G212:I212">
    <cfRule type="cellIs" dxfId="573" priority="604" stopIfTrue="1" operator="equal">
      <formula>0</formula>
    </cfRule>
  </conditionalFormatting>
  <conditionalFormatting sqref="F221">
    <cfRule type="expression" dxfId="572" priority="603" stopIfTrue="1">
      <formula>H223=TRUE</formula>
    </cfRule>
  </conditionalFormatting>
  <conditionalFormatting sqref="F222">
    <cfRule type="expression" dxfId="571" priority="602" stopIfTrue="1">
      <formula>H223=TRUE</formula>
    </cfRule>
  </conditionalFormatting>
  <conditionalFormatting sqref="J221:P222">
    <cfRule type="cellIs" dxfId="570" priority="601" stopIfTrue="1" operator="greaterThan">
      <formula>0.001</formula>
    </cfRule>
  </conditionalFormatting>
  <conditionalFormatting sqref="J221:P222">
    <cfRule type="cellIs" dxfId="569" priority="600" stopIfTrue="1" operator="greaterThan">
      <formula>0.001</formula>
    </cfRule>
  </conditionalFormatting>
  <conditionalFormatting sqref="J221:P222">
    <cfRule type="cellIs" dxfId="568" priority="599" stopIfTrue="1" operator="greaterThan">
      <formula>0.001</formula>
    </cfRule>
  </conditionalFormatting>
  <conditionalFormatting sqref="E220:I220">
    <cfRule type="cellIs" dxfId="567" priority="598" stopIfTrue="1" operator="equal">
      <formula>0</formula>
    </cfRule>
  </conditionalFormatting>
  <conditionalFormatting sqref="F221">
    <cfRule type="expression" dxfId="566" priority="597" stopIfTrue="1">
      <formula>H223=TRUE</formula>
    </cfRule>
  </conditionalFormatting>
  <conditionalFormatting sqref="F222">
    <cfRule type="expression" dxfId="565" priority="596" stopIfTrue="1">
      <formula>H223=TRUE</formula>
    </cfRule>
  </conditionalFormatting>
  <conditionalFormatting sqref="J221:P222">
    <cfRule type="cellIs" dxfId="564" priority="595" stopIfTrue="1" operator="greaterThan">
      <formula>0.001</formula>
    </cfRule>
  </conditionalFormatting>
  <conditionalFormatting sqref="J221:P222">
    <cfRule type="cellIs" dxfId="563" priority="594" stopIfTrue="1" operator="greaterThan">
      <formula>0.001</formula>
    </cfRule>
  </conditionalFormatting>
  <conditionalFormatting sqref="J221:P222">
    <cfRule type="cellIs" dxfId="562" priority="593" stopIfTrue="1" operator="greaterThan">
      <formula>0.001</formula>
    </cfRule>
  </conditionalFormatting>
  <conditionalFormatting sqref="E220:I220">
    <cfRule type="cellIs" dxfId="561" priority="592" stopIfTrue="1" operator="equal">
      <formula>0</formula>
    </cfRule>
  </conditionalFormatting>
  <conditionalFormatting sqref="E220 G220:I220">
    <cfRule type="cellIs" dxfId="560" priority="591" stopIfTrue="1" operator="equal">
      <formula>0</formula>
    </cfRule>
  </conditionalFormatting>
  <conditionalFormatting sqref="F229">
    <cfRule type="expression" dxfId="559" priority="590" stopIfTrue="1">
      <formula>H231=TRUE</formula>
    </cfRule>
  </conditionalFormatting>
  <conditionalFormatting sqref="F230">
    <cfRule type="expression" dxfId="558" priority="589" stopIfTrue="1">
      <formula>H231=TRUE</formula>
    </cfRule>
  </conditionalFormatting>
  <conditionalFormatting sqref="J229:P230">
    <cfRule type="cellIs" dxfId="557" priority="588" stopIfTrue="1" operator="greaterThan">
      <formula>0.001</formula>
    </cfRule>
  </conditionalFormatting>
  <conditionalFormatting sqref="J229:P230">
    <cfRule type="cellIs" dxfId="556" priority="587" stopIfTrue="1" operator="greaterThan">
      <formula>0.001</formula>
    </cfRule>
  </conditionalFormatting>
  <conditionalFormatting sqref="J229:P230">
    <cfRule type="cellIs" dxfId="555" priority="586" stopIfTrue="1" operator="greaterThan">
      <formula>0.001</formula>
    </cfRule>
  </conditionalFormatting>
  <conditionalFormatting sqref="E228:I228">
    <cfRule type="cellIs" dxfId="554" priority="585" stopIfTrue="1" operator="equal">
      <formula>0</formula>
    </cfRule>
  </conditionalFormatting>
  <conditionalFormatting sqref="F229">
    <cfRule type="expression" dxfId="553" priority="584" stopIfTrue="1">
      <formula>H231=TRUE</formula>
    </cfRule>
  </conditionalFormatting>
  <conditionalFormatting sqref="F230">
    <cfRule type="expression" dxfId="552" priority="583" stopIfTrue="1">
      <formula>H231=TRUE</formula>
    </cfRule>
  </conditionalFormatting>
  <conditionalFormatting sqref="J229:P230">
    <cfRule type="cellIs" dxfId="551" priority="582" stopIfTrue="1" operator="greaterThan">
      <formula>0.001</formula>
    </cfRule>
  </conditionalFormatting>
  <conditionalFormatting sqref="J229:P230">
    <cfRule type="cellIs" dxfId="550" priority="581" stopIfTrue="1" operator="greaterThan">
      <formula>0.001</formula>
    </cfRule>
  </conditionalFormatting>
  <conditionalFormatting sqref="J229:P230">
    <cfRule type="cellIs" dxfId="549" priority="580" stopIfTrue="1" operator="greaterThan">
      <formula>0.001</formula>
    </cfRule>
  </conditionalFormatting>
  <conditionalFormatting sqref="E228:I228">
    <cfRule type="cellIs" dxfId="548" priority="579" stopIfTrue="1" operator="equal">
      <formula>0</formula>
    </cfRule>
  </conditionalFormatting>
  <conditionalFormatting sqref="E228 G228:I228">
    <cfRule type="cellIs" dxfId="547" priority="578" stopIfTrue="1" operator="equal">
      <formula>0</formula>
    </cfRule>
  </conditionalFormatting>
  <conditionalFormatting sqref="F237">
    <cfRule type="expression" dxfId="546" priority="577" stopIfTrue="1">
      <formula>H239=TRUE</formula>
    </cfRule>
  </conditionalFormatting>
  <conditionalFormatting sqref="F238">
    <cfRule type="expression" dxfId="545" priority="576" stopIfTrue="1">
      <formula>H239=TRUE</formula>
    </cfRule>
  </conditionalFormatting>
  <conditionalFormatting sqref="J237:P238">
    <cfRule type="cellIs" dxfId="544" priority="575" stopIfTrue="1" operator="greaterThan">
      <formula>0.001</formula>
    </cfRule>
  </conditionalFormatting>
  <conditionalFormatting sqref="J237:P238">
    <cfRule type="cellIs" dxfId="543" priority="574" stopIfTrue="1" operator="greaterThan">
      <formula>0.001</formula>
    </cfRule>
  </conditionalFormatting>
  <conditionalFormatting sqref="J237:P238">
    <cfRule type="cellIs" dxfId="542" priority="573" stopIfTrue="1" operator="greaterThan">
      <formula>0.001</formula>
    </cfRule>
  </conditionalFormatting>
  <conditionalFormatting sqref="E236:I236">
    <cfRule type="cellIs" dxfId="541" priority="572" stopIfTrue="1" operator="equal">
      <formula>0</formula>
    </cfRule>
  </conditionalFormatting>
  <conditionalFormatting sqref="F237">
    <cfRule type="expression" dxfId="540" priority="571" stopIfTrue="1">
      <formula>H239=TRUE</formula>
    </cfRule>
  </conditionalFormatting>
  <conditionalFormatting sqref="F238">
    <cfRule type="expression" dxfId="539" priority="570" stopIfTrue="1">
      <formula>H239=TRUE</formula>
    </cfRule>
  </conditionalFormatting>
  <conditionalFormatting sqref="J237:P238">
    <cfRule type="cellIs" dxfId="538" priority="569" stopIfTrue="1" operator="greaterThan">
      <formula>0.001</formula>
    </cfRule>
  </conditionalFormatting>
  <conditionalFormatting sqref="J237:P238">
    <cfRule type="cellIs" dxfId="537" priority="568" stopIfTrue="1" operator="greaterThan">
      <formula>0.001</formula>
    </cfRule>
  </conditionalFormatting>
  <conditionalFormatting sqref="J237:P238">
    <cfRule type="cellIs" dxfId="536" priority="567" stopIfTrue="1" operator="greaterThan">
      <formula>0.001</formula>
    </cfRule>
  </conditionalFormatting>
  <conditionalFormatting sqref="E236:I236">
    <cfRule type="cellIs" dxfId="535" priority="566" stopIfTrue="1" operator="equal">
      <formula>0</formula>
    </cfRule>
  </conditionalFormatting>
  <conditionalFormatting sqref="E236 G236:I236">
    <cfRule type="cellIs" dxfId="534" priority="565" stopIfTrue="1" operator="equal">
      <formula>0</formula>
    </cfRule>
  </conditionalFormatting>
  <conditionalFormatting sqref="F245">
    <cfRule type="expression" dxfId="533" priority="564" stopIfTrue="1">
      <formula>H247=TRUE</formula>
    </cfRule>
  </conditionalFormatting>
  <conditionalFormatting sqref="F246">
    <cfRule type="expression" dxfId="532" priority="563" stopIfTrue="1">
      <formula>H247=TRUE</formula>
    </cfRule>
  </conditionalFormatting>
  <conditionalFormatting sqref="J245:P246">
    <cfRule type="cellIs" dxfId="531" priority="562" stopIfTrue="1" operator="greaterThan">
      <formula>0.001</formula>
    </cfRule>
  </conditionalFormatting>
  <conditionalFormatting sqref="J245:P246">
    <cfRule type="cellIs" dxfId="530" priority="561" stopIfTrue="1" operator="greaterThan">
      <formula>0.001</formula>
    </cfRule>
  </conditionalFormatting>
  <conditionalFormatting sqref="J245:P246">
    <cfRule type="cellIs" dxfId="529" priority="560" stopIfTrue="1" operator="greaterThan">
      <formula>0.001</formula>
    </cfRule>
  </conditionalFormatting>
  <conditionalFormatting sqref="E244:I244">
    <cfRule type="cellIs" dxfId="528" priority="559" stopIfTrue="1" operator="equal">
      <formula>0</formula>
    </cfRule>
  </conditionalFormatting>
  <conditionalFormatting sqref="F245">
    <cfRule type="expression" dxfId="527" priority="558" stopIfTrue="1">
      <formula>H247=TRUE</formula>
    </cfRule>
  </conditionalFormatting>
  <conditionalFormatting sqref="F246">
    <cfRule type="expression" dxfId="526" priority="557" stopIfTrue="1">
      <formula>H247=TRUE</formula>
    </cfRule>
  </conditionalFormatting>
  <conditionalFormatting sqref="J245:P246">
    <cfRule type="cellIs" dxfId="525" priority="556" stopIfTrue="1" operator="greaterThan">
      <formula>0.001</formula>
    </cfRule>
  </conditionalFormatting>
  <conditionalFormatting sqref="J245:P246">
    <cfRule type="cellIs" dxfId="524" priority="555" stopIfTrue="1" operator="greaterThan">
      <formula>0.001</formula>
    </cfRule>
  </conditionalFormatting>
  <conditionalFormatting sqref="J245:P246">
    <cfRule type="cellIs" dxfId="523" priority="554" stopIfTrue="1" operator="greaterThan">
      <formula>0.001</formula>
    </cfRule>
  </conditionalFormatting>
  <conditionalFormatting sqref="E244:I244">
    <cfRule type="cellIs" dxfId="522" priority="553" stopIfTrue="1" operator="equal">
      <formula>0</formula>
    </cfRule>
  </conditionalFormatting>
  <conditionalFormatting sqref="E244 G244:I244">
    <cfRule type="cellIs" dxfId="521" priority="552" stopIfTrue="1" operator="equal">
      <formula>0</formula>
    </cfRule>
  </conditionalFormatting>
  <conditionalFormatting sqref="F253">
    <cfRule type="expression" dxfId="520" priority="551" stopIfTrue="1">
      <formula>H255=TRUE</formula>
    </cfRule>
  </conditionalFormatting>
  <conditionalFormatting sqref="F254">
    <cfRule type="expression" dxfId="519" priority="550" stopIfTrue="1">
      <formula>H255=TRUE</formula>
    </cfRule>
  </conditionalFormatting>
  <conditionalFormatting sqref="J253:P254">
    <cfRule type="cellIs" dxfId="518" priority="549" stopIfTrue="1" operator="greaterThan">
      <formula>0.001</formula>
    </cfRule>
  </conditionalFormatting>
  <conditionalFormatting sqref="J253:P254">
    <cfRule type="cellIs" dxfId="517" priority="548" stopIfTrue="1" operator="greaterThan">
      <formula>0.001</formula>
    </cfRule>
  </conditionalFormatting>
  <conditionalFormatting sqref="J253:P254">
    <cfRule type="cellIs" dxfId="516" priority="547" stopIfTrue="1" operator="greaterThan">
      <formula>0.001</formula>
    </cfRule>
  </conditionalFormatting>
  <conditionalFormatting sqref="E252:I252">
    <cfRule type="cellIs" dxfId="515" priority="546" stopIfTrue="1" operator="equal">
      <formula>0</formula>
    </cfRule>
  </conditionalFormatting>
  <conditionalFormatting sqref="F253">
    <cfRule type="expression" dxfId="514" priority="545" stopIfTrue="1">
      <formula>H255=TRUE</formula>
    </cfRule>
  </conditionalFormatting>
  <conditionalFormatting sqref="F254">
    <cfRule type="expression" dxfId="513" priority="544" stopIfTrue="1">
      <formula>H255=TRUE</formula>
    </cfRule>
  </conditionalFormatting>
  <conditionalFormatting sqref="J253:P254">
    <cfRule type="cellIs" dxfId="512" priority="543" stopIfTrue="1" operator="greaterThan">
      <formula>0.001</formula>
    </cfRule>
  </conditionalFormatting>
  <conditionalFormatting sqref="J253:P254">
    <cfRule type="cellIs" dxfId="511" priority="542" stopIfTrue="1" operator="greaterThan">
      <formula>0.001</formula>
    </cfRule>
  </conditionalFormatting>
  <conditionalFormatting sqref="J253:P254">
    <cfRule type="cellIs" dxfId="510" priority="541" stopIfTrue="1" operator="greaterThan">
      <formula>0.001</formula>
    </cfRule>
  </conditionalFormatting>
  <conditionalFormatting sqref="E252:I252">
    <cfRule type="cellIs" dxfId="509" priority="540" stopIfTrue="1" operator="equal">
      <formula>0</formula>
    </cfRule>
  </conditionalFormatting>
  <conditionalFormatting sqref="E252 G252:I252">
    <cfRule type="cellIs" dxfId="508" priority="539" stopIfTrue="1" operator="equal">
      <formula>0</formula>
    </cfRule>
  </conditionalFormatting>
  <conditionalFormatting sqref="F261">
    <cfRule type="expression" dxfId="507" priority="538" stopIfTrue="1">
      <formula>H263=TRUE</formula>
    </cfRule>
  </conditionalFormatting>
  <conditionalFormatting sqref="F262">
    <cfRule type="expression" dxfId="506" priority="537" stopIfTrue="1">
      <formula>H263=TRUE</formula>
    </cfRule>
  </conditionalFormatting>
  <conditionalFormatting sqref="J261:P262">
    <cfRule type="cellIs" dxfId="505" priority="536" stopIfTrue="1" operator="greaterThan">
      <formula>0.001</formula>
    </cfRule>
  </conditionalFormatting>
  <conditionalFormatting sqref="J261:P262">
    <cfRule type="cellIs" dxfId="504" priority="535" stopIfTrue="1" operator="greaterThan">
      <formula>0.001</formula>
    </cfRule>
  </conditionalFormatting>
  <conditionalFormatting sqref="J261:P262">
    <cfRule type="cellIs" dxfId="503" priority="534" stopIfTrue="1" operator="greaterThan">
      <formula>0.001</formula>
    </cfRule>
  </conditionalFormatting>
  <conditionalFormatting sqref="E260:I260">
    <cfRule type="cellIs" dxfId="502" priority="533" stopIfTrue="1" operator="equal">
      <formula>0</formula>
    </cfRule>
  </conditionalFormatting>
  <conditionalFormatting sqref="F261">
    <cfRule type="expression" dxfId="501" priority="532" stopIfTrue="1">
      <formula>H263=TRUE</formula>
    </cfRule>
  </conditionalFormatting>
  <conditionalFormatting sqref="F262">
    <cfRule type="expression" dxfId="500" priority="531" stopIfTrue="1">
      <formula>H263=TRUE</formula>
    </cfRule>
  </conditionalFormatting>
  <conditionalFormatting sqref="J261:P262">
    <cfRule type="cellIs" dxfId="499" priority="530" stopIfTrue="1" operator="greaterThan">
      <formula>0.001</formula>
    </cfRule>
  </conditionalFormatting>
  <conditionalFormatting sqref="J261:P262">
    <cfRule type="cellIs" dxfId="498" priority="529" stopIfTrue="1" operator="greaterThan">
      <formula>0.001</formula>
    </cfRule>
  </conditionalFormatting>
  <conditionalFormatting sqref="J261:P262">
    <cfRule type="cellIs" dxfId="497" priority="528" stopIfTrue="1" operator="greaterThan">
      <formula>0.001</formula>
    </cfRule>
  </conditionalFormatting>
  <conditionalFormatting sqref="E260:I260">
    <cfRule type="cellIs" dxfId="496" priority="527" stopIfTrue="1" operator="equal">
      <formula>0</formula>
    </cfRule>
  </conditionalFormatting>
  <conditionalFormatting sqref="E260 G260:I260">
    <cfRule type="cellIs" dxfId="495" priority="526" stopIfTrue="1" operator="equal">
      <formula>0</formula>
    </cfRule>
  </conditionalFormatting>
  <conditionalFormatting sqref="F269">
    <cfRule type="expression" dxfId="494" priority="525" stopIfTrue="1">
      <formula>H271=TRUE</formula>
    </cfRule>
  </conditionalFormatting>
  <conditionalFormatting sqref="F270">
    <cfRule type="expression" dxfId="493" priority="524" stopIfTrue="1">
      <formula>H271=TRUE</formula>
    </cfRule>
  </conditionalFormatting>
  <conditionalFormatting sqref="J269:P270">
    <cfRule type="cellIs" dxfId="492" priority="523" stopIfTrue="1" operator="greaterThan">
      <formula>0.001</formula>
    </cfRule>
  </conditionalFormatting>
  <conditionalFormatting sqref="J269:P270">
    <cfRule type="cellIs" dxfId="491" priority="522" stopIfTrue="1" operator="greaterThan">
      <formula>0.001</formula>
    </cfRule>
  </conditionalFormatting>
  <conditionalFormatting sqref="J269:P270">
    <cfRule type="cellIs" dxfId="490" priority="521" stopIfTrue="1" operator="greaterThan">
      <formula>0.001</formula>
    </cfRule>
  </conditionalFormatting>
  <conditionalFormatting sqref="E268:I268">
    <cfRule type="cellIs" dxfId="489" priority="520" stopIfTrue="1" operator="equal">
      <formula>0</formula>
    </cfRule>
  </conditionalFormatting>
  <conditionalFormatting sqref="F269">
    <cfRule type="expression" dxfId="488" priority="519" stopIfTrue="1">
      <formula>H271=TRUE</formula>
    </cfRule>
  </conditionalFormatting>
  <conditionalFormatting sqref="F270">
    <cfRule type="expression" dxfId="487" priority="518" stopIfTrue="1">
      <formula>H271=TRUE</formula>
    </cfRule>
  </conditionalFormatting>
  <conditionalFormatting sqref="J269:P270">
    <cfRule type="cellIs" dxfId="486" priority="517" stopIfTrue="1" operator="greaterThan">
      <formula>0.001</formula>
    </cfRule>
  </conditionalFormatting>
  <conditionalFormatting sqref="J269:P270">
    <cfRule type="cellIs" dxfId="485" priority="516" stopIfTrue="1" operator="greaterThan">
      <formula>0.001</formula>
    </cfRule>
  </conditionalFormatting>
  <conditionalFormatting sqref="J269:P270">
    <cfRule type="cellIs" dxfId="484" priority="515" stopIfTrue="1" operator="greaterThan">
      <formula>0.001</formula>
    </cfRule>
  </conditionalFormatting>
  <conditionalFormatting sqref="E268:I268">
    <cfRule type="cellIs" dxfId="483" priority="514" stopIfTrue="1" operator="equal">
      <formula>0</formula>
    </cfRule>
  </conditionalFormatting>
  <conditionalFormatting sqref="E268 G268:I268">
    <cfRule type="cellIs" dxfId="482" priority="513" stopIfTrue="1" operator="equal">
      <formula>0</formula>
    </cfRule>
  </conditionalFormatting>
  <conditionalFormatting sqref="F277">
    <cfRule type="expression" dxfId="481" priority="512" stopIfTrue="1">
      <formula>H279=TRUE</formula>
    </cfRule>
  </conditionalFormatting>
  <conditionalFormatting sqref="F278">
    <cfRule type="expression" dxfId="480" priority="511" stopIfTrue="1">
      <formula>H279=TRUE</formula>
    </cfRule>
  </conditionalFormatting>
  <conditionalFormatting sqref="J277:P278">
    <cfRule type="cellIs" dxfId="479" priority="510" stopIfTrue="1" operator="greaterThan">
      <formula>0.001</formula>
    </cfRule>
  </conditionalFormatting>
  <conditionalFormatting sqref="J277:P278">
    <cfRule type="cellIs" dxfId="478" priority="509" stopIfTrue="1" operator="greaterThan">
      <formula>0.001</formula>
    </cfRule>
  </conditionalFormatting>
  <conditionalFormatting sqref="J277:P278">
    <cfRule type="cellIs" dxfId="477" priority="508" stopIfTrue="1" operator="greaterThan">
      <formula>0.001</formula>
    </cfRule>
  </conditionalFormatting>
  <conditionalFormatting sqref="E276:I276">
    <cfRule type="cellIs" dxfId="476" priority="507" stopIfTrue="1" operator="equal">
      <formula>0</formula>
    </cfRule>
  </conditionalFormatting>
  <conditionalFormatting sqref="F277">
    <cfRule type="expression" dxfId="475" priority="506" stopIfTrue="1">
      <formula>H279=TRUE</formula>
    </cfRule>
  </conditionalFormatting>
  <conditionalFormatting sqref="F278">
    <cfRule type="expression" dxfId="474" priority="505" stopIfTrue="1">
      <formula>H279=TRUE</formula>
    </cfRule>
  </conditionalFormatting>
  <conditionalFormatting sqref="J277:P278">
    <cfRule type="cellIs" dxfId="473" priority="504" stopIfTrue="1" operator="greaterThan">
      <formula>0.001</formula>
    </cfRule>
  </conditionalFormatting>
  <conditionalFormatting sqref="J277:P278">
    <cfRule type="cellIs" dxfId="472" priority="503" stopIfTrue="1" operator="greaterThan">
      <formula>0.001</formula>
    </cfRule>
  </conditionalFormatting>
  <conditionalFormatting sqref="J277:P278">
    <cfRule type="cellIs" dxfId="471" priority="502" stopIfTrue="1" operator="greaterThan">
      <formula>0.001</formula>
    </cfRule>
  </conditionalFormatting>
  <conditionalFormatting sqref="E276:I276">
    <cfRule type="cellIs" dxfId="470" priority="501" stopIfTrue="1" operator="equal">
      <formula>0</formula>
    </cfRule>
  </conditionalFormatting>
  <conditionalFormatting sqref="E276 G276:I276">
    <cfRule type="cellIs" dxfId="469" priority="500" stopIfTrue="1" operator="equal">
      <formula>0</formula>
    </cfRule>
  </conditionalFormatting>
  <conditionalFormatting sqref="F285">
    <cfRule type="expression" dxfId="468" priority="499" stopIfTrue="1">
      <formula>H287=TRUE</formula>
    </cfRule>
  </conditionalFormatting>
  <conditionalFormatting sqref="F286">
    <cfRule type="expression" dxfId="467" priority="498" stopIfTrue="1">
      <formula>H287=TRUE</formula>
    </cfRule>
  </conditionalFormatting>
  <conditionalFormatting sqref="J285:P286">
    <cfRule type="cellIs" dxfId="466" priority="497" stopIfTrue="1" operator="greaterThan">
      <formula>0.001</formula>
    </cfRule>
  </conditionalFormatting>
  <conditionalFormatting sqref="J285:P286">
    <cfRule type="cellIs" dxfId="465" priority="496" stopIfTrue="1" operator="greaterThan">
      <formula>0.001</formula>
    </cfRule>
  </conditionalFormatting>
  <conditionalFormatting sqref="J285:P286">
    <cfRule type="cellIs" dxfId="464" priority="495" stopIfTrue="1" operator="greaterThan">
      <formula>0.001</formula>
    </cfRule>
  </conditionalFormatting>
  <conditionalFormatting sqref="E284:I284">
    <cfRule type="cellIs" dxfId="463" priority="494" stopIfTrue="1" operator="equal">
      <formula>0</formula>
    </cfRule>
  </conditionalFormatting>
  <conditionalFormatting sqref="F285">
    <cfRule type="expression" dxfId="462" priority="493" stopIfTrue="1">
      <formula>H287=TRUE</formula>
    </cfRule>
  </conditionalFormatting>
  <conditionalFormatting sqref="F286">
    <cfRule type="expression" dxfId="461" priority="492" stopIfTrue="1">
      <formula>H287=TRUE</formula>
    </cfRule>
  </conditionalFormatting>
  <conditionalFormatting sqref="J285:P286">
    <cfRule type="cellIs" dxfId="460" priority="491" stopIfTrue="1" operator="greaterThan">
      <formula>0.001</formula>
    </cfRule>
  </conditionalFormatting>
  <conditionalFormatting sqref="J285:P286">
    <cfRule type="cellIs" dxfId="459" priority="490" stopIfTrue="1" operator="greaterThan">
      <formula>0.001</formula>
    </cfRule>
  </conditionalFormatting>
  <conditionalFormatting sqref="J285:P286">
    <cfRule type="cellIs" dxfId="458" priority="489" stopIfTrue="1" operator="greaterThan">
      <formula>0.001</formula>
    </cfRule>
  </conditionalFormatting>
  <conditionalFormatting sqref="E284:I284">
    <cfRule type="cellIs" dxfId="457" priority="488" stopIfTrue="1" operator="equal">
      <formula>0</formula>
    </cfRule>
  </conditionalFormatting>
  <conditionalFormatting sqref="E284 G284:I284">
    <cfRule type="cellIs" dxfId="456" priority="487" stopIfTrue="1" operator="equal">
      <formula>0</formula>
    </cfRule>
  </conditionalFormatting>
  <conditionalFormatting sqref="F293">
    <cfRule type="expression" dxfId="455" priority="486" stopIfTrue="1">
      <formula>H295=TRUE</formula>
    </cfRule>
  </conditionalFormatting>
  <conditionalFormatting sqref="F294">
    <cfRule type="expression" dxfId="454" priority="485" stopIfTrue="1">
      <formula>H295=TRUE</formula>
    </cfRule>
  </conditionalFormatting>
  <conditionalFormatting sqref="J293:P294">
    <cfRule type="cellIs" dxfId="453" priority="484" stopIfTrue="1" operator="greaterThan">
      <formula>0.001</formula>
    </cfRule>
  </conditionalFormatting>
  <conditionalFormatting sqref="J293:P294">
    <cfRule type="cellIs" dxfId="452" priority="483" stopIfTrue="1" operator="greaterThan">
      <formula>0.001</formula>
    </cfRule>
  </conditionalFormatting>
  <conditionalFormatting sqref="J293:P294">
    <cfRule type="cellIs" dxfId="451" priority="482" stopIfTrue="1" operator="greaterThan">
      <formula>0.001</formula>
    </cfRule>
  </conditionalFormatting>
  <conditionalFormatting sqref="E292:I292">
    <cfRule type="cellIs" dxfId="450" priority="481" stopIfTrue="1" operator="equal">
      <formula>0</formula>
    </cfRule>
  </conditionalFormatting>
  <conditionalFormatting sqref="F293">
    <cfRule type="expression" dxfId="449" priority="480" stopIfTrue="1">
      <formula>H295=TRUE</formula>
    </cfRule>
  </conditionalFormatting>
  <conditionalFormatting sqref="F294">
    <cfRule type="expression" dxfId="448" priority="479" stopIfTrue="1">
      <formula>H295=TRUE</formula>
    </cfRule>
  </conditionalFormatting>
  <conditionalFormatting sqref="J293:P294">
    <cfRule type="cellIs" dxfId="447" priority="478" stopIfTrue="1" operator="greaterThan">
      <formula>0.001</formula>
    </cfRule>
  </conditionalFormatting>
  <conditionalFormatting sqref="J293:P294">
    <cfRule type="cellIs" dxfId="446" priority="477" stopIfTrue="1" operator="greaterThan">
      <formula>0.001</formula>
    </cfRule>
  </conditionalFormatting>
  <conditionalFormatting sqref="J293:P294">
    <cfRule type="cellIs" dxfId="445" priority="476" stopIfTrue="1" operator="greaterThan">
      <formula>0.001</formula>
    </cfRule>
  </conditionalFormatting>
  <conditionalFormatting sqref="E292:I292">
    <cfRule type="cellIs" dxfId="444" priority="475" stopIfTrue="1" operator="equal">
      <formula>0</formula>
    </cfRule>
  </conditionalFormatting>
  <conditionalFormatting sqref="E292 G292:I292">
    <cfRule type="cellIs" dxfId="443" priority="474" stopIfTrue="1" operator="equal">
      <formula>0</formula>
    </cfRule>
  </conditionalFormatting>
  <conditionalFormatting sqref="F301">
    <cfRule type="expression" dxfId="442" priority="473" stopIfTrue="1">
      <formula>H303=TRUE</formula>
    </cfRule>
  </conditionalFormatting>
  <conditionalFormatting sqref="F302">
    <cfRule type="expression" dxfId="441" priority="472" stopIfTrue="1">
      <formula>H303=TRUE</formula>
    </cfRule>
  </conditionalFormatting>
  <conditionalFormatting sqref="J301:P302">
    <cfRule type="cellIs" dxfId="440" priority="471" stopIfTrue="1" operator="greaterThan">
      <formula>0.001</formula>
    </cfRule>
  </conditionalFormatting>
  <conditionalFormatting sqref="J301:P302">
    <cfRule type="cellIs" dxfId="439" priority="470" stopIfTrue="1" operator="greaterThan">
      <formula>0.001</formula>
    </cfRule>
  </conditionalFormatting>
  <conditionalFormatting sqref="J301:P302">
    <cfRule type="cellIs" dxfId="438" priority="469" stopIfTrue="1" operator="greaterThan">
      <formula>0.001</formula>
    </cfRule>
  </conditionalFormatting>
  <conditionalFormatting sqref="E300:I300">
    <cfRule type="cellIs" dxfId="437" priority="468" stopIfTrue="1" operator="equal">
      <formula>0</formula>
    </cfRule>
  </conditionalFormatting>
  <conditionalFormatting sqref="F301">
    <cfRule type="expression" dxfId="436" priority="467" stopIfTrue="1">
      <formula>H303=TRUE</formula>
    </cfRule>
  </conditionalFormatting>
  <conditionalFormatting sqref="F302">
    <cfRule type="expression" dxfId="435" priority="466" stopIfTrue="1">
      <formula>H303=TRUE</formula>
    </cfRule>
  </conditionalFormatting>
  <conditionalFormatting sqref="J301:P302">
    <cfRule type="cellIs" dxfId="434" priority="465" stopIfTrue="1" operator="greaterThan">
      <formula>0.001</formula>
    </cfRule>
  </conditionalFormatting>
  <conditionalFormatting sqref="J301:P302">
    <cfRule type="cellIs" dxfId="433" priority="464" stopIfTrue="1" operator="greaterThan">
      <formula>0.001</formula>
    </cfRule>
  </conditionalFormatting>
  <conditionalFormatting sqref="J301:P302">
    <cfRule type="cellIs" dxfId="432" priority="463" stopIfTrue="1" operator="greaterThan">
      <formula>0.001</formula>
    </cfRule>
  </conditionalFormatting>
  <conditionalFormatting sqref="E300:I300">
    <cfRule type="cellIs" dxfId="431" priority="462" stopIfTrue="1" operator="equal">
      <formula>0</formula>
    </cfRule>
  </conditionalFormatting>
  <conditionalFormatting sqref="E300 G300:I300">
    <cfRule type="cellIs" dxfId="430" priority="461" stopIfTrue="1" operator="equal">
      <formula>0</formula>
    </cfRule>
  </conditionalFormatting>
  <conditionalFormatting sqref="F309">
    <cfRule type="expression" dxfId="429" priority="460" stopIfTrue="1">
      <formula>H311=TRUE</formula>
    </cfRule>
  </conditionalFormatting>
  <conditionalFormatting sqref="F310">
    <cfRule type="expression" dxfId="428" priority="459" stopIfTrue="1">
      <formula>H311=TRUE</formula>
    </cfRule>
  </conditionalFormatting>
  <conditionalFormatting sqref="J309:P310">
    <cfRule type="cellIs" dxfId="427" priority="458" stopIfTrue="1" operator="greaterThan">
      <formula>0.001</formula>
    </cfRule>
  </conditionalFormatting>
  <conditionalFormatting sqref="J309:P310">
    <cfRule type="cellIs" dxfId="426" priority="457" stopIfTrue="1" operator="greaterThan">
      <formula>0.001</formula>
    </cfRule>
  </conditionalFormatting>
  <conditionalFormatting sqref="J309:P310">
    <cfRule type="cellIs" dxfId="425" priority="456" stopIfTrue="1" operator="greaterThan">
      <formula>0.001</formula>
    </cfRule>
  </conditionalFormatting>
  <conditionalFormatting sqref="E308:I308">
    <cfRule type="cellIs" dxfId="424" priority="455" stopIfTrue="1" operator="equal">
      <formula>0</formula>
    </cfRule>
  </conditionalFormatting>
  <conditionalFormatting sqref="F309">
    <cfRule type="expression" dxfId="423" priority="454" stopIfTrue="1">
      <formula>H311=TRUE</formula>
    </cfRule>
  </conditionalFormatting>
  <conditionalFormatting sqref="F310">
    <cfRule type="expression" dxfId="422" priority="453" stopIfTrue="1">
      <formula>H311=TRUE</formula>
    </cfRule>
  </conditionalFormatting>
  <conditionalFormatting sqref="J309:P310">
    <cfRule type="cellIs" dxfId="421" priority="452" stopIfTrue="1" operator="greaterThan">
      <formula>0.001</formula>
    </cfRule>
  </conditionalFormatting>
  <conditionalFormatting sqref="J309:P310">
    <cfRule type="cellIs" dxfId="420" priority="451" stopIfTrue="1" operator="greaterThan">
      <formula>0.001</formula>
    </cfRule>
  </conditionalFormatting>
  <conditionalFormatting sqref="J309:P310">
    <cfRule type="cellIs" dxfId="419" priority="450" stopIfTrue="1" operator="greaterThan">
      <formula>0.001</formula>
    </cfRule>
  </conditionalFormatting>
  <conditionalFormatting sqref="E308:I308">
    <cfRule type="cellIs" dxfId="418" priority="449" stopIfTrue="1" operator="equal">
      <formula>0</formula>
    </cfRule>
  </conditionalFormatting>
  <conditionalFormatting sqref="E308 G308:I308">
    <cfRule type="cellIs" dxfId="417" priority="448" stopIfTrue="1" operator="equal">
      <formula>0</formula>
    </cfRule>
  </conditionalFormatting>
  <conditionalFormatting sqref="F317">
    <cfRule type="expression" dxfId="416" priority="447" stopIfTrue="1">
      <formula>H319=TRUE</formula>
    </cfRule>
  </conditionalFormatting>
  <conditionalFormatting sqref="F318">
    <cfRule type="expression" dxfId="415" priority="446" stopIfTrue="1">
      <formula>H319=TRUE</formula>
    </cfRule>
  </conditionalFormatting>
  <conditionalFormatting sqref="J317:P318">
    <cfRule type="cellIs" dxfId="414" priority="445" stopIfTrue="1" operator="greaterThan">
      <formula>0.001</formula>
    </cfRule>
  </conditionalFormatting>
  <conditionalFormatting sqref="J317:P318">
    <cfRule type="cellIs" dxfId="413" priority="444" stopIfTrue="1" operator="greaterThan">
      <formula>0.001</formula>
    </cfRule>
  </conditionalFormatting>
  <conditionalFormatting sqref="J317:P318">
    <cfRule type="cellIs" dxfId="412" priority="443" stopIfTrue="1" operator="greaterThan">
      <formula>0.001</formula>
    </cfRule>
  </conditionalFormatting>
  <conditionalFormatting sqref="E316:I316">
    <cfRule type="cellIs" dxfId="411" priority="442" stopIfTrue="1" operator="equal">
      <formula>0</formula>
    </cfRule>
  </conditionalFormatting>
  <conditionalFormatting sqref="F317">
    <cfRule type="expression" dxfId="410" priority="441" stopIfTrue="1">
      <formula>H319=TRUE</formula>
    </cfRule>
  </conditionalFormatting>
  <conditionalFormatting sqref="F318">
    <cfRule type="expression" dxfId="409" priority="440" stopIfTrue="1">
      <formula>H319=TRUE</formula>
    </cfRule>
  </conditionalFormatting>
  <conditionalFormatting sqref="J317:P318">
    <cfRule type="cellIs" dxfId="408" priority="439" stopIfTrue="1" operator="greaterThan">
      <formula>0.001</formula>
    </cfRule>
  </conditionalFormatting>
  <conditionalFormatting sqref="J317:P318">
    <cfRule type="cellIs" dxfId="407" priority="438" stopIfTrue="1" operator="greaterThan">
      <formula>0.001</formula>
    </cfRule>
  </conditionalFormatting>
  <conditionalFormatting sqref="J317:P318">
    <cfRule type="cellIs" dxfId="406" priority="437" stopIfTrue="1" operator="greaterThan">
      <formula>0.001</formula>
    </cfRule>
  </conditionalFormatting>
  <conditionalFormatting sqref="E316:I316">
    <cfRule type="cellIs" dxfId="405" priority="436" stopIfTrue="1" operator="equal">
      <formula>0</formula>
    </cfRule>
  </conditionalFormatting>
  <conditionalFormatting sqref="E316 G316:I316">
    <cfRule type="cellIs" dxfId="404" priority="435" stopIfTrue="1" operator="equal">
      <formula>0</formula>
    </cfRule>
  </conditionalFormatting>
  <conditionalFormatting sqref="F325">
    <cfRule type="expression" dxfId="403" priority="434" stopIfTrue="1">
      <formula>H327=TRUE</formula>
    </cfRule>
  </conditionalFormatting>
  <conditionalFormatting sqref="F326">
    <cfRule type="expression" dxfId="402" priority="433" stopIfTrue="1">
      <formula>H327=TRUE</formula>
    </cfRule>
  </conditionalFormatting>
  <conditionalFormatting sqref="J325:P326">
    <cfRule type="cellIs" dxfId="401" priority="432" stopIfTrue="1" operator="greaterThan">
      <formula>0.001</formula>
    </cfRule>
  </conditionalFormatting>
  <conditionalFormatting sqref="J325:P326">
    <cfRule type="cellIs" dxfId="400" priority="431" stopIfTrue="1" operator="greaterThan">
      <formula>0.001</formula>
    </cfRule>
  </conditionalFormatting>
  <conditionalFormatting sqref="J325:P326">
    <cfRule type="cellIs" dxfId="399" priority="430" stopIfTrue="1" operator="greaterThan">
      <formula>0.001</formula>
    </cfRule>
  </conditionalFormatting>
  <conditionalFormatting sqref="E324:I324">
    <cfRule type="cellIs" dxfId="398" priority="429" stopIfTrue="1" operator="equal">
      <formula>0</formula>
    </cfRule>
  </conditionalFormatting>
  <conditionalFormatting sqref="F325">
    <cfRule type="expression" dxfId="397" priority="428" stopIfTrue="1">
      <formula>H327=TRUE</formula>
    </cfRule>
  </conditionalFormatting>
  <conditionalFormatting sqref="F326">
    <cfRule type="expression" dxfId="396" priority="427" stopIfTrue="1">
      <formula>H327=TRUE</formula>
    </cfRule>
  </conditionalFormatting>
  <conditionalFormatting sqref="J325:P326">
    <cfRule type="cellIs" dxfId="395" priority="426" stopIfTrue="1" operator="greaterThan">
      <formula>0.001</formula>
    </cfRule>
  </conditionalFormatting>
  <conditionalFormatting sqref="J325:P326">
    <cfRule type="cellIs" dxfId="394" priority="425" stopIfTrue="1" operator="greaterThan">
      <formula>0.001</formula>
    </cfRule>
  </conditionalFormatting>
  <conditionalFormatting sqref="J325:P326">
    <cfRule type="cellIs" dxfId="393" priority="424" stopIfTrue="1" operator="greaterThan">
      <formula>0.001</formula>
    </cfRule>
  </conditionalFormatting>
  <conditionalFormatting sqref="E324:I324">
    <cfRule type="cellIs" dxfId="392" priority="423" stopIfTrue="1" operator="equal">
      <formula>0</formula>
    </cfRule>
  </conditionalFormatting>
  <conditionalFormatting sqref="E324 G324:I324">
    <cfRule type="cellIs" dxfId="391" priority="422" stopIfTrue="1" operator="equal">
      <formula>0</formula>
    </cfRule>
  </conditionalFormatting>
  <conditionalFormatting sqref="F333">
    <cfRule type="expression" dxfId="390" priority="421" stopIfTrue="1">
      <formula>H335=TRUE</formula>
    </cfRule>
  </conditionalFormatting>
  <conditionalFormatting sqref="F334">
    <cfRule type="expression" dxfId="389" priority="420" stopIfTrue="1">
      <formula>H335=TRUE</formula>
    </cfRule>
  </conditionalFormatting>
  <conditionalFormatting sqref="J333:P334">
    <cfRule type="cellIs" dxfId="388" priority="419" stopIfTrue="1" operator="greaterThan">
      <formula>0.001</formula>
    </cfRule>
  </conditionalFormatting>
  <conditionalFormatting sqref="J333:P334">
    <cfRule type="cellIs" dxfId="387" priority="418" stopIfTrue="1" operator="greaterThan">
      <formula>0.001</formula>
    </cfRule>
  </conditionalFormatting>
  <conditionalFormatting sqref="J333:P334">
    <cfRule type="cellIs" dxfId="386" priority="417" stopIfTrue="1" operator="greaterThan">
      <formula>0.001</formula>
    </cfRule>
  </conditionalFormatting>
  <conditionalFormatting sqref="E332:I332">
    <cfRule type="cellIs" dxfId="385" priority="416" stopIfTrue="1" operator="equal">
      <formula>0</formula>
    </cfRule>
  </conditionalFormatting>
  <conditionalFormatting sqref="F333">
    <cfRule type="expression" dxfId="384" priority="415" stopIfTrue="1">
      <formula>H335=TRUE</formula>
    </cfRule>
  </conditionalFormatting>
  <conditionalFormatting sqref="F334">
    <cfRule type="expression" dxfId="383" priority="414" stopIfTrue="1">
      <formula>H335=TRUE</formula>
    </cfRule>
  </conditionalFormatting>
  <conditionalFormatting sqref="J333:P334">
    <cfRule type="cellIs" dxfId="382" priority="413" stopIfTrue="1" operator="greaterThan">
      <formula>0.001</formula>
    </cfRule>
  </conditionalFormatting>
  <conditionalFormatting sqref="J333:P334">
    <cfRule type="cellIs" dxfId="381" priority="412" stopIfTrue="1" operator="greaterThan">
      <formula>0.001</formula>
    </cfRule>
  </conditionalFormatting>
  <conditionalFormatting sqref="J333:P334">
    <cfRule type="cellIs" dxfId="380" priority="411" stopIfTrue="1" operator="greaterThan">
      <formula>0.001</formula>
    </cfRule>
  </conditionalFormatting>
  <conditionalFormatting sqref="E332:I332">
    <cfRule type="cellIs" dxfId="379" priority="410" stopIfTrue="1" operator="equal">
      <formula>0</formula>
    </cfRule>
  </conditionalFormatting>
  <conditionalFormatting sqref="E332 G332:I332">
    <cfRule type="cellIs" dxfId="378" priority="409" stopIfTrue="1" operator="equal">
      <formula>0</formula>
    </cfRule>
  </conditionalFormatting>
  <conditionalFormatting sqref="F341">
    <cfRule type="expression" dxfId="377" priority="408" stopIfTrue="1">
      <formula>H343=TRUE</formula>
    </cfRule>
  </conditionalFormatting>
  <conditionalFormatting sqref="F342">
    <cfRule type="expression" dxfId="376" priority="407" stopIfTrue="1">
      <formula>H343=TRUE</formula>
    </cfRule>
  </conditionalFormatting>
  <conditionalFormatting sqref="J341:P342">
    <cfRule type="cellIs" dxfId="375" priority="406" stopIfTrue="1" operator="greaterThan">
      <formula>0.001</formula>
    </cfRule>
  </conditionalFormatting>
  <conditionalFormatting sqref="J341:P342">
    <cfRule type="cellIs" dxfId="374" priority="405" stopIfTrue="1" operator="greaterThan">
      <formula>0.001</formula>
    </cfRule>
  </conditionalFormatting>
  <conditionalFormatting sqref="J341:P342">
    <cfRule type="cellIs" dxfId="373" priority="404" stopIfTrue="1" operator="greaterThan">
      <formula>0.001</formula>
    </cfRule>
  </conditionalFormatting>
  <conditionalFormatting sqref="E340:I340">
    <cfRule type="cellIs" dxfId="372" priority="403" stopIfTrue="1" operator="equal">
      <formula>0</formula>
    </cfRule>
  </conditionalFormatting>
  <conditionalFormatting sqref="F341">
    <cfRule type="expression" dxfId="371" priority="402" stopIfTrue="1">
      <formula>H343=TRUE</formula>
    </cfRule>
  </conditionalFormatting>
  <conditionalFormatting sqref="F342">
    <cfRule type="expression" dxfId="370" priority="401" stopIfTrue="1">
      <formula>H343=TRUE</formula>
    </cfRule>
  </conditionalFormatting>
  <conditionalFormatting sqref="J341:P342">
    <cfRule type="cellIs" dxfId="369" priority="400" stopIfTrue="1" operator="greaterThan">
      <formula>0.001</formula>
    </cfRule>
  </conditionalFormatting>
  <conditionalFormatting sqref="J341:P342">
    <cfRule type="cellIs" dxfId="368" priority="399" stopIfTrue="1" operator="greaterThan">
      <formula>0.001</formula>
    </cfRule>
  </conditionalFormatting>
  <conditionalFormatting sqref="J341:P342">
    <cfRule type="cellIs" dxfId="367" priority="398" stopIfTrue="1" operator="greaterThan">
      <formula>0.001</formula>
    </cfRule>
  </conditionalFormatting>
  <conditionalFormatting sqref="E340:I340">
    <cfRule type="cellIs" dxfId="366" priority="397" stopIfTrue="1" operator="equal">
      <formula>0</formula>
    </cfRule>
  </conditionalFormatting>
  <conditionalFormatting sqref="E340 G340:I340">
    <cfRule type="cellIs" dxfId="365" priority="396" stopIfTrue="1" operator="equal">
      <formula>0</formula>
    </cfRule>
  </conditionalFormatting>
  <conditionalFormatting sqref="I28">
    <cfRule type="cellIs" dxfId="364" priority="395" stopIfTrue="1" operator="equal">
      <formula>0</formula>
    </cfRule>
  </conditionalFormatting>
  <conditionalFormatting sqref="I36">
    <cfRule type="cellIs" dxfId="363" priority="394" stopIfTrue="1" operator="equal">
      <formula>0</formula>
    </cfRule>
  </conditionalFormatting>
  <conditionalFormatting sqref="I44">
    <cfRule type="cellIs" dxfId="362" priority="393" stopIfTrue="1" operator="equal">
      <formula>0</formula>
    </cfRule>
  </conditionalFormatting>
  <conditionalFormatting sqref="I52">
    <cfRule type="cellIs" dxfId="361" priority="392" stopIfTrue="1" operator="equal">
      <formula>0</formula>
    </cfRule>
  </conditionalFormatting>
  <conditionalFormatting sqref="I60">
    <cfRule type="cellIs" dxfId="360" priority="391" stopIfTrue="1" operator="equal">
      <formula>0</formula>
    </cfRule>
  </conditionalFormatting>
  <conditionalFormatting sqref="I68">
    <cfRule type="cellIs" dxfId="359" priority="390" stopIfTrue="1" operator="equal">
      <formula>0</formula>
    </cfRule>
  </conditionalFormatting>
  <conditionalFormatting sqref="I76">
    <cfRule type="cellIs" dxfId="358" priority="389" stopIfTrue="1" operator="equal">
      <formula>0</formula>
    </cfRule>
  </conditionalFormatting>
  <conditionalFormatting sqref="I84">
    <cfRule type="cellIs" dxfId="357" priority="388" stopIfTrue="1" operator="equal">
      <formula>0</formula>
    </cfRule>
  </conditionalFormatting>
  <conditionalFormatting sqref="I92">
    <cfRule type="cellIs" dxfId="356" priority="387" stopIfTrue="1" operator="equal">
      <formula>0</formula>
    </cfRule>
  </conditionalFormatting>
  <conditionalFormatting sqref="I100">
    <cfRule type="cellIs" dxfId="355" priority="386" stopIfTrue="1" operator="equal">
      <formula>0</formula>
    </cfRule>
  </conditionalFormatting>
  <conditionalFormatting sqref="I108">
    <cfRule type="cellIs" dxfId="354" priority="385" stopIfTrue="1" operator="equal">
      <formula>0</formula>
    </cfRule>
  </conditionalFormatting>
  <conditionalFormatting sqref="I116">
    <cfRule type="cellIs" dxfId="353" priority="384" stopIfTrue="1" operator="equal">
      <formula>0</formula>
    </cfRule>
  </conditionalFormatting>
  <conditionalFormatting sqref="I124">
    <cfRule type="cellIs" dxfId="352" priority="383" stopIfTrue="1" operator="equal">
      <formula>0</formula>
    </cfRule>
  </conditionalFormatting>
  <conditionalFormatting sqref="I132">
    <cfRule type="cellIs" dxfId="351" priority="382" stopIfTrue="1" operator="equal">
      <formula>0</formula>
    </cfRule>
  </conditionalFormatting>
  <conditionalFormatting sqref="I140">
    <cfRule type="cellIs" dxfId="350" priority="381" stopIfTrue="1" operator="equal">
      <formula>0</formula>
    </cfRule>
  </conditionalFormatting>
  <conditionalFormatting sqref="I148">
    <cfRule type="cellIs" dxfId="349" priority="380" stopIfTrue="1" operator="equal">
      <formula>0</formula>
    </cfRule>
  </conditionalFormatting>
  <conditionalFormatting sqref="I156">
    <cfRule type="cellIs" dxfId="348" priority="379" stopIfTrue="1" operator="equal">
      <formula>0</formula>
    </cfRule>
  </conditionalFormatting>
  <conditionalFormatting sqref="I164">
    <cfRule type="cellIs" dxfId="347" priority="378" stopIfTrue="1" operator="equal">
      <formula>0</formula>
    </cfRule>
  </conditionalFormatting>
  <conditionalFormatting sqref="I172">
    <cfRule type="cellIs" dxfId="346" priority="377" stopIfTrue="1" operator="equal">
      <formula>0</formula>
    </cfRule>
  </conditionalFormatting>
  <conditionalFormatting sqref="I180">
    <cfRule type="cellIs" dxfId="345" priority="376" stopIfTrue="1" operator="equal">
      <formula>0</formula>
    </cfRule>
  </conditionalFormatting>
  <conditionalFormatting sqref="I188">
    <cfRule type="cellIs" dxfId="344" priority="375" stopIfTrue="1" operator="equal">
      <formula>0</formula>
    </cfRule>
  </conditionalFormatting>
  <conditionalFormatting sqref="I196">
    <cfRule type="cellIs" dxfId="343" priority="374" stopIfTrue="1" operator="equal">
      <formula>0</formula>
    </cfRule>
  </conditionalFormatting>
  <conditionalFormatting sqref="I204">
    <cfRule type="cellIs" dxfId="342" priority="373" stopIfTrue="1" operator="equal">
      <formula>0</formula>
    </cfRule>
  </conditionalFormatting>
  <conditionalFormatting sqref="I212">
    <cfRule type="cellIs" dxfId="341" priority="372" stopIfTrue="1" operator="equal">
      <formula>0</formula>
    </cfRule>
  </conditionalFormatting>
  <conditionalFormatting sqref="I220">
    <cfRule type="cellIs" dxfId="340" priority="371" stopIfTrue="1" operator="equal">
      <formula>0</formula>
    </cfRule>
  </conditionalFormatting>
  <conditionalFormatting sqref="I228">
    <cfRule type="cellIs" dxfId="339" priority="370" stopIfTrue="1" operator="equal">
      <formula>0</formula>
    </cfRule>
  </conditionalFormatting>
  <conditionalFormatting sqref="I236">
    <cfRule type="cellIs" dxfId="338" priority="369" stopIfTrue="1" operator="equal">
      <formula>0</formula>
    </cfRule>
  </conditionalFormatting>
  <conditionalFormatting sqref="I244">
    <cfRule type="cellIs" dxfId="337" priority="368" stopIfTrue="1" operator="equal">
      <formula>0</formula>
    </cfRule>
  </conditionalFormatting>
  <conditionalFormatting sqref="I252">
    <cfRule type="cellIs" dxfId="336" priority="367" stopIfTrue="1" operator="equal">
      <formula>0</formula>
    </cfRule>
  </conditionalFormatting>
  <conditionalFormatting sqref="I260">
    <cfRule type="cellIs" dxfId="335" priority="366" stopIfTrue="1" operator="equal">
      <formula>0</formula>
    </cfRule>
  </conditionalFormatting>
  <conditionalFormatting sqref="I268">
    <cfRule type="cellIs" dxfId="334" priority="365" stopIfTrue="1" operator="equal">
      <formula>0</formula>
    </cfRule>
  </conditionalFormatting>
  <conditionalFormatting sqref="I276">
    <cfRule type="cellIs" dxfId="333" priority="364" stopIfTrue="1" operator="equal">
      <formula>0</formula>
    </cfRule>
  </conditionalFormatting>
  <conditionalFormatting sqref="I284">
    <cfRule type="cellIs" dxfId="332" priority="363" stopIfTrue="1" operator="equal">
      <formula>0</formula>
    </cfRule>
  </conditionalFormatting>
  <conditionalFormatting sqref="I292">
    <cfRule type="cellIs" dxfId="331" priority="362" stopIfTrue="1" operator="equal">
      <formula>0</formula>
    </cfRule>
  </conditionalFormatting>
  <conditionalFormatting sqref="I300">
    <cfRule type="cellIs" dxfId="330" priority="361" stopIfTrue="1" operator="equal">
      <formula>0</formula>
    </cfRule>
  </conditionalFormatting>
  <conditionalFormatting sqref="I308">
    <cfRule type="cellIs" dxfId="329" priority="360" stopIfTrue="1" operator="equal">
      <formula>0</formula>
    </cfRule>
  </conditionalFormatting>
  <conditionalFormatting sqref="I316">
    <cfRule type="cellIs" dxfId="328" priority="359" stopIfTrue="1" operator="equal">
      <formula>0</formula>
    </cfRule>
  </conditionalFormatting>
  <conditionalFormatting sqref="I324">
    <cfRule type="cellIs" dxfId="327" priority="358" stopIfTrue="1" operator="equal">
      <formula>0</formula>
    </cfRule>
  </conditionalFormatting>
  <conditionalFormatting sqref="I332">
    <cfRule type="cellIs" dxfId="326" priority="357" stopIfTrue="1" operator="equal">
      <formula>0</formula>
    </cfRule>
  </conditionalFormatting>
  <conditionalFormatting sqref="I340">
    <cfRule type="cellIs" dxfId="325" priority="356" stopIfTrue="1" operator="equal">
      <formula>0</formula>
    </cfRule>
  </conditionalFormatting>
  <conditionalFormatting sqref="F181">
    <cfRule type="expression" dxfId="324" priority="355" stopIfTrue="1">
      <formula>H183=TRUE</formula>
    </cfRule>
  </conditionalFormatting>
  <conditionalFormatting sqref="F182">
    <cfRule type="expression" dxfId="323" priority="354" stopIfTrue="1">
      <formula>H183=TRUE</formula>
    </cfRule>
  </conditionalFormatting>
  <conditionalFormatting sqref="F189">
    <cfRule type="expression" dxfId="322" priority="353" stopIfTrue="1">
      <formula>H191=TRUE</formula>
    </cfRule>
  </conditionalFormatting>
  <conditionalFormatting sqref="F190">
    <cfRule type="expression" dxfId="321" priority="352" stopIfTrue="1">
      <formula>H191=TRUE</formula>
    </cfRule>
  </conditionalFormatting>
  <conditionalFormatting sqref="F197">
    <cfRule type="expression" dxfId="320" priority="351" stopIfTrue="1">
      <formula>H199=TRUE</formula>
    </cfRule>
  </conditionalFormatting>
  <conditionalFormatting sqref="F198">
    <cfRule type="expression" dxfId="319" priority="350" stopIfTrue="1">
      <formula>H199=TRUE</formula>
    </cfRule>
  </conditionalFormatting>
  <conditionalFormatting sqref="F205">
    <cfRule type="expression" dxfId="318" priority="349" stopIfTrue="1">
      <formula>H207=TRUE</formula>
    </cfRule>
  </conditionalFormatting>
  <conditionalFormatting sqref="F206">
    <cfRule type="expression" dxfId="317" priority="348" stopIfTrue="1">
      <formula>H207=TRUE</formula>
    </cfRule>
  </conditionalFormatting>
  <conditionalFormatting sqref="F213">
    <cfRule type="expression" dxfId="316" priority="347" stopIfTrue="1">
      <formula>H215=TRUE</formula>
    </cfRule>
  </conditionalFormatting>
  <conditionalFormatting sqref="F214">
    <cfRule type="expression" dxfId="315" priority="346" stopIfTrue="1">
      <formula>H215=TRUE</formula>
    </cfRule>
  </conditionalFormatting>
  <conditionalFormatting sqref="F221">
    <cfRule type="expression" dxfId="314" priority="345" stopIfTrue="1">
      <formula>H223=TRUE</formula>
    </cfRule>
  </conditionalFormatting>
  <conditionalFormatting sqref="F222">
    <cfRule type="expression" dxfId="313" priority="344" stopIfTrue="1">
      <formula>H223=TRUE</formula>
    </cfRule>
  </conditionalFormatting>
  <conditionalFormatting sqref="F229">
    <cfRule type="expression" dxfId="312" priority="343" stopIfTrue="1">
      <formula>H231=TRUE</formula>
    </cfRule>
  </conditionalFormatting>
  <conditionalFormatting sqref="F230">
    <cfRule type="expression" dxfId="311" priority="342" stopIfTrue="1">
      <formula>H231=TRUE</formula>
    </cfRule>
  </conditionalFormatting>
  <conditionalFormatting sqref="F237">
    <cfRule type="expression" dxfId="310" priority="341" stopIfTrue="1">
      <formula>H239=TRUE</formula>
    </cfRule>
  </conditionalFormatting>
  <conditionalFormatting sqref="F238">
    <cfRule type="expression" dxfId="309" priority="340" stopIfTrue="1">
      <formula>H239=TRUE</formula>
    </cfRule>
  </conditionalFormatting>
  <conditionalFormatting sqref="F245">
    <cfRule type="expression" dxfId="308" priority="339" stopIfTrue="1">
      <formula>H247=TRUE</formula>
    </cfRule>
  </conditionalFormatting>
  <conditionalFormatting sqref="F246">
    <cfRule type="expression" dxfId="307" priority="338" stopIfTrue="1">
      <formula>H247=TRUE</formula>
    </cfRule>
  </conditionalFormatting>
  <conditionalFormatting sqref="F253">
    <cfRule type="expression" dxfId="306" priority="337" stopIfTrue="1">
      <formula>H255=TRUE</formula>
    </cfRule>
  </conditionalFormatting>
  <conditionalFormatting sqref="F254">
    <cfRule type="expression" dxfId="305" priority="336" stopIfTrue="1">
      <formula>H255=TRUE</formula>
    </cfRule>
  </conditionalFormatting>
  <conditionalFormatting sqref="F261">
    <cfRule type="expression" dxfId="304" priority="335" stopIfTrue="1">
      <formula>H263=TRUE</formula>
    </cfRule>
  </conditionalFormatting>
  <conditionalFormatting sqref="F262">
    <cfRule type="expression" dxfId="303" priority="334" stopIfTrue="1">
      <formula>H263=TRUE</formula>
    </cfRule>
  </conditionalFormatting>
  <conditionalFormatting sqref="F269">
    <cfRule type="expression" dxfId="302" priority="333" stopIfTrue="1">
      <formula>H271=TRUE</formula>
    </cfRule>
  </conditionalFormatting>
  <conditionalFormatting sqref="F270">
    <cfRule type="expression" dxfId="301" priority="332" stopIfTrue="1">
      <formula>H271=TRUE</formula>
    </cfRule>
  </conditionalFormatting>
  <conditionalFormatting sqref="F277">
    <cfRule type="expression" dxfId="300" priority="331" stopIfTrue="1">
      <formula>H279=TRUE</formula>
    </cfRule>
  </conditionalFormatting>
  <conditionalFormatting sqref="F278">
    <cfRule type="expression" dxfId="299" priority="330" stopIfTrue="1">
      <formula>H279=TRUE</formula>
    </cfRule>
  </conditionalFormatting>
  <conditionalFormatting sqref="F285">
    <cfRule type="expression" dxfId="298" priority="329" stopIfTrue="1">
      <formula>H287=TRUE</formula>
    </cfRule>
  </conditionalFormatting>
  <conditionalFormatting sqref="F286">
    <cfRule type="expression" dxfId="297" priority="328" stopIfTrue="1">
      <formula>H287=TRUE</formula>
    </cfRule>
  </conditionalFormatting>
  <conditionalFormatting sqref="F293">
    <cfRule type="expression" dxfId="296" priority="327" stopIfTrue="1">
      <formula>H295=TRUE</formula>
    </cfRule>
  </conditionalFormatting>
  <conditionalFormatting sqref="F294">
    <cfRule type="expression" dxfId="295" priority="326" stopIfTrue="1">
      <formula>H295=TRUE</formula>
    </cfRule>
  </conditionalFormatting>
  <conditionalFormatting sqref="F301">
    <cfRule type="expression" dxfId="294" priority="325" stopIfTrue="1">
      <formula>H303=TRUE</formula>
    </cfRule>
  </conditionalFormatting>
  <conditionalFormatting sqref="F302">
    <cfRule type="expression" dxfId="293" priority="324" stopIfTrue="1">
      <formula>H303=TRUE</formula>
    </cfRule>
  </conditionalFormatting>
  <conditionalFormatting sqref="F309">
    <cfRule type="expression" dxfId="292" priority="323" stopIfTrue="1">
      <formula>H311=TRUE</formula>
    </cfRule>
  </conditionalFormatting>
  <conditionalFormatting sqref="F310">
    <cfRule type="expression" dxfId="291" priority="322" stopIfTrue="1">
      <formula>H311=TRUE</formula>
    </cfRule>
  </conditionalFormatting>
  <conditionalFormatting sqref="F317">
    <cfRule type="expression" dxfId="290" priority="321" stopIfTrue="1">
      <formula>H319=TRUE</formula>
    </cfRule>
  </conditionalFormatting>
  <conditionalFormatting sqref="F318">
    <cfRule type="expression" dxfId="289" priority="320" stopIfTrue="1">
      <formula>H319=TRUE</formula>
    </cfRule>
  </conditionalFormatting>
  <conditionalFormatting sqref="F325">
    <cfRule type="expression" dxfId="288" priority="319" stopIfTrue="1">
      <formula>H327=TRUE</formula>
    </cfRule>
  </conditionalFormatting>
  <conditionalFormatting sqref="F326">
    <cfRule type="expression" dxfId="287" priority="318" stopIfTrue="1">
      <formula>H327=TRUE</formula>
    </cfRule>
  </conditionalFormatting>
  <conditionalFormatting sqref="F333">
    <cfRule type="expression" dxfId="286" priority="317" stopIfTrue="1">
      <formula>H335=TRUE</formula>
    </cfRule>
  </conditionalFormatting>
  <conditionalFormatting sqref="F334">
    <cfRule type="expression" dxfId="285" priority="316" stopIfTrue="1">
      <formula>H335=TRUE</formula>
    </cfRule>
  </conditionalFormatting>
  <conditionalFormatting sqref="F341">
    <cfRule type="expression" dxfId="284" priority="315" stopIfTrue="1">
      <formula>H343=TRUE</formula>
    </cfRule>
  </conditionalFormatting>
  <conditionalFormatting sqref="F342">
    <cfRule type="expression" dxfId="283" priority="314" stopIfTrue="1">
      <formula>H343=TRUE</formula>
    </cfRule>
  </conditionalFormatting>
  <conditionalFormatting sqref="F349">
    <cfRule type="expression" dxfId="282" priority="313" stopIfTrue="1">
      <formula>H351=TRUE</formula>
    </cfRule>
  </conditionalFormatting>
  <conditionalFormatting sqref="F350">
    <cfRule type="expression" dxfId="281" priority="312" stopIfTrue="1">
      <formula>H351=TRUE</formula>
    </cfRule>
  </conditionalFormatting>
  <conditionalFormatting sqref="J349:P350">
    <cfRule type="cellIs" dxfId="280" priority="311" stopIfTrue="1" operator="greaterThan">
      <formula>0.001</formula>
    </cfRule>
  </conditionalFormatting>
  <conditionalFormatting sqref="J349:P350">
    <cfRule type="cellIs" dxfId="279" priority="310" stopIfTrue="1" operator="greaterThan">
      <formula>0.001</formula>
    </cfRule>
  </conditionalFormatting>
  <conditionalFormatting sqref="J349:P350">
    <cfRule type="cellIs" dxfId="278" priority="309" stopIfTrue="1" operator="greaterThan">
      <formula>0.001</formula>
    </cfRule>
  </conditionalFormatting>
  <conditionalFormatting sqref="E348:I348">
    <cfRule type="cellIs" dxfId="277" priority="308" stopIfTrue="1" operator="equal">
      <formula>0</formula>
    </cfRule>
  </conditionalFormatting>
  <conditionalFormatting sqref="F349">
    <cfRule type="expression" dxfId="276" priority="307" stopIfTrue="1">
      <formula>H351=TRUE</formula>
    </cfRule>
  </conditionalFormatting>
  <conditionalFormatting sqref="F350">
    <cfRule type="expression" dxfId="275" priority="306" stopIfTrue="1">
      <formula>H351=TRUE</formula>
    </cfRule>
  </conditionalFormatting>
  <conditionalFormatting sqref="J349:P350">
    <cfRule type="cellIs" dxfId="274" priority="305" stopIfTrue="1" operator="greaterThan">
      <formula>0.001</formula>
    </cfRule>
  </conditionalFormatting>
  <conditionalFormatting sqref="J349:P350">
    <cfRule type="cellIs" dxfId="273" priority="304" stopIfTrue="1" operator="greaterThan">
      <formula>0.001</formula>
    </cfRule>
  </conditionalFormatting>
  <conditionalFormatting sqref="J349:P350">
    <cfRule type="cellIs" dxfId="272" priority="303" stopIfTrue="1" operator="greaterThan">
      <formula>0.001</formula>
    </cfRule>
  </conditionalFormatting>
  <conditionalFormatting sqref="E348:I348">
    <cfRule type="cellIs" dxfId="271" priority="302" stopIfTrue="1" operator="equal">
      <formula>0</formula>
    </cfRule>
  </conditionalFormatting>
  <conditionalFormatting sqref="E348 G348:I348">
    <cfRule type="cellIs" dxfId="270" priority="301" stopIfTrue="1" operator="equal">
      <formula>0</formula>
    </cfRule>
  </conditionalFormatting>
  <conditionalFormatting sqref="I348">
    <cfRule type="cellIs" dxfId="269" priority="300" stopIfTrue="1" operator="equal">
      <formula>0</formula>
    </cfRule>
  </conditionalFormatting>
  <conditionalFormatting sqref="F349">
    <cfRule type="expression" dxfId="268" priority="299" stopIfTrue="1">
      <formula>H351=TRUE</formula>
    </cfRule>
  </conditionalFormatting>
  <conditionalFormatting sqref="F350">
    <cfRule type="expression" dxfId="267" priority="298" stopIfTrue="1">
      <formula>H351=TRUE</formula>
    </cfRule>
  </conditionalFormatting>
  <conditionalFormatting sqref="F357">
    <cfRule type="expression" dxfId="266" priority="297" stopIfTrue="1">
      <formula>H359=TRUE</formula>
    </cfRule>
  </conditionalFormatting>
  <conditionalFormatting sqref="F358">
    <cfRule type="expression" dxfId="265" priority="296" stopIfTrue="1">
      <formula>H359=TRUE</formula>
    </cfRule>
  </conditionalFormatting>
  <conditionalFormatting sqref="J357:P358">
    <cfRule type="cellIs" dxfId="264" priority="295" stopIfTrue="1" operator="greaterThan">
      <formula>0.001</formula>
    </cfRule>
  </conditionalFormatting>
  <conditionalFormatting sqref="J357:P358">
    <cfRule type="cellIs" dxfId="263" priority="294" stopIfTrue="1" operator="greaterThan">
      <formula>0.001</formula>
    </cfRule>
  </conditionalFormatting>
  <conditionalFormatting sqref="J357:P358">
    <cfRule type="cellIs" dxfId="262" priority="293" stopIfTrue="1" operator="greaterThan">
      <formula>0.001</formula>
    </cfRule>
  </conditionalFormatting>
  <conditionalFormatting sqref="E356:I356">
    <cfRule type="cellIs" dxfId="261" priority="292" stopIfTrue="1" operator="equal">
      <formula>0</formula>
    </cfRule>
  </conditionalFormatting>
  <conditionalFormatting sqref="F357">
    <cfRule type="expression" dxfId="260" priority="291" stopIfTrue="1">
      <formula>H359=TRUE</formula>
    </cfRule>
  </conditionalFormatting>
  <conditionalFormatting sqref="F358">
    <cfRule type="expression" dxfId="259" priority="290" stopIfTrue="1">
      <formula>H359=TRUE</formula>
    </cfRule>
  </conditionalFormatting>
  <conditionalFormatting sqref="J357:P358">
    <cfRule type="cellIs" dxfId="258" priority="289" stopIfTrue="1" operator="greaterThan">
      <formula>0.001</formula>
    </cfRule>
  </conditionalFormatting>
  <conditionalFormatting sqref="J357:P358">
    <cfRule type="cellIs" dxfId="257" priority="288" stopIfTrue="1" operator="greaterThan">
      <formula>0.001</formula>
    </cfRule>
  </conditionalFormatting>
  <conditionalFormatting sqref="J357:P358">
    <cfRule type="cellIs" dxfId="256" priority="287" stopIfTrue="1" operator="greaterThan">
      <formula>0.001</formula>
    </cfRule>
  </conditionalFormatting>
  <conditionalFormatting sqref="E356:I356">
    <cfRule type="cellIs" dxfId="255" priority="286" stopIfTrue="1" operator="equal">
      <formula>0</formula>
    </cfRule>
  </conditionalFormatting>
  <conditionalFormatting sqref="E356 G356:I356">
    <cfRule type="cellIs" dxfId="254" priority="285" stopIfTrue="1" operator="equal">
      <formula>0</formula>
    </cfRule>
  </conditionalFormatting>
  <conditionalFormatting sqref="I356">
    <cfRule type="cellIs" dxfId="253" priority="284" stopIfTrue="1" operator="equal">
      <formula>0</formula>
    </cfRule>
  </conditionalFormatting>
  <conditionalFormatting sqref="F357">
    <cfRule type="expression" dxfId="252" priority="283" stopIfTrue="1">
      <formula>H359=TRUE</formula>
    </cfRule>
  </conditionalFormatting>
  <conditionalFormatting sqref="F358">
    <cfRule type="expression" dxfId="251" priority="282" stopIfTrue="1">
      <formula>H359=TRUE</formula>
    </cfRule>
  </conditionalFormatting>
  <conditionalFormatting sqref="F365">
    <cfRule type="expression" dxfId="250" priority="281" stopIfTrue="1">
      <formula>H367=TRUE</formula>
    </cfRule>
  </conditionalFormatting>
  <conditionalFormatting sqref="F366">
    <cfRule type="expression" dxfId="249" priority="280" stopIfTrue="1">
      <formula>H367=TRUE</formula>
    </cfRule>
  </conditionalFormatting>
  <conditionalFormatting sqref="J365:P366">
    <cfRule type="cellIs" dxfId="248" priority="279" stopIfTrue="1" operator="greaterThan">
      <formula>0.001</formula>
    </cfRule>
  </conditionalFormatting>
  <conditionalFormatting sqref="J365:P366">
    <cfRule type="cellIs" dxfId="247" priority="278" stopIfTrue="1" operator="greaterThan">
      <formula>0.001</formula>
    </cfRule>
  </conditionalFormatting>
  <conditionalFormatting sqref="J365:P366">
    <cfRule type="cellIs" dxfId="246" priority="277" stopIfTrue="1" operator="greaterThan">
      <formula>0.001</formula>
    </cfRule>
  </conditionalFormatting>
  <conditionalFormatting sqref="E364:I364">
    <cfRule type="cellIs" dxfId="245" priority="276" stopIfTrue="1" operator="equal">
      <formula>0</formula>
    </cfRule>
  </conditionalFormatting>
  <conditionalFormatting sqref="F365">
    <cfRule type="expression" dxfId="244" priority="275" stopIfTrue="1">
      <formula>H367=TRUE</formula>
    </cfRule>
  </conditionalFormatting>
  <conditionalFormatting sqref="F366">
    <cfRule type="expression" dxfId="243" priority="274" stopIfTrue="1">
      <formula>H367=TRUE</formula>
    </cfRule>
  </conditionalFormatting>
  <conditionalFormatting sqref="J365:P366">
    <cfRule type="cellIs" dxfId="242" priority="273" stopIfTrue="1" operator="greaterThan">
      <formula>0.001</formula>
    </cfRule>
  </conditionalFormatting>
  <conditionalFormatting sqref="J365:P366">
    <cfRule type="cellIs" dxfId="241" priority="272" stopIfTrue="1" operator="greaterThan">
      <formula>0.001</formula>
    </cfRule>
  </conditionalFormatting>
  <conditionalFormatting sqref="J365:P366">
    <cfRule type="cellIs" dxfId="240" priority="271" stopIfTrue="1" operator="greaterThan">
      <formula>0.001</formula>
    </cfRule>
  </conditionalFormatting>
  <conditionalFormatting sqref="E364:I364">
    <cfRule type="cellIs" dxfId="239" priority="270" stopIfTrue="1" operator="equal">
      <formula>0</formula>
    </cfRule>
  </conditionalFormatting>
  <conditionalFormatting sqref="E364 G364:I364">
    <cfRule type="cellIs" dxfId="238" priority="269" stopIfTrue="1" operator="equal">
      <formula>0</formula>
    </cfRule>
  </conditionalFormatting>
  <conditionalFormatting sqref="I364">
    <cfRule type="cellIs" dxfId="237" priority="268" stopIfTrue="1" operator="equal">
      <formula>0</formula>
    </cfRule>
  </conditionalFormatting>
  <conditionalFormatting sqref="F365">
    <cfRule type="expression" dxfId="236" priority="267" stopIfTrue="1">
      <formula>H367=TRUE</formula>
    </cfRule>
  </conditionalFormatting>
  <conditionalFormatting sqref="F366">
    <cfRule type="expression" dxfId="235" priority="266" stopIfTrue="1">
      <formula>H367=TRUE</formula>
    </cfRule>
  </conditionalFormatting>
  <conditionalFormatting sqref="F373">
    <cfRule type="expression" dxfId="234" priority="265" stopIfTrue="1">
      <formula>H375=TRUE</formula>
    </cfRule>
  </conditionalFormatting>
  <conditionalFormatting sqref="F374">
    <cfRule type="expression" dxfId="233" priority="264" stopIfTrue="1">
      <formula>H375=TRUE</formula>
    </cfRule>
  </conditionalFormatting>
  <conditionalFormatting sqref="J373:P374">
    <cfRule type="cellIs" dxfId="232" priority="263" stopIfTrue="1" operator="greaterThan">
      <formula>0.001</formula>
    </cfRule>
  </conditionalFormatting>
  <conditionalFormatting sqref="J373:P374">
    <cfRule type="cellIs" dxfId="231" priority="262" stopIfTrue="1" operator="greaterThan">
      <formula>0.001</formula>
    </cfRule>
  </conditionalFormatting>
  <conditionalFormatting sqref="J373:P374">
    <cfRule type="cellIs" dxfId="230" priority="261" stopIfTrue="1" operator="greaterThan">
      <formula>0.001</formula>
    </cfRule>
  </conditionalFormatting>
  <conditionalFormatting sqref="E372:I372">
    <cfRule type="cellIs" dxfId="229" priority="260" stopIfTrue="1" operator="equal">
      <formula>0</formula>
    </cfRule>
  </conditionalFormatting>
  <conditionalFormatting sqref="F373">
    <cfRule type="expression" dxfId="228" priority="259" stopIfTrue="1">
      <formula>H375=TRUE</formula>
    </cfRule>
  </conditionalFormatting>
  <conditionalFormatting sqref="F374">
    <cfRule type="expression" dxfId="227" priority="258" stopIfTrue="1">
      <formula>H375=TRUE</formula>
    </cfRule>
  </conditionalFormatting>
  <conditionalFormatting sqref="J373:P374">
    <cfRule type="cellIs" dxfId="226" priority="257" stopIfTrue="1" operator="greaterThan">
      <formula>0.001</formula>
    </cfRule>
  </conditionalFormatting>
  <conditionalFormatting sqref="J373:P374">
    <cfRule type="cellIs" dxfId="225" priority="256" stopIfTrue="1" operator="greaterThan">
      <formula>0.001</formula>
    </cfRule>
  </conditionalFormatting>
  <conditionalFormatting sqref="J373:P374">
    <cfRule type="cellIs" dxfId="224" priority="255" stopIfTrue="1" operator="greaterThan">
      <formula>0.001</formula>
    </cfRule>
  </conditionalFormatting>
  <conditionalFormatting sqref="E372:I372">
    <cfRule type="cellIs" dxfId="223" priority="254" stopIfTrue="1" operator="equal">
      <formula>0</formula>
    </cfRule>
  </conditionalFormatting>
  <conditionalFormatting sqref="E372 G372:I372">
    <cfRule type="cellIs" dxfId="222" priority="253" stopIfTrue="1" operator="equal">
      <formula>0</formula>
    </cfRule>
  </conditionalFormatting>
  <conditionalFormatting sqref="I372">
    <cfRule type="cellIs" dxfId="221" priority="252" stopIfTrue="1" operator="equal">
      <formula>0</formula>
    </cfRule>
  </conditionalFormatting>
  <conditionalFormatting sqref="F373">
    <cfRule type="expression" dxfId="220" priority="251" stopIfTrue="1">
      <formula>H375=TRUE</formula>
    </cfRule>
  </conditionalFormatting>
  <conditionalFormatting sqref="F374">
    <cfRule type="expression" dxfId="219" priority="250" stopIfTrue="1">
      <formula>H375=TRUE</formula>
    </cfRule>
  </conditionalFormatting>
  <conditionalFormatting sqref="F381">
    <cfRule type="expression" dxfId="218" priority="249" stopIfTrue="1">
      <formula>H383=TRUE</formula>
    </cfRule>
  </conditionalFormatting>
  <conditionalFormatting sqref="F382">
    <cfRule type="expression" dxfId="217" priority="248" stopIfTrue="1">
      <formula>H383=TRUE</formula>
    </cfRule>
  </conditionalFormatting>
  <conditionalFormatting sqref="J381:P382">
    <cfRule type="cellIs" dxfId="216" priority="247" stopIfTrue="1" operator="greaterThan">
      <formula>0.001</formula>
    </cfRule>
  </conditionalFormatting>
  <conditionalFormatting sqref="J381:P382">
    <cfRule type="cellIs" dxfId="215" priority="246" stopIfTrue="1" operator="greaterThan">
      <formula>0.001</formula>
    </cfRule>
  </conditionalFormatting>
  <conditionalFormatting sqref="J381:P382">
    <cfRule type="cellIs" dxfId="214" priority="245" stopIfTrue="1" operator="greaterThan">
      <formula>0.001</formula>
    </cfRule>
  </conditionalFormatting>
  <conditionalFormatting sqref="E380:I380">
    <cfRule type="cellIs" dxfId="213" priority="244" stopIfTrue="1" operator="equal">
      <formula>0</formula>
    </cfRule>
  </conditionalFormatting>
  <conditionalFormatting sqref="F381">
    <cfRule type="expression" dxfId="212" priority="243" stopIfTrue="1">
      <formula>H383=TRUE</formula>
    </cfRule>
  </conditionalFormatting>
  <conditionalFormatting sqref="F382">
    <cfRule type="expression" dxfId="211" priority="242" stopIfTrue="1">
      <formula>H383=TRUE</formula>
    </cfRule>
  </conditionalFormatting>
  <conditionalFormatting sqref="J381:P382">
    <cfRule type="cellIs" dxfId="210" priority="241" stopIfTrue="1" operator="greaterThan">
      <formula>0.001</formula>
    </cfRule>
  </conditionalFormatting>
  <conditionalFormatting sqref="J381:P382">
    <cfRule type="cellIs" dxfId="209" priority="240" stopIfTrue="1" operator="greaterThan">
      <formula>0.001</formula>
    </cfRule>
  </conditionalFormatting>
  <conditionalFormatting sqref="J381:P382">
    <cfRule type="cellIs" dxfId="208" priority="239" stopIfTrue="1" operator="greaterThan">
      <formula>0.001</formula>
    </cfRule>
  </conditionalFormatting>
  <conditionalFormatting sqref="E380:I380">
    <cfRule type="cellIs" dxfId="207" priority="238" stopIfTrue="1" operator="equal">
      <formula>0</formula>
    </cfRule>
  </conditionalFormatting>
  <conditionalFormatting sqref="E380 G380:I380">
    <cfRule type="cellIs" dxfId="206" priority="237" stopIfTrue="1" operator="equal">
      <formula>0</formula>
    </cfRule>
  </conditionalFormatting>
  <conditionalFormatting sqref="I380">
    <cfRule type="cellIs" dxfId="205" priority="236" stopIfTrue="1" operator="equal">
      <formula>0</formula>
    </cfRule>
  </conditionalFormatting>
  <conditionalFormatting sqref="F381">
    <cfRule type="expression" dxfId="204" priority="235" stopIfTrue="1">
      <formula>H383=TRUE</formula>
    </cfRule>
  </conditionalFormatting>
  <conditionalFormatting sqref="F382">
    <cfRule type="expression" dxfId="203" priority="234" stopIfTrue="1">
      <formula>H383=TRUE</formula>
    </cfRule>
  </conditionalFormatting>
  <conditionalFormatting sqref="F389">
    <cfRule type="expression" dxfId="202" priority="233" stopIfTrue="1">
      <formula>H391=TRUE</formula>
    </cfRule>
  </conditionalFormatting>
  <conditionalFormatting sqref="F390">
    <cfRule type="expression" dxfId="201" priority="232" stopIfTrue="1">
      <formula>H391=TRUE</formula>
    </cfRule>
  </conditionalFormatting>
  <conditionalFormatting sqref="J389:P390">
    <cfRule type="cellIs" dxfId="200" priority="231" stopIfTrue="1" operator="greaterThan">
      <formula>0.001</formula>
    </cfRule>
  </conditionalFormatting>
  <conditionalFormatting sqref="J389:P390">
    <cfRule type="cellIs" dxfId="199" priority="230" stopIfTrue="1" operator="greaterThan">
      <formula>0.001</formula>
    </cfRule>
  </conditionalFormatting>
  <conditionalFormatting sqref="J389:P390">
    <cfRule type="cellIs" dxfId="198" priority="229" stopIfTrue="1" operator="greaterThan">
      <formula>0.001</formula>
    </cfRule>
  </conditionalFormatting>
  <conditionalFormatting sqref="E388:I388">
    <cfRule type="cellIs" dxfId="197" priority="228" stopIfTrue="1" operator="equal">
      <formula>0</formula>
    </cfRule>
  </conditionalFormatting>
  <conditionalFormatting sqref="F389">
    <cfRule type="expression" dxfId="196" priority="227" stopIfTrue="1">
      <formula>H391=TRUE</formula>
    </cfRule>
  </conditionalFormatting>
  <conditionalFormatting sqref="F390">
    <cfRule type="expression" dxfId="195" priority="226" stopIfTrue="1">
      <formula>H391=TRUE</formula>
    </cfRule>
  </conditionalFormatting>
  <conditionalFormatting sqref="J389:P390">
    <cfRule type="cellIs" dxfId="194" priority="225" stopIfTrue="1" operator="greaterThan">
      <formula>0.001</formula>
    </cfRule>
  </conditionalFormatting>
  <conditionalFormatting sqref="J389:P390">
    <cfRule type="cellIs" dxfId="193" priority="224" stopIfTrue="1" operator="greaterThan">
      <formula>0.001</formula>
    </cfRule>
  </conditionalFormatting>
  <conditionalFormatting sqref="J389:P390">
    <cfRule type="cellIs" dxfId="192" priority="223" stopIfTrue="1" operator="greaterThan">
      <formula>0.001</formula>
    </cfRule>
  </conditionalFormatting>
  <conditionalFormatting sqref="E388:I388">
    <cfRule type="cellIs" dxfId="191" priority="222" stopIfTrue="1" operator="equal">
      <formula>0</formula>
    </cfRule>
  </conditionalFormatting>
  <conditionalFormatting sqref="E388 G388:I388">
    <cfRule type="cellIs" dxfId="190" priority="221" stopIfTrue="1" operator="equal">
      <formula>0</formula>
    </cfRule>
  </conditionalFormatting>
  <conditionalFormatting sqref="I388">
    <cfRule type="cellIs" dxfId="189" priority="220" stopIfTrue="1" operator="equal">
      <formula>0</formula>
    </cfRule>
  </conditionalFormatting>
  <conditionalFormatting sqref="F389">
    <cfRule type="expression" dxfId="188" priority="219" stopIfTrue="1">
      <formula>H391=TRUE</formula>
    </cfRule>
  </conditionalFormatting>
  <conditionalFormatting sqref="F390">
    <cfRule type="expression" dxfId="187" priority="218" stopIfTrue="1">
      <formula>H391=TRUE</formula>
    </cfRule>
  </conditionalFormatting>
  <conditionalFormatting sqref="F397">
    <cfRule type="expression" dxfId="186" priority="217" stopIfTrue="1">
      <formula>H399=TRUE</formula>
    </cfRule>
  </conditionalFormatting>
  <conditionalFormatting sqref="F398">
    <cfRule type="expression" dxfId="185" priority="216" stopIfTrue="1">
      <formula>H399=TRUE</formula>
    </cfRule>
  </conditionalFormatting>
  <conditionalFormatting sqref="J397:P398">
    <cfRule type="cellIs" dxfId="184" priority="215" stopIfTrue="1" operator="greaterThan">
      <formula>0.001</formula>
    </cfRule>
  </conditionalFormatting>
  <conditionalFormatting sqref="J397:P398">
    <cfRule type="cellIs" dxfId="183" priority="214" stopIfTrue="1" operator="greaterThan">
      <formula>0.001</formula>
    </cfRule>
  </conditionalFormatting>
  <conditionalFormatting sqref="J397:P398">
    <cfRule type="cellIs" dxfId="182" priority="213" stopIfTrue="1" operator="greaterThan">
      <formula>0.001</formula>
    </cfRule>
  </conditionalFormatting>
  <conditionalFormatting sqref="E396:I396">
    <cfRule type="cellIs" dxfId="181" priority="212" stopIfTrue="1" operator="equal">
      <formula>0</formula>
    </cfRule>
  </conditionalFormatting>
  <conditionalFormatting sqref="F397">
    <cfRule type="expression" dxfId="180" priority="211" stopIfTrue="1">
      <formula>H399=TRUE</formula>
    </cfRule>
  </conditionalFormatting>
  <conditionalFormatting sqref="F398">
    <cfRule type="expression" dxfId="179" priority="210" stopIfTrue="1">
      <formula>H399=TRUE</formula>
    </cfRule>
  </conditionalFormatting>
  <conditionalFormatting sqref="J397:P398">
    <cfRule type="cellIs" dxfId="178" priority="209" stopIfTrue="1" operator="greaterThan">
      <formula>0.001</formula>
    </cfRule>
  </conditionalFormatting>
  <conditionalFormatting sqref="J397:P398">
    <cfRule type="cellIs" dxfId="177" priority="208" stopIfTrue="1" operator="greaterThan">
      <formula>0.001</formula>
    </cfRule>
  </conditionalFormatting>
  <conditionalFormatting sqref="J397:P398">
    <cfRule type="cellIs" dxfId="176" priority="207" stopIfTrue="1" operator="greaterThan">
      <formula>0.001</formula>
    </cfRule>
  </conditionalFormatting>
  <conditionalFormatting sqref="E396:I396">
    <cfRule type="cellIs" dxfId="175" priority="206" stopIfTrue="1" operator="equal">
      <formula>0</formula>
    </cfRule>
  </conditionalFormatting>
  <conditionalFormatting sqref="E396 G396:I396">
    <cfRule type="cellIs" dxfId="174" priority="205" stopIfTrue="1" operator="equal">
      <formula>0</formula>
    </cfRule>
  </conditionalFormatting>
  <conditionalFormatting sqref="I396">
    <cfRule type="cellIs" dxfId="173" priority="204" stopIfTrue="1" operator="equal">
      <formula>0</formula>
    </cfRule>
  </conditionalFormatting>
  <conditionalFormatting sqref="F397">
    <cfRule type="expression" dxfId="172" priority="203" stopIfTrue="1">
      <formula>H399=TRUE</formula>
    </cfRule>
  </conditionalFormatting>
  <conditionalFormatting sqref="F398">
    <cfRule type="expression" dxfId="171" priority="202" stopIfTrue="1">
      <formula>H399=TRUE</formula>
    </cfRule>
  </conditionalFormatting>
  <conditionalFormatting sqref="F405">
    <cfRule type="expression" dxfId="170" priority="201" stopIfTrue="1">
      <formula>H407=TRUE</formula>
    </cfRule>
  </conditionalFormatting>
  <conditionalFormatting sqref="F406">
    <cfRule type="expression" dxfId="169" priority="200" stopIfTrue="1">
      <formula>H407=TRUE</formula>
    </cfRule>
  </conditionalFormatting>
  <conditionalFormatting sqref="J405:P406">
    <cfRule type="cellIs" dxfId="168" priority="199" stopIfTrue="1" operator="greaterThan">
      <formula>0.001</formula>
    </cfRule>
  </conditionalFormatting>
  <conditionalFormatting sqref="J405:P406">
    <cfRule type="cellIs" dxfId="167" priority="198" stopIfTrue="1" operator="greaterThan">
      <formula>0.001</formula>
    </cfRule>
  </conditionalFormatting>
  <conditionalFormatting sqref="J405:P406">
    <cfRule type="cellIs" dxfId="166" priority="197" stopIfTrue="1" operator="greaterThan">
      <formula>0.001</formula>
    </cfRule>
  </conditionalFormatting>
  <conditionalFormatting sqref="E404:I404">
    <cfRule type="cellIs" dxfId="165" priority="196" stopIfTrue="1" operator="equal">
      <formula>0</formula>
    </cfRule>
  </conditionalFormatting>
  <conditionalFormatting sqref="F405">
    <cfRule type="expression" dxfId="164" priority="195" stopIfTrue="1">
      <formula>H407=TRUE</formula>
    </cfRule>
  </conditionalFormatting>
  <conditionalFormatting sqref="F406">
    <cfRule type="expression" dxfId="163" priority="194" stopIfTrue="1">
      <formula>H407=TRUE</formula>
    </cfRule>
  </conditionalFormatting>
  <conditionalFormatting sqref="J405:P406">
    <cfRule type="cellIs" dxfId="162" priority="193" stopIfTrue="1" operator="greaterThan">
      <formula>0.001</formula>
    </cfRule>
  </conditionalFormatting>
  <conditionalFormatting sqref="J405:P406">
    <cfRule type="cellIs" dxfId="161" priority="192" stopIfTrue="1" operator="greaterThan">
      <formula>0.001</formula>
    </cfRule>
  </conditionalFormatting>
  <conditionalFormatting sqref="J405:P406">
    <cfRule type="cellIs" dxfId="160" priority="191" stopIfTrue="1" operator="greaterThan">
      <formula>0.001</formula>
    </cfRule>
  </conditionalFormatting>
  <conditionalFormatting sqref="E404:I404">
    <cfRule type="cellIs" dxfId="159" priority="190" stopIfTrue="1" operator="equal">
      <formula>0</formula>
    </cfRule>
  </conditionalFormatting>
  <conditionalFormatting sqref="E404 G404:I404">
    <cfRule type="cellIs" dxfId="158" priority="189" stopIfTrue="1" operator="equal">
      <formula>0</formula>
    </cfRule>
  </conditionalFormatting>
  <conditionalFormatting sqref="I404">
    <cfRule type="cellIs" dxfId="157" priority="188" stopIfTrue="1" operator="equal">
      <formula>0</formula>
    </cfRule>
  </conditionalFormatting>
  <conditionalFormatting sqref="F405">
    <cfRule type="expression" dxfId="156" priority="187" stopIfTrue="1">
      <formula>H407=TRUE</formula>
    </cfRule>
  </conditionalFormatting>
  <conditionalFormatting sqref="F406">
    <cfRule type="expression" dxfId="155" priority="186" stopIfTrue="1">
      <formula>H407=TRUE</formula>
    </cfRule>
  </conditionalFormatting>
  <conditionalFormatting sqref="F413">
    <cfRule type="expression" dxfId="154" priority="185" stopIfTrue="1">
      <formula>H415=TRUE</formula>
    </cfRule>
  </conditionalFormatting>
  <conditionalFormatting sqref="F414">
    <cfRule type="expression" dxfId="153" priority="184" stopIfTrue="1">
      <formula>H415=TRUE</formula>
    </cfRule>
  </conditionalFormatting>
  <conditionalFormatting sqref="J413:P414">
    <cfRule type="cellIs" dxfId="152" priority="183" stopIfTrue="1" operator="greaterThan">
      <formula>0.001</formula>
    </cfRule>
  </conditionalFormatting>
  <conditionalFormatting sqref="J413:P414">
    <cfRule type="cellIs" dxfId="151" priority="182" stopIfTrue="1" operator="greaterThan">
      <formula>0.001</formula>
    </cfRule>
  </conditionalFormatting>
  <conditionalFormatting sqref="J413:P414">
    <cfRule type="cellIs" dxfId="150" priority="181" stopIfTrue="1" operator="greaterThan">
      <formula>0.001</formula>
    </cfRule>
  </conditionalFormatting>
  <conditionalFormatting sqref="E412:I412">
    <cfRule type="cellIs" dxfId="149" priority="180" stopIfTrue="1" operator="equal">
      <formula>0</formula>
    </cfRule>
  </conditionalFormatting>
  <conditionalFormatting sqref="F413">
    <cfRule type="expression" dxfId="148" priority="179" stopIfTrue="1">
      <formula>H415=TRUE</formula>
    </cfRule>
  </conditionalFormatting>
  <conditionalFormatting sqref="F414">
    <cfRule type="expression" dxfId="147" priority="178" stopIfTrue="1">
      <formula>H415=TRUE</formula>
    </cfRule>
  </conditionalFormatting>
  <conditionalFormatting sqref="J413:P414">
    <cfRule type="cellIs" dxfId="146" priority="177" stopIfTrue="1" operator="greaterThan">
      <formula>0.001</formula>
    </cfRule>
  </conditionalFormatting>
  <conditionalFormatting sqref="J413:P414">
    <cfRule type="cellIs" dxfId="145" priority="176" stopIfTrue="1" operator="greaterThan">
      <formula>0.001</formula>
    </cfRule>
  </conditionalFormatting>
  <conditionalFormatting sqref="J413:P414">
    <cfRule type="cellIs" dxfId="144" priority="175" stopIfTrue="1" operator="greaterThan">
      <formula>0.001</formula>
    </cfRule>
  </conditionalFormatting>
  <conditionalFormatting sqref="E412:I412">
    <cfRule type="cellIs" dxfId="143" priority="174" stopIfTrue="1" operator="equal">
      <formula>0</formula>
    </cfRule>
  </conditionalFormatting>
  <conditionalFormatting sqref="E412 G412:I412">
    <cfRule type="cellIs" dxfId="142" priority="173" stopIfTrue="1" operator="equal">
      <formula>0</formula>
    </cfRule>
  </conditionalFormatting>
  <conditionalFormatting sqref="I412">
    <cfRule type="cellIs" dxfId="141" priority="172" stopIfTrue="1" operator="equal">
      <formula>0</formula>
    </cfRule>
  </conditionalFormatting>
  <conditionalFormatting sqref="F413">
    <cfRule type="expression" dxfId="140" priority="171" stopIfTrue="1">
      <formula>H415=TRUE</formula>
    </cfRule>
  </conditionalFormatting>
  <conditionalFormatting sqref="F414">
    <cfRule type="expression" dxfId="139" priority="170" stopIfTrue="1">
      <formula>H415=TRUE</formula>
    </cfRule>
  </conditionalFormatting>
  <conditionalFormatting sqref="J32:P33">
    <cfRule type="cellIs" dxfId="138" priority="169" stopIfTrue="1" operator="greaterThan">
      <formula>0.001</formula>
    </cfRule>
  </conditionalFormatting>
  <conditionalFormatting sqref="J32:P33">
    <cfRule type="cellIs" dxfId="137" priority="168" stopIfTrue="1" operator="greaterThan">
      <formula>0.001</formula>
    </cfRule>
  </conditionalFormatting>
  <conditionalFormatting sqref="J32:P33">
    <cfRule type="cellIs" dxfId="136" priority="167" stopIfTrue="1" operator="greaterThan">
      <formula>0.001</formula>
    </cfRule>
  </conditionalFormatting>
  <conditionalFormatting sqref="E132">
    <cfRule type="cellIs" dxfId="135" priority="150" stopIfTrue="1" operator="equal">
      <formula>0</formula>
    </cfRule>
  </conditionalFormatting>
  <conditionalFormatting sqref="E140">
    <cfRule type="cellIs" dxfId="134" priority="149" stopIfTrue="1" operator="equal">
      <formula>0</formula>
    </cfRule>
  </conditionalFormatting>
  <conditionalFormatting sqref="E148">
    <cfRule type="cellIs" dxfId="133" priority="148" stopIfTrue="1" operator="equal">
      <formula>0</formula>
    </cfRule>
  </conditionalFormatting>
  <conditionalFormatting sqref="E156">
    <cfRule type="cellIs" dxfId="132" priority="147" stopIfTrue="1" operator="equal">
      <formula>0</formula>
    </cfRule>
  </conditionalFormatting>
  <conditionalFormatting sqref="E164">
    <cfRule type="cellIs" dxfId="131" priority="146" stopIfTrue="1" operator="equal">
      <formula>0</formula>
    </cfRule>
  </conditionalFormatting>
  <conditionalFormatting sqref="E172">
    <cfRule type="cellIs" dxfId="130" priority="145" stopIfTrue="1" operator="equal">
      <formula>0</formula>
    </cfRule>
  </conditionalFormatting>
  <conditionalFormatting sqref="E180:F180">
    <cfRule type="cellIs" dxfId="129" priority="144" stopIfTrue="1" operator="equal">
      <formula>0</formula>
    </cfRule>
  </conditionalFormatting>
  <conditionalFormatting sqref="E180">
    <cfRule type="cellIs" dxfId="128" priority="143" stopIfTrue="1" operator="equal">
      <formula>0</formula>
    </cfRule>
  </conditionalFormatting>
  <conditionalFormatting sqref="E188:F188">
    <cfRule type="cellIs" dxfId="127" priority="142" stopIfTrue="1" operator="equal">
      <formula>0</formula>
    </cfRule>
  </conditionalFormatting>
  <conditionalFormatting sqref="E188">
    <cfRule type="cellIs" dxfId="126" priority="141" stopIfTrue="1" operator="equal">
      <formula>0</formula>
    </cfRule>
  </conditionalFormatting>
  <conditionalFormatting sqref="E196:F196">
    <cfRule type="cellIs" dxfId="125" priority="140" stopIfTrue="1" operator="equal">
      <formula>0</formula>
    </cfRule>
  </conditionalFormatting>
  <conditionalFormatting sqref="E196">
    <cfRule type="cellIs" dxfId="124" priority="139" stopIfTrue="1" operator="equal">
      <formula>0</formula>
    </cfRule>
  </conditionalFormatting>
  <conditionalFormatting sqref="E204:F204">
    <cfRule type="cellIs" dxfId="123" priority="138" stopIfTrue="1" operator="equal">
      <formula>0</formula>
    </cfRule>
  </conditionalFormatting>
  <conditionalFormatting sqref="E204">
    <cfRule type="cellIs" dxfId="122" priority="137" stopIfTrue="1" operator="equal">
      <formula>0</formula>
    </cfRule>
  </conditionalFormatting>
  <conditionalFormatting sqref="E212:F212">
    <cfRule type="cellIs" dxfId="121" priority="136" stopIfTrue="1" operator="equal">
      <formula>0</formula>
    </cfRule>
  </conditionalFormatting>
  <conditionalFormatting sqref="E212">
    <cfRule type="cellIs" dxfId="120" priority="135" stopIfTrue="1" operator="equal">
      <formula>0</formula>
    </cfRule>
  </conditionalFormatting>
  <conditionalFormatting sqref="E220:F220">
    <cfRule type="cellIs" dxfId="119" priority="134" stopIfTrue="1" operator="equal">
      <formula>0</formula>
    </cfRule>
  </conditionalFormatting>
  <conditionalFormatting sqref="E220">
    <cfRule type="cellIs" dxfId="118" priority="133" stopIfTrue="1" operator="equal">
      <formula>0</formula>
    </cfRule>
  </conditionalFormatting>
  <conditionalFormatting sqref="E228:F228">
    <cfRule type="cellIs" dxfId="117" priority="132" stopIfTrue="1" operator="equal">
      <formula>0</formula>
    </cfRule>
  </conditionalFormatting>
  <conditionalFormatting sqref="E228">
    <cfRule type="cellIs" dxfId="116" priority="131" stopIfTrue="1" operator="equal">
      <formula>0</formula>
    </cfRule>
  </conditionalFormatting>
  <conditionalFormatting sqref="E236:F236">
    <cfRule type="cellIs" dxfId="115" priority="130" stopIfTrue="1" operator="equal">
      <formula>0</formula>
    </cfRule>
  </conditionalFormatting>
  <conditionalFormatting sqref="E236">
    <cfRule type="cellIs" dxfId="114" priority="129" stopIfTrue="1" operator="equal">
      <formula>0</formula>
    </cfRule>
  </conditionalFormatting>
  <conditionalFormatting sqref="E244:F244">
    <cfRule type="cellIs" dxfId="113" priority="128" stopIfTrue="1" operator="equal">
      <formula>0</formula>
    </cfRule>
  </conditionalFormatting>
  <conditionalFormatting sqref="E244">
    <cfRule type="cellIs" dxfId="112" priority="127" stopIfTrue="1" operator="equal">
      <formula>0</formula>
    </cfRule>
  </conditionalFormatting>
  <conditionalFormatting sqref="E252:F252">
    <cfRule type="cellIs" dxfId="111" priority="126" stopIfTrue="1" operator="equal">
      <formula>0</formula>
    </cfRule>
  </conditionalFormatting>
  <conditionalFormatting sqref="E252">
    <cfRule type="cellIs" dxfId="110" priority="125" stopIfTrue="1" operator="equal">
      <formula>0</formula>
    </cfRule>
  </conditionalFormatting>
  <conditionalFormatting sqref="E260:F260">
    <cfRule type="cellIs" dxfId="109" priority="124" stopIfTrue="1" operator="equal">
      <formula>0</formula>
    </cfRule>
  </conditionalFormatting>
  <conditionalFormatting sqref="E260">
    <cfRule type="cellIs" dxfId="108" priority="123" stopIfTrue="1" operator="equal">
      <formula>0</formula>
    </cfRule>
  </conditionalFormatting>
  <conditionalFormatting sqref="E268:F268">
    <cfRule type="cellIs" dxfId="107" priority="122" stopIfTrue="1" operator="equal">
      <formula>0</formula>
    </cfRule>
  </conditionalFormatting>
  <conditionalFormatting sqref="E268">
    <cfRule type="cellIs" dxfId="106" priority="121" stopIfTrue="1" operator="equal">
      <formula>0</formula>
    </cfRule>
  </conditionalFormatting>
  <conditionalFormatting sqref="E276:F276">
    <cfRule type="cellIs" dxfId="105" priority="120" stopIfTrue="1" operator="equal">
      <formula>0</formula>
    </cfRule>
  </conditionalFormatting>
  <conditionalFormatting sqref="E276">
    <cfRule type="cellIs" dxfId="104" priority="119" stopIfTrue="1" operator="equal">
      <formula>0</formula>
    </cfRule>
  </conditionalFormatting>
  <conditionalFormatting sqref="E284:F284">
    <cfRule type="cellIs" dxfId="103" priority="118" stopIfTrue="1" operator="equal">
      <formula>0</formula>
    </cfRule>
  </conditionalFormatting>
  <conditionalFormatting sqref="E284">
    <cfRule type="cellIs" dxfId="102" priority="117" stopIfTrue="1" operator="equal">
      <formula>0</formula>
    </cfRule>
  </conditionalFormatting>
  <conditionalFormatting sqref="E292:F292">
    <cfRule type="cellIs" dxfId="101" priority="116" stopIfTrue="1" operator="equal">
      <formula>0</formula>
    </cfRule>
  </conditionalFormatting>
  <conditionalFormatting sqref="E292">
    <cfRule type="cellIs" dxfId="100" priority="115" stopIfTrue="1" operator="equal">
      <formula>0</formula>
    </cfRule>
  </conditionalFormatting>
  <conditionalFormatting sqref="E300:F300">
    <cfRule type="cellIs" dxfId="99" priority="114" stopIfTrue="1" operator="equal">
      <formula>0</formula>
    </cfRule>
  </conditionalFormatting>
  <conditionalFormatting sqref="E300">
    <cfRule type="cellIs" dxfId="98" priority="113" stopIfTrue="1" operator="equal">
      <formula>0</formula>
    </cfRule>
  </conditionalFormatting>
  <conditionalFormatting sqref="E308:F308">
    <cfRule type="cellIs" dxfId="97" priority="112" stopIfTrue="1" operator="equal">
      <formula>0</formula>
    </cfRule>
  </conditionalFormatting>
  <conditionalFormatting sqref="E308">
    <cfRule type="cellIs" dxfId="96" priority="111" stopIfTrue="1" operator="equal">
      <formula>0</formula>
    </cfRule>
  </conditionalFormatting>
  <conditionalFormatting sqref="E316:F316">
    <cfRule type="cellIs" dxfId="95" priority="110" stopIfTrue="1" operator="equal">
      <formula>0</formula>
    </cfRule>
  </conditionalFormatting>
  <conditionalFormatting sqref="E316">
    <cfRule type="cellIs" dxfId="94" priority="109" stopIfTrue="1" operator="equal">
      <formula>0</formula>
    </cfRule>
  </conditionalFormatting>
  <conditionalFormatting sqref="E324:F324">
    <cfRule type="cellIs" dxfId="93" priority="108" stopIfTrue="1" operator="equal">
      <formula>0</formula>
    </cfRule>
  </conditionalFormatting>
  <conditionalFormatting sqref="E324">
    <cfRule type="cellIs" dxfId="92" priority="107" stopIfTrue="1" operator="equal">
      <formula>0</formula>
    </cfRule>
  </conditionalFormatting>
  <conditionalFormatting sqref="E332:F332">
    <cfRule type="cellIs" dxfId="91" priority="106" stopIfTrue="1" operator="equal">
      <formula>0</formula>
    </cfRule>
  </conditionalFormatting>
  <conditionalFormatting sqref="E332">
    <cfRule type="cellIs" dxfId="90" priority="105" stopIfTrue="1" operator="equal">
      <formula>0</formula>
    </cfRule>
  </conditionalFormatting>
  <conditionalFormatting sqref="E340:F340">
    <cfRule type="cellIs" dxfId="89" priority="104" stopIfTrue="1" operator="equal">
      <formula>0</formula>
    </cfRule>
  </conditionalFormatting>
  <conditionalFormatting sqref="E340">
    <cfRule type="cellIs" dxfId="88" priority="103" stopIfTrue="1" operator="equal">
      <formula>0</formula>
    </cfRule>
  </conditionalFormatting>
  <conditionalFormatting sqref="E348:F348">
    <cfRule type="cellIs" dxfId="87" priority="102" stopIfTrue="1" operator="equal">
      <formula>0</formula>
    </cfRule>
  </conditionalFormatting>
  <conditionalFormatting sqref="E348">
    <cfRule type="cellIs" dxfId="86" priority="101" stopIfTrue="1" operator="equal">
      <formula>0</formula>
    </cfRule>
  </conditionalFormatting>
  <conditionalFormatting sqref="E356:F356">
    <cfRule type="cellIs" dxfId="85" priority="100" stopIfTrue="1" operator="equal">
      <formula>0</formula>
    </cfRule>
  </conditionalFormatting>
  <conditionalFormatting sqref="E356">
    <cfRule type="cellIs" dxfId="84" priority="99" stopIfTrue="1" operator="equal">
      <formula>0</formula>
    </cfRule>
  </conditionalFormatting>
  <conditionalFormatting sqref="E364:F364">
    <cfRule type="cellIs" dxfId="83" priority="98" stopIfTrue="1" operator="equal">
      <formula>0</formula>
    </cfRule>
  </conditionalFormatting>
  <conditionalFormatting sqref="E364">
    <cfRule type="cellIs" dxfId="82" priority="97" stopIfTrue="1" operator="equal">
      <formula>0</formula>
    </cfRule>
  </conditionalFormatting>
  <conditionalFormatting sqref="E372:F372">
    <cfRule type="cellIs" dxfId="81" priority="96" stopIfTrue="1" operator="equal">
      <formula>0</formula>
    </cfRule>
  </conditionalFormatting>
  <conditionalFormatting sqref="E372">
    <cfRule type="cellIs" dxfId="80" priority="95" stopIfTrue="1" operator="equal">
      <formula>0</formula>
    </cfRule>
  </conditionalFormatting>
  <conditionalFormatting sqref="E380:F380">
    <cfRule type="cellIs" dxfId="79" priority="94" stopIfTrue="1" operator="equal">
      <formula>0</formula>
    </cfRule>
  </conditionalFormatting>
  <conditionalFormatting sqref="E380">
    <cfRule type="cellIs" dxfId="78" priority="93" stopIfTrue="1" operator="equal">
      <formula>0</formula>
    </cfRule>
  </conditionalFormatting>
  <conditionalFormatting sqref="E388:F388">
    <cfRule type="cellIs" dxfId="77" priority="92" stopIfTrue="1" operator="equal">
      <formula>0</formula>
    </cfRule>
  </conditionalFormatting>
  <conditionalFormatting sqref="E388">
    <cfRule type="cellIs" dxfId="76" priority="91" stopIfTrue="1" operator="equal">
      <formula>0</formula>
    </cfRule>
  </conditionalFormatting>
  <conditionalFormatting sqref="E396:F396">
    <cfRule type="cellIs" dxfId="75" priority="90" stopIfTrue="1" operator="equal">
      <formula>0</formula>
    </cfRule>
  </conditionalFormatting>
  <conditionalFormatting sqref="E396">
    <cfRule type="cellIs" dxfId="74" priority="89" stopIfTrue="1" operator="equal">
      <formula>0</formula>
    </cfRule>
  </conditionalFormatting>
  <conditionalFormatting sqref="E404:F404">
    <cfRule type="cellIs" dxfId="73" priority="88" stopIfTrue="1" operator="equal">
      <formula>0</formula>
    </cfRule>
  </conditionalFormatting>
  <conditionalFormatting sqref="E404">
    <cfRule type="cellIs" dxfId="72" priority="87" stopIfTrue="1" operator="equal">
      <formula>0</formula>
    </cfRule>
  </conditionalFormatting>
  <conditionalFormatting sqref="E412:F412">
    <cfRule type="cellIs" dxfId="71" priority="86" stopIfTrue="1" operator="equal">
      <formula>0</formula>
    </cfRule>
  </conditionalFormatting>
  <conditionalFormatting sqref="E412">
    <cfRule type="cellIs" dxfId="70" priority="85" stopIfTrue="1" operator="equal">
      <formula>0</formula>
    </cfRule>
  </conditionalFormatting>
  <conditionalFormatting sqref="E20">
    <cfRule type="cellIs" dxfId="69" priority="84" stopIfTrue="1" operator="equal">
      <formula>0</formula>
    </cfRule>
  </conditionalFormatting>
  <conditionalFormatting sqref="J32:P33 J40:P41 J48:P49 J56:P57 J64:P65 J72:P73 J80:P81 J88:P89 J96:P97 J104:P105 J112:P113 J120:P121 J128:P129 J136:P137 J144:P145 J152:P153 J160:P161 J168:P169 J176:P177 J184:P185 J192:P193 J200:P201 J208:P209 J216:P217 J224:P225 J232:P233 J240:P241 J248:P249 J256:P257 J264:P265 J272:P273 J280:P281 J288:P289 J296:P297 J304:P305 J312:P313 J320:P321 J328:P329 J336:P337 J344:P345 J352:P353 J360:P361 J368:P369 J376:P377 J384:P385 J392:P393 J400:P401 J408:P409 J37:P38 J133:P134 J141:P142 J149:P150 J157:P158 J165:P166 J173:P174 J181:P182 J189:P190 J197:P198 J205:P206 J213:P214 J221:P222 J229:P230 J237:P238 J245:P246 J253:P254 J261:P262 J269:P270 J277:P278 J285:P286 J293:P294 J301:P302 J309:P310 J317:P318 J325:P326 J333:P334 J341:P342 J349:P350 J357:P358 J365:P366 J373:P374 J381:P382 J389:P390 J397:P398 J405:P406 J125:P126 J117:P118 J109:P110 J101:P102 J93:P94 J85:P86 J77:P78 J69:P70 J61:P62 J53:P54 J45:P46 J29:P30">
    <cfRule type="cellIs" dxfId="68" priority="67" stopIfTrue="1" operator="greaterThan">
      <formula>0.001</formula>
    </cfRule>
  </conditionalFormatting>
  <conditionalFormatting sqref="E132 E140 E148 E156 E164 E172 E180 E188 E196 E204 E212 E220 E228 E236 E244 E252 E260 E268 E276 E284 E292 E300 E308 E316 E324 E332 E340 E348 E356 E364 E372 E380 E388 E396 E404 G28:I28 G36:I36 G44:I44 G52:I52 G60:I60 G68:I68 G76:I76 G84:I84 G92:I92 G100:I100 G108:I108 G116:I116 G124:I124 G132:I132 G140:I140 G148:I148 G156:I156 G164:I164 G172:I172 G180:I180 G188:I188 G196:I196 G204:I204 G212:I212 G220:I220 G228:I228 G236:I236 G244:I244 G252:I252 G260:I260 G268:I268 G276:I276 G284:I284 G292:I292 G300:I300 G308:I308 G316:I316 G324:I324 G332:I332 G340:I340 G348:I348 G356:I356 G364:I364 G372:I372 G380:I380 G388:I388 G396:I396 G404:I404">
    <cfRule type="cellIs" dxfId="67" priority="66" stopIfTrue="1" operator="equal">
      <formula>0</formula>
    </cfRule>
  </conditionalFormatting>
  <conditionalFormatting sqref="E132 E140 E148 E156 E164 E172 E180 E188 E196 E204 E212 E220 E228 E236 E244 E252 E260 E268 E276 E284 E292 E300 E308 E316 E324 E332 E340 E348 E356 E364 E372 E380 E388 E396 E404">
    <cfRule type="cellIs" dxfId="66" priority="65" stopIfTrue="1" operator="equal">
      <formula>0</formula>
    </cfRule>
  </conditionalFormatting>
  <conditionalFormatting sqref="F413">
    <cfRule type="expression" dxfId="65" priority="64" stopIfTrue="1">
      <formula>H415=TRUE</formula>
    </cfRule>
  </conditionalFormatting>
  <conditionalFormatting sqref="F414">
    <cfRule type="expression" dxfId="64" priority="63" stopIfTrue="1">
      <formula>H415=TRUE</formula>
    </cfRule>
  </conditionalFormatting>
  <conditionalFormatting sqref="J413:P414">
    <cfRule type="cellIs" dxfId="63" priority="62" stopIfTrue="1" operator="greaterThan">
      <formula>0.001</formula>
    </cfRule>
  </conditionalFormatting>
  <conditionalFormatting sqref="J413:P414">
    <cfRule type="cellIs" dxfId="62" priority="61" stopIfTrue="1" operator="greaterThan">
      <formula>0.001</formula>
    </cfRule>
  </conditionalFormatting>
  <conditionalFormatting sqref="E412:I412">
    <cfRule type="cellIs" dxfId="61" priority="60" stopIfTrue="1" operator="equal">
      <formula>0</formula>
    </cfRule>
  </conditionalFormatting>
  <conditionalFormatting sqref="J413:P414">
    <cfRule type="cellIs" dxfId="60" priority="59" stopIfTrue="1" operator="greaterThan">
      <formula>0.001</formula>
    </cfRule>
  </conditionalFormatting>
  <conditionalFormatting sqref="E412:I412">
    <cfRule type="cellIs" dxfId="59" priority="58" stopIfTrue="1" operator="equal">
      <formula>0</formula>
    </cfRule>
  </conditionalFormatting>
  <conditionalFormatting sqref="E412 G412:I412">
    <cfRule type="cellIs" dxfId="58" priority="57" stopIfTrue="1" operator="equal">
      <formula>0</formula>
    </cfRule>
  </conditionalFormatting>
  <conditionalFormatting sqref="I412">
    <cfRule type="cellIs" dxfId="57" priority="56" stopIfTrue="1" operator="equal">
      <formula>0</formula>
    </cfRule>
  </conditionalFormatting>
  <conditionalFormatting sqref="J416:P417">
    <cfRule type="cellIs" dxfId="56" priority="55" stopIfTrue="1" operator="greaterThan">
      <formula>0.001</formula>
    </cfRule>
  </conditionalFormatting>
  <conditionalFormatting sqref="J416:P417">
    <cfRule type="cellIs" dxfId="55" priority="54" stopIfTrue="1" operator="greaterThan">
      <formula>0.001</formula>
    </cfRule>
  </conditionalFormatting>
  <conditionalFormatting sqref="J416:P417">
    <cfRule type="cellIs" dxfId="54" priority="53" stopIfTrue="1" operator="greaterThan">
      <formula>0.001</formula>
    </cfRule>
  </conditionalFormatting>
  <conditionalFormatting sqref="E412:F412">
    <cfRule type="cellIs" dxfId="53" priority="52" stopIfTrue="1" operator="equal">
      <formula>0</formula>
    </cfRule>
  </conditionalFormatting>
  <conditionalFormatting sqref="E412:F412">
    <cfRule type="cellIs" dxfId="52" priority="51" stopIfTrue="1" operator="equal">
      <formula>0</formula>
    </cfRule>
  </conditionalFormatting>
  <conditionalFormatting sqref="E412">
    <cfRule type="cellIs" dxfId="51" priority="50" stopIfTrue="1" operator="equal">
      <formula>0</formula>
    </cfRule>
  </conditionalFormatting>
  <conditionalFormatting sqref="J416:P417 J413:P414">
    <cfRule type="cellIs" dxfId="50" priority="49" stopIfTrue="1" operator="greaterThan">
      <formula>0.001</formula>
    </cfRule>
  </conditionalFormatting>
  <conditionalFormatting sqref="E412 G412:I412">
    <cfRule type="cellIs" dxfId="49" priority="48" stopIfTrue="1" operator="equal">
      <formula>0</formula>
    </cfRule>
  </conditionalFormatting>
  <conditionalFormatting sqref="E412">
    <cfRule type="cellIs" dxfId="48" priority="47" stopIfTrue="1" operator="equal">
      <formula>0</formula>
    </cfRule>
  </conditionalFormatting>
  <conditionalFormatting sqref="J21:P22">
    <cfRule type="cellIs" dxfId="47" priority="46" operator="notBetween">
      <formula>0</formula>
      <formula>1</formula>
    </cfRule>
  </conditionalFormatting>
  <conditionalFormatting sqref="J24">
    <cfRule type="cellIs" dxfId="46" priority="45" operator="notBetween">
      <formula>0</formula>
      <formula>1</formula>
    </cfRule>
  </conditionalFormatting>
  <conditionalFormatting sqref="J22">
    <cfRule type="expression" dxfId="45" priority="44">
      <formula>J22&lt;J21</formula>
    </cfRule>
  </conditionalFormatting>
  <conditionalFormatting sqref="K22">
    <cfRule type="expression" dxfId="44" priority="42">
      <formula>K22&lt;K21</formula>
    </cfRule>
  </conditionalFormatting>
  <conditionalFormatting sqref="L22:P22">
    <cfRule type="expression" dxfId="43" priority="41">
      <formula>L22&lt;L21</formula>
    </cfRule>
  </conditionalFormatting>
  <conditionalFormatting sqref="E132 E140 E148 E156 E164 E172 E180 E188 E196 E204 E212 E220 E228 E236 E244 E252 E260 E268 E276 E284 E292 E300 E308 E316 E324 E332 E340 E348 E356 E364 E372 E380 E388 E396 E404 E412 G28:I28 G36:I36 G44:I44 G52:I52 G60:I60 G68:I68 G76:I76 G84:I84 G92:I92 G100:I100 G108:I108 G116:I116 G124:I124 G132:I132 G140:I140 G148:I148 G156:I156 G164:I164 G172:I172 G180:I180 G188:I188 G196:I196 G204:I204 G212:I212 G220:I220 G228:I228 G236:I236 G244:I244 G252:I252 G260:I260 G268:I268 G276:I276 G284:I284 G292:I292 G300:I300 G308:I308 G316:I316 G324:I324 G332:I332 G340:I340 G348:I348 G356:I356 G364:I364 G372:I372 G380:I380 G388:I388 G396:I396 G404:I404 G412:I412">
    <cfRule type="cellIs" dxfId="42" priority="40" stopIfTrue="1" operator="equal">
      <formula>0</formula>
    </cfRule>
  </conditionalFormatting>
  <conditionalFormatting sqref="E132 E140 E148 E156 E164 E172 E180 E188 E196 E204 E212 E220 E228 E236 E244 E252 E260 E268 E276 E284 E292 E300 E308 E316 E324 E332 E340 E348 E356 E364 E372 E380 E388 E396 E404 E412">
    <cfRule type="cellIs" dxfId="41" priority="39" stopIfTrue="1" operator="equal">
      <formula>0</formula>
    </cfRule>
  </conditionalFormatting>
  <conditionalFormatting sqref="J37:P38 J133:P134 J141:P142 J149:P150 J157:P158 J165:P166 J173:P174 J181:P182 J189:P190 J197:P198 J205:P206 J213:P214 J221:P222 J229:P230 J237:P238 J245:P246 J253:P254 J261:P262 J269:P270 J277:P278 J285:P286 J293:P294 J301:P302 J309:P310 J317:P318 J325:P326 J333:P334 J341:P342 J349:P350 J357:P358 J365:P366 J373:P374 J381:P382 J389:P390 J397:P398 J405:P406 J413:P414 J125:P126 J117:P118 J109:P110 J101:P102 J93:P94 J85:P86 J77:P78 J69:P70 J61:P62 J53:P54 J45:P46 J29:P30">
    <cfRule type="cellIs" dxfId="40" priority="38" operator="notBetween">
      <formula>0</formula>
      <formula>1</formula>
    </cfRule>
  </conditionalFormatting>
  <conditionalFormatting sqref="J32 J40 J48 J56 J64 J72 J80 J88 J96 J104 J112 J120 J128 J136 J144 J152 J160 J168 J176 J184 J192 J200 J208 J216 J224 J232 J240 J248 J256 J264 J272 J280 J288 J296 J304 J312 J320 J328 J336 J344 J352 J360 J368 J376 J384 J392 J400 J408 J416">
    <cfRule type="cellIs" dxfId="39" priority="37" operator="notBetween">
      <formula>0</formula>
      <formula>1</formula>
    </cfRule>
  </conditionalFormatting>
  <conditionalFormatting sqref="J38 J134 J142 J150 J158 J166 J174 J182 J190 J198 J206 J214 J222 J230 J238 J246 J254 J262 J270 J278 J286 J294 J302 J310 J318 J326 J334 J342 J350 J358 J366 J374 J382 J390 J398 J406 J414 J126 J118 J110 J102 J94 J86 J78 J70 J62 J54 J46 J30">
    <cfRule type="expression" dxfId="38" priority="36">
      <formula>J30&lt;J29</formula>
    </cfRule>
  </conditionalFormatting>
  <conditionalFormatting sqref="K38 K134 K142 K150 K158 K166 K174 K182 K190 K198 K206 K214 K222 K230 K238 K246 K254 K262 K270 K278 K286 K294 K302 K310 K318 K326 K334 K342 K350 K358 K366 K374 K382 K390 K398 K406 K414 K126 K118 K110 K102 K94 K86 K78 K70 K62 K54 K46 K30">
    <cfRule type="expression" dxfId="37" priority="35">
      <formula>K30&lt;K29</formula>
    </cfRule>
  </conditionalFormatting>
  <conditionalFormatting sqref="L38:P38 L134:P134 L142:P142 L150:P150 L158:P158 L166:P166 L174:P174 L182:P182 L190:P190 L198:P198 L206:P206 L214:P214 L222:P222 L230:P230 L238:P238 L246:P246 L254:P254 L262:P262 L270:P270 L278:P278 L286:P286 L294:P294 L302:P302 L310:P310 L318:P318 L326:P326 L334:P334 L342:P342 L350:P350 L358:P358 L366:P366 L374:P374 L382:P382 L390:P390 L398:P398 L406:P406 L414:P414 L126:P126 L118:P118 L110:P110 L102:P102 L94:P94 L86:P86 L78:P78 L70:P70 L62:P62 L54:P54 L46:P46 L30:P30">
    <cfRule type="expression" dxfId="36" priority="34">
      <formula>L30&lt;L29</formula>
    </cfRule>
  </conditionalFormatting>
  <conditionalFormatting sqref="E132 E140 E148 E156 E164 E172 E180 E188 E196 E204 E212 E220 E228 E236 E244 E252 E260 E268 E276 E284 E292 E300 E308 E316 E324 E332 E340 E348 E356 E364 E372 E380 E388 E396 E404 E412 G28:I28 G36:I36 G44:I44 G52:I52 G60:I60 G68:I68 G76:I76 G84:I84 G92:I92 G100:I100 G108:I108 G116:I116 G124:I124 G132:I132 G140:I140 G148:I148 G156:I156 G164:I164 G172:I172 G180:I180 G188:I188 G196:I196 G204:I204 G212:I212 G220:I220 G228:I228 G236:I236 G244:I244 G252:I252 G260:I260 G268:I268 G276:I276 G284:I284 G292:I292 G300:I300 G308:I308 G316:I316 G324:I324 G332:I332 G340:I340 G348:I348 G356:I356 G364:I364 G372:I372 G380:I380 G388:I388 G396:I396 G404:I404 G412:I412">
    <cfRule type="cellIs" dxfId="35" priority="33" stopIfTrue="1" operator="equal">
      <formula>0</formula>
    </cfRule>
  </conditionalFormatting>
  <conditionalFormatting sqref="E132 E140 E148 E156 E164 E172 E180 E188 E196 E204 E212 E220 E228 E236 E244 E252 E260 E268 E276 E284 E292 E300 E308 E316 E324 E332 E340 E348 E356 E364 E372 E380 E388 E396 E404 E412">
    <cfRule type="cellIs" dxfId="34" priority="32" stopIfTrue="1" operator="equal">
      <formula>0</formula>
    </cfRule>
  </conditionalFormatting>
  <conditionalFormatting sqref="J37:P38 J133:P134 J141:P142 J149:P150 J157:P158 J165:P166 J173:P174 J181:P182 J189:P190 J197:P198 J205:P206 J213:P214 J221:P222 J229:P230 J237:P238 J245:P246 J253:P254 J261:P262 J269:P270 J277:P278 J285:P286 J293:P294 J301:P302 J309:P310 J317:P318 J325:P326 J333:P334 J341:P342 J349:P350 J357:P358 J365:P366 J373:P374 J381:P382 J389:P390 J397:P398 J405:P406 J413:P414 J125:P126 J117:P118 J109:P110 J101:P102 J93:P94 J85:P86 J77:P78 J69:P70 J61:P62 J53:P54 J45:P46 J29:P30">
    <cfRule type="cellIs" dxfId="33" priority="31" operator="notBetween">
      <formula>0</formula>
      <formula>1</formula>
    </cfRule>
  </conditionalFormatting>
  <conditionalFormatting sqref="J32 J40 J48 J56 J64 J72 J80 J88 J96 J104 J112 J120 J128 J136 J144 J152 J160 J168 J176 J184 J192 J200 J208 J216 J224 J232 J240 J248 J256 J264 J272 J280 J288 J296 J304 J312 J320 J328 J336 J344 J352 J360 J368 J376 J384 J392 J400 J408 J416">
    <cfRule type="cellIs" dxfId="32" priority="30" operator="notBetween">
      <formula>0</formula>
      <formula>1</formula>
    </cfRule>
  </conditionalFormatting>
  <conditionalFormatting sqref="J38 J134 J142 J150 J158 J166 J174 J182 J190 J198 J206 J214 J222 J230 J238 J246 J254 J262 J270 J278 J286 J294 J302 J310 J318 J326 J334 J342 J350 J358 J366 J374 J382 J390 J398 J406 J414 J126 J118 J110 J102 J94 J86 J78 J70 J62 J54 J46 J30">
    <cfRule type="expression" dxfId="31" priority="29">
      <formula>J30&lt;J29</formula>
    </cfRule>
  </conditionalFormatting>
  <conditionalFormatting sqref="K38 K134 K142 K150 K158 K166 K174 K182 K190 K198 K206 K214 K222 K230 K238 K246 K254 K262 K270 K278 K286 K294 K302 K310 K318 K326 K334 K342 K350 K358 K366 K374 K382 K390 K398 K406 K414 K126 K118 K110 K102 K94 K86 K78 K70 K62 K54 K46 K30">
    <cfRule type="expression" dxfId="30" priority="28">
      <formula>K30&lt;K29</formula>
    </cfRule>
  </conditionalFormatting>
  <conditionalFormatting sqref="L38:P38 L134:P134 L142:P142 L150:P150 L158:P158 L166:P166 L174:P174 L182:P182 L190:P190 L198:P198 L206:P206 L214:P214 L222:P222 L230:P230 L238:P238 L246:P246 L254:P254 L262:P262 L270:P270 L278:P278 L286:P286 L294:P294 L302:P302 L310:P310 L318:P318 L326:P326 L334:P334 L342:P342 L350:P350 L358:P358 L366:P366 L374:P374 L382:P382 L390:P390 L398:P398 L406:P406 L414:P414 L126:P126 L118:P118 L110:P110 L102:P102 L94:P94 L86:P86 L78:P78 L70:P70 L62:P62 L54:P54 L46:P46 L30:P30">
    <cfRule type="expression" dxfId="29" priority="27">
      <formula>L30&lt;L29</formula>
    </cfRule>
  </conditionalFormatting>
  <conditionalFormatting sqref="E28">
    <cfRule type="cellIs" dxfId="28" priority="26" stopIfTrue="1" operator="equal">
      <formula>0</formula>
    </cfRule>
  </conditionalFormatting>
  <conditionalFormatting sqref="E28">
    <cfRule type="cellIs" dxfId="27" priority="25" stopIfTrue="1" operator="equal">
      <formula>0</formula>
    </cfRule>
  </conditionalFormatting>
  <conditionalFormatting sqref="E36">
    <cfRule type="cellIs" dxfId="26" priority="24" stopIfTrue="1" operator="equal">
      <formula>0</formula>
    </cfRule>
  </conditionalFormatting>
  <conditionalFormatting sqref="E36">
    <cfRule type="cellIs" dxfId="25" priority="23" stopIfTrue="1" operator="equal">
      <formula>0</formula>
    </cfRule>
  </conditionalFormatting>
  <conditionalFormatting sqref="E44">
    <cfRule type="cellIs" dxfId="24" priority="22" stopIfTrue="1" operator="equal">
      <formula>0</formula>
    </cfRule>
  </conditionalFormatting>
  <conditionalFormatting sqref="E44">
    <cfRule type="cellIs" dxfId="23" priority="21" stopIfTrue="1" operator="equal">
      <formula>0</formula>
    </cfRule>
  </conditionalFormatting>
  <conditionalFormatting sqref="E52">
    <cfRule type="cellIs" dxfId="22" priority="20" stopIfTrue="1" operator="equal">
      <formula>0</formula>
    </cfRule>
  </conditionalFormatting>
  <conditionalFormatting sqref="E52">
    <cfRule type="cellIs" dxfId="21" priority="19" stopIfTrue="1" operator="equal">
      <formula>0</formula>
    </cfRule>
  </conditionalFormatting>
  <conditionalFormatting sqref="E60">
    <cfRule type="cellIs" dxfId="20" priority="18" stopIfTrue="1" operator="equal">
      <formula>0</formula>
    </cfRule>
  </conditionalFormatting>
  <conditionalFormatting sqref="E60">
    <cfRule type="cellIs" dxfId="19" priority="17" stopIfTrue="1" operator="equal">
      <formula>0</formula>
    </cfRule>
  </conditionalFormatting>
  <conditionalFormatting sqref="E68">
    <cfRule type="cellIs" dxfId="18" priority="16" stopIfTrue="1" operator="equal">
      <formula>0</formula>
    </cfRule>
  </conditionalFormatting>
  <conditionalFormatting sqref="E68">
    <cfRule type="cellIs" dxfId="17" priority="15" stopIfTrue="1" operator="equal">
      <formula>0</formula>
    </cfRule>
  </conditionalFormatting>
  <conditionalFormatting sqref="E76">
    <cfRule type="cellIs" dxfId="16" priority="14" stopIfTrue="1" operator="equal">
      <formula>0</formula>
    </cfRule>
  </conditionalFormatting>
  <conditionalFormatting sqref="E76">
    <cfRule type="cellIs" dxfId="15" priority="13" stopIfTrue="1" operator="equal">
      <formula>0</formula>
    </cfRule>
  </conditionalFormatting>
  <conditionalFormatting sqref="E84">
    <cfRule type="cellIs" dxfId="14" priority="12" stopIfTrue="1" operator="equal">
      <formula>0</formula>
    </cfRule>
  </conditionalFormatting>
  <conditionalFormatting sqref="E84">
    <cfRule type="cellIs" dxfId="13" priority="11" stopIfTrue="1" operator="equal">
      <formula>0</formula>
    </cfRule>
  </conditionalFormatting>
  <conditionalFormatting sqref="E92">
    <cfRule type="cellIs" dxfId="12" priority="10" stopIfTrue="1" operator="equal">
      <formula>0</formula>
    </cfRule>
  </conditionalFormatting>
  <conditionalFormatting sqref="E92">
    <cfRule type="cellIs" dxfId="11" priority="9" stopIfTrue="1" operator="equal">
      <formula>0</formula>
    </cfRule>
  </conditionalFormatting>
  <conditionalFormatting sqref="E100">
    <cfRule type="cellIs" dxfId="10" priority="8" stopIfTrue="1" operator="equal">
      <formula>0</formula>
    </cfRule>
  </conditionalFormatting>
  <conditionalFormatting sqref="E100">
    <cfRule type="cellIs" dxfId="9" priority="7" stopIfTrue="1" operator="equal">
      <formula>0</formula>
    </cfRule>
  </conditionalFormatting>
  <conditionalFormatting sqref="E108">
    <cfRule type="cellIs" dxfId="8" priority="6" stopIfTrue="1" operator="equal">
      <formula>0</formula>
    </cfRule>
  </conditionalFormatting>
  <conditionalFormatting sqref="E108">
    <cfRule type="cellIs" dxfId="7" priority="5" stopIfTrue="1" operator="equal">
      <formula>0</formula>
    </cfRule>
  </conditionalFormatting>
  <conditionalFormatting sqref="E116">
    <cfRule type="cellIs" dxfId="6" priority="4" stopIfTrue="1" operator="equal">
      <formula>0</formula>
    </cfRule>
  </conditionalFormatting>
  <conditionalFormatting sqref="E116">
    <cfRule type="cellIs" dxfId="5" priority="3" stopIfTrue="1" operator="equal">
      <formula>0</formula>
    </cfRule>
  </conditionalFormatting>
  <conditionalFormatting sqref="E124">
    <cfRule type="cellIs" dxfId="4" priority="2" stopIfTrue="1" operator="equal">
      <formula>0</formula>
    </cfRule>
  </conditionalFormatting>
  <conditionalFormatting sqref="E124">
    <cfRule type="cellIs" dxfId="3" priority="1" stopIfTrue="1" operator="equal">
      <formula>0</formula>
    </cfRule>
  </conditionalFormatting>
  <dataValidations count="6">
    <dataValidation type="list" allowBlank="1" showInputMessage="1" showErrorMessage="1" sqref="J42 J34:P34 J26:P26 J3:O3" xr:uid="{00000000-0002-0000-0100-000000000000}">
      <formula1>$AF$3:$AF$13</formula1>
    </dataValidation>
    <dataValidation type="list" showInputMessage="1" showErrorMessage="1" sqref="E404 E396 E364 E356 E412 E348 E340 E388 E380 E372 E332 E324 E316 E308 E300 E132 E140 E148 E156 E164 E172 E180 E188 E196 E204 E212 E220 E228 E236 E244 E252 E260 E268 E276 E284 E292" xr:uid="{00000000-0002-0000-0100-000001000000}">
      <formula1>$B$20:$B$69</formula1>
    </dataValidation>
    <dataValidation type="list" allowBlank="1" showInputMessage="1" showErrorMessage="1" sqref="H3" xr:uid="{00000000-0002-0000-0100-000002000000}">
      <formula1>$AF$2:$AF$13</formula1>
    </dataValidation>
    <dataValidation type="list" showInputMessage="1" showErrorMessage="1" sqref="E20 E76 E60 E68 E28 E36 E44 E52 E84 E92 E100 E108 E116 E124" xr:uid="{00000000-0002-0000-0100-000003000000}">
      <formula1>$B$20:$B$57</formula1>
    </dataValidation>
    <dataValidation type="decimal" allowBlank="1" showInputMessage="1" showErrorMessage="1" sqref="Q22:Q26" xr:uid="{00000000-0002-0000-0100-000004000000}">
      <formula1>-100</formula1>
      <formula2>100</formula2>
    </dataValidation>
    <dataValidation type="whole" errorStyle="warning" operator="equal" allowBlank="1" showInputMessage="1" showErrorMessage="1" errorTitle="CHECK TIME INPUT" error="All entries muct be in proper time format.  Please double check entries where you see #VALUE" promptTitle="Warning" prompt="All entries for In and Out times must be in proper time format." sqref="R23" xr:uid="{00000000-0002-0000-0100-000005000000}">
      <formula1>0</formula1>
    </dataValidation>
  </dataValidations>
  <pageMargins left="0.75" right="0.75" top="0.16" bottom="0.12" header="0.5" footer="0.5"/>
  <pageSetup paperSize="296" scale="70" fitToHeight="0" orientation="landscape" horizontalDpi="4800" verticalDpi="1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9</xdr:col>
                    <xdr:colOff>673100</xdr:colOff>
                    <xdr:row>22</xdr:row>
                    <xdr:rowOff>25400</xdr:rowOff>
                  </from>
                  <to>
                    <xdr:col>10</xdr:col>
                    <xdr:colOff>0</xdr:colOff>
                    <xdr:row>23</xdr:row>
                    <xdr:rowOff>50800</xdr:rowOff>
                  </to>
                </anchor>
              </controlPr>
            </control>
          </mc:Choice>
        </mc:AlternateContent>
        <mc:AlternateContent xmlns:mc="http://schemas.openxmlformats.org/markup-compatibility/2006">
          <mc:Choice Requires="x14">
            <control shapeId="2051" r:id="rId4" name="Check Box 3">
              <controlPr locked="0" defaultSize="0" autoFill="0" autoLine="0" autoPict="0">
                <anchor moveWithCells="1">
                  <from>
                    <xdr:col>7</xdr:col>
                    <xdr:colOff>419100</xdr:colOff>
                    <xdr:row>20</xdr:row>
                    <xdr:rowOff>0</xdr:rowOff>
                  </from>
                  <to>
                    <xdr:col>8</xdr:col>
                    <xdr:colOff>177800</xdr:colOff>
                    <xdr:row>21</xdr:row>
                    <xdr:rowOff>50800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10</xdr:col>
                    <xdr:colOff>647700</xdr:colOff>
                    <xdr:row>22</xdr:row>
                    <xdr:rowOff>25400</xdr:rowOff>
                  </from>
                  <to>
                    <xdr:col>10</xdr:col>
                    <xdr:colOff>889000</xdr:colOff>
                    <xdr:row>23</xdr:row>
                    <xdr:rowOff>50800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11</xdr:col>
                    <xdr:colOff>660400</xdr:colOff>
                    <xdr:row>22</xdr:row>
                    <xdr:rowOff>25400</xdr:rowOff>
                  </from>
                  <to>
                    <xdr:col>11</xdr:col>
                    <xdr:colOff>901700</xdr:colOff>
                    <xdr:row>23</xdr:row>
                    <xdr:rowOff>38100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12</xdr:col>
                    <xdr:colOff>673100</xdr:colOff>
                    <xdr:row>22</xdr:row>
                    <xdr:rowOff>25400</xdr:rowOff>
                  </from>
                  <to>
                    <xdr:col>13</xdr:col>
                    <xdr:colOff>0</xdr:colOff>
                    <xdr:row>23</xdr:row>
                    <xdr:rowOff>50800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13</xdr:col>
                    <xdr:colOff>673100</xdr:colOff>
                    <xdr:row>22</xdr:row>
                    <xdr:rowOff>25400</xdr:rowOff>
                  </from>
                  <to>
                    <xdr:col>14</xdr:col>
                    <xdr:colOff>0</xdr:colOff>
                    <xdr:row>23</xdr:row>
                    <xdr:rowOff>50800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14</xdr:col>
                    <xdr:colOff>673100</xdr:colOff>
                    <xdr:row>22</xdr:row>
                    <xdr:rowOff>25400</xdr:rowOff>
                  </from>
                  <to>
                    <xdr:col>15</xdr:col>
                    <xdr:colOff>0</xdr:colOff>
                    <xdr:row>23</xdr:row>
                    <xdr:rowOff>38100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15</xdr:col>
                    <xdr:colOff>673100</xdr:colOff>
                    <xdr:row>22</xdr:row>
                    <xdr:rowOff>25400</xdr:rowOff>
                  </from>
                  <to>
                    <xdr:col>16</xdr:col>
                    <xdr:colOff>0</xdr:colOff>
                    <xdr:row>23</xdr:row>
                    <xdr:rowOff>50800</xdr:rowOff>
                  </to>
                </anchor>
              </controlPr>
            </control>
          </mc:Choice>
        </mc:AlternateContent>
        <mc:AlternateContent xmlns:mc="http://schemas.openxmlformats.org/markup-compatibility/2006">
          <mc:Choice Requires="x14">
            <control shapeId="2098" r:id="rId11" name="Check Box 50">
              <controlPr locked="0" defaultSize="0" autoFill="0" autoLine="0" autoPict="0">
                <anchor moveWithCells="1">
                  <from>
                    <xdr:col>7</xdr:col>
                    <xdr:colOff>419100</xdr:colOff>
                    <xdr:row>28</xdr:row>
                    <xdr:rowOff>0</xdr:rowOff>
                  </from>
                  <to>
                    <xdr:col>8</xdr:col>
                    <xdr:colOff>177800</xdr:colOff>
                    <xdr:row>29</xdr:row>
                    <xdr:rowOff>63500</xdr:rowOff>
                  </to>
                </anchor>
              </controlPr>
            </control>
          </mc:Choice>
        </mc:AlternateContent>
        <mc:AlternateContent xmlns:mc="http://schemas.openxmlformats.org/markup-compatibility/2006">
          <mc:Choice Requires="x14">
            <control shapeId="2101" r:id="rId12" name="Check Box 53">
              <controlPr defaultSize="0" print="0" autoFill="0" autoLine="0" autoPict="0">
                <anchor moveWithCells="1">
                  <from>
                    <xdr:col>7</xdr:col>
                    <xdr:colOff>419100</xdr:colOff>
                    <xdr:row>29</xdr:row>
                    <xdr:rowOff>0</xdr:rowOff>
                  </from>
                  <to>
                    <xdr:col>8</xdr:col>
                    <xdr:colOff>177800</xdr:colOff>
                    <xdr:row>30</xdr:row>
                    <xdr:rowOff>63500</xdr:rowOff>
                  </to>
                </anchor>
              </controlPr>
            </control>
          </mc:Choice>
        </mc:AlternateContent>
        <mc:AlternateContent xmlns:mc="http://schemas.openxmlformats.org/markup-compatibility/2006">
          <mc:Choice Requires="x14">
            <control shapeId="2102" r:id="rId13" name="Check Box 54">
              <controlPr defaultSize="0" autoFill="0" autoLine="0" autoPict="0">
                <anchor moveWithCells="1">
                  <from>
                    <xdr:col>9</xdr:col>
                    <xdr:colOff>673100</xdr:colOff>
                    <xdr:row>30</xdr:row>
                    <xdr:rowOff>25400</xdr:rowOff>
                  </from>
                  <to>
                    <xdr:col>10</xdr:col>
                    <xdr:colOff>0</xdr:colOff>
                    <xdr:row>31</xdr:row>
                    <xdr:rowOff>63500</xdr:rowOff>
                  </to>
                </anchor>
              </controlPr>
            </control>
          </mc:Choice>
        </mc:AlternateContent>
        <mc:AlternateContent xmlns:mc="http://schemas.openxmlformats.org/markup-compatibility/2006">
          <mc:Choice Requires="x14">
            <control shapeId="2103" r:id="rId14" name="Check Box 55">
              <controlPr defaultSize="0" autoFill="0" autoLine="0" autoPict="0">
                <anchor moveWithCells="1">
                  <from>
                    <xdr:col>10</xdr:col>
                    <xdr:colOff>647700</xdr:colOff>
                    <xdr:row>30</xdr:row>
                    <xdr:rowOff>25400</xdr:rowOff>
                  </from>
                  <to>
                    <xdr:col>10</xdr:col>
                    <xdr:colOff>889000</xdr:colOff>
                    <xdr:row>31</xdr:row>
                    <xdr:rowOff>63500</xdr:rowOff>
                  </to>
                </anchor>
              </controlPr>
            </control>
          </mc:Choice>
        </mc:AlternateContent>
        <mc:AlternateContent xmlns:mc="http://schemas.openxmlformats.org/markup-compatibility/2006">
          <mc:Choice Requires="x14">
            <control shapeId="2104" r:id="rId15" name="Check Box 56">
              <controlPr defaultSize="0" autoFill="0" autoLine="0" autoPict="0">
                <anchor moveWithCells="1">
                  <from>
                    <xdr:col>11</xdr:col>
                    <xdr:colOff>660400</xdr:colOff>
                    <xdr:row>30</xdr:row>
                    <xdr:rowOff>25400</xdr:rowOff>
                  </from>
                  <to>
                    <xdr:col>11</xdr:col>
                    <xdr:colOff>901700</xdr:colOff>
                    <xdr:row>31</xdr:row>
                    <xdr:rowOff>38100</xdr:rowOff>
                  </to>
                </anchor>
              </controlPr>
            </control>
          </mc:Choice>
        </mc:AlternateContent>
        <mc:AlternateContent xmlns:mc="http://schemas.openxmlformats.org/markup-compatibility/2006">
          <mc:Choice Requires="x14">
            <control shapeId="2105" r:id="rId16" name="Check Box 57">
              <controlPr defaultSize="0" autoFill="0" autoLine="0" autoPict="0">
                <anchor moveWithCells="1">
                  <from>
                    <xdr:col>12</xdr:col>
                    <xdr:colOff>673100</xdr:colOff>
                    <xdr:row>30</xdr:row>
                    <xdr:rowOff>25400</xdr:rowOff>
                  </from>
                  <to>
                    <xdr:col>13</xdr:col>
                    <xdr:colOff>0</xdr:colOff>
                    <xdr:row>31</xdr:row>
                    <xdr:rowOff>63500</xdr:rowOff>
                  </to>
                </anchor>
              </controlPr>
            </control>
          </mc:Choice>
        </mc:AlternateContent>
        <mc:AlternateContent xmlns:mc="http://schemas.openxmlformats.org/markup-compatibility/2006">
          <mc:Choice Requires="x14">
            <control shapeId="2106" r:id="rId17" name="Check Box 58">
              <controlPr defaultSize="0" autoFill="0" autoLine="0" autoPict="0">
                <anchor moveWithCells="1">
                  <from>
                    <xdr:col>13</xdr:col>
                    <xdr:colOff>673100</xdr:colOff>
                    <xdr:row>30</xdr:row>
                    <xdr:rowOff>25400</xdr:rowOff>
                  </from>
                  <to>
                    <xdr:col>14</xdr:col>
                    <xdr:colOff>0</xdr:colOff>
                    <xdr:row>31</xdr:row>
                    <xdr:rowOff>63500</xdr:rowOff>
                  </to>
                </anchor>
              </controlPr>
            </control>
          </mc:Choice>
        </mc:AlternateContent>
        <mc:AlternateContent xmlns:mc="http://schemas.openxmlformats.org/markup-compatibility/2006">
          <mc:Choice Requires="x14">
            <control shapeId="2107" r:id="rId18" name="Check Box 59">
              <controlPr defaultSize="0" autoFill="0" autoLine="0" autoPict="0">
                <anchor moveWithCells="1">
                  <from>
                    <xdr:col>14</xdr:col>
                    <xdr:colOff>673100</xdr:colOff>
                    <xdr:row>30</xdr:row>
                    <xdr:rowOff>25400</xdr:rowOff>
                  </from>
                  <to>
                    <xdr:col>15</xdr:col>
                    <xdr:colOff>0</xdr:colOff>
                    <xdr:row>31</xdr:row>
                    <xdr:rowOff>38100</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15</xdr:col>
                    <xdr:colOff>673100</xdr:colOff>
                    <xdr:row>30</xdr:row>
                    <xdr:rowOff>25400</xdr:rowOff>
                  </from>
                  <to>
                    <xdr:col>16</xdr:col>
                    <xdr:colOff>0</xdr:colOff>
                    <xdr:row>31</xdr:row>
                    <xdr:rowOff>63500</xdr:rowOff>
                  </to>
                </anchor>
              </controlPr>
            </control>
          </mc:Choice>
        </mc:AlternateContent>
        <mc:AlternateContent xmlns:mc="http://schemas.openxmlformats.org/markup-compatibility/2006">
          <mc:Choice Requires="x14">
            <control shapeId="2109" r:id="rId20" name="Check Box 61">
              <controlPr locked="0" defaultSize="0" autoFill="0" autoLine="0" autoPict="0">
                <anchor moveWithCells="1">
                  <from>
                    <xdr:col>7</xdr:col>
                    <xdr:colOff>419100</xdr:colOff>
                    <xdr:row>36</xdr:row>
                    <xdr:rowOff>0</xdr:rowOff>
                  </from>
                  <to>
                    <xdr:col>8</xdr:col>
                    <xdr:colOff>177800</xdr:colOff>
                    <xdr:row>37</xdr:row>
                    <xdr:rowOff>63500</xdr:rowOff>
                  </to>
                </anchor>
              </controlPr>
            </control>
          </mc:Choice>
        </mc:AlternateContent>
        <mc:AlternateContent xmlns:mc="http://schemas.openxmlformats.org/markup-compatibility/2006">
          <mc:Choice Requires="x14">
            <control shapeId="2110" r:id="rId21" name="Check Box 62">
              <controlPr defaultSize="0" autoFill="0" autoLine="0" autoPict="0">
                <anchor moveWithCells="1">
                  <from>
                    <xdr:col>9</xdr:col>
                    <xdr:colOff>673100</xdr:colOff>
                    <xdr:row>38</xdr:row>
                    <xdr:rowOff>25400</xdr:rowOff>
                  </from>
                  <to>
                    <xdr:col>10</xdr:col>
                    <xdr:colOff>0</xdr:colOff>
                    <xdr:row>39</xdr:row>
                    <xdr:rowOff>63500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10</xdr:col>
                    <xdr:colOff>647700</xdr:colOff>
                    <xdr:row>38</xdr:row>
                    <xdr:rowOff>25400</xdr:rowOff>
                  </from>
                  <to>
                    <xdr:col>10</xdr:col>
                    <xdr:colOff>889000</xdr:colOff>
                    <xdr:row>39</xdr:row>
                    <xdr:rowOff>63500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11</xdr:col>
                    <xdr:colOff>660400</xdr:colOff>
                    <xdr:row>38</xdr:row>
                    <xdr:rowOff>25400</xdr:rowOff>
                  </from>
                  <to>
                    <xdr:col>11</xdr:col>
                    <xdr:colOff>901700</xdr:colOff>
                    <xdr:row>39</xdr:row>
                    <xdr:rowOff>38100</xdr:rowOff>
                  </to>
                </anchor>
              </controlPr>
            </control>
          </mc:Choice>
        </mc:AlternateContent>
        <mc:AlternateContent xmlns:mc="http://schemas.openxmlformats.org/markup-compatibility/2006">
          <mc:Choice Requires="x14">
            <control shapeId="2113" r:id="rId24" name="Check Box 65">
              <controlPr defaultSize="0" autoFill="0" autoLine="0" autoPict="0">
                <anchor moveWithCells="1">
                  <from>
                    <xdr:col>12</xdr:col>
                    <xdr:colOff>673100</xdr:colOff>
                    <xdr:row>38</xdr:row>
                    <xdr:rowOff>25400</xdr:rowOff>
                  </from>
                  <to>
                    <xdr:col>13</xdr:col>
                    <xdr:colOff>0</xdr:colOff>
                    <xdr:row>39</xdr:row>
                    <xdr:rowOff>63500</xdr:rowOff>
                  </to>
                </anchor>
              </controlPr>
            </control>
          </mc:Choice>
        </mc:AlternateContent>
        <mc:AlternateContent xmlns:mc="http://schemas.openxmlformats.org/markup-compatibility/2006">
          <mc:Choice Requires="x14">
            <control shapeId="2114" r:id="rId25" name="Check Box 66">
              <controlPr defaultSize="0" autoFill="0" autoLine="0" autoPict="0">
                <anchor moveWithCells="1">
                  <from>
                    <xdr:col>13</xdr:col>
                    <xdr:colOff>673100</xdr:colOff>
                    <xdr:row>38</xdr:row>
                    <xdr:rowOff>25400</xdr:rowOff>
                  </from>
                  <to>
                    <xdr:col>14</xdr:col>
                    <xdr:colOff>0</xdr:colOff>
                    <xdr:row>39</xdr:row>
                    <xdr:rowOff>63500</xdr:rowOff>
                  </to>
                </anchor>
              </controlPr>
            </control>
          </mc:Choice>
        </mc:AlternateContent>
        <mc:AlternateContent xmlns:mc="http://schemas.openxmlformats.org/markup-compatibility/2006">
          <mc:Choice Requires="x14">
            <control shapeId="2115" r:id="rId26" name="Check Box 67">
              <controlPr defaultSize="0" autoFill="0" autoLine="0" autoPict="0">
                <anchor moveWithCells="1">
                  <from>
                    <xdr:col>14</xdr:col>
                    <xdr:colOff>673100</xdr:colOff>
                    <xdr:row>38</xdr:row>
                    <xdr:rowOff>25400</xdr:rowOff>
                  </from>
                  <to>
                    <xdr:col>15</xdr:col>
                    <xdr:colOff>0</xdr:colOff>
                    <xdr:row>39</xdr:row>
                    <xdr:rowOff>38100</xdr:rowOff>
                  </to>
                </anchor>
              </controlPr>
            </control>
          </mc:Choice>
        </mc:AlternateContent>
        <mc:AlternateContent xmlns:mc="http://schemas.openxmlformats.org/markup-compatibility/2006">
          <mc:Choice Requires="x14">
            <control shapeId="2116" r:id="rId27" name="Check Box 68">
              <controlPr defaultSize="0" autoFill="0" autoLine="0" autoPict="0">
                <anchor moveWithCells="1">
                  <from>
                    <xdr:col>15</xdr:col>
                    <xdr:colOff>673100</xdr:colOff>
                    <xdr:row>38</xdr:row>
                    <xdr:rowOff>25400</xdr:rowOff>
                  </from>
                  <to>
                    <xdr:col>16</xdr:col>
                    <xdr:colOff>0</xdr:colOff>
                    <xdr:row>39</xdr:row>
                    <xdr:rowOff>63500</xdr:rowOff>
                  </to>
                </anchor>
              </controlPr>
            </control>
          </mc:Choice>
        </mc:AlternateContent>
        <mc:AlternateContent xmlns:mc="http://schemas.openxmlformats.org/markup-compatibility/2006">
          <mc:Choice Requires="x14">
            <control shapeId="2117" r:id="rId28" name="Check Box 69">
              <controlPr defaultSize="0" print="0" autoFill="0" autoLine="0" autoPict="0">
                <anchor moveWithCells="1">
                  <from>
                    <xdr:col>7</xdr:col>
                    <xdr:colOff>419100</xdr:colOff>
                    <xdr:row>37</xdr:row>
                    <xdr:rowOff>0</xdr:rowOff>
                  </from>
                  <to>
                    <xdr:col>8</xdr:col>
                    <xdr:colOff>177800</xdr:colOff>
                    <xdr:row>38</xdr:row>
                    <xdr:rowOff>63500</xdr:rowOff>
                  </to>
                </anchor>
              </controlPr>
            </control>
          </mc:Choice>
        </mc:AlternateContent>
        <mc:AlternateContent xmlns:mc="http://schemas.openxmlformats.org/markup-compatibility/2006">
          <mc:Choice Requires="x14">
            <control shapeId="2118" r:id="rId29" name="Check Box 70">
              <controlPr locked="0" defaultSize="0" autoFill="0" autoLine="0" autoPict="0">
                <anchor moveWithCells="1">
                  <from>
                    <xdr:col>7</xdr:col>
                    <xdr:colOff>419100</xdr:colOff>
                    <xdr:row>44</xdr:row>
                    <xdr:rowOff>0</xdr:rowOff>
                  </from>
                  <to>
                    <xdr:col>8</xdr:col>
                    <xdr:colOff>177800</xdr:colOff>
                    <xdr:row>45</xdr:row>
                    <xdr:rowOff>63500</xdr:rowOff>
                  </to>
                </anchor>
              </controlPr>
            </control>
          </mc:Choice>
        </mc:AlternateContent>
        <mc:AlternateContent xmlns:mc="http://schemas.openxmlformats.org/markup-compatibility/2006">
          <mc:Choice Requires="x14">
            <control shapeId="2119" r:id="rId30" name="Check Box 71">
              <controlPr defaultSize="0" autoFill="0" autoLine="0" autoPict="0">
                <anchor moveWithCells="1">
                  <from>
                    <xdr:col>9</xdr:col>
                    <xdr:colOff>673100</xdr:colOff>
                    <xdr:row>46</xdr:row>
                    <xdr:rowOff>25400</xdr:rowOff>
                  </from>
                  <to>
                    <xdr:col>10</xdr:col>
                    <xdr:colOff>0</xdr:colOff>
                    <xdr:row>47</xdr:row>
                    <xdr:rowOff>63500</xdr:rowOff>
                  </to>
                </anchor>
              </controlPr>
            </control>
          </mc:Choice>
        </mc:AlternateContent>
        <mc:AlternateContent xmlns:mc="http://schemas.openxmlformats.org/markup-compatibility/2006">
          <mc:Choice Requires="x14">
            <control shapeId="2120" r:id="rId31" name="Check Box 72">
              <controlPr defaultSize="0" autoFill="0" autoLine="0" autoPict="0">
                <anchor moveWithCells="1">
                  <from>
                    <xdr:col>10</xdr:col>
                    <xdr:colOff>647700</xdr:colOff>
                    <xdr:row>46</xdr:row>
                    <xdr:rowOff>25400</xdr:rowOff>
                  </from>
                  <to>
                    <xdr:col>10</xdr:col>
                    <xdr:colOff>889000</xdr:colOff>
                    <xdr:row>47</xdr:row>
                    <xdr:rowOff>63500</xdr:rowOff>
                  </to>
                </anchor>
              </controlPr>
            </control>
          </mc:Choice>
        </mc:AlternateContent>
        <mc:AlternateContent xmlns:mc="http://schemas.openxmlformats.org/markup-compatibility/2006">
          <mc:Choice Requires="x14">
            <control shapeId="2121" r:id="rId32" name="Check Box 73">
              <controlPr defaultSize="0" autoFill="0" autoLine="0" autoPict="0">
                <anchor moveWithCells="1">
                  <from>
                    <xdr:col>11</xdr:col>
                    <xdr:colOff>660400</xdr:colOff>
                    <xdr:row>46</xdr:row>
                    <xdr:rowOff>25400</xdr:rowOff>
                  </from>
                  <to>
                    <xdr:col>11</xdr:col>
                    <xdr:colOff>901700</xdr:colOff>
                    <xdr:row>47</xdr:row>
                    <xdr:rowOff>38100</xdr:rowOff>
                  </to>
                </anchor>
              </controlPr>
            </control>
          </mc:Choice>
        </mc:AlternateContent>
        <mc:AlternateContent xmlns:mc="http://schemas.openxmlformats.org/markup-compatibility/2006">
          <mc:Choice Requires="x14">
            <control shapeId="2122" r:id="rId33" name="Check Box 74">
              <controlPr defaultSize="0" autoFill="0" autoLine="0" autoPict="0">
                <anchor moveWithCells="1">
                  <from>
                    <xdr:col>12</xdr:col>
                    <xdr:colOff>673100</xdr:colOff>
                    <xdr:row>46</xdr:row>
                    <xdr:rowOff>25400</xdr:rowOff>
                  </from>
                  <to>
                    <xdr:col>13</xdr:col>
                    <xdr:colOff>0</xdr:colOff>
                    <xdr:row>47</xdr:row>
                    <xdr:rowOff>63500</xdr:rowOff>
                  </to>
                </anchor>
              </controlPr>
            </control>
          </mc:Choice>
        </mc:AlternateContent>
        <mc:AlternateContent xmlns:mc="http://schemas.openxmlformats.org/markup-compatibility/2006">
          <mc:Choice Requires="x14">
            <control shapeId="2123" r:id="rId34" name="Check Box 75">
              <controlPr defaultSize="0" autoFill="0" autoLine="0" autoPict="0">
                <anchor moveWithCells="1">
                  <from>
                    <xdr:col>13</xdr:col>
                    <xdr:colOff>673100</xdr:colOff>
                    <xdr:row>46</xdr:row>
                    <xdr:rowOff>25400</xdr:rowOff>
                  </from>
                  <to>
                    <xdr:col>14</xdr:col>
                    <xdr:colOff>0</xdr:colOff>
                    <xdr:row>47</xdr:row>
                    <xdr:rowOff>63500</xdr:rowOff>
                  </to>
                </anchor>
              </controlPr>
            </control>
          </mc:Choice>
        </mc:AlternateContent>
        <mc:AlternateContent xmlns:mc="http://schemas.openxmlformats.org/markup-compatibility/2006">
          <mc:Choice Requires="x14">
            <control shapeId="2124" r:id="rId35" name="Check Box 76">
              <controlPr defaultSize="0" autoFill="0" autoLine="0" autoPict="0">
                <anchor moveWithCells="1">
                  <from>
                    <xdr:col>14</xdr:col>
                    <xdr:colOff>673100</xdr:colOff>
                    <xdr:row>46</xdr:row>
                    <xdr:rowOff>25400</xdr:rowOff>
                  </from>
                  <to>
                    <xdr:col>15</xdr:col>
                    <xdr:colOff>0</xdr:colOff>
                    <xdr:row>47</xdr:row>
                    <xdr:rowOff>38100</xdr:rowOff>
                  </to>
                </anchor>
              </controlPr>
            </control>
          </mc:Choice>
        </mc:AlternateContent>
        <mc:AlternateContent xmlns:mc="http://schemas.openxmlformats.org/markup-compatibility/2006">
          <mc:Choice Requires="x14">
            <control shapeId="2125" r:id="rId36" name="Check Box 77">
              <controlPr defaultSize="0" autoFill="0" autoLine="0" autoPict="0">
                <anchor moveWithCells="1">
                  <from>
                    <xdr:col>15</xdr:col>
                    <xdr:colOff>673100</xdr:colOff>
                    <xdr:row>46</xdr:row>
                    <xdr:rowOff>25400</xdr:rowOff>
                  </from>
                  <to>
                    <xdr:col>16</xdr:col>
                    <xdr:colOff>0</xdr:colOff>
                    <xdr:row>47</xdr:row>
                    <xdr:rowOff>63500</xdr:rowOff>
                  </to>
                </anchor>
              </controlPr>
            </control>
          </mc:Choice>
        </mc:AlternateContent>
        <mc:AlternateContent xmlns:mc="http://schemas.openxmlformats.org/markup-compatibility/2006">
          <mc:Choice Requires="x14">
            <control shapeId="2126" r:id="rId37" name="Check Box 78">
              <controlPr defaultSize="0" print="0" autoFill="0" autoLine="0" autoPict="0">
                <anchor moveWithCells="1">
                  <from>
                    <xdr:col>7</xdr:col>
                    <xdr:colOff>419100</xdr:colOff>
                    <xdr:row>45</xdr:row>
                    <xdr:rowOff>0</xdr:rowOff>
                  </from>
                  <to>
                    <xdr:col>8</xdr:col>
                    <xdr:colOff>177800</xdr:colOff>
                    <xdr:row>46</xdr:row>
                    <xdr:rowOff>63500</xdr:rowOff>
                  </to>
                </anchor>
              </controlPr>
            </control>
          </mc:Choice>
        </mc:AlternateContent>
        <mc:AlternateContent xmlns:mc="http://schemas.openxmlformats.org/markup-compatibility/2006">
          <mc:Choice Requires="x14">
            <control shapeId="2128" r:id="rId38" name="Check Box 80">
              <controlPr locked="0" defaultSize="0" autoFill="0" autoLine="0" autoPict="0">
                <anchor moveWithCells="1">
                  <from>
                    <xdr:col>7</xdr:col>
                    <xdr:colOff>419100</xdr:colOff>
                    <xdr:row>52</xdr:row>
                    <xdr:rowOff>0</xdr:rowOff>
                  </from>
                  <to>
                    <xdr:col>8</xdr:col>
                    <xdr:colOff>177800</xdr:colOff>
                    <xdr:row>53</xdr:row>
                    <xdr:rowOff>63500</xdr:rowOff>
                  </to>
                </anchor>
              </controlPr>
            </control>
          </mc:Choice>
        </mc:AlternateContent>
        <mc:AlternateContent xmlns:mc="http://schemas.openxmlformats.org/markup-compatibility/2006">
          <mc:Choice Requires="x14">
            <control shapeId="2129" r:id="rId39" name="Check Box 81">
              <controlPr defaultSize="0" autoFill="0" autoLine="0" autoPict="0">
                <anchor moveWithCells="1">
                  <from>
                    <xdr:col>9</xdr:col>
                    <xdr:colOff>673100</xdr:colOff>
                    <xdr:row>54</xdr:row>
                    <xdr:rowOff>25400</xdr:rowOff>
                  </from>
                  <to>
                    <xdr:col>10</xdr:col>
                    <xdr:colOff>0</xdr:colOff>
                    <xdr:row>55</xdr:row>
                    <xdr:rowOff>63500</xdr:rowOff>
                  </to>
                </anchor>
              </controlPr>
            </control>
          </mc:Choice>
        </mc:AlternateContent>
        <mc:AlternateContent xmlns:mc="http://schemas.openxmlformats.org/markup-compatibility/2006">
          <mc:Choice Requires="x14">
            <control shapeId="2130" r:id="rId40" name="Check Box 82">
              <controlPr defaultSize="0" autoFill="0" autoLine="0" autoPict="0">
                <anchor moveWithCells="1">
                  <from>
                    <xdr:col>10</xdr:col>
                    <xdr:colOff>647700</xdr:colOff>
                    <xdr:row>54</xdr:row>
                    <xdr:rowOff>25400</xdr:rowOff>
                  </from>
                  <to>
                    <xdr:col>10</xdr:col>
                    <xdr:colOff>889000</xdr:colOff>
                    <xdr:row>55</xdr:row>
                    <xdr:rowOff>63500</xdr:rowOff>
                  </to>
                </anchor>
              </controlPr>
            </control>
          </mc:Choice>
        </mc:AlternateContent>
        <mc:AlternateContent xmlns:mc="http://schemas.openxmlformats.org/markup-compatibility/2006">
          <mc:Choice Requires="x14">
            <control shapeId="2131" r:id="rId41" name="Check Box 83">
              <controlPr defaultSize="0" autoFill="0" autoLine="0" autoPict="0">
                <anchor moveWithCells="1">
                  <from>
                    <xdr:col>11</xdr:col>
                    <xdr:colOff>660400</xdr:colOff>
                    <xdr:row>54</xdr:row>
                    <xdr:rowOff>25400</xdr:rowOff>
                  </from>
                  <to>
                    <xdr:col>11</xdr:col>
                    <xdr:colOff>901700</xdr:colOff>
                    <xdr:row>55</xdr:row>
                    <xdr:rowOff>38100</xdr:rowOff>
                  </to>
                </anchor>
              </controlPr>
            </control>
          </mc:Choice>
        </mc:AlternateContent>
        <mc:AlternateContent xmlns:mc="http://schemas.openxmlformats.org/markup-compatibility/2006">
          <mc:Choice Requires="x14">
            <control shapeId="2132" r:id="rId42" name="Check Box 84">
              <controlPr defaultSize="0" autoFill="0" autoLine="0" autoPict="0">
                <anchor moveWithCells="1">
                  <from>
                    <xdr:col>12</xdr:col>
                    <xdr:colOff>673100</xdr:colOff>
                    <xdr:row>54</xdr:row>
                    <xdr:rowOff>25400</xdr:rowOff>
                  </from>
                  <to>
                    <xdr:col>13</xdr:col>
                    <xdr:colOff>0</xdr:colOff>
                    <xdr:row>55</xdr:row>
                    <xdr:rowOff>63500</xdr:rowOff>
                  </to>
                </anchor>
              </controlPr>
            </control>
          </mc:Choice>
        </mc:AlternateContent>
        <mc:AlternateContent xmlns:mc="http://schemas.openxmlformats.org/markup-compatibility/2006">
          <mc:Choice Requires="x14">
            <control shapeId="2133" r:id="rId43" name="Check Box 85">
              <controlPr defaultSize="0" autoFill="0" autoLine="0" autoPict="0">
                <anchor moveWithCells="1">
                  <from>
                    <xdr:col>13</xdr:col>
                    <xdr:colOff>673100</xdr:colOff>
                    <xdr:row>54</xdr:row>
                    <xdr:rowOff>25400</xdr:rowOff>
                  </from>
                  <to>
                    <xdr:col>14</xdr:col>
                    <xdr:colOff>0</xdr:colOff>
                    <xdr:row>55</xdr:row>
                    <xdr:rowOff>63500</xdr:rowOff>
                  </to>
                </anchor>
              </controlPr>
            </control>
          </mc:Choice>
        </mc:AlternateContent>
        <mc:AlternateContent xmlns:mc="http://schemas.openxmlformats.org/markup-compatibility/2006">
          <mc:Choice Requires="x14">
            <control shapeId="2134" r:id="rId44" name="Check Box 86">
              <controlPr defaultSize="0" autoFill="0" autoLine="0" autoPict="0">
                <anchor moveWithCells="1">
                  <from>
                    <xdr:col>14</xdr:col>
                    <xdr:colOff>673100</xdr:colOff>
                    <xdr:row>54</xdr:row>
                    <xdr:rowOff>25400</xdr:rowOff>
                  </from>
                  <to>
                    <xdr:col>15</xdr:col>
                    <xdr:colOff>0</xdr:colOff>
                    <xdr:row>55</xdr:row>
                    <xdr:rowOff>38100</xdr:rowOff>
                  </to>
                </anchor>
              </controlPr>
            </control>
          </mc:Choice>
        </mc:AlternateContent>
        <mc:AlternateContent xmlns:mc="http://schemas.openxmlformats.org/markup-compatibility/2006">
          <mc:Choice Requires="x14">
            <control shapeId="2135" r:id="rId45" name="Check Box 87">
              <controlPr defaultSize="0" autoFill="0" autoLine="0" autoPict="0">
                <anchor moveWithCells="1">
                  <from>
                    <xdr:col>15</xdr:col>
                    <xdr:colOff>673100</xdr:colOff>
                    <xdr:row>54</xdr:row>
                    <xdr:rowOff>25400</xdr:rowOff>
                  </from>
                  <to>
                    <xdr:col>16</xdr:col>
                    <xdr:colOff>0</xdr:colOff>
                    <xdr:row>55</xdr:row>
                    <xdr:rowOff>63500</xdr:rowOff>
                  </to>
                </anchor>
              </controlPr>
            </control>
          </mc:Choice>
        </mc:AlternateContent>
        <mc:AlternateContent xmlns:mc="http://schemas.openxmlformats.org/markup-compatibility/2006">
          <mc:Choice Requires="x14">
            <control shapeId="2136" r:id="rId46" name="Check Box 88">
              <controlPr defaultSize="0" print="0" autoFill="0" autoLine="0" autoPict="0">
                <anchor moveWithCells="1">
                  <from>
                    <xdr:col>7</xdr:col>
                    <xdr:colOff>419100</xdr:colOff>
                    <xdr:row>53</xdr:row>
                    <xdr:rowOff>0</xdr:rowOff>
                  </from>
                  <to>
                    <xdr:col>8</xdr:col>
                    <xdr:colOff>177800</xdr:colOff>
                    <xdr:row>54</xdr:row>
                    <xdr:rowOff>63500</xdr:rowOff>
                  </to>
                </anchor>
              </controlPr>
            </control>
          </mc:Choice>
        </mc:AlternateContent>
        <mc:AlternateContent xmlns:mc="http://schemas.openxmlformats.org/markup-compatibility/2006">
          <mc:Choice Requires="x14">
            <control shapeId="2137" r:id="rId47" name="Check Box 89">
              <controlPr locked="0" defaultSize="0" autoFill="0" autoLine="0" autoPict="0">
                <anchor moveWithCells="1">
                  <from>
                    <xdr:col>7</xdr:col>
                    <xdr:colOff>419100</xdr:colOff>
                    <xdr:row>60</xdr:row>
                    <xdr:rowOff>0</xdr:rowOff>
                  </from>
                  <to>
                    <xdr:col>8</xdr:col>
                    <xdr:colOff>177800</xdr:colOff>
                    <xdr:row>61</xdr:row>
                    <xdr:rowOff>63500</xdr:rowOff>
                  </to>
                </anchor>
              </controlPr>
            </control>
          </mc:Choice>
        </mc:AlternateContent>
        <mc:AlternateContent xmlns:mc="http://schemas.openxmlformats.org/markup-compatibility/2006">
          <mc:Choice Requires="x14">
            <control shapeId="2138" r:id="rId48" name="Check Box 90">
              <controlPr defaultSize="0" autoFill="0" autoLine="0" autoPict="0">
                <anchor moveWithCells="1">
                  <from>
                    <xdr:col>9</xdr:col>
                    <xdr:colOff>673100</xdr:colOff>
                    <xdr:row>62</xdr:row>
                    <xdr:rowOff>25400</xdr:rowOff>
                  </from>
                  <to>
                    <xdr:col>10</xdr:col>
                    <xdr:colOff>0</xdr:colOff>
                    <xdr:row>63</xdr:row>
                    <xdr:rowOff>63500</xdr:rowOff>
                  </to>
                </anchor>
              </controlPr>
            </control>
          </mc:Choice>
        </mc:AlternateContent>
        <mc:AlternateContent xmlns:mc="http://schemas.openxmlformats.org/markup-compatibility/2006">
          <mc:Choice Requires="x14">
            <control shapeId="2139" r:id="rId49" name="Check Box 91">
              <controlPr defaultSize="0" autoFill="0" autoLine="0" autoPict="0">
                <anchor moveWithCells="1">
                  <from>
                    <xdr:col>10</xdr:col>
                    <xdr:colOff>647700</xdr:colOff>
                    <xdr:row>62</xdr:row>
                    <xdr:rowOff>25400</xdr:rowOff>
                  </from>
                  <to>
                    <xdr:col>10</xdr:col>
                    <xdr:colOff>889000</xdr:colOff>
                    <xdr:row>63</xdr:row>
                    <xdr:rowOff>63500</xdr:rowOff>
                  </to>
                </anchor>
              </controlPr>
            </control>
          </mc:Choice>
        </mc:AlternateContent>
        <mc:AlternateContent xmlns:mc="http://schemas.openxmlformats.org/markup-compatibility/2006">
          <mc:Choice Requires="x14">
            <control shapeId="2140" r:id="rId50" name="Check Box 92">
              <controlPr defaultSize="0" autoFill="0" autoLine="0" autoPict="0">
                <anchor moveWithCells="1">
                  <from>
                    <xdr:col>11</xdr:col>
                    <xdr:colOff>660400</xdr:colOff>
                    <xdr:row>62</xdr:row>
                    <xdr:rowOff>25400</xdr:rowOff>
                  </from>
                  <to>
                    <xdr:col>11</xdr:col>
                    <xdr:colOff>901700</xdr:colOff>
                    <xdr:row>63</xdr:row>
                    <xdr:rowOff>38100</xdr:rowOff>
                  </to>
                </anchor>
              </controlPr>
            </control>
          </mc:Choice>
        </mc:AlternateContent>
        <mc:AlternateContent xmlns:mc="http://schemas.openxmlformats.org/markup-compatibility/2006">
          <mc:Choice Requires="x14">
            <control shapeId="2141" r:id="rId51" name="Check Box 93">
              <controlPr defaultSize="0" autoFill="0" autoLine="0" autoPict="0">
                <anchor moveWithCells="1">
                  <from>
                    <xdr:col>12</xdr:col>
                    <xdr:colOff>673100</xdr:colOff>
                    <xdr:row>62</xdr:row>
                    <xdr:rowOff>25400</xdr:rowOff>
                  </from>
                  <to>
                    <xdr:col>13</xdr:col>
                    <xdr:colOff>0</xdr:colOff>
                    <xdr:row>63</xdr:row>
                    <xdr:rowOff>63500</xdr:rowOff>
                  </to>
                </anchor>
              </controlPr>
            </control>
          </mc:Choice>
        </mc:AlternateContent>
        <mc:AlternateContent xmlns:mc="http://schemas.openxmlformats.org/markup-compatibility/2006">
          <mc:Choice Requires="x14">
            <control shapeId="2142" r:id="rId52" name="Check Box 94">
              <controlPr defaultSize="0" autoFill="0" autoLine="0" autoPict="0">
                <anchor moveWithCells="1">
                  <from>
                    <xdr:col>13</xdr:col>
                    <xdr:colOff>673100</xdr:colOff>
                    <xdr:row>62</xdr:row>
                    <xdr:rowOff>25400</xdr:rowOff>
                  </from>
                  <to>
                    <xdr:col>14</xdr:col>
                    <xdr:colOff>0</xdr:colOff>
                    <xdr:row>63</xdr:row>
                    <xdr:rowOff>63500</xdr:rowOff>
                  </to>
                </anchor>
              </controlPr>
            </control>
          </mc:Choice>
        </mc:AlternateContent>
        <mc:AlternateContent xmlns:mc="http://schemas.openxmlformats.org/markup-compatibility/2006">
          <mc:Choice Requires="x14">
            <control shapeId="2143" r:id="rId53" name="Check Box 95">
              <controlPr defaultSize="0" autoFill="0" autoLine="0" autoPict="0">
                <anchor moveWithCells="1">
                  <from>
                    <xdr:col>14</xdr:col>
                    <xdr:colOff>673100</xdr:colOff>
                    <xdr:row>62</xdr:row>
                    <xdr:rowOff>25400</xdr:rowOff>
                  </from>
                  <to>
                    <xdr:col>15</xdr:col>
                    <xdr:colOff>0</xdr:colOff>
                    <xdr:row>63</xdr:row>
                    <xdr:rowOff>38100</xdr:rowOff>
                  </to>
                </anchor>
              </controlPr>
            </control>
          </mc:Choice>
        </mc:AlternateContent>
        <mc:AlternateContent xmlns:mc="http://schemas.openxmlformats.org/markup-compatibility/2006">
          <mc:Choice Requires="x14">
            <control shapeId="2144" r:id="rId54" name="Check Box 96">
              <controlPr defaultSize="0" autoFill="0" autoLine="0" autoPict="0">
                <anchor moveWithCells="1">
                  <from>
                    <xdr:col>15</xdr:col>
                    <xdr:colOff>673100</xdr:colOff>
                    <xdr:row>62</xdr:row>
                    <xdr:rowOff>25400</xdr:rowOff>
                  </from>
                  <to>
                    <xdr:col>16</xdr:col>
                    <xdr:colOff>0</xdr:colOff>
                    <xdr:row>63</xdr:row>
                    <xdr:rowOff>63500</xdr:rowOff>
                  </to>
                </anchor>
              </controlPr>
            </control>
          </mc:Choice>
        </mc:AlternateContent>
        <mc:AlternateContent xmlns:mc="http://schemas.openxmlformats.org/markup-compatibility/2006">
          <mc:Choice Requires="x14">
            <control shapeId="2145" r:id="rId55" name="Check Box 97">
              <controlPr defaultSize="0" print="0" autoFill="0" autoLine="0" autoPict="0">
                <anchor moveWithCells="1">
                  <from>
                    <xdr:col>7</xdr:col>
                    <xdr:colOff>419100</xdr:colOff>
                    <xdr:row>61</xdr:row>
                    <xdr:rowOff>0</xdr:rowOff>
                  </from>
                  <to>
                    <xdr:col>8</xdr:col>
                    <xdr:colOff>177800</xdr:colOff>
                    <xdr:row>62</xdr:row>
                    <xdr:rowOff>63500</xdr:rowOff>
                  </to>
                </anchor>
              </controlPr>
            </control>
          </mc:Choice>
        </mc:AlternateContent>
        <mc:AlternateContent xmlns:mc="http://schemas.openxmlformats.org/markup-compatibility/2006">
          <mc:Choice Requires="x14">
            <control shapeId="2146" r:id="rId56" name="Check Box 98">
              <controlPr locked="0" defaultSize="0" autoFill="0" autoLine="0" autoPict="0">
                <anchor moveWithCells="1">
                  <from>
                    <xdr:col>7</xdr:col>
                    <xdr:colOff>419100</xdr:colOff>
                    <xdr:row>68</xdr:row>
                    <xdr:rowOff>0</xdr:rowOff>
                  </from>
                  <to>
                    <xdr:col>8</xdr:col>
                    <xdr:colOff>177800</xdr:colOff>
                    <xdr:row>69</xdr:row>
                    <xdr:rowOff>63500</xdr:rowOff>
                  </to>
                </anchor>
              </controlPr>
            </control>
          </mc:Choice>
        </mc:AlternateContent>
        <mc:AlternateContent xmlns:mc="http://schemas.openxmlformats.org/markup-compatibility/2006">
          <mc:Choice Requires="x14">
            <control shapeId="2147" r:id="rId57" name="Check Box 99">
              <controlPr defaultSize="0" autoFill="0" autoLine="0" autoPict="0">
                <anchor moveWithCells="1">
                  <from>
                    <xdr:col>9</xdr:col>
                    <xdr:colOff>673100</xdr:colOff>
                    <xdr:row>70</xdr:row>
                    <xdr:rowOff>25400</xdr:rowOff>
                  </from>
                  <to>
                    <xdr:col>10</xdr:col>
                    <xdr:colOff>0</xdr:colOff>
                    <xdr:row>71</xdr:row>
                    <xdr:rowOff>63500</xdr:rowOff>
                  </to>
                </anchor>
              </controlPr>
            </control>
          </mc:Choice>
        </mc:AlternateContent>
        <mc:AlternateContent xmlns:mc="http://schemas.openxmlformats.org/markup-compatibility/2006">
          <mc:Choice Requires="x14">
            <control shapeId="2148" r:id="rId58" name="Check Box 100">
              <controlPr defaultSize="0" autoFill="0" autoLine="0" autoPict="0">
                <anchor moveWithCells="1">
                  <from>
                    <xdr:col>10</xdr:col>
                    <xdr:colOff>647700</xdr:colOff>
                    <xdr:row>70</xdr:row>
                    <xdr:rowOff>25400</xdr:rowOff>
                  </from>
                  <to>
                    <xdr:col>10</xdr:col>
                    <xdr:colOff>889000</xdr:colOff>
                    <xdr:row>71</xdr:row>
                    <xdr:rowOff>63500</xdr:rowOff>
                  </to>
                </anchor>
              </controlPr>
            </control>
          </mc:Choice>
        </mc:AlternateContent>
        <mc:AlternateContent xmlns:mc="http://schemas.openxmlformats.org/markup-compatibility/2006">
          <mc:Choice Requires="x14">
            <control shapeId="2149" r:id="rId59" name="Check Box 101">
              <controlPr defaultSize="0" autoFill="0" autoLine="0" autoPict="0">
                <anchor moveWithCells="1">
                  <from>
                    <xdr:col>11</xdr:col>
                    <xdr:colOff>660400</xdr:colOff>
                    <xdr:row>70</xdr:row>
                    <xdr:rowOff>25400</xdr:rowOff>
                  </from>
                  <to>
                    <xdr:col>11</xdr:col>
                    <xdr:colOff>901700</xdr:colOff>
                    <xdr:row>71</xdr:row>
                    <xdr:rowOff>38100</xdr:rowOff>
                  </to>
                </anchor>
              </controlPr>
            </control>
          </mc:Choice>
        </mc:AlternateContent>
        <mc:AlternateContent xmlns:mc="http://schemas.openxmlformats.org/markup-compatibility/2006">
          <mc:Choice Requires="x14">
            <control shapeId="2150" r:id="rId60" name="Check Box 102">
              <controlPr defaultSize="0" autoFill="0" autoLine="0" autoPict="0">
                <anchor moveWithCells="1">
                  <from>
                    <xdr:col>12</xdr:col>
                    <xdr:colOff>673100</xdr:colOff>
                    <xdr:row>70</xdr:row>
                    <xdr:rowOff>25400</xdr:rowOff>
                  </from>
                  <to>
                    <xdr:col>13</xdr:col>
                    <xdr:colOff>0</xdr:colOff>
                    <xdr:row>71</xdr:row>
                    <xdr:rowOff>63500</xdr:rowOff>
                  </to>
                </anchor>
              </controlPr>
            </control>
          </mc:Choice>
        </mc:AlternateContent>
        <mc:AlternateContent xmlns:mc="http://schemas.openxmlformats.org/markup-compatibility/2006">
          <mc:Choice Requires="x14">
            <control shapeId="2151" r:id="rId61" name="Check Box 103">
              <controlPr defaultSize="0" autoFill="0" autoLine="0" autoPict="0">
                <anchor moveWithCells="1">
                  <from>
                    <xdr:col>13</xdr:col>
                    <xdr:colOff>673100</xdr:colOff>
                    <xdr:row>70</xdr:row>
                    <xdr:rowOff>25400</xdr:rowOff>
                  </from>
                  <to>
                    <xdr:col>14</xdr:col>
                    <xdr:colOff>0</xdr:colOff>
                    <xdr:row>71</xdr:row>
                    <xdr:rowOff>63500</xdr:rowOff>
                  </to>
                </anchor>
              </controlPr>
            </control>
          </mc:Choice>
        </mc:AlternateContent>
        <mc:AlternateContent xmlns:mc="http://schemas.openxmlformats.org/markup-compatibility/2006">
          <mc:Choice Requires="x14">
            <control shapeId="2152" r:id="rId62" name="Check Box 104">
              <controlPr defaultSize="0" autoFill="0" autoLine="0" autoPict="0">
                <anchor moveWithCells="1">
                  <from>
                    <xdr:col>14</xdr:col>
                    <xdr:colOff>673100</xdr:colOff>
                    <xdr:row>70</xdr:row>
                    <xdr:rowOff>25400</xdr:rowOff>
                  </from>
                  <to>
                    <xdr:col>15</xdr:col>
                    <xdr:colOff>0</xdr:colOff>
                    <xdr:row>71</xdr:row>
                    <xdr:rowOff>38100</xdr:rowOff>
                  </to>
                </anchor>
              </controlPr>
            </control>
          </mc:Choice>
        </mc:AlternateContent>
        <mc:AlternateContent xmlns:mc="http://schemas.openxmlformats.org/markup-compatibility/2006">
          <mc:Choice Requires="x14">
            <control shapeId="2153" r:id="rId63" name="Check Box 105">
              <controlPr defaultSize="0" autoFill="0" autoLine="0" autoPict="0">
                <anchor moveWithCells="1">
                  <from>
                    <xdr:col>15</xdr:col>
                    <xdr:colOff>673100</xdr:colOff>
                    <xdr:row>70</xdr:row>
                    <xdr:rowOff>25400</xdr:rowOff>
                  </from>
                  <to>
                    <xdr:col>16</xdr:col>
                    <xdr:colOff>0</xdr:colOff>
                    <xdr:row>71</xdr:row>
                    <xdr:rowOff>63500</xdr:rowOff>
                  </to>
                </anchor>
              </controlPr>
            </control>
          </mc:Choice>
        </mc:AlternateContent>
        <mc:AlternateContent xmlns:mc="http://schemas.openxmlformats.org/markup-compatibility/2006">
          <mc:Choice Requires="x14">
            <control shapeId="2154" r:id="rId64" name="Check Box 106">
              <controlPr defaultSize="0" print="0" autoFill="0" autoLine="0" autoPict="0">
                <anchor moveWithCells="1">
                  <from>
                    <xdr:col>7</xdr:col>
                    <xdr:colOff>419100</xdr:colOff>
                    <xdr:row>69</xdr:row>
                    <xdr:rowOff>0</xdr:rowOff>
                  </from>
                  <to>
                    <xdr:col>8</xdr:col>
                    <xdr:colOff>177800</xdr:colOff>
                    <xdr:row>70</xdr:row>
                    <xdr:rowOff>63500</xdr:rowOff>
                  </to>
                </anchor>
              </controlPr>
            </control>
          </mc:Choice>
        </mc:AlternateContent>
        <mc:AlternateContent xmlns:mc="http://schemas.openxmlformats.org/markup-compatibility/2006">
          <mc:Choice Requires="x14">
            <control shapeId="2155" r:id="rId65" name="Check Box 107">
              <controlPr locked="0" defaultSize="0" autoFill="0" autoLine="0" autoPict="0">
                <anchor moveWithCells="1">
                  <from>
                    <xdr:col>7</xdr:col>
                    <xdr:colOff>419100</xdr:colOff>
                    <xdr:row>76</xdr:row>
                    <xdr:rowOff>0</xdr:rowOff>
                  </from>
                  <to>
                    <xdr:col>8</xdr:col>
                    <xdr:colOff>177800</xdr:colOff>
                    <xdr:row>77</xdr:row>
                    <xdr:rowOff>63500</xdr:rowOff>
                  </to>
                </anchor>
              </controlPr>
            </control>
          </mc:Choice>
        </mc:AlternateContent>
        <mc:AlternateContent xmlns:mc="http://schemas.openxmlformats.org/markup-compatibility/2006">
          <mc:Choice Requires="x14">
            <control shapeId="2156" r:id="rId66" name="Check Box 108">
              <controlPr defaultSize="0" autoFill="0" autoLine="0" autoPict="0">
                <anchor moveWithCells="1">
                  <from>
                    <xdr:col>9</xdr:col>
                    <xdr:colOff>673100</xdr:colOff>
                    <xdr:row>78</xdr:row>
                    <xdr:rowOff>25400</xdr:rowOff>
                  </from>
                  <to>
                    <xdr:col>10</xdr:col>
                    <xdr:colOff>0</xdr:colOff>
                    <xdr:row>79</xdr:row>
                    <xdr:rowOff>63500</xdr:rowOff>
                  </to>
                </anchor>
              </controlPr>
            </control>
          </mc:Choice>
        </mc:AlternateContent>
        <mc:AlternateContent xmlns:mc="http://schemas.openxmlformats.org/markup-compatibility/2006">
          <mc:Choice Requires="x14">
            <control shapeId="2157" r:id="rId67" name="Check Box 109">
              <controlPr defaultSize="0" autoFill="0" autoLine="0" autoPict="0">
                <anchor moveWithCells="1">
                  <from>
                    <xdr:col>10</xdr:col>
                    <xdr:colOff>647700</xdr:colOff>
                    <xdr:row>78</xdr:row>
                    <xdr:rowOff>25400</xdr:rowOff>
                  </from>
                  <to>
                    <xdr:col>10</xdr:col>
                    <xdr:colOff>889000</xdr:colOff>
                    <xdr:row>79</xdr:row>
                    <xdr:rowOff>63500</xdr:rowOff>
                  </to>
                </anchor>
              </controlPr>
            </control>
          </mc:Choice>
        </mc:AlternateContent>
        <mc:AlternateContent xmlns:mc="http://schemas.openxmlformats.org/markup-compatibility/2006">
          <mc:Choice Requires="x14">
            <control shapeId="2158" r:id="rId68" name="Check Box 110">
              <controlPr defaultSize="0" autoFill="0" autoLine="0" autoPict="0">
                <anchor moveWithCells="1">
                  <from>
                    <xdr:col>11</xdr:col>
                    <xdr:colOff>660400</xdr:colOff>
                    <xdr:row>78</xdr:row>
                    <xdr:rowOff>25400</xdr:rowOff>
                  </from>
                  <to>
                    <xdr:col>11</xdr:col>
                    <xdr:colOff>901700</xdr:colOff>
                    <xdr:row>79</xdr:row>
                    <xdr:rowOff>38100</xdr:rowOff>
                  </to>
                </anchor>
              </controlPr>
            </control>
          </mc:Choice>
        </mc:AlternateContent>
        <mc:AlternateContent xmlns:mc="http://schemas.openxmlformats.org/markup-compatibility/2006">
          <mc:Choice Requires="x14">
            <control shapeId="2159" r:id="rId69" name="Check Box 111">
              <controlPr defaultSize="0" autoFill="0" autoLine="0" autoPict="0">
                <anchor moveWithCells="1">
                  <from>
                    <xdr:col>12</xdr:col>
                    <xdr:colOff>673100</xdr:colOff>
                    <xdr:row>78</xdr:row>
                    <xdr:rowOff>25400</xdr:rowOff>
                  </from>
                  <to>
                    <xdr:col>13</xdr:col>
                    <xdr:colOff>0</xdr:colOff>
                    <xdr:row>79</xdr:row>
                    <xdr:rowOff>63500</xdr:rowOff>
                  </to>
                </anchor>
              </controlPr>
            </control>
          </mc:Choice>
        </mc:AlternateContent>
        <mc:AlternateContent xmlns:mc="http://schemas.openxmlformats.org/markup-compatibility/2006">
          <mc:Choice Requires="x14">
            <control shapeId="2160" r:id="rId70" name="Check Box 112">
              <controlPr defaultSize="0" autoFill="0" autoLine="0" autoPict="0">
                <anchor moveWithCells="1">
                  <from>
                    <xdr:col>13</xdr:col>
                    <xdr:colOff>673100</xdr:colOff>
                    <xdr:row>78</xdr:row>
                    <xdr:rowOff>25400</xdr:rowOff>
                  </from>
                  <to>
                    <xdr:col>14</xdr:col>
                    <xdr:colOff>0</xdr:colOff>
                    <xdr:row>79</xdr:row>
                    <xdr:rowOff>63500</xdr:rowOff>
                  </to>
                </anchor>
              </controlPr>
            </control>
          </mc:Choice>
        </mc:AlternateContent>
        <mc:AlternateContent xmlns:mc="http://schemas.openxmlformats.org/markup-compatibility/2006">
          <mc:Choice Requires="x14">
            <control shapeId="2161" r:id="rId71" name="Check Box 113">
              <controlPr defaultSize="0" autoFill="0" autoLine="0" autoPict="0">
                <anchor moveWithCells="1">
                  <from>
                    <xdr:col>14</xdr:col>
                    <xdr:colOff>673100</xdr:colOff>
                    <xdr:row>78</xdr:row>
                    <xdr:rowOff>25400</xdr:rowOff>
                  </from>
                  <to>
                    <xdr:col>15</xdr:col>
                    <xdr:colOff>0</xdr:colOff>
                    <xdr:row>79</xdr:row>
                    <xdr:rowOff>38100</xdr:rowOff>
                  </to>
                </anchor>
              </controlPr>
            </control>
          </mc:Choice>
        </mc:AlternateContent>
        <mc:AlternateContent xmlns:mc="http://schemas.openxmlformats.org/markup-compatibility/2006">
          <mc:Choice Requires="x14">
            <control shapeId="2162" r:id="rId72" name="Check Box 114">
              <controlPr defaultSize="0" autoFill="0" autoLine="0" autoPict="0">
                <anchor moveWithCells="1">
                  <from>
                    <xdr:col>15</xdr:col>
                    <xdr:colOff>673100</xdr:colOff>
                    <xdr:row>78</xdr:row>
                    <xdr:rowOff>25400</xdr:rowOff>
                  </from>
                  <to>
                    <xdr:col>16</xdr:col>
                    <xdr:colOff>0</xdr:colOff>
                    <xdr:row>79</xdr:row>
                    <xdr:rowOff>63500</xdr:rowOff>
                  </to>
                </anchor>
              </controlPr>
            </control>
          </mc:Choice>
        </mc:AlternateContent>
        <mc:AlternateContent xmlns:mc="http://schemas.openxmlformats.org/markup-compatibility/2006">
          <mc:Choice Requires="x14">
            <control shapeId="2163" r:id="rId73" name="Check Box 115">
              <controlPr defaultSize="0" print="0" autoFill="0" autoLine="0" autoPict="0">
                <anchor moveWithCells="1">
                  <from>
                    <xdr:col>7</xdr:col>
                    <xdr:colOff>419100</xdr:colOff>
                    <xdr:row>77</xdr:row>
                    <xdr:rowOff>0</xdr:rowOff>
                  </from>
                  <to>
                    <xdr:col>8</xdr:col>
                    <xdr:colOff>177800</xdr:colOff>
                    <xdr:row>78</xdr:row>
                    <xdr:rowOff>63500</xdr:rowOff>
                  </to>
                </anchor>
              </controlPr>
            </control>
          </mc:Choice>
        </mc:AlternateContent>
        <mc:AlternateContent xmlns:mc="http://schemas.openxmlformats.org/markup-compatibility/2006">
          <mc:Choice Requires="x14">
            <control shapeId="2164" r:id="rId74" name="Check Box 116">
              <controlPr locked="0" defaultSize="0" autoFill="0" autoLine="0" autoPict="0">
                <anchor moveWithCells="1">
                  <from>
                    <xdr:col>7</xdr:col>
                    <xdr:colOff>419100</xdr:colOff>
                    <xdr:row>84</xdr:row>
                    <xdr:rowOff>0</xdr:rowOff>
                  </from>
                  <to>
                    <xdr:col>8</xdr:col>
                    <xdr:colOff>177800</xdr:colOff>
                    <xdr:row>85</xdr:row>
                    <xdr:rowOff>63500</xdr:rowOff>
                  </to>
                </anchor>
              </controlPr>
            </control>
          </mc:Choice>
        </mc:AlternateContent>
        <mc:AlternateContent xmlns:mc="http://schemas.openxmlformats.org/markup-compatibility/2006">
          <mc:Choice Requires="x14">
            <control shapeId="2165" r:id="rId75" name="Check Box 117">
              <controlPr defaultSize="0" autoFill="0" autoLine="0" autoPict="0">
                <anchor moveWithCells="1">
                  <from>
                    <xdr:col>9</xdr:col>
                    <xdr:colOff>673100</xdr:colOff>
                    <xdr:row>86</xdr:row>
                    <xdr:rowOff>25400</xdr:rowOff>
                  </from>
                  <to>
                    <xdr:col>10</xdr:col>
                    <xdr:colOff>0</xdr:colOff>
                    <xdr:row>87</xdr:row>
                    <xdr:rowOff>63500</xdr:rowOff>
                  </to>
                </anchor>
              </controlPr>
            </control>
          </mc:Choice>
        </mc:AlternateContent>
        <mc:AlternateContent xmlns:mc="http://schemas.openxmlformats.org/markup-compatibility/2006">
          <mc:Choice Requires="x14">
            <control shapeId="2166" r:id="rId76" name="Check Box 118">
              <controlPr defaultSize="0" autoFill="0" autoLine="0" autoPict="0">
                <anchor moveWithCells="1">
                  <from>
                    <xdr:col>10</xdr:col>
                    <xdr:colOff>647700</xdr:colOff>
                    <xdr:row>86</xdr:row>
                    <xdr:rowOff>25400</xdr:rowOff>
                  </from>
                  <to>
                    <xdr:col>10</xdr:col>
                    <xdr:colOff>889000</xdr:colOff>
                    <xdr:row>87</xdr:row>
                    <xdr:rowOff>63500</xdr:rowOff>
                  </to>
                </anchor>
              </controlPr>
            </control>
          </mc:Choice>
        </mc:AlternateContent>
        <mc:AlternateContent xmlns:mc="http://schemas.openxmlformats.org/markup-compatibility/2006">
          <mc:Choice Requires="x14">
            <control shapeId="2167" r:id="rId77" name="Check Box 119">
              <controlPr defaultSize="0" autoFill="0" autoLine="0" autoPict="0">
                <anchor moveWithCells="1">
                  <from>
                    <xdr:col>11</xdr:col>
                    <xdr:colOff>660400</xdr:colOff>
                    <xdr:row>86</xdr:row>
                    <xdr:rowOff>25400</xdr:rowOff>
                  </from>
                  <to>
                    <xdr:col>11</xdr:col>
                    <xdr:colOff>901700</xdr:colOff>
                    <xdr:row>87</xdr:row>
                    <xdr:rowOff>38100</xdr:rowOff>
                  </to>
                </anchor>
              </controlPr>
            </control>
          </mc:Choice>
        </mc:AlternateContent>
        <mc:AlternateContent xmlns:mc="http://schemas.openxmlformats.org/markup-compatibility/2006">
          <mc:Choice Requires="x14">
            <control shapeId="2168" r:id="rId78" name="Check Box 120">
              <controlPr defaultSize="0" autoFill="0" autoLine="0" autoPict="0">
                <anchor moveWithCells="1">
                  <from>
                    <xdr:col>12</xdr:col>
                    <xdr:colOff>673100</xdr:colOff>
                    <xdr:row>86</xdr:row>
                    <xdr:rowOff>25400</xdr:rowOff>
                  </from>
                  <to>
                    <xdr:col>13</xdr:col>
                    <xdr:colOff>0</xdr:colOff>
                    <xdr:row>87</xdr:row>
                    <xdr:rowOff>63500</xdr:rowOff>
                  </to>
                </anchor>
              </controlPr>
            </control>
          </mc:Choice>
        </mc:AlternateContent>
        <mc:AlternateContent xmlns:mc="http://schemas.openxmlformats.org/markup-compatibility/2006">
          <mc:Choice Requires="x14">
            <control shapeId="2169" r:id="rId79" name="Check Box 121">
              <controlPr defaultSize="0" autoFill="0" autoLine="0" autoPict="0">
                <anchor moveWithCells="1">
                  <from>
                    <xdr:col>13</xdr:col>
                    <xdr:colOff>673100</xdr:colOff>
                    <xdr:row>86</xdr:row>
                    <xdr:rowOff>25400</xdr:rowOff>
                  </from>
                  <to>
                    <xdr:col>14</xdr:col>
                    <xdr:colOff>0</xdr:colOff>
                    <xdr:row>87</xdr:row>
                    <xdr:rowOff>63500</xdr:rowOff>
                  </to>
                </anchor>
              </controlPr>
            </control>
          </mc:Choice>
        </mc:AlternateContent>
        <mc:AlternateContent xmlns:mc="http://schemas.openxmlformats.org/markup-compatibility/2006">
          <mc:Choice Requires="x14">
            <control shapeId="2170" r:id="rId80" name="Check Box 122">
              <controlPr defaultSize="0" autoFill="0" autoLine="0" autoPict="0">
                <anchor moveWithCells="1">
                  <from>
                    <xdr:col>14</xdr:col>
                    <xdr:colOff>673100</xdr:colOff>
                    <xdr:row>86</xdr:row>
                    <xdr:rowOff>25400</xdr:rowOff>
                  </from>
                  <to>
                    <xdr:col>15</xdr:col>
                    <xdr:colOff>0</xdr:colOff>
                    <xdr:row>87</xdr:row>
                    <xdr:rowOff>38100</xdr:rowOff>
                  </to>
                </anchor>
              </controlPr>
            </control>
          </mc:Choice>
        </mc:AlternateContent>
        <mc:AlternateContent xmlns:mc="http://schemas.openxmlformats.org/markup-compatibility/2006">
          <mc:Choice Requires="x14">
            <control shapeId="2171" r:id="rId81" name="Check Box 123">
              <controlPr defaultSize="0" autoFill="0" autoLine="0" autoPict="0">
                <anchor moveWithCells="1">
                  <from>
                    <xdr:col>15</xdr:col>
                    <xdr:colOff>673100</xdr:colOff>
                    <xdr:row>86</xdr:row>
                    <xdr:rowOff>25400</xdr:rowOff>
                  </from>
                  <to>
                    <xdr:col>16</xdr:col>
                    <xdr:colOff>0</xdr:colOff>
                    <xdr:row>87</xdr:row>
                    <xdr:rowOff>63500</xdr:rowOff>
                  </to>
                </anchor>
              </controlPr>
            </control>
          </mc:Choice>
        </mc:AlternateContent>
        <mc:AlternateContent xmlns:mc="http://schemas.openxmlformats.org/markup-compatibility/2006">
          <mc:Choice Requires="x14">
            <control shapeId="2172" r:id="rId82" name="Check Box 124">
              <controlPr defaultSize="0" print="0" autoFill="0" autoLine="0" autoPict="0">
                <anchor moveWithCells="1">
                  <from>
                    <xdr:col>7</xdr:col>
                    <xdr:colOff>419100</xdr:colOff>
                    <xdr:row>85</xdr:row>
                    <xdr:rowOff>0</xdr:rowOff>
                  </from>
                  <to>
                    <xdr:col>8</xdr:col>
                    <xdr:colOff>177800</xdr:colOff>
                    <xdr:row>86</xdr:row>
                    <xdr:rowOff>63500</xdr:rowOff>
                  </to>
                </anchor>
              </controlPr>
            </control>
          </mc:Choice>
        </mc:AlternateContent>
        <mc:AlternateContent xmlns:mc="http://schemas.openxmlformats.org/markup-compatibility/2006">
          <mc:Choice Requires="x14">
            <control shapeId="2174" r:id="rId83" name="Check Box 126">
              <controlPr locked="0" defaultSize="0" autoFill="0" autoLine="0" autoPict="0">
                <anchor moveWithCells="1">
                  <from>
                    <xdr:col>7</xdr:col>
                    <xdr:colOff>419100</xdr:colOff>
                    <xdr:row>92</xdr:row>
                    <xdr:rowOff>0</xdr:rowOff>
                  </from>
                  <to>
                    <xdr:col>8</xdr:col>
                    <xdr:colOff>177800</xdr:colOff>
                    <xdr:row>93</xdr:row>
                    <xdr:rowOff>63500</xdr:rowOff>
                  </to>
                </anchor>
              </controlPr>
            </control>
          </mc:Choice>
        </mc:AlternateContent>
        <mc:AlternateContent xmlns:mc="http://schemas.openxmlformats.org/markup-compatibility/2006">
          <mc:Choice Requires="x14">
            <control shapeId="2175" r:id="rId84" name="Check Box 127">
              <controlPr defaultSize="0" autoFill="0" autoLine="0" autoPict="0">
                <anchor moveWithCells="1">
                  <from>
                    <xdr:col>9</xdr:col>
                    <xdr:colOff>673100</xdr:colOff>
                    <xdr:row>94</xdr:row>
                    <xdr:rowOff>25400</xdr:rowOff>
                  </from>
                  <to>
                    <xdr:col>10</xdr:col>
                    <xdr:colOff>0</xdr:colOff>
                    <xdr:row>95</xdr:row>
                    <xdr:rowOff>63500</xdr:rowOff>
                  </to>
                </anchor>
              </controlPr>
            </control>
          </mc:Choice>
        </mc:AlternateContent>
        <mc:AlternateContent xmlns:mc="http://schemas.openxmlformats.org/markup-compatibility/2006">
          <mc:Choice Requires="x14">
            <control shapeId="2176" r:id="rId85" name="Check Box 128">
              <controlPr defaultSize="0" autoFill="0" autoLine="0" autoPict="0">
                <anchor moveWithCells="1">
                  <from>
                    <xdr:col>10</xdr:col>
                    <xdr:colOff>647700</xdr:colOff>
                    <xdr:row>94</xdr:row>
                    <xdr:rowOff>25400</xdr:rowOff>
                  </from>
                  <to>
                    <xdr:col>10</xdr:col>
                    <xdr:colOff>889000</xdr:colOff>
                    <xdr:row>95</xdr:row>
                    <xdr:rowOff>63500</xdr:rowOff>
                  </to>
                </anchor>
              </controlPr>
            </control>
          </mc:Choice>
        </mc:AlternateContent>
        <mc:AlternateContent xmlns:mc="http://schemas.openxmlformats.org/markup-compatibility/2006">
          <mc:Choice Requires="x14">
            <control shapeId="2177" r:id="rId86" name="Check Box 129">
              <controlPr defaultSize="0" autoFill="0" autoLine="0" autoPict="0">
                <anchor moveWithCells="1">
                  <from>
                    <xdr:col>11</xdr:col>
                    <xdr:colOff>660400</xdr:colOff>
                    <xdr:row>94</xdr:row>
                    <xdr:rowOff>25400</xdr:rowOff>
                  </from>
                  <to>
                    <xdr:col>11</xdr:col>
                    <xdr:colOff>901700</xdr:colOff>
                    <xdr:row>95</xdr:row>
                    <xdr:rowOff>38100</xdr:rowOff>
                  </to>
                </anchor>
              </controlPr>
            </control>
          </mc:Choice>
        </mc:AlternateContent>
        <mc:AlternateContent xmlns:mc="http://schemas.openxmlformats.org/markup-compatibility/2006">
          <mc:Choice Requires="x14">
            <control shapeId="2178" r:id="rId87" name="Check Box 130">
              <controlPr defaultSize="0" autoFill="0" autoLine="0" autoPict="0">
                <anchor moveWithCells="1">
                  <from>
                    <xdr:col>12</xdr:col>
                    <xdr:colOff>673100</xdr:colOff>
                    <xdr:row>94</xdr:row>
                    <xdr:rowOff>25400</xdr:rowOff>
                  </from>
                  <to>
                    <xdr:col>13</xdr:col>
                    <xdr:colOff>0</xdr:colOff>
                    <xdr:row>95</xdr:row>
                    <xdr:rowOff>63500</xdr:rowOff>
                  </to>
                </anchor>
              </controlPr>
            </control>
          </mc:Choice>
        </mc:AlternateContent>
        <mc:AlternateContent xmlns:mc="http://schemas.openxmlformats.org/markup-compatibility/2006">
          <mc:Choice Requires="x14">
            <control shapeId="2179" r:id="rId88" name="Check Box 131">
              <controlPr defaultSize="0" autoFill="0" autoLine="0" autoPict="0">
                <anchor moveWithCells="1">
                  <from>
                    <xdr:col>13</xdr:col>
                    <xdr:colOff>673100</xdr:colOff>
                    <xdr:row>94</xdr:row>
                    <xdr:rowOff>25400</xdr:rowOff>
                  </from>
                  <to>
                    <xdr:col>14</xdr:col>
                    <xdr:colOff>0</xdr:colOff>
                    <xdr:row>95</xdr:row>
                    <xdr:rowOff>63500</xdr:rowOff>
                  </to>
                </anchor>
              </controlPr>
            </control>
          </mc:Choice>
        </mc:AlternateContent>
        <mc:AlternateContent xmlns:mc="http://schemas.openxmlformats.org/markup-compatibility/2006">
          <mc:Choice Requires="x14">
            <control shapeId="2180" r:id="rId89" name="Check Box 132">
              <controlPr defaultSize="0" autoFill="0" autoLine="0" autoPict="0">
                <anchor moveWithCells="1">
                  <from>
                    <xdr:col>14</xdr:col>
                    <xdr:colOff>673100</xdr:colOff>
                    <xdr:row>94</xdr:row>
                    <xdr:rowOff>25400</xdr:rowOff>
                  </from>
                  <to>
                    <xdr:col>15</xdr:col>
                    <xdr:colOff>0</xdr:colOff>
                    <xdr:row>95</xdr:row>
                    <xdr:rowOff>38100</xdr:rowOff>
                  </to>
                </anchor>
              </controlPr>
            </control>
          </mc:Choice>
        </mc:AlternateContent>
        <mc:AlternateContent xmlns:mc="http://schemas.openxmlformats.org/markup-compatibility/2006">
          <mc:Choice Requires="x14">
            <control shapeId="2181" r:id="rId90" name="Check Box 133">
              <controlPr defaultSize="0" autoFill="0" autoLine="0" autoPict="0">
                <anchor moveWithCells="1">
                  <from>
                    <xdr:col>15</xdr:col>
                    <xdr:colOff>673100</xdr:colOff>
                    <xdr:row>94</xdr:row>
                    <xdr:rowOff>25400</xdr:rowOff>
                  </from>
                  <to>
                    <xdr:col>16</xdr:col>
                    <xdr:colOff>0</xdr:colOff>
                    <xdr:row>95</xdr:row>
                    <xdr:rowOff>63500</xdr:rowOff>
                  </to>
                </anchor>
              </controlPr>
            </control>
          </mc:Choice>
        </mc:AlternateContent>
        <mc:AlternateContent xmlns:mc="http://schemas.openxmlformats.org/markup-compatibility/2006">
          <mc:Choice Requires="x14">
            <control shapeId="2182" r:id="rId91" name="Check Box 134">
              <controlPr defaultSize="0" print="0" autoFill="0" autoLine="0" autoPict="0">
                <anchor moveWithCells="1">
                  <from>
                    <xdr:col>7</xdr:col>
                    <xdr:colOff>419100</xdr:colOff>
                    <xdr:row>93</xdr:row>
                    <xdr:rowOff>0</xdr:rowOff>
                  </from>
                  <to>
                    <xdr:col>8</xdr:col>
                    <xdr:colOff>177800</xdr:colOff>
                    <xdr:row>94</xdr:row>
                    <xdr:rowOff>63500</xdr:rowOff>
                  </to>
                </anchor>
              </controlPr>
            </control>
          </mc:Choice>
        </mc:AlternateContent>
        <mc:AlternateContent xmlns:mc="http://schemas.openxmlformats.org/markup-compatibility/2006">
          <mc:Choice Requires="x14">
            <control shapeId="2183" r:id="rId92" name="Check Box 135">
              <controlPr locked="0" defaultSize="0" autoFill="0" autoLine="0" autoPict="0">
                <anchor moveWithCells="1">
                  <from>
                    <xdr:col>7</xdr:col>
                    <xdr:colOff>419100</xdr:colOff>
                    <xdr:row>100</xdr:row>
                    <xdr:rowOff>0</xdr:rowOff>
                  </from>
                  <to>
                    <xdr:col>8</xdr:col>
                    <xdr:colOff>177800</xdr:colOff>
                    <xdr:row>101</xdr:row>
                    <xdr:rowOff>63500</xdr:rowOff>
                  </to>
                </anchor>
              </controlPr>
            </control>
          </mc:Choice>
        </mc:AlternateContent>
        <mc:AlternateContent xmlns:mc="http://schemas.openxmlformats.org/markup-compatibility/2006">
          <mc:Choice Requires="x14">
            <control shapeId="2184" r:id="rId93" name="Check Box 136">
              <controlPr defaultSize="0" autoFill="0" autoLine="0" autoPict="0">
                <anchor moveWithCells="1">
                  <from>
                    <xdr:col>9</xdr:col>
                    <xdr:colOff>673100</xdr:colOff>
                    <xdr:row>102</xdr:row>
                    <xdr:rowOff>25400</xdr:rowOff>
                  </from>
                  <to>
                    <xdr:col>10</xdr:col>
                    <xdr:colOff>0</xdr:colOff>
                    <xdr:row>103</xdr:row>
                    <xdr:rowOff>63500</xdr:rowOff>
                  </to>
                </anchor>
              </controlPr>
            </control>
          </mc:Choice>
        </mc:AlternateContent>
        <mc:AlternateContent xmlns:mc="http://schemas.openxmlformats.org/markup-compatibility/2006">
          <mc:Choice Requires="x14">
            <control shapeId="2185" r:id="rId94" name="Check Box 137">
              <controlPr defaultSize="0" autoFill="0" autoLine="0" autoPict="0">
                <anchor moveWithCells="1">
                  <from>
                    <xdr:col>10</xdr:col>
                    <xdr:colOff>647700</xdr:colOff>
                    <xdr:row>102</xdr:row>
                    <xdr:rowOff>25400</xdr:rowOff>
                  </from>
                  <to>
                    <xdr:col>10</xdr:col>
                    <xdr:colOff>889000</xdr:colOff>
                    <xdr:row>103</xdr:row>
                    <xdr:rowOff>63500</xdr:rowOff>
                  </to>
                </anchor>
              </controlPr>
            </control>
          </mc:Choice>
        </mc:AlternateContent>
        <mc:AlternateContent xmlns:mc="http://schemas.openxmlformats.org/markup-compatibility/2006">
          <mc:Choice Requires="x14">
            <control shapeId="2186" r:id="rId95" name="Check Box 138">
              <controlPr defaultSize="0" autoFill="0" autoLine="0" autoPict="0">
                <anchor moveWithCells="1">
                  <from>
                    <xdr:col>11</xdr:col>
                    <xdr:colOff>660400</xdr:colOff>
                    <xdr:row>102</xdr:row>
                    <xdr:rowOff>25400</xdr:rowOff>
                  </from>
                  <to>
                    <xdr:col>11</xdr:col>
                    <xdr:colOff>901700</xdr:colOff>
                    <xdr:row>103</xdr:row>
                    <xdr:rowOff>38100</xdr:rowOff>
                  </to>
                </anchor>
              </controlPr>
            </control>
          </mc:Choice>
        </mc:AlternateContent>
        <mc:AlternateContent xmlns:mc="http://schemas.openxmlformats.org/markup-compatibility/2006">
          <mc:Choice Requires="x14">
            <control shapeId="2187" r:id="rId96" name="Check Box 139">
              <controlPr defaultSize="0" autoFill="0" autoLine="0" autoPict="0">
                <anchor moveWithCells="1">
                  <from>
                    <xdr:col>12</xdr:col>
                    <xdr:colOff>673100</xdr:colOff>
                    <xdr:row>102</xdr:row>
                    <xdr:rowOff>25400</xdr:rowOff>
                  </from>
                  <to>
                    <xdr:col>13</xdr:col>
                    <xdr:colOff>0</xdr:colOff>
                    <xdr:row>103</xdr:row>
                    <xdr:rowOff>63500</xdr:rowOff>
                  </to>
                </anchor>
              </controlPr>
            </control>
          </mc:Choice>
        </mc:AlternateContent>
        <mc:AlternateContent xmlns:mc="http://schemas.openxmlformats.org/markup-compatibility/2006">
          <mc:Choice Requires="x14">
            <control shapeId="2188" r:id="rId97" name="Check Box 140">
              <controlPr defaultSize="0" autoFill="0" autoLine="0" autoPict="0">
                <anchor moveWithCells="1">
                  <from>
                    <xdr:col>13</xdr:col>
                    <xdr:colOff>673100</xdr:colOff>
                    <xdr:row>102</xdr:row>
                    <xdr:rowOff>25400</xdr:rowOff>
                  </from>
                  <to>
                    <xdr:col>14</xdr:col>
                    <xdr:colOff>0</xdr:colOff>
                    <xdr:row>103</xdr:row>
                    <xdr:rowOff>63500</xdr:rowOff>
                  </to>
                </anchor>
              </controlPr>
            </control>
          </mc:Choice>
        </mc:AlternateContent>
        <mc:AlternateContent xmlns:mc="http://schemas.openxmlformats.org/markup-compatibility/2006">
          <mc:Choice Requires="x14">
            <control shapeId="2189" r:id="rId98" name="Check Box 141">
              <controlPr defaultSize="0" autoFill="0" autoLine="0" autoPict="0">
                <anchor moveWithCells="1">
                  <from>
                    <xdr:col>14</xdr:col>
                    <xdr:colOff>673100</xdr:colOff>
                    <xdr:row>102</xdr:row>
                    <xdr:rowOff>25400</xdr:rowOff>
                  </from>
                  <to>
                    <xdr:col>15</xdr:col>
                    <xdr:colOff>0</xdr:colOff>
                    <xdr:row>103</xdr:row>
                    <xdr:rowOff>38100</xdr:rowOff>
                  </to>
                </anchor>
              </controlPr>
            </control>
          </mc:Choice>
        </mc:AlternateContent>
        <mc:AlternateContent xmlns:mc="http://schemas.openxmlformats.org/markup-compatibility/2006">
          <mc:Choice Requires="x14">
            <control shapeId="2190" r:id="rId99" name="Check Box 142">
              <controlPr defaultSize="0" autoFill="0" autoLine="0" autoPict="0">
                <anchor moveWithCells="1">
                  <from>
                    <xdr:col>15</xdr:col>
                    <xdr:colOff>673100</xdr:colOff>
                    <xdr:row>102</xdr:row>
                    <xdr:rowOff>25400</xdr:rowOff>
                  </from>
                  <to>
                    <xdr:col>16</xdr:col>
                    <xdr:colOff>0</xdr:colOff>
                    <xdr:row>103</xdr:row>
                    <xdr:rowOff>63500</xdr:rowOff>
                  </to>
                </anchor>
              </controlPr>
            </control>
          </mc:Choice>
        </mc:AlternateContent>
        <mc:AlternateContent xmlns:mc="http://schemas.openxmlformats.org/markup-compatibility/2006">
          <mc:Choice Requires="x14">
            <control shapeId="2191" r:id="rId100" name="Check Box 143">
              <controlPr defaultSize="0" print="0" autoFill="0" autoLine="0" autoPict="0">
                <anchor moveWithCells="1">
                  <from>
                    <xdr:col>7</xdr:col>
                    <xdr:colOff>419100</xdr:colOff>
                    <xdr:row>101</xdr:row>
                    <xdr:rowOff>0</xdr:rowOff>
                  </from>
                  <to>
                    <xdr:col>8</xdr:col>
                    <xdr:colOff>177800</xdr:colOff>
                    <xdr:row>102</xdr:row>
                    <xdr:rowOff>63500</xdr:rowOff>
                  </to>
                </anchor>
              </controlPr>
            </control>
          </mc:Choice>
        </mc:AlternateContent>
        <mc:AlternateContent xmlns:mc="http://schemas.openxmlformats.org/markup-compatibility/2006">
          <mc:Choice Requires="x14">
            <control shapeId="2192" r:id="rId101" name="Check Box 144">
              <controlPr locked="0" defaultSize="0" autoFill="0" autoLine="0" autoPict="0">
                <anchor moveWithCells="1">
                  <from>
                    <xdr:col>7</xdr:col>
                    <xdr:colOff>419100</xdr:colOff>
                    <xdr:row>108</xdr:row>
                    <xdr:rowOff>0</xdr:rowOff>
                  </from>
                  <to>
                    <xdr:col>8</xdr:col>
                    <xdr:colOff>177800</xdr:colOff>
                    <xdr:row>109</xdr:row>
                    <xdr:rowOff>63500</xdr:rowOff>
                  </to>
                </anchor>
              </controlPr>
            </control>
          </mc:Choice>
        </mc:AlternateContent>
        <mc:AlternateContent xmlns:mc="http://schemas.openxmlformats.org/markup-compatibility/2006">
          <mc:Choice Requires="x14">
            <control shapeId="2193" r:id="rId102" name="Check Box 145">
              <controlPr defaultSize="0" autoFill="0" autoLine="0" autoPict="0">
                <anchor moveWithCells="1">
                  <from>
                    <xdr:col>9</xdr:col>
                    <xdr:colOff>673100</xdr:colOff>
                    <xdr:row>110</xdr:row>
                    <xdr:rowOff>25400</xdr:rowOff>
                  </from>
                  <to>
                    <xdr:col>10</xdr:col>
                    <xdr:colOff>0</xdr:colOff>
                    <xdr:row>111</xdr:row>
                    <xdr:rowOff>63500</xdr:rowOff>
                  </to>
                </anchor>
              </controlPr>
            </control>
          </mc:Choice>
        </mc:AlternateContent>
        <mc:AlternateContent xmlns:mc="http://schemas.openxmlformats.org/markup-compatibility/2006">
          <mc:Choice Requires="x14">
            <control shapeId="2194" r:id="rId103" name="Check Box 146">
              <controlPr defaultSize="0" autoFill="0" autoLine="0" autoPict="0">
                <anchor moveWithCells="1">
                  <from>
                    <xdr:col>10</xdr:col>
                    <xdr:colOff>647700</xdr:colOff>
                    <xdr:row>110</xdr:row>
                    <xdr:rowOff>25400</xdr:rowOff>
                  </from>
                  <to>
                    <xdr:col>10</xdr:col>
                    <xdr:colOff>889000</xdr:colOff>
                    <xdr:row>111</xdr:row>
                    <xdr:rowOff>63500</xdr:rowOff>
                  </to>
                </anchor>
              </controlPr>
            </control>
          </mc:Choice>
        </mc:AlternateContent>
        <mc:AlternateContent xmlns:mc="http://schemas.openxmlformats.org/markup-compatibility/2006">
          <mc:Choice Requires="x14">
            <control shapeId="2195" r:id="rId104" name="Check Box 147">
              <controlPr defaultSize="0" autoFill="0" autoLine="0" autoPict="0">
                <anchor moveWithCells="1">
                  <from>
                    <xdr:col>11</xdr:col>
                    <xdr:colOff>660400</xdr:colOff>
                    <xdr:row>110</xdr:row>
                    <xdr:rowOff>25400</xdr:rowOff>
                  </from>
                  <to>
                    <xdr:col>11</xdr:col>
                    <xdr:colOff>901700</xdr:colOff>
                    <xdr:row>111</xdr:row>
                    <xdr:rowOff>38100</xdr:rowOff>
                  </to>
                </anchor>
              </controlPr>
            </control>
          </mc:Choice>
        </mc:AlternateContent>
        <mc:AlternateContent xmlns:mc="http://schemas.openxmlformats.org/markup-compatibility/2006">
          <mc:Choice Requires="x14">
            <control shapeId="2196" r:id="rId105" name="Check Box 148">
              <controlPr defaultSize="0" autoFill="0" autoLine="0" autoPict="0">
                <anchor moveWithCells="1">
                  <from>
                    <xdr:col>12</xdr:col>
                    <xdr:colOff>673100</xdr:colOff>
                    <xdr:row>110</xdr:row>
                    <xdr:rowOff>25400</xdr:rowOff>
                  </from>
                  <to>
                    <xdr:col>13</xdr:col>
                    <xdr:colOff>0</xdr:colOff>
                    <xdr:row>111</xdr:row>
                    <xdr:rowOff>63500</xdr:rowOff>
                  </to>
                </anchor>
              </controlPr>
            </control>
          </mc:Choice>
        </mc:AlternateContent>
        <mc:AlternateContent xmlns:mc="http://schemas.openxmlformats.org/markup-compatibility/2006">
          <mc:Choice Requires="x14">
            <control shapeId="2197" r:id="rId106" name="Check Box 149">
              <controlPr defaultSize="0" autoFill="0" autoLine="0" autoPict="0">
                <anchor moveWithCells="1">
                  <from>
                    <xdr:col>13</xdr:col>
                    <xdr:colOff>673100</xdr:colOff>
                    <xdr:row>110</xdr:row>
                    <xdr:rowOff>25400</xdr:rowOff>
                  </from>
                  <to>
                    <xdr:col>14</xdr:col>
                    <xdr:colOff>0</xdr:colOff>
                    <xdr:row>111</xdr:row>
                    <xdr:rowOff>63500</xdr:rowOff>
                  </to>
                </anchor>
              </controlPr>
            </control>
          </mc:Choice>
        </mc:AlternateContent>
        <mc:AlternateContent xmlns:mc="http://schemas.openxmlformats.org/markup-compatibility/2006">
          <mc:Choice Requires="x14">
            <control shapeId="2198" r:id="rId107" name="Check Box 150">
              <controlPr defaultSize="0" autoFill="0" autoLine="0" autoPict="0">
                <anchor moveWithCells="1">
                  <from>
                    <xdr:col>14</xdr:col>
                    <xdr:colOff>673100</xdr:colOff>
                    <xdr:row>110</xdr:row>
                    <xdr:rowOff>25400</xdr:rowOff>
                  </from>
                  <to>
                    <xdr:col>15</xdr:col>
                    <xdr:colOff>0</xdr:colOff>
                    <xdr:row>111</xdr:row>
                    <xdr:rowOff>38100</xdr:rowOff>
                  </to>
                </anchor>
              </controlPr>
            </control>
          </mc:Choice>
        </mc:AlternateContent>
        <mc:AlternateContent xmlns:mc="http://schemas.openxmlformats.org/markup-compatibility/2006">
          <mc:Choice Requires="x14">
            <control shapeId="2199" r:id="rId108" name="Check Box 151">
              <controlPr defaultSize="0" autoFill="0" autoLine="0" autoPict="0">
                <anchor moveWithCells="1">
                  <from>
                    <xdr:col>15</xdr:col>
                    <xdr:colOff>673100</xdr:colOff>
                    <xdr:row>110</xdr:row>
                    <xdr:rowOff>25400</xdr:rowOff>
                  </from>
                  <to>
                    <xdr:col>16</xdr:col>
                    <xdr:colOff>0</xdr:colOff>
                    <xdr:row>111</xdr:row>
                    <xdr:rowOff>63500</xdr:rowOff>
                  </to>
                </anchor>
              </controlPr>
            </control>
          </mc:Choice>
        </mc:AlternateContent>
        <mc:AlternateContent xmlns:mc="http://schemas.openxmlformats.org/markup-compatibility/2006">
          <mc:Choice Requires="x14">
            <control shapeId="2200" r:id="rId109" name="Check Box 152">
              <controlPr defaultSize="0" print="0" autoFill="0" autoLine="0" autoPict="0">
                <anchor moveWithCells="1">
                  <from>
                    <xdr:col>7</xdr:col>
                    <xdr:colOff>419100</xdr:colOff>
                    <xdr:row>109</xdr:row>
                    <xdr:rowOff>0</xdr:rowOff>
                  </from>
                  <to>
                    <xdr:col>8</xdr:col>
                    <xdr:colOff>177800</xdr:colOff>
                    <xdr:row>110</xdr:row>
                    <xdr:rowOff>63500</xdr:rowOff>
                  </to>
                </anchor>
              </controlPr>
            </control>
          </mc:Choice>
        </mc:AlternateContent>
        <mc:AlternateContent xmlns:mc="http://schemas.openxmlformats.org/markup-compatibility/2006">
          <mc:Choice Requires="x14">
            <control shapeId="2201" r:id="rId110" name="Check Box 153">
              <controlPr locked="0" defaultSize="0" autoFill="0" autoLine="0" autoPict="0">
                <anchor moveWithCells="1">
                  <from>
                    <xdr:col>7</xdr:col>
                    <xdr:colOff>419100</xdr:colOff>
                    <xdr:row>116</xdr:row>
                    <xdr:rowOff>0</xdr:rowOff>
                  </from>
                  <to>
                    <xdr:col>8</xdr:col>
                    <xdr:colOff>177800</xdr:colOff>
                    <xdr:row>117</xdr:row>
                    <xdr:rowOff>63500</xdr:rowOff>
                  </to>
                </anchor>
              </controlPr>
            </control>
          </mc:Choice>
        </mc:AlternateContent>
        <mc:AlternateContent xmlns:mc="http://schemas.openxmlformats.org/markup-compatibility/2006">
          <mc:Choice Requires="x14">
            <control shapeId="2202" r:id="rId111" name="Check Box 154">
              <controlPr defaultSize="0" autoFill="0" autoLine="0" autoPict="0">
                <anchor moveWithCells="1">
                  <from>
                    <xdr:col>9</xdr:col>
                    <xdr:colOff>673100</xdr:colOff>
                    <xdr:row>118</xdr:row>
                    <xdr:rowOff>25400</xdr:rowOff>
                  </from>
                  <to>
                    <xdr:col>10</xdr:col>
                    <xdr:colOff>0</xdr:colOff>
                    <xdr:row>119</xdr:row>
                    <xdr:rowOff>63500</xdr:rowOff>
                  </to>
                </anchor>
              </controlPr>
            </control>
          </mc:Choice>
        </mc:AlternateContent>
        <mc:AlternateContent xmlns:mc="http://schemas.openxmlformats.org/markup-compatibility/2006">
          <mc:Choice Requires="x14">
            <control shapeId="2203" r:id="rId112" name="Check Box 155">
              <controlPr defaultSize="0" autoFill="0" autoLine="0" autoPict="0">
                <anchor moveWithCells="1">
                  <from>
                    <xdr:col>10</xdr:col>
                    <xdr:colOff>647700</xdr:colOff>
                    <xdr:row>118</xdr:row>
                    <xdr:rowOff>25400</xdr:rowOff>
                  </from>
                  <to>
                    <xdr:col>10</xdr:col>
                    <xdr:colOff>889000</xdr:colOff>
                    <xdr:row>119</xdr:row>
                    <xdr:rowOff>63500</xdr:rowOff>
                  </to>
                </anchor>
              </controlPr>
            </control>
          </mc:Choice>
        </mc:AlternateContent>
        <mc:AlternateContent xmlns:mc="http://schemas.openxmlformats.org/markup-compatibility/2006">
          <mc:Choice Requires="x14">
            <control shapeId="2204" r:id="rId113" name="Check Box 156">
              <controlPr defaultSize="0" autoFill="0" autoLine="0" autoPict="0">
                <anchor moveWithCells="1">
                  <from>
                    <xdr:col>11</xdr:col>
                    <xdr:colOff>660400</xdr:colOff>
                    <xdr:row>118</xdr:row>
                    <xdr:rowOff>25400</xdr:rowOff>
                  </from>
                  <to>
                    <xdr:col>11</xdr:col>
                    <xdr:colOff>901700</xdr:colOff>
                    <xdr:row>119</xdr:row>
                    <xdr:rowOff>38100</xdr:rowOff>
                  </to>
                </anchor>
              </controlPr>
            </control>
          </mc:Choice>
        </mc:AlternateContent>
        <mc:AlternateContent xmlns:mc="http://schemas.openxmlformats.org/markup-compatibility/2006">
          <mc:Choice Requires="x14">
            <control shapeId="2205" r:id="rId114" name="Check Box 157">
              <controlPr defaultSize="0" autoFill="0" autoLine="0" autoPict="0">
                <anchor moveWithCells="1">
                  <from>
                    <xdr:col>12</xdr:col>
                    <xdr:colOff>673100</xdr:colOff>
                    <xdr:row>118</xdr:row>
                    <xdr:rowOff>25400</xdr:rowOff>
                  </from>
                  <to>
                    <xdr:col>13</xdr:col>
                    <xdr:colOff>0</xdr:colOff>
                    <xdr:row>119</xdr:row>
                    <xdr:rowOff>63500</xdr:rowOff>
                  </to>
                </anchor>
              </controlPr>
            </control>
          </mc:Choice>
        </mc:AlternateContent>
        <mc:AlternateContent xmlns:mc="http://schemas.openxmlformats.org/markup-compatibility/2006">
          <mc:Choice Requires="x14">
            <control shapeId="2206" r:id="rId115" name="Check Box 158">
              <controlPr defaultSize="0" autoFill="0" autoLine="0" autoPict="0">
                <anchor moveWithCells="1">
                  <from>
                    <xdr:col>13</xdr:col>
                    <xdr:colOff>673100</xdr:colOff>
                    <xdr:row>118</xdr:row>
                    <xdr:rowOff>25400</xdr:rowOff>
                  </from>
                  <to>
                    <xdr:col>14</xdr:col>
                    <xdr:colOff>0</xdr:colOff>
                    <xdr:row>119</xdr:row>
                    <xdr:rowOff>63500</xdr:rowOff>
                  </to>
                </anchor>
              </controlPr>
            </control>
          </mc:Choice>
        </mc:AlternateContent>
        <mc:AlternateContent xmlns:mc="http://schemas.openxmlformats.org/markup-compatibility/2006">
          <mc:Choice Requires="x14">
            <control shapeId="2207" r:id="rId116" name="Check Box 159">
              <controlPr defaultSize="0" autoFill="0" autoLine="0" autoPict="0">
                <anchor moveWithCells="1">
                  <from>
                    <xdr:col>14</xdr:col>
                    <xdr:colOff>673100</xdr:colOff>
                    <xdr:row>118</xdr:row>
                    <xdr:rowOff>25400</xdr:rowOff>
                  </from>
                  <to>
                    <xdr:col>15</xdr:col>
                    <xdr:colOff>0</xdr:colOff>
                    <xdr:row>119</xdr:row>
                    <xdr:rowOff>38100</xdr:rowOff>
                  </to>
                </anchor>
              </controlPr>
            </control>
          </mc:Choice>
        </mc:AlternateContent>
        <mc:AlternateContent xmlns:mc="http://schemas.openxmlformats.org/markup-compatibility/2006">
          <mc:Choice Requires="x14">
            <control shapeId="2208" r:id="rId117" name="Check Box 160">
              <controlPr defaultSize="0" autoFill="0" autoLine="0" autoPict="0">
                <anchor moveWithCells="1">
                  <from>
                    <xdr:col>15</xdr:col>
                    <xdr:colOff>673100</xdr:colOff>
                    <xdr:row>118</xdr:row>
                    <xdr:rowOff>25400</xdr:rowOff>
                  </from>
                  <to>
                    <xdr:col>16</xdr:col>
                    <xdr:colOff>0</xdr:colOff>
                    <xdr:row>119</xdr:row>
                    <xdr:rowOff>63500</xdr:rowOff>
                  </to>
                </anchor>
              </controlPr>
            </control>
          </mc:Choice>
        </mc:AlternateContent>
        <mc:AlternateContent xmlns:mc="http://schemas.openxmlformats.org/markup-compatibility/2006">
          <mc:Choice Requires="x14">
            <control shapeId="2209" r:id="rId118" name="Check Box 161">
              <controlPr defaultSize="0" print="0" autoFill="0" autoLine="0" autoPict="0">
                <anchor moveWithCells="1">
                  <from>
                    <xdr:col>7</xdr:col>
                    <xdr:colOff>419100</xdr:colOff>
                    <xdr:row>117</xdr:row>
                    <xdr:rowOff>0</xdr:rowOff>
                  </from>
                  <to>
                    <xdr:col>8</xdr:col>
                    <xdr:colOff>177800</xdr:colOff>
                    <xdr:row>118</xdr:row>
                    <xdr:rowOff>63500</xdr:rowOff>
                  </to>
                </anchor>
              </controlPr>
            </control>
          </mc:Choice>
        </mc:AlternateContent>
        <mc:AlternateContent xmlns:mc="http://schemas.openxmlformats.org/markup-compatibility/2006">
          <mc:Choice Requires="x14">
            <control shapeId="2210" r:id="rId119" name="Check Box 162">
              <controlPr locked="0" defaultSize="0" autoFill="0" autoLine="0" autoPict="0">
                <anchor moveWithCells="1">
                  <from>
                    <xdr:col>7</xdr:col>
                    <xdr:colOff>419100</xdr:colOff>
                    <xdr:row>124</xdr:row>
                    <xdr:rowOff>0</xdr:rowOff>
                  </from>
                  <to>
                    <xdr:col>8</xdr:col>
                    <xdr:colOff>177800</xdr:colOff>
                    <xdr:row>125</xdr:row>
                    <xdr:rowOff>63500</xdr:rowOff>
                  </to>
                </anchor>
              </controlPr>
            </control>
          </mc:Choice>
        </mc:AlternateContent>
        <mc:AlternateContent xmlns:mc="http://schemas.openxmlformats.org/markup-compatibility/2006">
          <mc:Choice Requires="x14">
            <control shapeId="2211" r:id="rId120" name="Check Box 163">
              <controlPr defaultSize="0" autoFill="0" autoLine="0" autoPict="0">
                <anchor moveWithCells="1">
                  <from>
                    <xdr:col>9</xdr:col>
                    <xdr:colOff>673100</xdr:colOff>
                    <xdr:row>126</xdr:row>
                    <xdr:rowOff>25400</xdr:rowOff>
                  </from>
                  <to>
                    <xdr:col>10</xdr:col>
                    <xdr:colOff>0</xdr:colOff>
                    <xdr:row>127</xdr:row>
                    <xdr:rowOff>63500</xdr:rowOff>
                  </to>
                </anchor>
              </controlPr>
            </control>
          </mc:Choice>
        </mc:AlternateContent>
        <mc:AlternateContent xmlns:mc="http://schemas.openxmlformats.org/markup-compatibility/2006">
          <mc:Choice Requires="x14">
            <control shapeId="2212" r:id="rId121" name="Check Box 164">
              <controlPr defaultSize="0" autoFill="0" autoLine="0" autoPict="0">
                <anchor moveWithCells="1">
                  <from>
                    <xdr:col>10</xdr:col>
                    <xdr:colOff>647700</xdr:colOff>
                    <xdr:row>126</xdr:row>
                    <xdr:rowOff>25400</xdr:rowOff>
                  </from>
                  <to>
                    <xdr:col>10</xdr:col>
                    <xdr:colOff>889000</xdr:colOff>
                    <xdr:row>127</xdr:row>
                    <xdr:rowOff>63500</xdr:rowOff>
                  </to>
                </anchor>
              </controlPr>
            </control>
          </mc:Choice>
        </mc:AlternateContent>
        <mc:AlternateContent xmlns:mc="http://schemas.openxmlformats.org/markup-compatibility/2006">
          <mc:Choice Requires="x14">
            <control shapeId="2213" r:id="rId122" name="Check Box 165">
              <controlPr defaultSize="0" autoFill="0" autoLine="0" autoPict="0">
                <anchor moveWithCells="1">
                  <from>
                    <xdr:col>11</xdr:col>
                    <xdr:colOff>660400</xdr:colOff>
                    <xdr:row>126</xdr:row>
                    <xdr:rowOff>25400</xdr:rowOff>
                  </from>
                  <to>
                    <xdr:col>11</xdr:col>
                    <xdr:colOff>901700</xdr:colOff>
                    <xdr:row>127</xdr:row>
                    <xdr:rowOff>38100</xdr:rowOff>
                  </to>
                </anchor>
              </controlPr>
            </control>
          </mc:Choice>
        </mc:AlternateContent>
        <mc:AlternateContent xmlns:mc="http://schemas.openxmlformats.org/markup-compatibility/2006">
          <mc:Choice Requires="x14">
            <control shapeId="2214" r:id="rId123" name="Check Box 166">
              <controlPr defaultSize="0" autoFill="0" autoLine="0" autoPict="0">
                <anchor moveWithCells="1">
                  <from>
                    <xdr:col>12</xdr:col>
                    <xdr:colOff>673100</xdr:colOff>
                    <xdr:row>126</xdr:row>
                    <xdr:rowOff>25400</xdr:rowOff>
                  </from>
                  <to>
                    <xdr:col>13</xdr:col>
                    <xdr:colOff>0</xdr:colOff>
                    <xdr:row>127</xdr:row>
                    <xdr:rowOff>63500</xdr:rowOff>
                  </to>
                </anchor>
              </controlPr>
            </control>
          </mc:Choice>
        </mc:AlternateContent>
        <mc:AlternateContent xmlns:mc="http://schemas.openxmlformats.org/markup-compatibility/2006">
          <mc:Choice Requires="x14">
            <control shapeId="2215" r:id="rId124" name="Check Box 167">
              <controlPr defaultSize="0" autoFill="0" autoLine="0" autoPict="0">
                <anchor moveWithCells="1">
                  <from>
                    <xdr:col>13</xdr:col>
                    <xdr:colOff>673100</xdr:colOff>
                    <xdr:row>126</xdr:row>
                    <xdr:rowOff>25400</xdr:rowOff>
                  </from>
                  <to>
                    <xdr:col>14</xdr:col>
                    <xdr:colOff>0</xdr:colOff>
                    <xdr:row>127</xdr:row>
                    <xdr:rowOff>63500</xdr:rowOff>
                  </to>
                </anchor>
              </controlPr>
            </control>
          </mc:Choice>
        </mc:AlternateContent>
        <mc:AlternateContent xmlns:mc="http://schemas.openxmlformats.org/markup-compatibility/2006">
          <mc:Choice Requires="x14">
            <control shapeId="2216" r:id="rId125" name="Check Box 168">
              <controlPr defaultSize="0" autoFill="0" autoLine="0" autoPict="0">
                <anchor moveWithCells="1">
                  <from>
                    <xdr:col>14</xdr:col>
                    <xdr:colOff>673100</xdr:colOff>
                    <xdr:row>126</xdr:row>
                    <xdr:rowOff>25400</xdr:rowOff>
                  </from>
                  <to>
                    <xdr:col>15</xdr:col>
                    <xdr:colOff>0</xdr:colOff>
                    <xdr:row>127</xdr:row>
                    <xdr:rowOff>38100</xdr:rowOff>
                  </to>
                </anchor>
              </controlPr>
            </control>
          </mc:Choice>
        </mc:AlternateContent>
        <mc:AlternateContent xmlns:mc="http://schemas.openxmlformats.org/markup-compatibility/2006">
          <mc:Choice Requires="x14">
            <control shapeId="2217" r:id="rId126" name="Check Box 169">
              <controlPr defaultSize="0" autoFill="0" autoLine="0" autoPict="0">
                <anchor moveWithCells="1">
                  <from>
                    <xdr:col>15</xdr:col>
                    <xdr:colOff>673100</xdr:colOff>
                    <xdr:row>126</xdr:row>
                    <xdr:rowOff>25400</xdr:rowOff>
                  </from>
                  <to>
                    <xdr:col>16</xdr:col>
                    <xdr:colOff>0</xdr:colOff>
                    <xdr:row>127</xdr:row>
                    <xdr:rowOff>63500</xdr:rowOff>
                  </to>
                </anchor>
              </controlPr>
            </control>
          </mc:Choice>
        </mc:AlternateContent>
        <mc:AlternateContent xmlns:mc="http://schemas.openxmlformats.org/markup-compatibility/2006">
          <mc:Choice Requires="x14">
            <control shapeId="2218" r:id="rId127" name="Check Box 170">
              <controlPr defaultSize="0" print="0" autoFill="0" autoLine="0" autoPict="0">
                <anchor moveWithCells="1">
                  <from>
                    <xdr:col>7</xdr:col>
                    <xdr:colOff>419100</xdr:colOff>
                    <xdr:row>125</xdr:row>
                    <xdr:rowOff>0</xdr:rowOff>
                  </from>
                  <to>
                    <xdr:col>8</xdr:col>
                    <xdr:colOff>177800</xdr:colOff>
                    <xdr:row>126</xdr:row>
                    <xdr:rowOff>63500</xdr:rowOff>
                  </to>
                </anchor>
              </controlPr>
            </control>
          </mc:Choice>
        </mc:AlternateContent>
        <mc:AlternateContent xmlns:mc="http://schemas.openxmlformats.org/markup-compatibility/2006">
          <mc:Choice Requires="x14">
            <control shapeId="2219" r:id="rId128" name="Check Box 171">
              <controlPr locked="0" defaultSize="0" autoFill="0" autoLine="0" autoPict="0">
                <anchor moveWithCells="1">
                  <from>
                    <xdr:col>7</xdr:col>
                    <xdr:colOff>419100</xdr:colOff>
                    <xdr:row>132</xdr:row>
                    <xdr:rowOff>0</xdr:rowOff>
                  </from>
                  <to>
                    <xdr:col>8</xdr:col>
                    <xdr:colOff>177800</xdr:colOff>
                    <xdr:row>133</xdr:row>
                    <xdr:rowOff>63500</xdr:rowOff>
                  </to>
                </anchor>
              </controlPr>
            </control>
          </mc:Choice>
        </mc:AlternateContent>
        <mc:AlternateContent xmlns:mc="http://schemas.openxmlformats.org/markup-compatibility/2006">
          <mc:Choice Requires="x14">
            <control shapeId="2220" r:id="rId129" name="Check Box 172">
              <controlPr defaultSize="0" autoFill="0" autoLine="0" autoPict="0">
                <anchor moveWithCells="1">
                  <from>
                    <xdr:col>9</xdr:col>
                    <xdr:colOff>673100</xdr:colOff>
                    <xdr:row>134</xdr:row>
                    <xdr:rowOff>25400</xdr:rowOff>
                  </from>
                  <to>
                    <xdr:col>10</xdr:col>
                    <xdr:colOff>0</xdr:colOff>
                    <xdr:row>135</xdr:row>
                    <xdr:rowOff>63500</xdr:rowOff>
                  </to>
                </anchor>
              </controlPr>
            </control>
          </mc:Choice>
        </mc:AlternateContent>
        <mc:AlternateContent xmlns:mc="http://schemas.openxmlformats.org/markup-compatibility/2006">
          <mc:Choice Requires="x14">
            <control shapeId="2221" r:id="rId130" name="Check Box 173">
              <controlPr defaultSize="0" autoFill="0" autoLine="0" autoPict="0">
                <anchor moveWithCells="1">
                  <from>
                    <xdr:col>10</xdr:col>
                    <xdr:colOff>647700</xdr:colOff>
                    <xdr:row>134</xdr:row>
                    <xdr:rowOff>25400</xdr:rowOff>
                  </from>
                  <to>
                    <xdr:col>10</xdr:col>
                    <xdr:colOff>889000</xdr:colOff>
                    <xdr:row>135</xdr:row>
                    <xdr:rowOff>63500</xdr:rowOff>
                  </to>
                </anchor>
              </controlPr>
            </control>
          </mc:Choice>
        </mc:AlternateContent>
        <mc:AlternateContent xmlns:mc="http://schemas.openxmlformats.org/markup-compatibility/2006">
          <mc:Choice Requires="x14">
            <control shapeId="2222" r:id="rId131" name="Check Box 174">
              <controlPr defaultSize="0" autoFill="0" autoLine="0" autoPict="0">
                <anchor moveWithCells="1">
                  <from>
                    <xdr:col>11</xdr:col>
                    <xdr:colOff>660400</xdr:colOff>
                    <xdr:row>134</xdr:row>
                    <xdr:rowOff>25400</xdr:rowOff>
                  </from>
                  <to>
                    <xdr:col>11</xdr:col>
                    <xdr:colOff>901700</xdr:colOff>
                    <xdr:row>135</xdr:row>
                    <xdr:rowOff>38100</xdr:rowOff>
                  </to>
                </anchor>
              </controlPr>
            </control>
          </mc:Choice>
        </mc:AlternateContent>
        <mc:AlternateContent xmlns:mc="http://schemas.openxmlformats.org/markup-compatibility/2006">
          <mc:Choice Requires="x14">
            <control shapeId="2223" r:id="rId132" name="Check Box 175">
              <controlPr defaultSize="0" autoFill="0" autoLine="0" autoPict="0">
                <anchor moveWithCells="1">
                  <from>
                    <xdr:col>12</xdr:col>
                    <xdr:colOff>673100</xdr:colOff>
                    <xdr:row>134</xdr:row>
                    <xdr:rowOff>25400</xdr:rowOff>
                  </from>
                  <to>
                    <xdr:col>13</xdr:col>
                    <xdr:colOff>0</xdr:colOff>
                    <xdr:row>135</xdr:row>
                    <xdr:rowOff>63500</xdr:rowOff>
                  </to>
                </anchor>
              </controlPr>
            </control>
          </mc:Choice>
        </mc:AlternateContent>
        <mc:AlternateContent xmlns:mc="http://schemas.openxmlformats.org/markup-compatibility/2006">
          <mc:Choice Requires="x14">
            <control shapeId="2224" r:id="rId133" name="Check Box 176">
              <controlPr defaultSize="0" autoFill="0" autoLine="0" autoPict="0">
                <anchor moveWithCells="1">
                  <from>
                    <xdr:col>13</xdr:col>
                    <xdr:colOff>673100</xdr:colOff>
                    <xdr:row>134</xdr:row>
                    <xdr:rowOff>25400</xdr:rowOff>
                  </from>
                  <to>
                    <xdr:col>14</xdr:col>
                    <xdr:colOff>0</xdr:colOff>
                    <xdr:row>135</xdr:row>
                    <xdr:rowOff>63500</xdr:rowOff>
                  </to>
                </anchor>
              </controlPr>
            </control>
          </mc:Choice>
        </mc:AlternateContent>
        <mc:AlternateContent xmlns:mc="http://schemas.openxmlformats.org/markup-compatibility/2006">
          <mc:Choice Requires="x14">
            <control shapeId="2225" r:id="rId134" name="Check Box 177">
              <controlPr defaultSize="0" autoFill="0" autoLine="0" autoPict="0">
                <anchor moveWithCells="1">
                  <from>
                    <xdr:col>14</xdr:col>
                    <xdr:colOff>673100</xdr:colOff>
                    <xdr:row>134</xdr:row>
                    <xdr:rowOff>25400</xdr:rowOff>
                  </from>
                  <to>
                    <xdr:col>15</xdr:col>
                    <xdr:colOff>0</xdr:colOff>
                    <xdr:row>135</xdr:row>
                    <xdr:rowOff>38100</xdr:rowOff>
                  </to>
                </anchor>
              </controlPr>
            </control>
          </mc:Choice>
        </mc:AlternateContent>
        <mc:AlternateContent xmlns:mc="http://schemas.openxmlformats.org/markup-compatibility/2006">
          <mc:Choice Requires="x14">
            <control shapeId="2226" r:id="rId135" name="Check Box 178">
              <controlPr defaultSize="0" autoFill="0" autoLine="0" autoPict="0">
                <anchor moveWithCells="1">
                  <from>
                    <xdr:col>15</xdr:col>
                    <xdr:colOff>673100</xdr:colOff>
                    <xdr:row>134</xdr:row>
                    <xdr:rowOff>25400</xdr:rowOff>
                  </from>
                  <to>
                    <xdr:col>16</xdr:col>
                    <xdr:colOff>0</xdr:colOff>
                    <xdr:row>135</xdr:row>
                    <xdr:rowOff>63500</xdr:rowOff>
                  </to>
                </anchor>
              </controlPr>
            </control>
          </mc:Choice>
        </mc:AlternateContent>
        <mc:AlternateContent xmlns:mc="http://schemas.openxmlformats.org/markup-compatibility/2006">
          <mc:Choice Requires="x14">
            <control shapeId="2227" r:id="rId136" name="Check Box 179">
              <controlPr defaultSize="0" print="0" autoFill="0" autoLine="0" autoPict="0">
                <anchor moveWithCells="1">
                  <from>
                    <xdr:col>7</xdr:col>
                    <xdr:colOff>419100</xdr:colOff>
                    <xdr:row>133</xdr:row>
                    <xdr:rowOff>0</xdr:rowOff>
                  </from>
                  <to>
                    <xdr:col>8</xdr:col>
                    <xdr:colOff>177800</xdr:colOff>
                    <xdr:row>134</xdr:row>
                    <xdr:rowOff>63500</xdr:rowOff>
                  </to>
                </anchor>
              </controlPr>
            </control>
          </mc:Choice>
        </mc:AlternateContent>
        <mc:AlternateContent xmlns:mc="http://schemas.openxmlformats.org/markup-compatibility/2006">
          <mc:Choice Requires="x14">
            <control shapeId="2283" r:id="rId137" name="Check Box 235">
              <controlPr locked="0" defaultSize="0" autoFill="0" autoLine="0" autoPict="0">
                <anchor moveWithCells="1">
                  <from>
                    <xdr:col>7</xdr:col>
                    <xdr:colOff>419100</xdr:colOff>
                    <xdr:row>140</xdr:row>
                    <xdr:rowOff>0</xdr:rowOff>
                  </from>
                  <to>
                    <xdr:col>8</xdr:col>
                    <xdr:colOff>177800</xdr:colOff>
                    <xdr:row>141</xdr:row>
                    <xdr:rowOff>63500</xdr:rowOff>
                  </to>
                </anchor>
              </controlPr>
            </control>
          </mc:Choice>
        </mc:AlternateContent>
        <mc:AlternateContent xmlns:mc="http://schemas.openxmlformats.org/markup-compatibility/2006">
          <mc:Choice Requires="x14">
            <control shapeId="2284" r:id="rId138" name="Check Box 236">
              <controlPr defaultSize="0" autoFill="0" autoLine="0" autoPict="0">
                <anchor moveWithCells="1">
                  <from>
                    <xdr:col>9</xdr:col>
                    <xdr:colOff>673100</xdr:colOff>
                    <xdr:row>142</xdr:row>
                    <xdr:rowOff>25400</xdr:rowOff>
                  </from>
                  <to>
                    <xdr:col>10</xdr:col>
                    <xdr:colOff>0</xdr:colOff>
                    <xdr:row>143</xdr:row>
                    <xdr:rowOff>63500</xdr:rowOff>
                  </to>
                </anchor>
              </controlPr>
            </control>
          </mc:Choice>
        </mc:AlternateContent>
        <mc:AlternateContent xmlns:mc="http://schemas.openxmlformats.org/markup-compatibility/2006">
          <mc:Choice Requires="x14">
            <control shapeId="2285" r:id="rId139" name="Check Box 237">
              <controlPr defaultSize="0" autoFill="0" autoLine="0" autoPict="0">
                <anchor moveWithCells="1">
                  <from>
                    <xdr:col>10</xdr:col>
                    <xdr:colOff>647700</xdr:colOff>
                    <xdr:row>142</xdr:row>
                    <xdr:rowOff>25400</xdr:rowOff>
                  </from>
                  <to>
                    <xdr:col>10</xdr:col>
                    <xdr:colOff>889000</xdr:colOff>
                    <xdr:row>143</xdr:row>
                    <xdr:rowOff>63500</xdr:rowOff>
                  </to>
                </anchor>
              </controlPr>
            </control>
          </mc:Choice>
        </mc:AlternateContent>
        <mc:AlternateContent xmlns:mc="http://schemas.openxmlformats.org/markup-compatibility/2006">
          <mc:Choice Requires="x14">
            <control shapeId="2286" r:id="rId140" name="Check Box 238">
              <controlPr defaultSize="0" autoFill="0" autoLine="0" autoPict="0">
                <anchor moveWithCells="1">
                  <from>
                    <xdr:col>11</xdr:col>
                    <xdr:colOff>660400</xdr:colOff>
                    <xdr:row>142</xdr:row>
                    <xdr:rowOff>25400</xdr:rowOff>
                  </from>
                  <to>
                    <xdr:col>11</xdr:col>
                    <xdr:colOff>901700</xdr:colOff>
                    <xdr:row>143</xdr:row>
                    <xdr:rowOff>38100</xdr:rowOff>
                  </to>
                </anchor>
              </controlPr>
            </control>
          </mc:Choice>
        </mc:AlternateContent>
        <mc:AlternateContent xmlns:mc="http://schemas.openxmlformats.org/markup-compatibility/2006">
          <mc:Choice Requires="x14">
            <control shapeId="2287" r:id="rId141" name="Check Box 239">
              <controlPr defaultSize="0" autoFill="0" autoLine="0" autoPict="0">
                <anchor moveWithCells="1">
                  <from>
                    <xdr:col>12</xdr:col>
                    <xdr:colOff>673100</xdr:colOff>
                    <xdr:row>142</xdr:row>
                    <xdr:rowOff>25400</xdr:rowOff>
                  </from>
                  <to>
                    <xdr:col>13</xdr:col>
                    <xdr:colOff>0</xdr:colOff>
                    <xdr:row>143</xdr:row>
                    <xdr:rowOff>63500</xdr:rowOff>
                  </to>
                </anchor>
              </controlPr>
            </control>
          </mc:Choice>
        </mc:AlternateContent>
        <mc:AlternateContent xmlns:mc="http://schemas.openxmlformats.org/markup-compatibility/2006">
          <mc:Choice Requires="x14">
            <control shapeId="2288" r:id="rId142" name="Check Box 240">
              <controlPr defaultSize="0" autoFill="0" autoLine="0" autoPict="0">
                <anchor moveWithCells="1">
                  <from>
                    <xdr:col>13</xdr:col>
                    <xdr:colOff>673100</xdr:colOff>
                    <xdr:row>142</xdr:row>
                    <xdr:rowOff>25400</xdr:rowOff>
                  </from>
                  <to>
                    <xdr:col>14</xdr:col>
                    <xdr:colOff>0</xdr:colOff>
                    <xdr:row>143</xdr:row>
                    <xdr:rowOff>63500</xdr:rowOff>
                  </to>
                </anchor>
              </controlPr>
            </control>
          </mc:Choice>
        </mc:AlternateContent>
        <mc:AlternateContent xmlns:mc="http://schemas.openxmlformats.org/markup-compatibility/2006">
          <mc:Choice Requires="x14">
            <control shapeId="2289" r:id="rId143" name="Check Box 241">
              <controlPr defaultSize="0" autoFill="0" autoLine="0" autoPict="0">
                <anchor moveWithCells="1">
                  <from>
                    <xdr:col>14</xdr:col>
                    <xdr:colOff>673100</xdr:colOff>
                    <xdr:row>142</xdr:row>
                    <xdr:rowOff>25400</xdr:rowOff>
                  </from>
                  <to>
                    <xdr:col>15</xdr:col>
                    <xdr:colOff>0</xdr:colOff>
                    <xdr:row>143</xdr:row>
                    <xdr:rowOff>38100</xdr:rowOff>
                  </to>
                </anchor>
              </controlPr>
            </control>
          </mc:Choice>
        </mc:AlternateContent>
        <mc:AlternateContent xmlns:mc="http://schemas.openxmlformats.org/markup-compatibility/2006">
          <mc:Choice Requires="x14">
            <control shapeId="2290" r:id="rId144" name="Check Box 242">
              <controlPr defaultSize="0" autoFill="0" autoLine="0" autoPict="0">
                <anchor moveWithCells="1">
                  <from>
                    <xdr:col>15</xdr:col>
                    <xdr:colOff>673100</xdr:colOff>
                    <xdr:row>142</xdr:row>
                    <xdr:rowOff>25400</xdr:rowOff>
                  </from>
                  <to>
                    <xdr:col>16</xdr:col>
                    <xdr:colOff>0</xdr:colOff>
                    <xdr:row>143</xdr:row>
                    <xdr:rowOff>63500</xdr:rowOff>
                  </to>
                </anchor>
              </controlPr>
            </control>
          </mc:Choice>
        </mc:AlternateContent>
        <mc:AlternateContent xmlns:mc="http://schemas.openxmlformats.org/markup-compatibility/2006">
          <mc:Choice Requires="x14">
            <control shapeId="2291" r:id="rId145" name="Check Box 243">
              <controlPr defaultSize="0" print="0" autoFill="0" autoLine="0" autoPict="0">
                <anchor moveWithCells="1">
                  <from>
                    <xdr:col>7</xdr:col>
                    <xdr:colOff>419100</xdr:colOff>
                    <xdr:row>141</xdr:row>
                    <xdr:rowOff>0</xdr:rowOff>
                  </from>
                  <to>
                    <xdr:col>8</xdr:col>
                    <xdr:colOff>177800</xdr:colOff>
                    <xdr:row>142</xdr:row>
                    <xdr:rowOff>63500</xdr:rowOff>
                  </to>
                </anchor>
              </controlPr>
            </control>
          </mc:Choice>
        </mc:AlternateContent>
        <mc:AlternateContent xmlns:mc="http://schemas.openxmlformats.org/markup-compatibility/2006">
          <mc:Choice Requires="x14">
            <control shapeId="2292" r:id="rId146" name="Check Box 244">
              <controlPr locked="0" defaultSize="0" autoFill="0" autoLine="0" autoPict="0">
                <anchor moveWithCells="1">
                  <from>
                    <xdr:col>7</xdr:col>
                    <xdr:colOff>419100</xdr:colOff>
                    <xdr:row>148</xdr:row>
                    <xdr:rowOff>0</xdr:rowOff>
                  </from>
                  <to>
                    <xdr:col>8</xdr:col>
                    <xdr:colOff>177800</xdr:colOff>
                    <xdr:row>149</xdr:row>
                    <xdr:rowOff>63500</xdr:rowOff>
                  </to>
                </anchor>
              </controlPr>
            </control>
          </mc:Choice>
        </mc:AlternateContent>
        <mc:AlternateContent xmlns:mc="http://schemas.openxmlformats.org/markup-compatibility/2006">
          <mc:Choice Requires="x14">
            <control shapeId="2293" r:id="rId147" name="Check Box 245">
              <controlPr defaultSize="0" autoFill="0" autoLine="0" autoPict="0">
                <anchor moveWithCells="1">
                  <from>
                    <xdr:col>9</xdr:col>
                    <xdr:colOff>673100</xdr:colOff>
                    <xdr:row>150</xdr:row>
                    <xdr:rowOff>25400</xdr:rowOff>
                  </from>
                  <to>
                    <xdr:col>10</xdr:col>
                    <xdr:colOff>0</xdr:colOff>
                    <xdr:row>151</xdr:row>
                    <xdr:rowOff>63500</xdr:rowOff>
                  </to>
                </anchor>
              </controlPr>
            </control>
          </mc:Choice>
        </mc:AlternateContent>
        <mc:AlternateContent xmlns:mc="http://schemas.openxmlformats.org/markup-compatibility/2006">
          <mc:Choice Requires="x14">
            <control shapeId="2294" r:id="rId148" name="Check Box 246">
              <controlPr defaultSize="0" autoFill="0" autoLine="0" autoPict="0">
                <anchor moveWithCells="1">
                  <from>
                    <xdr:col>10</xdr:col>
                    <xdr:colOff>647700</xdr:colOff>
                    <xdr:row>150</xdr:row>
                    <xdr:rowOff>25400</xdr:rowOff>
                  </from>
                  <to>
                    <xdr:col>10</xdr:col>
                    <xdr:colOff>889000</xdr:colOff>
                    <xdr:row>151</xdr:row>
                    <xdr:rowOff>63500</xdr:rowOff>
                  </to>
                </anchor>
              </controlPr>
            </control>
          </mc:Choice>
        </mc:AlternateContent>
        <mc:AlternateContent xmlns:mc="http://schemas.openxmlformats.org/markup-compatibility/2006">
          <mc:Choice Requires="x14">
            <control shapeId="2295" r:id="rId149" name="Check Box 247">
              <controlPr defaultSize="0" autoFill="0" autoLine="0" autoPict="0">
                <anchor moveWithCells="1">
                  <from>
                    <xdr:col>11</xdr:col>
                    <xdr:colOff>660400</xdr:colOff>
                    <xdr:row>150</xdr:row>
                    <xdr:rowOff>25400</xdr:rowOff>
                  </from>
                  <to>
                    <xdr:col>11</xdr:col>
                    <xdr:colOff>901700</xdr:colOff>
                    <xdr:row>151</xdr:row>
                    <xdr:rowOff>38100</xdr:rowOff>
                  </to>
                </anchor>
              </controlPr>
            </control>
          </mc:Choice>
        </mc:AlternateContent>
        <mc:AlternateContent xmlns:mc="http://schemas.openxmlformats.org/markup-compatibility/2006">
          <mc:Choice Requires="x14">
            <control shapeId="2296" r:id="rId150" name="Check Box 248">
              <controlPr defaultSize="0" autoFill="0" autoLine="0" autoPict="0">
                <anchor moveWithCells="1">
                  <from>
                    <xdr:col>12</xdr:col>
                    <xdr:colOff>673100</xdr:colOff>
                    <xdr:row>150</xdr:row>
                    <xdr:rowOff>25400</xdr:rowOff>
                  </from>
                  <to>
                    <xdr:col>13</xdr:col>
                    <xdr:colOff>0</xdr:colOff>
                    <xdr:row>151</xdr:row>
                    <xdr:rowOff>63500</xdr:rowOff>
                  </to>
                </anchor>
              </controlPr>
            </control>
          </mc:Choice>
        </mc:AlternateContent>
        <mc:AlternateContent xmlns:mc="http://schemas.openxmlformats.org/markup-compatibility/2006">
          <mc:Choice Requires="x14">
            <control shapeId="2297" r:id="rId151" name="Check Box 249">
              <controlPr defaultSize="0" autoFill="0" autoLine="0" autoPict="0">
                <anchor moveWithCells="1">
                  <from>
                    <xdr:col>13</xdr:col>
                    <xdr:colOff>673100</xdr:colOff>
                    <xdr:row>150</xdr:row>
                    <xdr:rowOff>25400</xdr:rowOff>
                  </from>
                  <to>
                    <xdr:col>14</xdr:col>
                    <xdr:colOff>0</xdr:colOff>
                    <xdr:row>151</xdr:row>
                    <xdr:rowOff>63500</xdr:rowOff>
                  </to>
                </anchor>
              </controlPr>
            </control>
          </mc:Choice>
        </mc:AlternateContent>
        <mc:AlternateContent xmlns:mc="http://schemas.openxmlformats.org/markup-compatibility/2006">
          <mc:Choice Requires="x14">
            <control shapeId="2298" r:id="rId152" name="Check Box 250">
              <controlPr defaultSize="0" autoFill="0" autoLine="0" autoPict="0">
                <anchor moveWithCells="1">
                  <from>
                    <xdr:col>14</xdr:col>
                    <xdr:colOff>673100</xdr:colOff>
                    <xdr:row>150</xdr:row>
                    <xdr:rowOff>25400</xdr:rowOff>
                  </from>
                  <to>
                    <xdr:col>15</xdr:col>
                    <xdr:colOff>0</xdr:colOff>
                    <xdr:row>151</xdr:row>
                    <xdr:rowOff>38100</xdr:rowOff>
                  </to>
                </anchor>
              </controlPr>
            </control>
          </mc:Choice>
        </mc:AlternateContent>
        <mc:AlternateContent xmlns:mc="http://schemas.openxmlformats.org/markup-compatibility/2006">
          <mc:Choice Requires="x14">
            <control shapeId="2299" r:id="rId153" name="Check Box 251">
              <controlPr defaultSize="0" autoFill="0" autoLine="0" autoPict="0">
                <anchor moveWithCells="1">
                  <from>
                    <xdr:col>15</xdr:col>
                    <xdr:colOff>673100</xdr:colOff>
                    <xdr:row>150</xdr:row>
                    <xdr:rowOff>25400</xdr:rowOff>
                  </from>
                  <to>
                    <xdr:col>16</xdr:col>
                    <xdr:colOff>0</xdr:colOff>
                    <xdr:row>151</xdr:row>
                    <xdr:rowOff>63500</xdr:rowOff>
                  </to>
                </anchor>
              </controlPr>
            </control>
          </mc:Choice>
        </mc:AlternateContent>
        <mc:AlternateContent xmlns:mc="http://schemas.openxmlformats.org/markup-compatibility/2006">
          <mc:Choice Requires="x14">
            <control shapeId="2300" r:id="rId154" name="Check Box 252">
              <controlPr defaultSize="0" print="0" autoFill="0" autoLine="0" autoPict="0">
                <anchor moveWithCells="1">
                  <from>
                    <xdr:col>7</xdr:col>
                    <xdr:colOff>419100</xdr:colOff>
                    <xdr:row>149</xdr:row>
                    <xdr:rowOff>0</xdr:rowOff>
                  </from>
                  <to>
                    <xdr:col>8</xdr:col>
                    <xdr:colOff>177800</xdr:colOff>
                    <xdr:row>150</xdr:row>
                    <xdr:rowOff>63500</xdr:rowOff>
                  </to>
                </anchor>
              </controlPr>
            </control>
          </mc:Choice>
        </mc:AlternateContent>
        <mc:AlternateContent xmlns:mc="http://schemas.openxmlformats.org/markup-compatibility/2006">
          <mc:Choice Requires="x14">
            <control shapeId="2301" r:id="rId155" name="Check Box 253">
              <controlPr locked="0" defaultSize="0" autoFill="0" autoLine="0" autoPict="0">
                <anchor moveWithCells="1">
                  <from>
                    <xdr:col>7</xdr:col>
                    <xdr:colOff>419100</xdr:colOff>
                    <xdr:row>156</xdr:row>
                    <xdr:rowOff>0</xdr:rowOff>
                  </from>
                  <to>
                    <xdr:col>8</xdr:col>
                    <xdr:colOff>177800</xdr:colOff>
                    <xdr:row>157</xdr:row>
                    <xdr:rowOff>63500</xdr:rowOff>
                  </to>
                </anchor>
              </controlPr>
            </control>
          </mc:Choice>
        </mc:AlternateContent>
        <mc:AlternateContent xmlns:mc="http://schemas.openxmlformats.org/markup-compatibility/2006">
          <mc:Choice Requires="x14">
            <control shapeId="2302" r:id="rId156" name="Check Box 254">
              <controlPr defaultSize="0" autoFill="0" autoLine="0" autoPict="0">
                <anchor moveWithCells="1">
                  <from>
                    <xdr:col>9</xdr:col>
                    <xdr:colOff>673100</xdr:colOff>
                    <xdr:row>158</xdr:row>
                    <xdr:rowOff>25400</xdr:rowOff>
                  </from>
                  <to>
                    <xdr:col>10</xdr:col>
                    <xdr:colOff>0</xdr:colOff>
                    <xdr:row>159</xdr:row>
                    <xdr:rowOff>63500</xdr:rowOff>
                  </to>
                </anchor>
              </controlPr>
            </control>
          </mc:Choice>
        </mc:AlternateContent>
        <mc:AlternateContent xmlns:mc="http://schemas.openxmlformats.org/markup-compatibility/2006">
          <mc:Choice Requires="x14">
            <control shapeId="2303" r:id="rId157" name="Check Box 255">
              <controlPr defaultSize="0" autoFill="0" autoLine="0" autoPict="0">
                <anchor moveWithCells="1">
                  <from>
                    <xdr:col>10</xdr:col>
                    <xdr:colOff>647700</xdr:colOff>
                    <xdr:row>158</xdr:row>
                    <xdr:rowOff>25400</xdr:rowOff>
                  </from>
                  <to>
                    <xdr:col>10</xdr:col>
                    <xdr:colOff>889000</xdr:colOff>
                    <xdr:row>159</xdr:row>
                    <xdr:rowOff>63500</xdr:rowOff>
                  </to>
                </anchor>
              </controlPr>
            </control>
          </mc:Choice>
        </mc:AlternateContent>
        <mc:AlternateContent xmlns:mc="http://schemas.openxmlformats.org/markup-compatibility/2006">
          <mc:Choice Requires="x14">
            <control shapeId="2304" r:id="rId158" name="Check Box 256">
              <controlPr defaultSize="0" autoFill="0" autoLine="0" autoPict="0">
                <anchor moveWithCells="1">
                  <from>
                    <xdr:col>11</xdr:col>
                    <xdr:colOff>660400</xdr:colOff>
                    <xdr:row>158</xdr:row>
                    <xdr:rowOff>25400</xdr:rowOff>
                  </from>
                  <to>
                    <xdr:col>11</xdr:col>
                    <xdr:colOff>901700</xdr:colOff>
                    <xdr:row>159</xdr:row>
                    <xdr:rowOff>38100</xdr:rowOff>
                  </to>
                </anchor>
              </controlPr>
            </control>
          </mc:Choice>
        </mc:AlternateContent>
        <mc:AlternateContent xmlns:mc="http://schemas.openxmlformats.org/markup-compatibility/2006">
          <mc:Choice Requires="x14">
            <control shapeId="2305" r:id="rId159" name="Check Box 257">
              <controlPr defaultSize="0" autoFill="0" autoLine="0" autoPict="0">
                <anchor moveWithCells="1">
                  <from>
                    <xdr:col>12</xdr:col>
                    <xdr:colOff>673100</xdr:colOff>
                    <xdr:row>158</xdr:row>
                    <xdr:rowOff>25400</xdr:rowOff>
                  </from>
                  <to>
                    <xdr:col>13</xdr:col>
                    <xdr:colOff>0</xdr:colOff>
                    <xdr:row>159</xdr:row>
                    <xdr:rowOff>63500</xdr:rowOff>
                  </to>
                </anchor>
              </controlPr>
            </control>
          </mc:Choice>
        </mc:AlternateContent>
        <mc:AlternateContent xmlns:mc="http://schemas.openxmlformats.org/markup-compatibility/2006">
          <mc:Choice Requires="x14">
            <control shapeId="2306" r:id="rId160" name="Check Box 258">
              <controlPr defaultSize="0" autoFill="0" autoLine="0" autoPict="0">
                <anchor moveWithCells="1">
                  <from>
                    <xdr:col>13</xdr:col>
                    <xdr:colOff>673100</xdr:colOff>
                    <xdr:row>158</xdr:row>
                    <xdr:rowOff>25400</xdr:rowOff>
                  </from>
                  <to>
                    <xdr:col>14</xdr:col>
                    <xdr:colOff>0</xdr:colOff>
                    <xdr:row>159</xdr:row>
                    <xdr:rowOff>63500</xdr:rowOff>
                  </to>
                </anchor>
              </controlPr>
            </control>
          </mc:Choice>
        </mc:AlternateContent>
        <mc:AlternateContent xmlns:mc="http://schemas.openxmlformats.org/markup-compatibility/2006">
          <mc:Choice Requires="x14">
            <control shapeId="2307" r:id="rId161" name="Check Box 259">
              <controlPr defaultSize="0" autoFill="0" autoLine="0" autoPict="0">
                <anchor moveWithCells="1">
                  <from>
                    <xdr:col>14</xdr:col>
                    <xdr:colOff>673100</xdr:colOff>
                    <xdr:row>158</xdr:row>
                    <xdr:rowOff>25400</xdr:rowOff>
                  </from>
                  <to>
                    <xdr:col>15</xdr:col>
                    <xdr:colOff>0</xdr:colOff>
                    <xdr:row>159</xdr:row>
                    <xdr:rowOff>38100</xdr:rowOff>
                  </to>
                </anchor>
              </controlPr>
            </control>
          </mc:Choice>
        </mc:AlternateContent>
        <mc:AlternateContent xmlns:mc="http://schemas.openxmlformats.org/markup-compatibility/2006">
          <mc:Choice Requires="x14">
            <control shapeId="2308" r:id="rId162" name="Check Box 260">
              <controlPr defaultSize="0" autoFill="0" autoLine="0" autoPict="0">
                <anchor moveWithCells="1">
                  <from>
                    <xdr:col>15</xdr:col>
                    <xdr:colOff>673100</xdr:colOff>
                    <xdr:row>158</xdr:row>
                    <xdr:rowOff>25400</xdr:rowOff>
                  </from>
                  <to>
                    <xdr:col>16</xdr:col>
                    <xdr:colOff>0</xdr:colOff>
                    <xdr:row>159</xdr:row>
                    <xdr:rowOff>63500</xdr:rowOff>
                  </to>
                </anchor>
              </controlPr>
            </control>
          </mc:Choice>
        </mc:AlternateContent>
        <mc:AlternateContent xmlns:mc="http://schemas.openxmlformats.org/markup-compatibility/2006">
          <mc:Choice Requires="x14">
            <control shapeId="2309" r:id="rId163" name="Check Box 261">
              <controlPr defaultSize="0" print="0" autoFill="0" autoLine="0" autoPict="0">
                <anchor moveWithCells="1">
                  <from>
                    <xdr:col>7</xdr:col>
                    <xdr:colOff>419100</xdr:colOff>
                    <xdr:row>157</xdr:row>
                    <xdr:rowOff>0</xdr:rowOff>
                  </from>
                  <to>
                    <xdr:col>8</xdr:col>
                    <xdr:colOff>177800</xdr:colOff>
                    <xdr:row>158</xdr:row>
                    <xdr:rowOff>63500</xdr:rowOff>
                  </to>
                </anchor>
              </controlPr>
            </control>
          </mc:Choice>
        </mc:AlternateContent>
        <mc:AlternateContent xmlns:mc="http://schemas.openxmlformats.org/markup-compatibility/2006">
          <mc:Choice Requires="x14">
            <control shapeId="2310" r:id="rId164" name="Check Box 262">
              <controlPr locked="0" defaultSize="0" autoFill="0" autoLine="0" autoPict="0">
                <anchor moveWithCells="1">
                  <from>
                    <xdr:col>7</xdr:col>
                    <xdr:colOff>419100</xdr:colOff>
                    <xdr:row>164</xdr:row>
                    <xdr:rowOff>0</xdr:rowOff>
                  </from>
                  <to>
                    <xdr:col>8</xdr:col>
                    <xdr:colOff>177800</xdr:colOff>
                    <xdr:row>165</xdr:row>
                    <xdr:rowOff>63500</xdr:rowOff>
                  </to>
                </anchor>
              </controlPr>
            </control>
          </mc:Choice>
        </mc:AlternateContent>
        <mc:AlternateContent xmlns:mc="http://schemas.openxmlformats.org/markup-compatibility/2006">
          <mc:Choice Requires="x14">
            <control shapeId="2311" r:id="rId165" name="Check Box 263">
              <controlPr defaultSize="0" autoFill="0" autoLine="0" autoPict="0">
                <anchor moveWithCells="1">
                  <from>
                    <xdr:col>9</xdr:col>
                    <xdr:colOff>673100</xdr:colOff>
                    <xdr:row>166</xdr:row>
                    <xdr:rowOff>25400</xdr:rowOff>
                  </from>
                  <to>
                    <xdr:col>10</xdr:col>
                    <xdr:colOff>0</xdr:colOff>
                    <xdr:row>167</xdr:row>
                    <xdr:rowOff>63500</xdr:rowOff>
                  </to>
                </anchor>
              </controlPr>
            </control>
          </mc:Choice>
        </mc:AlternateContent>
        <mc:AlternateContent xmlns:mc="http://schemas.openxmlformats.org/markup-compatibility/2006">
          <mc:Choice Requires="x14">
            <control shapeId="2312" r:id="rId166" name="Check Box 264">
              <controlPr defaultSize="0" autoFill="0" autoLine="0" autoPict="0">
                <anchor moveWithCells="1">
                  <from>
                    <xdr:col>10</xdr:col>
                    <xdr:colOff>647700</xdr:colOff>
                    <xdr:row>166</xdr:row>
                    <xdr:rowOff>25400</xdr:rowOff>
                  </from>
                  <to>
                    <xdr:col>10</xdr:col>
                    <xdr:colOff>889000</xdr:colOff>
                    <xdr:row>167</xdr:row>
                    <xdr:rowOff>63500</xdr:rowOff>
                  </to>
                </anchor>
              </controlPr>
            </control>
          </mc:Choice>
        </mc:AlternateContent>
        <mc:AlternateContent xmlns:mc="http://schemas.openxmlformats.org/markup-compatibility/2006">
          <mc:Choice Requires="x14">
            <control shapeId="2313" r:id="rId167" name="Check Box 265">
              <controlPr defaultSize="0" autoFill="0" autoLine="0" autoPict="0">
                <anchor moveWithCells="1">
                  <from>
                    <xdr:col>11</xdr:col>
                    <xdr:colOff>660400</xdr:colOff>
                    <xdr:row>166</xdr:row>
                    <xdr:rowOff>25400</xdr:rowOff>
                  </from>
                  <to>
                    <xdr:col>11</xdr:col>
                    <xdr:colOff>901700</xdr:colOff>
                    <xdr:row>167</xdr:row>
                    <xdr:rowOff>38100</xdr:rowOff>
                  </to>
                </anchor>
              </controlPr>
            </control>
          </mc:Choice>
        </mc:AlternateContent>
        <mc:AlternateContent xmlns:mc="http://schemas.openxmlformats.org/markup-compatibility/2006">
          <mc:Choice Requires="x14">
            <control shapeId="2314" r:id="rId168" name="Check Box 266">
              <controlPr defaultSize="0" autoFill="0" autoLine="0" autoPict="0">
                <anchor moveWithCells="1">
                  <from>
                    <xdr:col>12</xdr:col>
                    <xdr:colOff>673100</xdr:colOff>
                    <xdr:row>166</xdr:row>
                    <xdr:rowOff>25400</xdr:rowOff>
                  </from>
                  <to>
                    <xdr:col>13</xdr:col>
                    <xdr:colOff>0</xdr:colOff>
                    <xdr:row>167</xdr:row>
                    <xdr:rowOff>63500</xdr:rowOff>
                  </to>
                </anchor>
              </controlPr>
            </control>
          </mc:Choice>
        </mc:AlternateContent>
        <mc:AlternateContent xmlns:mc="http://schemas.openxmlformats.org/markup-compatibility/2006">
          <mc:Choice Requires="x14">
            <control shapeId="2315" r:id="rId169" name="Check Box 267">
              <controlPr defaultSize="0" autoFill="0" autoLine="0" autoPict="0">
                <anchor moveWithCells="1">
                  <from>
                    <xdr:col>13</xdr:col>
                    <xdr:colOff>673100</xdr:colOff>
                    <xdr:row>166</xdr:row>
                    <xdr:rowOff>25400</xdr:rowOff>
                  </from>
                  <to>
                    <xdr:col>14</xdr:col>
                    <xdr:colOff>0</xdr:colOff>
                    <xdr:row>167</xdr:row>
                    <xdr:rowOff>63500</xdr:rowOff>
                  </to>
                </anchor>
              </controlPr>
            </control>
          </mc:Choice>
        </mc:AlternateContent>
        <mc:AlternateContent xmlns:mc="http://schemas.openxmlformats.org/markup-compatibility/2006">
          <mc:Choice Requires="x14">
            <control shapeId="2316" r:id="rId170" name="Check Box 268">
              <controlPr defaultSize="0" autoFill="0" autoLine="0" autoPict="0">
                <anchor moveWithCells="1">
                  <from>
                    <xdr:col>14</xdr:col>
                    <xdr:colOff>673100</xdr:colOff>
                    <xdr:row>166</xdr:row>
                    <xdr:rowOff>25400</xdr:rowOff>
                  </from>
                  <to>
                    <xdr:col>15</xdr:col>
                    <xdr:colOff>0</xdr:colOff>
                    <xdr:row>167</xdr:row>
                    <xdr:rowOff>38100</xdr:rowOff>
                  </to>
                </anchor>
              </controlPr>
            </control>
          </mc:Choice>
        </mc:AlternateContent>
        <mc:AlternateContent xmlns:mc="http://schemas.openxmlformats.org/markup-compatibility/2006">
          <mc:Choice Requires="x14">
            <control shapeId="2317" r:id="rId171" name="Check Box 269">
              <controlPr defaultSize="0" autoFill="0" autoLine="0" autoPict="0">
                <anchor moveWithCells="1">
                  <from>
                    <xdr:col>15</xdr:col>
                    <xdr:colOff>673100</xdr:colOff>
                    <xdr:row>166</xdr:row>
                    <xdr:rowOff>25400</xdr:rowOff>
                  </from>
                  <to>
                    <xdr:col>16</xdr:col>
                    <xdr:colOff>0</xdr:colOff>
                    <xdr:row>167</xdr:row>
                    <xdr:rowOff>63500</xdr:rowOff>
                  </to>
                </anchor>
              </controlPr>
            </control>
          </mc:Choice>
        </mc:AlternateContent>
        <mc:AlternateContent xmlns:mc="http://schemas.openxmlformats.org/markup-compatibility/2006">
          <mc:Choice Requires="x14">
            <control shapeId="2318" r:id="rId172" name="Check Box 270">
              <controlPr defaultSize="0" print="0" autoFill="0" autoLine="0" autoPict="0">
                <anchor moveWithCells="1">
                  <from>
                    <xdr:col>7</xdr:col>
                    <xdr:colOff>419100</xdr:colOff>
                    <xdr:row>165</xdr:row>
                    <xdr:rowOff>0</xdr:rowOff>
                  </from>
                  <to>
                    <xdr:col>8</xdr:col>
                    <xdr:colOff>177800</xdr:colOff>
                    <xdr:row>166</xdr:row>
                    <xdr:rowOff>63500</xdr:rowOff>
                  </to>
                </anchor>
              </controlPr>
            </control>
          </mc:Choice>
        </mc:AlternateContent>
        <mc:AlternateContent xmlns:mc="http://schemas.openxmlformats.org/markup-compatibility/2006">
          <mc:Choice Requires="x14">
            <control shapeId="2319" r:id="rId173" name="Check Box 271">
              <controlPr locked="0" defaultSize="0" autoFill="0" autoLine="0" autoPict="0">
                <anchor moveWithCells="1">
                  <from>
                    <xdr:col>7</xdr:col>
                    <xdr:colOff>419100</xdr:colOff>
                    <xdr:row>172</xdr:row>
                    <xdr:rowOff>0</xdr:rowOff>
                  </from>
                  <to>
                    <xdr:col>8</xdr:col>
                    <xdr:colOff>177800</xdr:colOff>
                    <xdr:row>173</xdr:row>
                    <xdr:rowOff>63500</xdr:rowOff>
                  </to>
                </anchor>
              </controlPr>
            </control>
          </mc:Choice>
        </mc:AlternateContent>
        <mc:AlternateContent xmlns:mc="http://schemas.openxmlformats.org/markup-compatibility/2006">
          <mc:Choice Requires="x14">
            <control shapeId="2320" r:id="rId174" name="Check Box 272">
              <controlPr defaultSize="0" autoFill="0" autoLine="0" autoPict="0">
                <anchor moveWithCells="1">
                  <from>
                    <xdr:col>9</xdr:col>
                    <xdr:colOff>673100</xdr:colOff>
                    <xdr:row>174</xdr:row>
                    <xdr:rowOff>25400</xdr:rowOff>
                  </from>
                  <to>
                    <xdr:col>10</xdr:col>
                    <xdr:colOff>0</xdr:colOff>
                    <xdr:row>175</xdr:row>
                    <xdr:rowOff>63500</xdr:rowOff>
                  </to>
                </anchor>
              </controlPr>
            </control>
          </mc:Choice>
        </mc:AlternateContent>
        <mc:AlternateContent xmlns:mc="http://schemas.openxmlformats.org/markup-compatibility/2006">
          <mc:Choice Requires="x14">
            <control shapeId="2321" r:id="rId175" name="Check Box 273">
              <controlPr defaultSize="0" autoFill="0" autoLine="0" autoPict="0">
                <anchor moveWithCells="1">
                  <from>
                    <xdr:col>10</xdr:col>
                    <xdr:colOff>647700</xdr:colOff>
                    <xdr:row>174</xdr:row>
                    <xdr:rowOff>25400</xdr:rowOff>
                  </from>
                  <to>
                    <xdr:col>10</xdr:col>
                    <xdr:colOff>889000</xdr:colOff>
                    <xdr:row>175</xdr:row>
                    <xdr:rowOff>63500</xdr:rowOff>
                  </to>
                </anchor>
              </controlPr>
            </control>
          </mc:Choice>
        </mc:AlternateContent>
        <mc:AlternateContent xmlns:mc="http://schemas.openxmlformats.org/markup-compatibility/2006">
          <mc:Choice Requires="x14">
            <control shapeId="2322" r:id="rId176" name="Check Box 274">
              <controlPr defaultSize="0" autoFill="0" autoLine="0" autoPict="0">
                <anchor moveWithCells="1">
                  <from>
                    <xdr:col>11</xdr:col>
                    <xdr:colOff>660400</xdr:colOff>
                    <xdr:row>174</xdr:row>
                    <xdr:rowOff>25400</xdr:rowOff>
                  </from>
                  <to>
                    <xdr:col>11</xdr:col>
                    <xdr:colOff>901700</xdr:colOff>
                    <xdr:row>175</xdr:row>
                    <xdr:rowOff>38100</xdr:rowOff>
                  </to>
                </anchor>
              </controlPr>
            </control>
          </mc:Choice>
        </mc:AlternateContent>
        <mc:AlternateContent xmlns:mc="http://schemas.openxmlformats.org/markup-compatibility/2006">
          <mc:Choice Requires="x14">
            <control shapeId="2323" r:id="rId177" name="Check Box 275">
              <controlPr defaultSize="0" autoFill="0" autoLine="0" autoPict="0">
                <anchor moveWithCells="1">
                  <from>
                    <xdr:col>12</xdr:col>
                    <xdr:colOff>673100</xdr:colOff>
                    <xdr:row>174</xdr:row>
                    <xdr:rowOff>25400</xdr:rowOff>
                  </from>
                  <to>
                    <xdr:col>13</xdr:col>
                    <xdr:colOff>0</xdr:colOff>
                    <xdr:row>175</xdr:row>
                    <xdr:rowOff>63500</xdr:rowOff>
                  </to>
                </anchor>
              </controlPr>
            </control>
          </mc:Choice>
        </mc:AlternateContent>
        <mc:AlternateContent xmlns:mc="http://schemas.openxmlformats.org/markup-compatibility/2006">
          <mc:Choice Requires="x14">
            <control shapeId="2324" r:id="rId178" name="Check Box 276">
              <controlPr defaultSize="0" autoFill="0" autoLine="0" autoPict="0">
                <anchor moveWithCells="1">
                  <from>
                    <xdr:col>13</xdr:col>
                    <xdr:colOff>673100</xdr:colOff>
                    <xdr:row>174</xdr:row>
                    <xdr:rowOff>25400</xdr:rowOff>
                  </from>
                  <to>
                    <xdr:col>14</xdr:col>
                    <xdr:colOff>0</xdr:colOff>
                    <xdr:row>175</xdr:row>
                    <xdr:rowOff>63500</xdr:rowOff>
                  </to>
                </anchor>
              </controlPr>
            </control>
          </mc:Choice>
        </mc:AlternateContent>
        <mc:AlternateContent xmlns:mc="http://schemas.openxmlformats.org/markup-compatibility/2006">
          <mc:Choice Requires="x14">
            <control shapeId="2325" r:id="rId179" name="Check Box 277">
              <controlPr defaultSize="0" autoFill="0" autoLine="0" autoPict="0">
                <anchor moveWithCells="1">
                  <from>
                    <xdr:col>14</xdr:col>
                    <xdr:colOff>673100</xdr:colOff>
                    <xdr:row>174</xdr:row>
                    <xdr:rowOff>25400</xdr:rowOff>
                  </from>
                  <to>
                    <xdr:col>15</xdr:col>
                    <xdr:colOff>0</xdr:colOff>
                    <xdr:row>175</xdr:row>
                    <xdr:rowOff>38100</xdr:rowOff>
                  </to>
                </anchor>
              </controlPr>
            </control>
          </mc:Choice>
        </mc:AlternateContent>
        <mc:AlternateContent xmlns:mc="http://schemas.openxmlformats.org/markup-compatibility/2006">
          <mc:Choice Requires="x14">
            <control shapeId="2326" r:id="rId180" name="Check Box 278">
              <controlPr defaultSize="0" autoFill="0" autoLine="0" autoPict="0">
                <anchor moveWithCells="1">
                  <from>
                    <xdr:col>15</xdr:col>
                    <xdr:colOff>673100</xdr:colOff>
                    <xdr:row>174</xdr:row>
                    <xdr:rowOff>25400</xdr:rowOff>
                  </from>
                  <to>
                    <xdr:col>16</xdr:col>
                    <xdr:colOff>0</xdr:colOff>
                    <xdr:row>175</xdr:row>
                    <xdr:rowOff>63500</xdr:rowOff>
                  </to>
                </anchor>
              </controlPr>
            </control>
          </mc:Choice>
        </mc:AlternateContent>
        <mc:AlternateContent xmlns:mc="http://schemas.openxmlformats.org/markup-compatibility/2006">
          <mc:Choice Requires="x14">
            <control shapeId="2327" r:id="rId181" name="Check Box 279">
              <controlPr defaultSize="0" print="0" autoFill="0" autoLine="0" autoPict="0">
                <anchor moveWithCells="1">
                  <from>
                    <xdr:col>7</xdr:col>
                    <xdr:colOff>419100</xdr:colOff>
                    <xdr:row>173</xdr:row>
                    <xdr:rowOff>0</xdr:rowOff>
                  </from>
                  <to>
                    <xdr:col>8</xdr:col>
                    <xdr:colOff>177800</xdr:colOff>
                    <xdr:row>174</xdr:row>
                    <xdr:rowOff>63500</xdr:rowOff>
                  </to>
                </anchor>
              </controlPr>
            </control>
          </mc:Choice>
        </mc:AlternateContent>
        <mc:AlternateContent xmlns:mc="http://schemas.openxmlformats.org/markup-compatibility/2006">
          <mc:Choice Requires="x14">
            <control shapeId="2328" r:id="rId182" name="Check Box 280">
              <controlPr locked="0" defaultSize="0" print="0" autoFill="0" autoLine="0" autoPict="0">
                <anchor moveWithCells="1">
                  <from>
                    <xdr:col>7</xdr:col>
                    <xdr:colOff>419100</xdr:colOff>
                    <xdr:row>21</xdr:row>
                    <xdr:rowOff>0</xdr:rowOff>
                  </from>
                  <to>
                    <xdr:col>8</xdr:col>
                    <xdr:colOff>177800</xdr:colOff>
                    <xdr:row>22</xdr:row>
                    <xdr:rowOff>50800</xdr:rowOff>
                  </to>
                </anchor>
              </controlPr>
            </control>
          </mc:Choice>
        </mc:AlternateContent>
        <mc:AlternateContent xmlns:mc="http://schemas.openxmlformats.org/markup-compatibility/2006">
          <mc:Choice Requires="x14">
            <control shapeId="2370" r:id="rId183" name="Check Box 322">
              <controlPr locked="0" defaultSize="0" autoFill="0" autoLine="0" autoPict="0">
                <anchor moveWithCells="1">
                  <from>
                    <xdr:col>7</xdr:col>
                    <xdr:colOff>419100</xdr:colOff>
                    <xdr:row>180</xdr:row>
                    <xdr:rowOff>0</xdr:rowOff>
                  </from>
                  <to>
                    <xdr:col>8</xdr:col>
                    <xdr:colOff>177800</xdr:colOff>
                    <xdr:row>181</xdr:row>
                    <xdr:rowOff>63500</xdr:rowOff>
                  </to>
                </anchor>
              </controlPr>
            </control>
          </mc:Choice>
        </mc:AlternateContent>
        <mc:AlternateContent xmlns:mc="http://schemas.openxmlformats.org/markup-compatibility/2006">
          <mc:Choice Requires="x14">
            <control shapeId="2371" r:id="rId184" name="Check Box 323">
              <controlPr defaultSize="0" autoFill="0" autoLine="0" autoPict="0">
                <anchor moveWithCells="1">
                  <from>
                    <xdr:col>9</xdr:col>
                    <xdr:colOff>673100</xdr:colOff>
                    <xdr:row>182</xdr:row>
                    <xdr:rowOff>25400</xdr:rowOff>
                  </from>
                  <to>
                    <xdr:col>10</xdr:col>
                    <xdr:colOff>0</xdr:colOff>
                    <xdr:row>183</xdr:row>
                    <xdr:rowOff>63500</xdr:rowOff>
                  </to>
                </anchor>
              </controlPr>
            </control>
          </mc:Choice>
        </mc:AlternateContent>
        <mc:AlternateContent xmlns:mc="http://schemas.openxmlformats.org/markup-compatibility/2006">
          <mc:Choice Requires="x14">
            <control shapeId="2372" r:id="rId185" name="Check Box 324">
              <controlPr defaultSize="0" autoFill="0" autoLine="0" autoPict="0">
                <anchor moveWithCells="1">
                  <from>
                    <xdr:col>10</xdr:col>
                    <xdr:colOff>647700</xdr:colOff>
                    <xdr:row>182</xdr:row>
                    <xdr:rowOff>25400</xdr:rowOff>
                  </from>
                  <to>
                    <xdr:col>10</xdr:col>
                    <xdr:colOff>889000</xdr:colOff>
                    <xdr:row>183</xdr:row>
                    <xdr:rowOff>63500</xdr:rowOff>
                  </to>
                </anchor>
              </controlPr>
            </control>
          </mc:Choice>
        </mc:AlternateContent>
        <mc:AlternateContent xmlns:mc="http://schemas.openxmlformats.org/markup-compatibility/2006">
          <mc:Choice Requires="x14">
            <control shapeId="2373" r:id="rId186" name="Check Box 325">
              <controlPr defaultSize="0" autoFill="0" autoLine="0" autoPict="0">
                <anchor moveWithCells="1">
                  <from>
                    <xdr:col>11</xdr:col>
                    <xdr:colOff>660400</xdr:colOff>
                    <xdr:row>182</xdr:row>
                    <xdr:rowOff>25400</xdr:rowOff>
                  </from>
                  <to>
                    <xdr:col>11</xdr:col>
                    <xdr:colOff>901700</xdr:colOff>
                    <xdr:row>183</xdr:row>
                    <xdr:rowOff>38100</xdr:rowOff>
                  </to>
                </anchor>
              </controlPr>
            </control>
          </mc:Choice>
        </mc:AlternateContent>
        <mc:AlternateContent xmlns:mc="http://schemas.openxmlformats.org/markup-compatibility/2006">
          <mc:Choice Requires="x14">
            <control shapeId="2374" r:id="rId187" name="Check Box 326">
              <controlPr defaultSize="0" autoFill="0" autoLine="0" autoPict="0">
                <anchor moveWithCells="1">
                  <from>
                    <xdr:col>12</xdr:col>
                    <xdr:colOff>673100</xdr:colOff>
                    <xdr:row>182</xdr:row>
                    <xdr:rowOff>25400</xdr:rowOff>
                  </from>
                  <to>
                    <xdr:col>13</xdr:col>
                    <xdr:colOff>0</xdr:colOff>
                    <xdr:row>183</xdr:row>
                    <xdr:rowOff>63500</xdr:rowOff>
                  </to>
                </anchor>
              </controlPr>
            </control>
          </mc:Choice>
        </mc:AlternateContent>
        <mc:AlternateContent xmlns:mc="http://schemas.openxmlformats.org/markup-compatibility/2006">
          <mc:Choice Requires="x14">
            <control shapeId="2375" r:id="rId188" name="Check Box 327">
              <controlPr defaultSize="0" autoFill="0" autoLine="0" autoPict="0">
                <anchor moveWithCells="1">
                  <from>
                    <xdr:col>13</xdr:col>
                    <xdr:colOff>673100</xdr:colOff>
                    <xdr:row>182</xdr:row>
                    <xdr:rowOff>25400</xdr:rowOff>
                  </from>
                  <to>
                    <xdr:col>14</xdr:col>
                    <xdr:colOff>0</xdr:colOff>
                    <xdr:row>183</xdr:row>
                    <xdr:rowOff>63500</xdr:rowOff>
                  </to>
                </anchor>
              </controlPr>
            </control>
          </mc:Choice>
        </mc:AlternateContent>
        <mc:AlternateContent xmlns:mc="http://schemas.openxmlformats.org/markup-compatibility/2006">
          <mc:Choice Requires="x14">
            <control shapeId="2376" r:id="rId189" name="Check Box 328">
              <controlPr defaultSize="0" autoFill="0" autoLine="0" autoPict="0">
                <anchor moveWithCells="1">
                  <from>
                    <xdr:col>14</xdr:col>
                    <xdr:colOff>673100</xdr:colOff>
                    <xdr:row>182</xdr:row>
                    <xdr:rowOff>25400</xdr:rowOff>
                  </from>
                  <to>
                    <xdr:col>15</xdr:col>
                    <xdr:colOff>0</xdr:colOff>
                    <xdr:row>183</xdr:row>
                    <xdr:rowOff>38100</xdr:rowOff>
                  </to>
                </anchor>
              </controlPr>
            </control>
          </mc:Choice>
        </mc:AlternateContent>
        <mc:AlternateContent xmlns:mc="http://schemas.openxmlformats.org/markup-compatibility/2006">
          <mc:Choice Requires="x14">
            <control shapeId="2377" r:id="rId190" name="Check Box 329">
              <controlPr defaultSize="0" autoFill="0" autoLine="0" autoPict="0">
                <anchor moveWithCells="1">
                  <from>
                    <xdr:col>15</xdr:col>
                    <xdr:colOff>673100</xdr:colOff>
                    <xdr:row>182</xdr:row>
                    <xdr:rowOff>25400</xdr:rowOff>
                  </from>
                  <to>
                    <xdr:col>16</xdr:col>
                    <xdr:colOff>0</xdr:colOff>
                    <xdr:row>183</xdr:row>
                    <xdr:rowOff>63500</xdr:rowOff>
                  </to>
                </anchor>
              </controlPr>
            </control>
          </mc:Choice>
        </mc:AlternateContent>
        <mc:AlternateContent xmlns:mc="http://schemas.openxmlformats.org/markup-compatibility/2006">
          <mc:Choice Requires="x14">
            <control shapeId="2378" r:id="rId191" name="Check Box 330">
              <controlPr defaultSize="0" print="0" autoFill="0" autoLine="0" autoPict="0">
                <anchor moveWithCells="1">
                  <from>
                    <xdr:col>7</xdr:col>
                    <xdr:colOff>419100</xdr:colOff>
                    <xdr:row>181</xdr:row>
                    <xdr:rowOff>0</xdr:rowOff>
                  </from>
                  <to>
                    <xdr:col>8</xdr:col>
                    <xdr:colOff>177800</xdr:colOff>
                    <xdr:row>182</xdr:row>
                    <xdr:rowOff>63500</xdr:rowOff>
                  </to>
                </anchor>
              </controlPr>
            </control>
          </mc:Choice>
        </mc:AlternateContent>
        <mc:AlternateContent xmlns:mc="http://schemas.openxmlformats.org/markup-compatibility/2006">
          <mc:Choice Requires="x14">
            <control shapeId="2381" r:id="rId192" name="Check Box 333">
              <controlPr locked="0" defaultSize="0" autoFill="0" autoLine="0" autoPict="0">
                <anchor moveWithCells="1">
                  <from>
                    <xdr:col>7</xdr:col>
                    <xdr:colOff>419100</xdr:colOff>
                    <xdr:row>180</xdr:row>
                    <xdr:rowOff>0</xdr:rowOff>
                  </from>
                  <to>
                    <xdr:col>8</xdr:col>
                    <xdr:colOff>177800</xdr:colOff>
                    <xdr:row>181</xdr:row>
                    <xdr:rowOff>63500</xdr:rowOff>
                  </to>
                </anchor>
              </controlPr>
            </control>
          </mc:Choice>
        </mc:AlternateContent>
        <mc:AlternateContent xmlns:mc="http://schemas.openxmlformats.org/markup-compatibility/2006">
          <mc:Choice Requires="x14">
            <control shapeId="2382" r:id="rId193" name="Check Box 334">
              <controlPr defaultSize="0" autoFill="0" autoLine="0" autoPict="0">
                <anchor moveWithCells="1">
                  <from>
                    <xdr:col>9</xdr:col>
                    <xdr:colOff>673100</xdr:colOff>
                    <xdr:row>182</xdr:row>
                    <xdr:rowOff>25400</xdr:rowOff>
                  </from>
                  <to>
                    <xdr:col>10</xdr:col>
                    <xdr:colOff>0</xdr:colOff>
                    <xdr:row>183</xdr:row>
                    <xdr:rowOff>63500</xdr:rowOff>
                  </to>
                </anchor>
              </controlPr>
            </control>
          </mc:Choice>
        </mc:AlternateContent>
        <mc:AlternateContent xmlns:mc="http://schemas.openxmlformats.org/markup-compatibility/2006">
          <mc:Choice Requires="x14">
            <control shapeId="2383" r:id="rId194" name="Check Box 335">
              <controlPr defaultSize="0" autoFill="0" autoLine="0" autoPict="0">
                <anchor moveWithCells="1">
                  <from>
                    <xdr:col>10</xdr:col>
                    <xdr:colOff>647700</xdr:colOff>
                    <xdr:row>182</xdr:row>
                    <xdr:rowOff>25400</xdr:rowOff>
                  </from>
                  <to>
                    <xdr:col>10</xdr:col>
                    <xdr:colOff>889000</xdr:colOff>
                    <xdr:row>183</xdr:row>
                    <xdr:rowOff>63500</xdr:rowOff>
                  </to>
                </anchor>
              </controlPr>
            </control>
          </mc:Choice>
        </mc:AlternateContent>
        <mc:AlternateContent xmlns:mc="http://schemas.openxmlformats.org/markup-compatibility/2006">
          <mc:Choice Requires="x14">
            <control shapeId="2384" r:id="rId195" name="Check Box 336">
              <controlPr defaultSize="0" autoFill="0" autoLine="0" autoPict="0">
                <anchor moveWithCells="1">
                  <from>
                    <xdr:col>11</xdr:col>
                    <xdr:colOff>660400</xdr:colOff>
                    <xdr:row>182</xdr:row>
                    <xdr:rowOff>25400</xdr:rowOff>
                  </from>
                  <to>
                    <xdr:col>11</xdr:col>
                    <xdr:colOff>901700</xdr:colOff>
                    <xdr:row>183</xdr:row>
                    <xdr:rowOff>38100</xdr:rowOff>
                  </to>
                </anchor>
              </controlPr>
            </control>
          </mc:Choice>
        </mc:AlternateContent>
        <mc:AlternateContent xmlns:mc="http://schemas.openxmlformats.org/markup-compatibility/2006">
          <mc:Choice Requires="x14">
            <control shapeId="2385" r:id="rId196" name="Check Box 337">
              <controlPr defaultSize="0" autoFill="0" autoLine="0" autoPict="0">
                <anchor moveWithCells="1">
                  <from>
                    <xdr:col>12</xdr:col>
                    <xdr:colOff>673100</xdr:colOff>
                    <xdr:row>182</xdr:row>
                    <xdr:rowOff>25400</xdr:rowOff>
                  </from>
                  <to>
                    <xdr:col>13</xdr:col>
                    <xdr:colOff>0</xdr:colOff>
                    <xdr:row>183</xdr:row>
                    <xdr:rowOff>63500</xdr:rowOff>
                  </to>
                </anchor>
              </controlPr>
            </control>
          </mc:Choice>
        </mc:AlternateContent>
        <mc:AlternateContent xmlns:mc="http://schemas.openxmlformats.org/markup-compatibility/2006">
          <mc:Choice Requires="x14">
            <control shapeId="2386" r:id="rId197" name="Check Box 338">
              <controlPr defaultSize="0" autoFill="0" autoLine="0" autoPict="0">
                <anchor moveWithCells="1">
                  <from>
                    <xdr:col>13</xdr:col>
                    <xdr:colOff>673100</xdr:colOff>
                    <xdr:row>182</xdr:row>
                    <xdr:rowOff>25400</xdr:rowOff>
                  </from>
                  <to>
                    <xdr:col>14</xdr:col>
                    <xdr:colOff>0</xdr:colOff>
                    <xdr:row>183</xdr:row>
                    <xdr:rowOff>63500</xdr:rowOff>
                  </to>
                </anchor>
              </controlPr>
            </control>
          </mc:Choice>
        </mc:AlternateContent>
        <mc:AlternateContent xmlns:mc="http://schemas.openxmlformats.org/markup-compatibility/2006">
          <mc:Choice Requires="x14">
            <control shapeId="2387" r:id="rId198" name="Check Box 339">
              <controlPr defaultSize="0" autoFill="0" autoLine="0" autoPict="0">
                <anchor moveWithCells="1">
                  <from>
                    <xdr:col>14</xdr:col>
                    <xdr:colOff>673100</xdr:colOff>
                    <xdr:row>182</xdr:row>
                    <xdr:rowOff>25400</xdr:rowOff>
                  </from>
                  <to>
                    <xdr:col>15</xdr:col>
                    <xdr:colOff>0</xdr:colOff>
                    <xdr:row>183</xdr:row>
                    <xdr:rowOff>38100</xdr:rowOff>
                  </to>
                </anchor>
              </controlPr>
            </control>
          </mc:Choice>
        </mc:AlternateContent>
        <mc:AlternateContent xmlns:mc="http://schemas.openxmlformats.org/markup-compatibility/2006">
          <mc:Choice Requires="x14">
            <control shapeId="2388" r:id="rId199" name="Check Box 340">
              <controlPr defaultSize="0" autoFill="0" autoLine="0" autoPict="0">
                <anchor moveWithCells="1">
                  <from>
                    <xdr:col>15</xdr:col>
                    <xdr:colOff>673100</xdr:colOff>
                    <xdr:row>182</xdr:row>
                    <xdr:rowOff>25400</xdr:rowOff>
                  </from>
                  <to>
                    <xdr:col>16</xdr:col>
                    <xdr:colOff>0</xdr:colOff>
                    <xdr:row>183</xdr:row>
                    <xdr:rowOff>63500</xdr:rowOff>
                  </to>
                </anchor>
              </controlPr>
            </control>
          </mc:Choice>
        </mc:AlternateContent>
        <mc:AlternateContent xmlns:mc="http://schemas.openxmlformats.org/markup-compatibility/2006">
          <mc:Choice Requires="x14">
            <control shapeId="2389" r:id="rId200" name="Check Box 341">
              <controlPr defaultSize="0" print="0" autoFill="0" autoLine="0" autoPict="0">
                <anchor moveWithCells="1">
                  <from>
                    <xdr:col>7</xdr:col>
                    <xdr:colOff>419100</xdr:colOff>
                    <xdr:row>181</xdr:row>
                    <xdr:rowOff>0</xdr:rowOff>
                  </from>
                  <to>
                    <xdr:col>8</xdr:col>
                    <xdr:colOff>177800</xdr:colOff>
                    <xdr:row>182</xdr:row>
                    <xdr:rowOff>63500</xdr:rowOff>
                  </to>
                </anchor>
              </controlPr>
            </control>
          </mc:Choice>
        </mc:AlternateContent>
        <mc:AlternateContent xmlns:mc="http://schemas.openxmlformats.org/markup-compatibility/2006">
          <mc:Choice Requires="x14">
            <control shapeId="2391" r:id="rId201" name="Check Box 343">
              <controlPr locked="0" defaultSize="0" autoFill="0" autoLine="0" autoPict="0">
                <anchor moveWithCells="1">
                  <from>
                    <xdr:col>7</xdr:col>
                    <xdr:colOff>419100</xdr:colOff>
                    <xdr:row>188</xdr:row>
                    <xdr:rowOff>0</xdr:rowOff>
                  </from>
                  <to>
                    <xdr:col>8</xdr:col>
                    <xdr:colOff>177800</xdr:colOff>
                    <xdr:row>189</xdr:row>
                    <xdr:rowOff>63500</xdr:rowOff>
                  </to>
                </anchor>
              </controlPr>
            </control>
          </mc:Choice>
        </mc:AlternateContent>
        <mc:AlternateContent xmlns:mc="http://schemas.openxmlformats.org/markup-compatibility/2006">
          <mc:Choice Requires="x14">
            <control shapeId="2392" r:id="rId202" name="Check Box 344">
              <controlPr defaultSize="0" autoFill="0" autoLine="0" autoPict="0">
                <anchor moveWithCells="1">
                  <from>
                    <xdr:col>9</xdr:col>
                    <xdr:colOff>673100</xdr:colOff>
                    <xdr:row>190</xdr:row>
                    <xdr:rowOff>25400</xdr:rowOff>
                  </from>
                  <to>
                    <xdr:col>10</xdr:col>
                    <xdr:colOff>25400</xdr:colOff>
                    <xdr:row>191</xdr:row>
                    <xdr:rowOff>63500</xdr:rowOff>
                  </to>
                </anchor>
              </controlPr>
            </control>
          </mc:Choice>
        </mc:AlternateContent>
        <mc:AlternateContent xmlns:mc="http://schemas.openxmlformats.org/markup-compatibility/2006">
          <mc:Choice Requires="x14">
            <control shapeId="2393" r:id="rId203" name="Check Box 345">
              <controlPr defaultSize="0" autoFill="0" autoLine="0" autoPict="0">
                <anchor moveWithCells="1">
                  <from>
                    <xdr:col>10</xdr:col>
                    <xdr:colOff>647700</xdr:colOff>
                    <xdr:row>190</xdr:row>
                    <xdr:rowOff>25400</xdr:rowOff>
                  </from>
                  <to>
                    <xdr:col>10</xdr:col>
                    <xdr:colOff>889000</xdr:colOff>
                    <xdr:row>191</xdr:row>
                    <xdr:rowOff>63500</xdr:rowOff>
                  </to>
                </anchor>
              </controlPr>
            </control>
          </mc:Choice>
        </mc:AlternateContent>
        <mc:AlternateContent xmlns:mc="http://schemas.openxmlformats.org/markup-compatibility/2006">
          <mc:Choice Requires="x14">
            <control shapeId="2394" r:id="rId204" name="Check Box 346">
              <controlPr defaultSize="0" autoFill="0" autoLine="0" autoPict="0">
                <anchor moveWithCells="1">
                  <from>
                    <xdr:col>11</xdr:col>
                    <xdr:colOff>660400</xdr:colOff>
                    <xdr:row>190</xdr:row>
                    <xdr:rowOff>25400</xdr:rowOff>
                  </from>
                  <to>
                    <xdr:col>11</xdr:col>
                    <xdr:colOff>889000</xdr:colOff>
                    <xdr:row>191</xdr:row>
                    <xdr:rowOff>25400</xdr:rowOff>
                  </to>
                </anchor>
              </controlPr>
            </control>
          </mc:Choice>
        </mc:AlternateContent>
        <mc:AlternateContent xmlns:mc="http://schemas.openxmlformats.org/markup-compatibility/2006">
          <mc:Choice Requires="x14">
            <control shapeId="2395" r:id="rId205" name="Check Box 347">
              <controlPr defaultSize="0" autoFill="0" autoLine="0" autoPict="0">
                <anchor moveWithCells="1">
                  <from>
                    <xdr:col>12</xdr:col>
                    <xdr:colOff>673100</xdr:colOff>
                    <xdr:row>190</xdr:row>
                    <xdr:rowOff>25400</xdr:rowOff>
                  </from>
                  <to>
                    <xdr:col>13</xdr:col>
                    <xdr:colOff>25400</xdr:colOff>
                    <xdr:row>191</xdr:row>
                    <xdr:rowOff>63500</xdr:rowOff>
                  </to>
                </anchor>
              </controlPr>
            </control>
          </mc:Choice>
        </mc:AlternateContent>
        <mc:AlternateContent xmlns:mc="http://schemas.openxmlformats.org/markup-compatibility/2006">
          <mc:Choice Requires="x14">
            <control shapeId="2396" r:id="rId206" name="Check Box 348">
              <controlPr defaultSize="0" autoFill="0" autoLine="0" autoPict="0">
                <anchor moveWithCells="1">
                  <from>
                    <xdr:col>13</xdr:col>
                    <xdr:colOff>673100</xdr:colOff>
                    <xdr:row>190</xdr:row>
                    <xdr:rowOff>25400</xdr:rowOff>
                  </from>
                  <to>
                    <xdr:col>14</xdr:col>
                    <xdr:colOff>25400</xdr:colOff>
                    <xdr:row>191</xdr:row>
                    <xdr:rowOff>63500</xdr:rowOff>
                  </to>
                </anchor>
              </controlPr>
            </control>
          </mc:Choice>
        </mc:AlternateContent>
        <mc:AlternateContent xmlns:mc="http://schemas.openxmlformats.org/markup-compatibility/2006">
          <mc:Choice Requires="x14">
            <control shapeId="2397" r:id="rId207" name="Check Box 349">
              <controlPr defaultSize="0" autoFill="0" autoLine="0" autoPict="0">
                <anchor moveWithCells="1">
                  <from>
                    <xdr:col>14</xdr:col>
                    <xdr:colOff>673100</xdr:colOff>
                    <xdr:row>190</xdr:row>
                    <xdr:rowOff>25400</xdr:rowOff>
                  </from>
                  <to>
                    <xdr:col>15</xdr:col>
                    <xdr:colOff>25400</xdr:colOff>
                    <xdr:row>191</xdr:row>
                    <xdr:rowOff>25400</xdr:rowOff>
                  </to>
                </anchor>
              </controlPr>
            </control>
          </mc:Choice>
        </mc:AlternateContent>
        <mc:AlternateContent xmlns:mc="http://schemas.openxmlformats.org/markup-compatibility/2006">
          <mc:Choice Requires="x14">
            <control shapeId="2398" r:id="rId208" name="Check Box 350">
              <controlPr defaultSize="0" autoFill="0" autoLine="0" autoPict="0">
                <anchor moveWithCells="1">
                  <from>
                    <xdr:col>15</xdr:col>
                    <xdr:colOff>673100</xdr:colOff>
                    <xdr:row>190</xdr:row>
                    <xdr:rowOff>25400</xdr:rowOff>
                  </from>
                  <to>
                    <xdr:col>16</xdr:col>
                    <xdr:colOff>25400</xdr:colOff>
                    <xdr:row>191</xdr:row>
                    <xdr:rowOff>63500</xdr:rowOff>
                  </to>
                </anchor>
              </controlPr>
            </control>
          </mc:Choice>
        </mc:AlternateContent>
        <mc:AlternateContent xmlns:mc="http://schemas.openxmlformats.org/markup-compatibility/2006">
          <mc:Choice Requires="x14">
            <control shapeId="2399" r:id="rId209" name="Check Box 351">
              <controlPr defaultSize="0" print="0" autoFill="0" autoLine="0" autoPict="0">
                <anchor moveWithCells="1">
                  <from>
                    <xdr:col>7</xdr:col>
                    <xdr:colOff>419100</xdr:colOff>
                    <xdr:row>189</xdr:row>
                    <xdr:rowOff>0</xdr:rowOff>
                  </from>
                  <to>
                    <xdr:col>8</xdr:col>
                    <xdr:colOff>177800</xdr:colOff>
                    <xdr:row>190</xdr:row>
                    <xdr:rowOff>63500</xdr:rowOff>
                  </to>
                </anchor>
              </controlPr>
            </control>
          </mc:Choice>
        </mc:AlternateContent>
        <mc:AlternateContent xmlns:mc="http://schemas.openxmlformats.org/markup-compatibility/2006">
          <mc:Choice Requires="x14">
            <control shapeId="2400" r:id="rId210" name="Check Box 352">
              <controlPr locked="0" defaultSize="0" autoFill="0" autoLine="0" autoPict="0">
                <anchor moveWithCells="1">
                  <from>
                    <xdr:col>7</xdr:col>
                    <xdr:colOff>419100</xdr:colOff>
                    <xdr:row>188</xdr:row>
                    <xdr:rowOff>0</xdr:rowOff>
                  </from>
                  <to>
                    <xdr:col>8</xdr:col>
                    <xdr:colOff>177800</xdr:colOff>
                    <xdr:row>189</xdr:row>
                    <xdr:rowOff>63500</xdr:rowOff>
                  </to>
                </anchor>
              </controlPr>
            </control>
          </mc:Choice>
        </mc:AlternateContent>
        <mc:AlternateContent xmlns:mc="http://schemas.openxmlformats.org/markup-compatibility/2006">
          <mc:Choice Requires="x14">
            <control shapeId="2401" r:id="rId211" name="Check Box 353">
              <controlPr defaultSize="0" autoFill="0" autoLine="0" autoPict="0">
                <anchor moveWithCells="1">
                  <from>
                    <xdr:col>9</xdr:col>
                    <xdr:colOff>673100</xdr:colOff>
                    <xdr:row>190</xdr:row>
                    <xdr:rowOff>25400</xdr:rowOff>
                  </from>
                  <to>
                    <xdr:col>10</xdr:col>
                    <xdr:colOff>25400</xdr:colOff>
                    <xdr:row>191</xdr:row>
                    <xdr:rowOff>63500</xdr:rowOff>
                  </to>
                </anchor>
              </controlPr>
            </control>
          </mc:Choice>
        </mc:AlternateContent>
        <mc:AlternateContent xmlns:mc="http://schemas.openxmlformats.org/markup-compatibility/2006">
          <mc:Choice Requires="x14">
            <control shapeId="2402" r:id="rId212" name="Check Box 354">
              <controlPr defaultSize="0" autoFill="0" autoLine="0" autoPict="0">
                <anchor moveWithCells="1">
                  <from>
                    <xdr:col>10</xdr:col>
                    <xdr:colOff>647700</xdr:colOff>
                    <xdr:row>190</xdr:row>
                    <xdr:rowOff>25400</xdr:rowOff>
                  </from>
                  <to>
                    <xdr:col>10</xdr:col>
                    <xdr:colOff>889000</xdr:colOff>
                    <xdr:row>191</xdr:row>
                    <xdr:rowOff>63500</xdr:rowOff>
                  </to>
                </anchor>
              </controlPr>
            </control>
          </mc:Choice>
        </mc:AlternateContent>
        <mc:AlternateContent xmlns:mc="http://schemas.openxmlformats.org/markup-compatibility/2006">
          <mc:Choice Requires="x14">
            <control shapeId="2403" r:id="rId213" name="Check Box 355">
              <controlPr defaultSize="0" autoFill="0" autoLine="0" autoPict="0">
                <anchor moveWithCells="1">
                  <from>
                    <xdr:col>11</xdr:col>
                    <xdr:colOff>660400</xdr:colOff>
                    <xdr:row>190</xdr:row>
                    <xdr:rowOff>25400</xdr:rowOff>
                  </from>
                  <to>
                    <xdr:col>11</xdr:col>
                    <xdr:colOff>889000</xdr:colOff>
                    <xdr:row>191</xdr:row>
                    <xdr:rowOff>25400</xdr:rowOff>
                  </to>
                </anchor>
              </controlPr>
            </control>
          </mc:Choice>
        </mc:AlternateContent>
        <mc:AlternateContent xmlns:mc="http://schemas.openxmlformats.org/markup-compatibility/2006">
          <mc:Choice Requires="x14">
            <control shapeId="2404" r:id="rId214" name="Check Box 356">
              <controlPr defaultSize="0" autoFill="0" autoLine="0" autoPict="0">
                <anchor moveWithCells="1">
                  <from>
                    <xdr:col>12</xdr:col>
                    <xdr:colOff>673100</xdr:colOff>
                    <xdr:row>190</xdr:row>
                    <xdr:rowOff>25400</xdr:rowOff>
                  </from>
                  <to>
                    <xdr:col>13</xdr:col>
                    <xdr:colOff>25400</xdr:colOff>
                    <xdr:row>191</xdr:row>
                    <xdr:rowOff>63500</xdr:rowOff>
                  </to>
                </anchor>
              </controlPr>
            </control>
          </mc:Choice>
        </mc:AlternateContent>
        <mc:AlternateContent xmlns:mc="http://schemas.openxmlformats.org/markup-compatibility/2006">
          <mc:Choice Requires="x14">
            <control shapeId="2405" r:id="rId215" name="Check Box 357">
              <controlPr defaultSize="0" autoFill="0" autoLine="0" autoPict="0">
                <anchor moveWithCells="1">
                  <from>
                    <xdr:col>13</xdr:col>
                    <xdr:colOff>673100</xdr:colOff>
                    <xdr:row>190</xdr:row>
                    <xdr:rowOff>25400</xdr:rowOff>
                  </from>
                  <to>
                    <xdr:col>14</xdr:col>
                    <xdr:colOff>25400</xdr:colOff>
                    <xdr:row>191</xdr:row>
                    <xdr:rowOff>63500</xdr:rowOff>
                  </to>
                </anchor>
              </controlPr>
            </control>
          </mc:Choice>
        </mc:AlternateContent>
        <mc:AlternateContent xmlns:mc="http://schemas.openxmlformats.org/markup-compatibility/2006">
          <mc:Choice Requires="x14">
            <control shapeId="2406" r:id="rId216" name="Check Box 358">
              <controlPr defaultSize="0" autoFill="0" autoLine="0" autoPict="0">
                <anchor moveWithCells="1">
                  <from>
                    <xdr:col>14</xdr:col>
                    <xdr:colOff>673100</xdr:colOff>
                    <xdr:row>190</xdr:row>
                    <xdr:rowOff>25400</xdr:rowOff>
                  </from>
                  <to>
                    <xdr:col>15</xdr:col>
                    <xdr:colOff>25400</xdr:colOff>
                    <xdr:row>191</xdr:row>
                    <xdr:rowOff>25400</xdr:rowOff>
                  </to>
                </anchor>
              </controlPr>
            </control>
          </mc:Choice>
        </mc:AlternateContent>
        <mc:AlternateContent xmlns:mc="http://schemas.openxmlformats.org/markup-compatibility/2006">
          <mc:Choice Requires="x14">
            <control shapeId="2407" r:id="rId217" name="Check Box 359">
              <controlPr defaultSize="0" autoFill="0" autoLine="0" autoPict="0">
                <anchor moveWithCells="1">
                  <from>
                    <xdr:col>15</xdr:col>
                    <xdr:colOff>673100</xdr:colOff>
                    <xdr:row>190</xdr:row>
                    <xdr:rowOff>25400</xdr:rowOff>
                  </from>
                  <to>
                    <xdr:col>16</xdr:col>
                    <xdr:colOff>25400</xdr:colOff>
                    <xdr:row>191</xdr:row>
                    <xdr:rowOff>63500</xdr:rowOff>
                  </to>
                </anchor>
              </controlPr>
            </control>
          </mc:Choice>
        </mc:AlternateContent>
        <mc:AlternateContent xmlns:mc="http://schemas.openxmlformats.org/markup-compatibility/2006">
          <mc:Choice Requires="x14">
            <control shapeId="2408" r:id="rId218" name="Check Box 360">
              <controlPr defaultSize="0" print="0" autoFill="0" autoLine="0" autoPict="0">
                <anchor moveWithCells="1">
                  <from>
                    <xdr:col>7</xdr:col>
                    <xdr:colOff>419100</xdr:colOff>
                    <xdr:row>189</xdr:row>
                    <xdr:rowOff>0</xdr:rowOff>
                  </from>
                  <to>
                    <xdr:col>8</xdr:col>
                    <xdr:colOff>177800</xdr:colOff>
                    <xdr:row>190</xdr:row>
                    <xdr:rowOff>63500</xdr:rowOff>
                  </to>
                </anchor>
              </controlPr>
            </control>
          </mc:Choice>
        </mc:AlternateContent>
        <mc:AlternateContent xmlns:mc="http://schemas.openxmlformats.org/markup-compatibility/2006">
          <mc:Choice Requires="x14">
            <control shapeId="2411" r:id="rId219" name="Check Box 363">
              <controlPr locked="0" defaultSize="0" autoFill="0" autoLine="0" autoPict="0">
                <anchor moveWithCells="1">
                  <from>
                    <xdr:col>7</xdr:col>
                    <xdr:colOff>419100</xdr:colOff>
                    <xdr:row>196</xdr:row>
                    <xdr:rowOff>0</xdr:rowOff>
                  </from>
                  <to>
                    <xdr:col>8</xdr:col>
                    <xdr:colOff>177800</xdr:colOff>
                    <xdr:row>197</xdr:row>
                    <xdr:rowOff>63500</xdr:rowOff>
                  </to>
                </anchor>
              </controlPr>
            </control>
          </mc:Choice>
        </mc:AlternateContent>
        <mc:AlternateContent xmlns:mc="http://schemas.openxmlformats.org/markup-compatibility/2006">
          <mc:Choice Requires="x14">
            <control shapeId="2412" r:id="rId220" name="Check Box 364">
              <controlPr defaultSize="0" autoFill="0" autoLine="0" autoPict="0">
                <anchor moveWithCells="1">
                  <from>
                    <xdr:col>9</xdr:col>
                    <xdr:colOff>673100</xdr:colOff>
                    <xdr:row>198</xdr:row>
                    <xdr:rowOff>25400</xdr:rowOff>
                  </from>
                  <to>
                    <xdr:col>10</xdr:col>
                    <xdr:colOff>25400</xdr:colOff>
                    <xdr:row>199</xdr:row>
                    <xdr:rowOff>63500</xdr:rowOff>
                  </to>
                </anchor>
              </controlPr>
            </control>
          </mc:Choice>
        </mc:AlternateContent>
        <mc:AlternateContent xmlns:mc="http://schemas.openxmlformats.org/markup-compatibility/2006">
          <mc:Choice Requires="x14">
            <control shapeId="2413" r:id="rId221" name="Check Box 365">
              <controlPr defaultSize="0" autoFill="0" autoLine="0" autoPict="0">
                <anchor moveWithCells="1">
                  <from>
                    <xdr:col>10</xdr:col>
                    <xdr:colOff>647700</xdr:colOff>
                    <xdr:row>198</xdr:row>
                    <xdr:rowOff>25400</xdr:rowOff>
                  </from>
                  <to>
                    <xdr:col>10</xdr:col>
                    <xdr:colOff>889000</xdr:colOff>
                    <xdr:row>199</xdr:row>
                    <xdr:rowOff>63500</xdr:rowOff>
                  </to>
                </anchor>
              </controlPr>
            </control>
          </mc:Choice>
        </mc:AlternateContent>
        <mc:AlternateContent xmlns:mc="http://schemas.openxmlformats.org/markup-compatibility/2006">
          <mc:Choice Requires="x14">
            <control shapeId="2414" r:id="rId222" name="Check Box 366">
              <controlPr defaultSize="0" autoFill="0" autoLine="0" autoPict="0">
                <anchor moveWithCells="1">
                  <from>
                    <xdr:col>11</xdr:col>
                    <xdr:colOff>660400</xdr:colOff>
                    <xdr:row>198</xdr:row>
                    <xdr:rowOff>25400</xdr:rowOff>
                  </from>
                  <to>
                    <xdr:col>11</xdr:col>
                    <xdr:colOff>889000</xdr:colOff>
                    <xdr:row>199</xdr:row>
                    <xdr:rowOff>25400</xdr:rowOff>
                  </to>
                </anchor>
              </controlPr>
            </control>
          </mc:Choice>
        </mc:AlternateContent>
        <mc:AlternateContent xmlns:mc="http://schemas.openxmlformats.org/markup-compatibility/2006">
          <mc:Choice Requires="x14">
            <control shapeId="2415" r:id="rId223" name="Check Box 367">
              <controlPr defaultSize="0" autoFill="0" autoLine="0" autoPict="0">
                <anchor moveWithCells="1">
                  <from>
                    <xdr:col>12</xdr:col>
                    <xdr:colOff>673100</xdr:colOff>
                    <xdr:row>198</xdr:row>
                    <xdr:rowOff>25400</xdr:rowOff>
                  </from>
                  <to>
                    <xdr:col>13</xdr:col>
                    <xdr:colOff>25400</xdr:colOff>
                    <xdr:row>199</xdr:row>
                    <xdr:rowOff>63500</xdr:rowOff>
                  </to>
                </anchor>
              </controlPr>
            </control>
          </mc:Choice>
        </mc:AlternateContent>
        <mc:AlternateContent xmlns:mc="http://schemas.openxmlformats.org/markup-compatibility/2006">
          <mc:Choice Requires="x14">
            <control shapeId="2416" r:id="rId224" name="Check Box 368">
              <controlPr defaultSize="0" autoFill="0" autoLine="0" autoPict="0">
                <anchor moveWithCells="1">
                  <from>
                    <xdr:col>13</xdr:col>
                    <xdr:colOff>673100</xdr:colOff>
                    <xdr:row>198</xdr:row>
                    <xdr:rowOff>25400</xdr:rowOff>
                  </from>
                  <to>
                    <xdr:col>14</xdr:col>
                    <xdr:colOff>25400</xdr:colOff>
                    <xdr:row>199</xdr:row>
                    <xdr:rowOff>63500</xdr:rowOff>
                  </to>
                </anchor>
              </controlPr>
            </control>
          </mc:Choice>
        </mc:AlternateContent>
        <mc:AlternateContent xmlns:mc="http://schemas.openxmlformats.org/markup-compatibility/2006">
          <mc:Choice Requires="x14">
            <control shapeId="2417" r:id="rId225" name="Check Box 369">
              <controlPr defaultSize="0" autoFill="0" autoLine="0" autoPict="0">
                <anchor moveWithCells="1">
                  <from>
                    <xdr:col>14</xdr:col>
                    <xdr:colOff>673100</xdr:colOff>
                    <xdr:row>198</xdr:row>
                    <xdr:rowOff>25400</xdr:rowOff>
                  </from>
                  <to>
                    <xdr:col>15</xdr:col>
                    <xdr:colOff>25400</xdr:colOff>
                    <xdr:row>199</xdr:row>
                    <xdr:rowOff>25400</xdr:rowOff>
                  </to>
                </anchor>
              </controlPr>
            </control>
          </mc:Choice>
        </mc:AlternateContent>
        <mc:AlternateContent xmlns:mc="http://schemas.openxmlformats.org/markup-compatibility/2006">
          <mc:Choice Requires="x14">
            <control shapeId="2418" r:id="rId226" name="Check Box 370">
              <controlPr defaultSize="0" autoFill="0" autoLine="0" autoPict="0">
                <anchor moveWithCells="1">
                  <from>
                    <xdr:col>15</xdr:col>
                    <xdr:colOff>673100</xdr:colOff>
                    <xdr:row>198</xdr:row>
                    <xdr:rowOff>25400</xdr:rowOff>
                  </from>
                  <to>
                    <xdr:col>16</xdr:col>
                    <xdr:colOff>25400</xdr:colOff>
                    <xdr:row>199</xdr:row>
                    <xdr:rowOff>63500</xdr:rowOff>
                  </to>
                </anchor>
              </controlPr>
            </control>
          </mc:Choice>
        </mc:AlternateContent>
        <mc:AlternateContent xmlns:mc="http://schemas.openxmlformats.org/markup-compatibility/2006">
          <mc:Choice Requires="x14">
            <control shapeId="2419" r:id="rId227" name="Check Box 371">
              <controlPr defaultSize="0" print="0" autoFill="0" autoLine="0" autoPict="0">
                <anchor moveWithCells="1">
                  <from>
                    <xdr:col>7</xdr:col>
                    <xdr:colOff>419100</xdr:colOff>
                    <xdr:row>197</xdr:row>
                    <xdr:rowOff>0</xdr:rowOff>
                  </from>
                  <to>
                    <xdr:col>8</xdr:col>
                    <xdr:colOff>177800</xdr:colOff>
                    <xdr:row>198</xdr:row>
                    <xdr:rowOff>63500</xdr:rowOff>
                  </to>
                </anchor>
              </controlPr>
            </control>
          </mc:Choice>
        </mc:AlternateContent>
        <mc:AlternateContent xmlns:mc="http://schemas.openxmlformats.org/markup-compatibility/2006">
          <mc:Choice Requires="x14">
            <control shapeId="2420" r:id="rId228" name="Check Box 372">
              <controlPr locked="0" defaultSize="0" autoFill="0" autoLine="0" autoPict="0">
                <anchor moveWithCells="1">
                  <from>
                    <xdr:col>7</xdr:col>
                    <xdr:colOff>419100</xdr:colOff>
                    <xdr:row>196</xdr:row>
                    <xdr:rowOff>0</xdr:rowOff>
                  </from>
                  <to>
                    <xdr:col>8</xdr:col>
                    <xdr:colOff>177800</xdr:colOff>
                    <xdr:row>197</xdr:row>
                    <xdr:rowOff>63500</xdr:rowOff>
                  </to>
                </anchor>
              </controlPr>
            </control>
          </mc:Choice>
        </mc:AlternateContent>
        <mc:AlternateContent xmlns:mc="http://schemas.openxmlformats.org/markup-compatibility/2006">
          <mc:Choice Requires="x14">
            <control shapeId="2421" r:id="rId229" name="Check Box 373">
              <controlPr defaultSize="0" autoFill="0" autoLine="0" autoPict="0">
                <anchor moveWithCells="1">
                  <from>
                    <xdr:col>9</xdr:col>
                    <xdr:colOff>673100</xdr:colOff>
                    <xdr:row>198</xdr:row>
                    <xdr:rowOff>25400</xdr:rowOff>
                  </from>
                  <to>
                    <xdr:col>10</xdr:col>
                    <xdr:colOff>25400</xdr:colOff>
                    <xdr:row>199</xdr:row>
                    <xdr:rowOff>63500</xdr:rowOff>
                  </to>
                </anchor>
              </controlPr>
            </control>
          </mc:Choice>
        </mc:AlternateContent>
        <mc:AlternateContent xmlns:mc="http://schemas.openxmlformats.org/markup-compatibility/2006">
          <mc:Choice Requires="x14">
            <control shapeId="2422" r:id="rId230" name="Check Box 374">
              <controlPr defaultSize="0" autoFill="0" autoLine="0" autoPict="0">
                <anchor moveWithCells="1">
                  <from>
                    <xdr:col>10</xdr:col>
                    <xdr:colOff>647700</xdr:colOff>
                    <xdr:row>198</xdr:row>
                    <xdr:rowOff>25400</xdr:rowOff>
                  </from>
                  <to>
                    <xdr:col>10</xdr:col>
                    <xdr:colOff>889000</xdr:colOff>
                    <xdr:row>199</xdr:row>
                    <xdr:rowOff>63500</xdr:rowOff>
                  </to>
                </anchor>
              </controlPr>
            </control>
          </mc:Choice>
        </mc:AlternateContent>
        <mc:AlternateContent xmlns:mc="http://schemas.openxmlformats.org/markup-compatibility/2006">
          <mc:Choice Requires="x14">
            <control shapeId="2423" r:id="rId231" name="Check Box 375">
              <controlPr defaultSize="0" autoFill="0" autoLine="0" autoPict="0">
                <anchor moveWithCells="1">
                  <from>
                    <xdr:col>11</xdr:col>
                    <xdr:colOff>660400</xdr:colOff>
                    <xdr:row>198</xdr:row>
                    <xdr:rowOff>25400</xdr:rowOff>
                  </from>
                  <to>
                    <xdr:col>11</xdr:col>
                    <xdr:colOff>889000</xdr:colOff>
                    <xdr:row>199</xdr:row>
                    <xdr:rowOff>25400</xdr:rowOff>
                  </to>
                </anchor>
              </controlPr>
            </control>
          </mc:Choice>
        </mc:AlternateContent>
        <mc:AlternateContent xmlns:mc="http://schemas.openxmlformats.org/markup-compatibility/2006">
          <mc:Choice Requires="x14">
            <control shapeId="2424" r:id="rId232" name="Check Box 376">
              <controlPr defaultSize="0" autoFill="0" autoLine="0" autoPict="0">
                <anchor moveWithCells="1">
                  <from>
                    <xdr:col>12</xdr:col>
                    <xdr:colOff>673100</xdr:colOff>
                    <xdr:row>198</xdr:row>
                    <xdr:rowOff>25400</xdr:rowOff>
                  </from>
                  <to>
                    <xdr:col>13</xdr:col>
                    <xdr:colOff>25400</xdr:colOff>
                    <xdr:row>199</xdr:row>
                    <xdr:rowOff>63500</xdr:rowOff>
                  </to>
                </anchor>
              </controlPr>
            </control>
          </mc:Choice>
        </mc:AlternateContent>
        <mc:AlternateContent xmlns:mc="http://schemas.openxmlformats.org/markup-compatibility/2006">
          <mc:Choice Requires="x14">
            <control shapeId="2425" r:id="rId233" name="Check Box 377">
              <controlPr defaultSize="0" autoFill="0" autoLine="0" autoPict="0">
                <anchor moveWithCells="1">
                  <from>
                    <xdr:col>13</xdr:col>
                    <xdr:colOff>673100</xdr:colOff>
                    <xdr:row>198</xdr:row>
                    <xdr:rowOff>25400</xdr:rowOff>
                  </from>
                  <to>
                    <xdr:col>14</xdr:col>
                    <xdr:colOff>25400</xdr:colOff>
                    <xdr:row>199</xdr:row>
                    <xdr:rowOff>63500</xdr:rowOff>
                  </to>
                </anchor>
              </controlPr>
            </control>
          </mc:Choice>
        </mc:AlternateContent>
        <mc:AlternateContent xmlns:mc="http://schemas.openxmlformats.org/markup-compatibility/2006">
          <mc:Choice Requires="x14">
            <control shapeId="2426" r:id="rId234" name="Check Box 378">
              <controlPr defaultSize="0" autoFill="0" autoLine="0" autoPict="0">
                <anchor moveWithCells="1">
                  <from>
                    <xdr:col>14</xdr:col>
                    <xdr:colOff>673100</xdr:colOff>
                    <xdr:row>198</xdr:row>
                    <xdr:rowOff>25400</xdr:rowOff>
                  </from>
                  <to>
                    <xdr:col>15</xdr:col>
                    <xdr:colOff>25400</xdr:colOff>
                    <xdr:row>199</xdr:row>
                    <xdr:rowOff>25400</xdr:rowOff>
                  </to>
                </anchor>
              </controlPr>
            </control>
          </mc:Choice>
        </mc:AlternateContent>
        <mc:AlternateContent xmlns:mc="http://schemas.openxmlformats.org/markup-compatibility/2006">
          <mc:Choice Requires="x14">
            <control shapeId="2427" r:id="rId235" name="Check Box 379">
              <controlPr defaultSize="0" autoFill="0" autoLine="0" autoPict="0">
                <anchor moveWithCells="1">
                  <from>
                    <xdr:col>15</xdr:col>
                    <xdr:colOff>673100</xdr:colOff>
                    <xdr:row>198</xdr:row>
                    <xdr:rowOff>25400</xdr:rowOff>
                  </from>
                  <to>
                    <xdr:col>16</xdr:col>
                    <xdr:colOff>25400</xdr:colOff>
                    <xdr:row>199</xdr:row>
                    <xdr:rowOff>63500</xdr:rowOff>
                  </to>
                </anchor>
              </controlPr>
            </control>
          </mc:Choice>
        </mc:AlternateContent>
        <mc:AlternateContent xmlns:mc="http://schemas.openxmlformats.org/markup-compatibility/2006">
          <mc:Choice Requires="x14">
            <control shapeId="2428" r:id="rId236" name="Check Box 380">
              <controlPr defaultSize="0" print="0" autoFill="0" autoLine="0" autoPict="0">
                <anchor moveWithCells="1">
                  <from>
                    <xdr:col>7</xdr:col>
                    <xdr:colOff>419100</xdr:colOff>
                    <xdr:row>197</xdr:row>
                    <xdr:rowOff>0</xdr:rowOff>
                  </from>
                  <to>
                    <xdr:col>8</xdr:col>
                    <xdr:colOff>177800</xdr:colOff>
                    <xdr:row>198</xdr:row>
                    <xdr:rowOff>63500</xdr:rowOff>
                  </to>
                </anchor>
              </controlPr>
            </control>
          </mc:Choice>
        </mc:AlternateContent>
        <mc:AlternateContent xmlns:mc="http://schemas.openxmlformats.org/markup-compatibility/2006">
          <mc:Choice Requires="x14">
            <control shapeId="2430" r:id="rId237" name="Check Box 382">
              <controlPr locked="0" defaultSize="0" autoFill="0" autoLine="0" autoPict="0">
                <anchor moveWithCells="1">
                  <from>
                    <xdr:col>7</xdr:col>
                    <xdr:colOff>419100</xdr:colOff>
                    <xdr:row>204</xdr:row>
                    <xdr:rowOff>0</xdr:rowOff>
                  </from>
                  <to>
                    <xdr:col>8</xdr:col>
                    <xdr:colOff>177800</xdr:colOff>
                    <xdr:row>205</xdr:row>
                    <xdr:rowOff>63500</xdr:rowOff>
                  </to>
                </anchor>
              </controlPr>
            </control>
          </mc:Choice>
        </mc:AlternateContent>
        <mc:AlternateContent xmlns:mc="http://schemas.openxmlformats.org/markup-compatibility/2006">
          <mc:Choice Requires="x14">
            <control shapeId="2431" r:id="rId238" name="Check Box 383">
              <controlPr defaultSize="0" autoFill="0" autoLine="0" autoPict="0">
                <anchor moveWithCells="1">
                  <from>
                    <xdr:col>9</xdr:col>
                    <xdr:colOff>673100</xdr:colOff>
                    <xdr:row>206</xdr:row>
                    <xdr:rowOff>25400</xdr:rowOff>
                  </from>
                  <to>
                    <xdr:col>10</xdr:col>
                    <xdr:colOff>25400</xdr:colOff>
                    <xdr:row>207</xdr:row>
                    <xdr:rowOff>63500</xdr:rowOff>
                  </to>
                </anchor>
              </controlPr>
            </control>
          </mc:Choice>
        </mc:AlternateContent>
        <mc:AlternateContent xmlns:mc="http://schemas.openxmlformats.org/markup-compatibility/2006">
          <mc:Choice Requires="x14">
            <control shapeId="2432" r:id="rId239" name="Check Box 384">
              <controlPr defaultSize="0" autoFill="0" autoLine="0" autoPict="0">
                <anchor moveWithCells="1">
                  <from>
                    <xdr:col>10</xdr:col>
                    <xdr:colOff>647700</xdr:colOff>
                    <xdr:row>206</xdr:row>
                    <xdr:rowOff>25400</xdr:rowOff>
                  </from>
                  <to>
                    <xdr:col>10</xdr:col>
                    <xdr:colOff>889000</xdr:colOff>
                    <xdr:row>207</xdr:row>
                    <xdr:rowOff>63500</xdr:rowOff>
                  </to>
                </anchor>
              </controlPr>
            </control>
          </mc:Choice>
        </mc:AlternateContent>
        <mc:AlternateContent xmlns:mc="http://schemas.openxmlformats.org/markup-compatibility/2006">
          <mc:Choice Requires="x14">
            <control shapeId="2433" r:id="rId240" name="Check Box 385">
              <controlPr defaultSize="0" autoFill="0" autoLine="0" autoPict="0">
                <anchor moveWithCells="1">
                  <from>
                    <xdr:col>11</xdr:col>
                    <xdr:colOff>660400</xdr:colOff>
                    <xdr:row>206</xdr:row>
                    <xdr:rowOff>25400</xdr:rowOff>
                  </from>
                  <to>
                    <xdr:col>11</xdr:col>
                    <xdr:colOff>889000</xdr:colOff>
                    <xdr:row>207</xdr:row>
                    <xdr:rowOff>25400</xdr:rowOff>
                  </to>
                </anchor>
              </controlPr>
            </control>
          </mc:Choice>
        </mc:AlternateContent>
        <mc:AlternateContent xmlns:mc="http://schemas.openxmlformats.org/markup-compatibility/2006">
          <mc:Choice Requires="x14">
            <control shapeId="2434" r:id="rId241" name="Check Box 386">
              <controlPr defaultSize="0" autoFill="0" autoLine="0" autoPict="0">
                <anchor moveWithCells="1">
                  <from>
                    <xdr:col>12</xdr:col>
                    <xdr:colOff>673100</xdr:colOff>
                    <xdr:row>206</xdr:row>
                    <xdr:rowOff>25400</xdr:rowOff>
                  </from>
                  <to>
                    <xdr:col>13</xdr:col>
                    <xdr:colOff>25400</xdr:colOff>
                    <xdr:row>207</xdr:row>
                    <xdr:rowOff>63500</xdr:rowOff>
                  </to>
                </anchor>
              </controlPr>
            </control>
          </mc:Choice>
        </mc:AlternateContent>
        <mc:AlternateContent xmlns:mc="http://schemas.openxmlformats.org/markup-compatibility/2006">
          <mc:Choice Requires="x14">
            <control shapeId="2435" r:id="rId242" name="Check Box 387">
              <controlPr defaultSize="0" autoFill="0" autoLine="0" autoPict="0">
                <anchor moveWithCells="1">
                  <from>
                    <xdr:col>13</xdr:col>
                    <xdr:colOff>673100</xdr:colOff>
                    <xdr:row>206</xdr:row>
                    <xdr:rowOff>25400</xdr:rowOff>
                  </from>
                  <to>
                    <xdr:col>14</xdr:col>
                    <xdr:colOff>25400</xdr:colOff>
                    <xdr:row>207</xdr:row>
                    <xdr:rowOff>63500</xdr:rowOff>
                  </to>
                </anchor>
              </controlPr>
            </control>
          </mc:Choice>
        </mc:AlternateContent>
        <mc:AlternateContent xmlns:mc="http://schemas.openxmlformats.org/markup-compatibility/2006">
          <mc:Choice Requires="x14">
            <control shapeId="2436" r:id="rId243" name="Check Box 388">
              <controlPr defaultSize="0" autoFill="0" autoLine="0" autoPict="0">
                <anchor moveWithCells="1">
                  <from>
                    <xdr:col>14</xdr:col>
                    <xdr:colOff>673100</xdr:colOff>
                    <xdr:row>206</xdr:row>
                    <xdr:rowOff>25400</xdr:rowOff>
                  </from>
                  <to>
                    <xdr:col>15</xdr:col>
                    <xdr:colOff>25400</xdr:colOff>
                    <xdr:row>207</xdr:row>
                    <xdr:rowOff>25400</xdr:rowOff>
                  </to>
                </anchor>
              </controlPr>
            </control>
          </mc:Choice>
        </mc:AlternateContent>
        <mc:AlternateContent xmlns:mc="http://schemas.openxmlformats.org/markup-compatibility/2006">
          <mc:Choice Requires="x14">
            <control shapeId="2437" r:id="rId244" name="Check Box 389">
              <controlPr defaultSize="0" autoFill="0" autoLine="0" autoPict="0">
                <anchor moveWithCells="1">
                  <from>
                    <xdr:col>15</xdr:col>
                    <xdr:colOff>673100</xdr:colOff>
                    <xdr:row>206</xdr:row>
                    <xdr:rowOff>25400</xdr:rowOff>
                  </from>
                  <to>
                    <xdr:col>16</xdr:col>
                    <xdr:colOff>25400</xdr:colOff>
                    <xdr:row>207</xdr:row>
                    <xdr:rowOff>63500</xdr:rowOff>
                  </to>
                </anchor>
              </controlPr>
            </control>
          </mc:Choice>
        </mc:AlternateContent>
        <mc:AlternateContent xmlns:mc="http://schemas.openxmlformats.org/markup-compatibility/2006">
          <mc:Choice Requires="x14">
            <control shapeId="2438" r:id="rId245" name="Check Box 390">
              <controlPr defaultSize="0" print="0" autoFill="0" autoLine="0" autoPict="0">
                <anchor moveWithCells="1">
                  <from>
                    <xdr:col>7</xdr:col>
                    <xdr:colOff>419100</xdr:colOff>
                    <xdr:row>205</xdr:row>
                    <xdr:rowOff>0</xdr:rowOff>
                  </from>
                  <to>
                    <xdr:col>8</xdr:col>
                    <xdr:colOff>177800</xdr:colOff>
                    <xdr:row>206</xdr:row>
                    <xdr:rowOff>63500</xdr:rowOff>
                  </to>
                </anchor>
              </controlPr>
            </control>
          </mc:Choice>
        </mc:AlternateContent>
        <mc:AlternateContent xmlns:mc="http://schemas.openxmlformats.org/markup-compatibility/2006">
          <mc:Choice Requires="x14">
            <control shapeId="2439" r:id="rId246" name="Check Box 391">
              <controlPr locked="0" defaultSize="0" autoFill="0" autoLine="0" autoPict="0">
                <anchor moveWithCells="1">
                  <from>
                    <xdr:col>7</xdr:col>
                    <xdr:colOff>419100</xdr:colOff>
                    <xdr:row>204</xdr:row>
                    <xdr:rowOff>0</xdr:rowOff>
                  </from>
                  <to>
                    <xdr:col>8</xdr:col>
                    <xdr:colOff>177800</xdr:colOff>
                    <xdr:row>205</xdr:row>
                    <xdr:rowOff>63500</xdr:rowOff>
                  </to>
                </anchor>
              </controlPr>
            </control>
          </mc:Choice>
        </mc:AlternateContent>
        <mc:AlternateContent xmlns:mc="http://schemas.openxmlformats.org/markup-compatibility/2006">
          <mc:Choice Requires="x14">
            <control shapeId="2440" r:id="rId247" name="Check Box 392">
              <controlPr defaultSize="0" autoFill="0" autoLine="0" autoPict="0">
                <anchor moveWithCells="1">
                  <from>
                    <xdr:col>9</xdr:col>
                    <xdr:colOff>673100</xdr:colOff>
                    <xdr:row>206</xdr:row>
                    <xdr:rowOff>25400</xdr:rowOff>
                  </from>
                  <to>
                    <xdr:col>10</xdr:col>
                    <xdr:colOff>25400</xdr:colOff>
                    <xdr:row>207</xdr:row>
                    <xdr:rowOff>63500</xdr:rowOff>
                  </to>
                </anchor>
              </controlPr>
            </control>
          </mc:Choice>
        </mc:AlternateContent>
        <mc:AlternateContent xmlns:mc="http://schemas.openxmlformats.org/markup-compatibility/2006">
          <mc:Choice Requires="x14">
            <control shapeId="2441" r:id="rId248" name="Check Box 393">
              <controlPr defaultSize="0" autoFill="0" autoLine="0" autoPict="0">
                <anchor moveWithCells="1">
                  <from>
                    <xdr:col>10</xdr:col>
                    <xdr:colOff>647700</xdr:colOff>
                    <xdr:row>206</xdr:row>
                    <xdr:rowOff>25400</xdr:rowOff>
                  </from>
                  <to>
                    <xdr:col>10</xdr:col>
                    <xdr:colOff>889000</xdr:colOff>
                    <xdr:row>207</xdr:row>
                    <xdr:rowOff>63500</xdr:rowOff>
                  </to>
                </anchor>
              </controlPr>
            </control>
          </mc:Choice>
        </mc:AlternateContent>
        <mc:AlternateContent xmlns:mc="http://schemas.openxmlformats.org/markup-compatibility/2006">
          <mc:Choice Requires="x14">
            <control shapeId="2442" r:id="rId249" name="Check Box 394">
              <controlPr defaultSize="0" autoFill="0" autoLine="0" autoPict="0">
                <anchor moveWithCells="1">
                  <from>
                    <xdr:col>11</xdr:col>
                    <xdr:colOff>660400</xdr:colOff>
                    <xdr:row>206</xdr:row>
                    <xdr:rowOff>25400</xdr:rowOff>
                  </from>
                  <to>
                    <xdr:col>11</xdr:col>
                    <xdr:colOff>889000</xdr:colOff>
                    <xdr:row>207</xdr:row>
                    <xdr:rowOff>25400</xdr:rowOff>
                  </to>
                </anchor>
              </controlPr>
            </control>
          </mc:Choice>
        </mc:AlternateContent>
        <mc:AlternateContent xmlns:mc="http://schemas.openxmlformats.org/markup-compatibility/2006">
          <mc:Choice Requires="x14">
            <control shapeId="2443" r:id="rId250" name="Check Box 395">
              <controlPr defaultSize="0" autoFill="0" autoLine="0" autoPict="0">
                <anchor moveWithCells="1">
                  <from>
                    <xdr:col>12</xdr:col>
                    <xdr:colOff>673100</xdr:colOff>
                    <xdr:row>206</xdr:row>
                    <xdr:rowOff>25400</xdr:rowOff>
                  </from>
                  <to>
                    <xdr:col>13</xdr:col>
                    <xdr:colOff>25400</xdr:colOff>
                    <xdr:row>207</xdr:row>
                    <xdr:rowOff>63500</xdr:rowOff>
                  </to>
                </anchor>
              </controlPr>
            </control>
          </mc:Choice>
        </mc:AlternateContent>
        <mc:AlternateContent xmlns:mc="http://schemas.openxmlformats.org/markup-compatibility/2006">
          <mc:Choice Requires="x14">
            <control shapeId="2444" r:id="rId251" name="Check Box 396">
              <controlPr defaultSize="0" autoFill="0" autoLine="0" autoPict="0">
                <anchor moveWithCells="1">
                  <from>
                    <xdr:col>13</xdr:col>
                    <xdr:colOff>673100</xdr:colOff>
                    <xdr:row>206</xdr:row>
                    <xdr:rowOff>25400</xdr:rowOff>
                  </from>
                  <to>
                    <xdr:col>14</xdr:col>
                    <xdr:colOff>25400</xdr:colOff>
                    <xdr:row>207</xdr:row>
                    <xdr:rowOff>63500</xdr:rowOff>
                  </to>
                </anchor>
              </controlPr>
            </control>
          </mc:Choice>
        </mc:AlternateContent>
        <mc:AlternateContent xmlns:mc="http://schemas.openxmlformats.org/markup-compatibility/2006">
          <mc:Choice Requires="x14">
            <control shapeId="2445" r:id="rId252" name="Check Box 397">
              <controlPr defaultSize="0" autoFill="0" autoLine="0" autoPict="0">
                <anchor moveWithCells="1">
                  <from>
                    <xdr:col>14</xdr:col>
                    <xdr:colOff>673100</xdr:colOff>
                    <xdr:row>206</xdr:row>
                    <xdr:rowOff>25400</xdr:rowOff>
                  </from>
                  <to>
                    <xdr:col>15</xdr:col>
                    <xdr:colOff>25400</xdr:colOff>
                    <xdr:row>207</xdr:row>
                    <xdr:rowOff>25400</xdr:rowOff>
                  </to>
                </anchor>
              </controlPr>
            </control>
          </mc:Choice>
        </mc:AlternateContent>
        <mc:AlternateContent xmlns:mc="http://schemas.openxmlformats.org/markup-compatibility/2006">
          <mc:Choice Requires="x14">
            <control shapeId="2446" r:id="rId253" name="Check Box 398">
              <controlPr defaultSize="0" autoFill="0" autoLine="0" autoPict="0">
                <anchor moveWithCells="1">
                  <from>
                    <xdr:col>15</xdr:col>
                    <xdr:colOff>673100</xdr:colOff>
                    <xdr:row>206</xdr:row>
                    <xdr:rowOff>25400</xdr:rowOff>
                  </from>
                  <to>
                    <xdr:col>16</xdr:col>
                    <xdr:colOff>25400</xdr:colOff>
                    <xdr:row>207</xdr:row>
                    <xdr:rowOff>63500</xdr:rowOff>
                  </to>
                </anchor>
              </controlPr>
            </control>
          </mc:Choice>
        </mc:AlternateContent>
        <mc:AlternateContent xmlns:mc="http://schemas.openxmlformats.org/markup-compatibility/2006">
          <mc:Choice Requires="x14">
            <control shapeId="2447" r:id="rId254" name="Check Box 399">
              <controlPr defaultSize="0" print="0" autoFill="0" autoLine="0" autoPict="0">
                <anchor moveWithCells="1">
                  <from>
                    <xdr:col>7</xdr:col>
                    <xdr:colOff>419100</xdr:colOff>
                    <xdr:row>205</xdr:row>
                    <xdr:rowOff>0</xdr:rowOff>
                  </from>
                  <to>
                    <xdr:col>8</xdr:col>
                    <xdr:colOff>177800</xdr:colOff>
                    <xdr:row>206</xdr:row>
                    <xdr:rowOff>63500</xdr:rowOff>
                  </to>
                </anchor>
              </controlPr>
            </control>
          </mc:Choice>
        </mc:AlternateContent>
        <mc:AlternateContent xmlns:mc="http://schemas.openxmlformats.org/markup-compatibility/2006">
          <mc:Choice Requires="x14">
            <control shapeId="2449" r:id="rId255" name="Check Box 401">
              <controlPr locked="0" defaultSize="0" autoFill="0" autoLine="0" autoPict="0">
                <anchor moveWithCells="1">
                  <from>
                    <xdr:col>7</xdr:col>
                    <xdr:colOff>419100</xdr:colOff>
                    <xdr:row>212</xdr:row>
                    <xdr:rowOff>0</xdr:rowOff>
                  </from>
                  <to>
                    <xdr:col>8</xdr:col>
                    <xdr:colOff>177800</xdr:colOff>
                    <xdr:row>213</xdr:row>
                    <xdr:rowOff>63500</xdr:rowOff>
                  </to>
                </anchor>
              </controlPr>
            </control>
          </mc:Choice>
        </mc:AlternateContent>
        <mc:AlternateContent xmlns:mc="http://schemas.openxmlformats.org/markup-compatibility/2006">
          <mc:Choice Requires="x14">
            <control shapeId="2450" r:id="rId256" name="Check Box 402">
              <controlPr defaultSize="0" autoFill="0" autoLine="0" autoPict="0">
                <anchor moveWithCells="1">
                  <from>
                    <xdr:col>9</xdr:col>
                    <xdr:colOff>673100</xdr:colOff>
                    <xdr:row>214</xdr:row>
                    <xdr:rowOff>25400</xdr:rowOff>
                  </from>
                  <to>
                    <xdr:col>10</xdr:col>
                    <xdr:colOff>25400</xdr:colOff>
                    <xdr:row>215</xdr:row>
                    <xdr:rowOff>63500</xdr:rowOff>
                  </to>
                </anchor>
              </controlPr>
            </control>
          </mc:Choice>
        </mc:AlternateContent>
        <mc:AlternateContent xmlns:mc="http://schemas.openxmlformats.org/markup-compatibility/2006">
          <mc:Choice Requires="x14">
            <control shapeId="2451" r:id="rId257" name="Check Box 403">
              <controlPr defaultSize="0" autoFill="0" autoLine="0" autoPict="0">
                <anchor moveWithCells="1">
                  <from>
                    <xdr:col>10</xdr:col>
                    <xdr:colOff>647700</xdr:colOff>
                    <xdr:row>214</xdr:row>
                    <xdr:rowOff>25400</xdr:rowOff>
                  </from>
                  <to>
                    <xdr:col>10</xdr:col>
                    <xdr:colOff>889000</xdr:colOff>
                    <xdr:row>215</xdr:row>
                    <xdr:rowOff>63500</xdr:rowOff>
                  </to>
                </anchor>
              </controlPr>
            </control>
          </mc:Choice>
        </mc:AlternateContent>
        <mc:AlternateContent xmlns:mc="http://schemas.openxmlformats.org/markup-compatibility/2006">
          <mc:Choice Requires="x14">
            <control shapeId="2452" r:id="rId258" name="Check Box 404">
              <controlPr defaultSize="0" autoFill="0" autoLine="0" autoPict="0">
                <anchor moveWithCells="1">
                  <from>
                    <xdr:col>11</xdr:col>
                    <xdr:colOff>660400</xdr:colOff>
                    <xdr:row>214</xdr:row>
                    <xdr:rowOff>25400</xdr:rowOff>
                  </from>
                  <to>
                    <xdr:col>11</xdr:col>
                    <xdr:colOff>889000</xdr:colOff>
                    <xdr:row>215</xdr:row>
                    <xdr:rowOff>25400</xdr:rowOff>
                  </to>
                </anchor>
              </controlPr>
            </control>
          </mc:Choice>
        </mc:AlternateContent>
        <mc:AlternateContent xmlns:mc="http://schemas.openxmlformats.org/markup-compatibility/2006">
          <mc:Choice Requires="x14">
            <control shapeId="2453" r:id="rId259" name="Check Box 405">
              <controlPr defaultSize="0" autoFill="0" autoLine="0" autoPict="0">
                <anchor moveWithCells="1">
                  <from>
                    <xdr:col>12</xdr:col>
                    <xdr:colOff>673100</xdr:colOff>
                    <xdr:row>214</xdr:row>
                    <xdr:rowOff>25400</xdr:rowOff>
                  </from>
                  <to>
                    <xdr:col>13</xdr:col>
                    <xdr:colOff>25400</xdr:colOff>
                    <xdr:row>215</xdr:row>
                    <xdr:rowOff>63500</xdr:rowOff>
                  </to>
                </anchor>
              </controlPr>
            </control>
          </mc:Choice>
        </mc:AlternateContent>
        <mc:AlternateContent xmlns:mc="http://schemas.openxmlformats.org/markup-compatibility/2006">
          <mc:Choice Requires="x14">
            <control shapeId="2454" r:id="rId260" name="Check Box 406">
              <controlPr defaultSize="0" autoFill="0" autoLine="0" autoPict="0">
                <anchor moveWithCells="1">
                  <from>
                    <xdr:col>13</xdr:col>
                    <xdr:colOff>673100</xdr:colOff>
                    <xdr:row>214</xdr:row>
                    <xdr:rowOff>25400</xdr:rowOff>
                  </from>
                  <to>
                    <xdr:col>14</xdr:col>
                    <xdr:colOff>25400</xdr:colOff>
                    <xdr:row>215</xdr:row>
                    <xdr:rowOff>63500</xdr:rowOff>
                  </to>
                </anchor>
              </controlPr>
            </control>
          </mc:Choice>
        </mc:AlternateContent>
        <mc:AlternateContent xmlns:mc="http://schemas.openxmlformats.org/markup-compatibility/2006">
          <mc:Choice Requires="x14">
            <control shapeId="2455" r:id="rId261" name="Check Box 407">
              <controlPr defaultSize="0" autoFill="0" autoLine="0" autoPict="0">
                <anchor moveWithCells="1">
                  <from>
                    <xdr:col>14</xdr:col>
                    <xdr:colOff>673100</xdr:colOff>
                    <xdr:row>214</xdr:row>
                    <xdr:rowOff>25400</xdr:rowOff>
                  </from>
                  <to>
                    <xdr:col>15</xdr:col>
                    <xdr:colOff>25400</xdr:colOff>
                    <xdr:row>215</xdr:row>
                    <xdr:rowOff>25400</xdr:rowOff>
                  </to>
                </anchor>
              </controlPr>
            </control>
          </mc:Choice>
        </mc:AlternateContent>
        <mc:AlternateContent xmlns:mc="http://schemas.openxmlformats.org/markup-compatibility/2006">
          <mc:Choice Requires="x14">
            <control shapeId="2456" r:id="rId262" name="Check Box 408">
              <controlPr defaultSize="0" autoFill="0" autoLine="0" autoPict="0">
                <anchor moveWithCells="1">
                  <from>
                    <xdr:col>15</xdr:col>
                    <xdr:colOff>673100</xdr:colOff>
                    <xdr:row>214</xdr:row>
                    <xdr:rowOff>25400</xdr:rowOff>
                  </from>
                  <to>
                    <xdr:col>16</xdr:col>
                    <xdr:colOff>25400</xdr:colOff>
                    <xdr:row>215</xdr:row>
                    <xdr:rowOff>63500</xdr:rowOff>
                  </to>
                </anchor>
              </controlPr>
            </control>
          </mc:Choice>
        </mc:AlternateContent>
        <mc:AlternateContent xmlns:mc="http://schemas.openxmlformats.org/markup-compatibility/2006">
          <mc:Choice Requires="x14">
            <control shapeId="2457" r:id="rId263" name="Check Box 409">
              <controlPr defaultSize="0" print="0" autoFill="0" autoLine="0" autoPict="0">
                <anchor moveWithCells="1">
                  <from>
                    <xdr:col>7</xdr:col>
                    <xdr:colOff>419100</xdr:colOff>
                    <xdr:row>213</xdr:row>
                    <xdr:rowOff>0</xdr:rowOff>
                  </from>
                  <to>
                    <xdr:col>8</xdr:col>
                    <xdr:colOff>177800</xdr:colOff>
                    <xdr:row>214</xdr:row>
                    <xdr:rowOff>63500</xdr:rowOff>
                  </to>
                </anchor>
              </controlPr>
            </control>
          </mc:Choice>
        </mc:AlternateContent>
        <mc:AlternateContent xmlns:mc="http://schemas.openxmlformats.org/markup-compatibility/2006">
          <mc:Choice Requires="x14">
            <control shapeId="2458" r:id="rId264" name="Check Box 410">
              <controlPr locked="0" defaultSize="0" autoFill="0" autoLine="0" autoPict="0">
                <anchor moveWithCells="1">
                  <from>
                    <xdr:col>7</xdr:col>
                    <xdr:colOff>419100</xdr:colOff>
                    <xdr:row>212</xdr:row>
                    <xdr:rowOff>0</xdr:rowOff>
                  </from>
                  <to>
                    <xdr:col>8</xdr:col>
                    <xdr:colOff>177800</xdr:colOff>
                    <xdr:row>213</xdr:row>
                    <xdr:rowOff>63500</xdr:rowOff>
                  </to>
                </anchor>
              </controlPr>
            </control>
          </mc:Choice>
        </mc:AlternateContent>
        <mc:AlternateContent xmlns:mc="http://schemas.openxmlformats.org/markup-compatibility/2006">
          <mc:Choice Requires="x14">
            <control shapeId="2459" r:id="rId265" name="Check Box 411">
              <controlPr defaultSize="0" autoFill="0" autoLine="0" autoPict="0">
                <anchor moveWithCells="1">
                  <from>
                    <xdr:col>9</xdr:col>
                    <xdr:colOff>673100</xdr:colOff>
                    <xdr:row>214</xdr:row>
                    <xdr:rowOff>25400</xdr:rowOff>
                  </from>
                  <to>
                    <xdr:col>10</xdr:col>
                    <xdr:colOff>25400</xdr:colOff>
                    <xdr:row>215</xdr:row>
                    <xdr:rowOff>63500</xdr:rowOff>
                  </to>
                </anchor>
              </controlPr>
            </control>
          </mc:Choice>
        </mc:AlternateContent>
        <mc:AlternateContent xmlns:mc="http://schemas.openxmlformats.org/markup-compatibility/2006">
          <mc:Choice Requires="x14">
            <control shapeId="2460" r:id="rId266" name="Check Box 412">
              <controlPr defaultSize="0" autoFill="0" autoLine="0" autoPict="0">
                <anchor moveWithCells="1">
                  <from>
                    <xdr:col>10</xdr:col>
                    <xdr:colOff>647700</xdr:colOff>
                    <xdr:row>214</xdr:row>
                    <xdr:rowOff>25400</xdr:rowOff>
                  </from>
                  <to>
                    <xdr:col>10</xdr:col>
                    <xdr:colOff>889000</xdr:colOff>
                    <xdr:row>215</xdr:row>
                    <xdr:rowOff>63500</xdr:rowOff>
                  </to>
                </anchor>
              </controlPr>
            </control>
          </mc:Choice>
        </mc:AlternateContent>
        <mc:AlternateContent xmlns:mc="http://schemas.openxmlformats.org/markup-compatibility/2006">
          <mc:Choice Requires="x14">
            <control shapeId="2461" r:id="rId267" name="Check Box 413">
              <controlPr defaultSize="0" autoFill="0" autoLine="0" autoPict="0">
                <anchor moveWithCells="1">
                  <from>
                    <xdr:col>11</xdr:col>
                    <xdr:colOff>660400</xdr:colOff>
                    <xdr:row>214</xdr:row>
                    <xdr:rowOff>25400</xdr:rowOff>
                  </from>
                  <to>
                    <xdr:col>11</xdr:col>
                    <xdr:colOff>889000</xdr:colOff>
                    <xdr:row>215</xdr:row>
                    <xdr:rowOff>25400</xdr:rowOff>
                  </to>
                </anchor>
              </controlPr>
            </control>
          </mc:Choice>
        </mc:AlternateContent>
        <mc:AlternateContent xmlns:mc="http://schemas.openxmlformats.org/markup-compatibility/2006">
          <mc:Choice Requires="x14">
            <control shapeId="2462" r:id="rId268" name="Check Box 414">
              <controlPr defaultSize="0" autoFill="0" autoLine="0" autoPict="0">
                <anchor moveWithCells="1">
                  <from>
                    <xdr:col>12</xdr:col>
                    <xdr:colOff>673100</xdr:colOff>
                    <xdr:row>214</xdr:row>
                    <xdr:rowOff>25400</xdr:rowOff>
                  </from>
                  <to>
                    <xdr:col>13</xdr:col>
                    <xdr:colOff>25400</xdr:colOff>
                    <xdr:row>215</xdr:row>
                    <xdr:rowOff>63500</xdr:rowOff>
                  </to>
                </anchor>
              </controlPr>
            </control>
          </mc:Choice>
        </mc:AlternateContent>
        <mc:AlternateContent xmlns:mc="http://schemas.openxmlformats.org/markup-compatibility/2006">
          <mc:Choice Requires="x14">
            <control shapeId="2463" r:id="rId269" name="Check Box 415">
              <controlPr defaultSize="0" autoFill="0" autoLine="0" autoPict="0">
                <anchor moveWithCells="1">
                  <from>
                    <xdr:col>13</xdr:col>
                    <xdr:colOff>673100</xdr:colOff>
                    <xdr:row>214</xdr:row>
                    <xdr:rowOff>25400</xdr:rowOff>
                  </from>
                  <to>
                    <xdr:col>14</xdr:col>
                    <xdr:colOff>25400</xdr:colOff>
                    <xdr:row>215</xdr:row>
                    <xdr:rowOff>63500</xdr:rowOff>
                  </to>
                </anchor>
              </controlPr>
            </control>
          </mc:Choice>
        </mc:AlternateContent>
        <mc:AlternateContent xmlns:mc="http://schemas.openxmlformats.org/markup-compatibility/2006">
          <mc:Choice Requires="x14">
            <control shapeId="2464" r:id="rId270" name="Check Box 416">
              <controlPr defaultSize="0" autoFill="0" autoLine="0" autoPict="0">
                <anchor moveWithCells="1">
                  <from>
                    <xdr:col>14</xdr:col>
                    <xdr:colOff>673100</xdr:colOff>
                    <xdr:row>214</xdr:row>
                    <xdr:rowOff>25400</xdr:rowOff>
                  </from>
                  <to>
                    <xdr:col>15</xdr:col>
                    <xdr:colOff>25400</xdr:colOff>
                    <xdr:row>215</xdr:row>
                    <xdr:rowOff>25400</xdr:rowOff>
                  </to>
                </anchor>
              </controlPr>
            </control>
          </mc:Choice>
        </mc:AlternateContent>
        <mc:AlternateContent xmlns:mc="http://schemas.openxmlformats.org/markup-compatibility/2006">
          <mc:Choice Requires="x14">
            <control shapeId="2465" r:id="rId271" name="Check Box 417">
              <controlPr defaultSize="0" autoFill="0" autoLine="0" autoPict="0">
                <anchor moveWithCells="1">
                  <from>
                    <xdr:col>15</xdr:col>
                    <xdr:colOff>673100</xdr:colOff>
                    <xdr:row>214</xdr:row>
                    <xdr:rowOff>25400</xdr:rowOff>
                  </from>
                  <to>
                    <xdr:col>16</xdr:col>
                    <xdr:colOff>25400</xdr:colOff>
                    <xdr:row>215</xdr:row>
                    <xdr:rowOff>63500</xdr:rowOff>
                  </to>
                </anchor>
              </controlPr>
            </control>
          </mc:Choice>
        </mc:AlternateContent>
        <mc:AlternateContent xmlns:mc="http://schemas.openxmlformats.org/markup-compatibility/2006">
          <mc:Choice Requires="x14">
            <control shapeId="2466" r:id="rId272" name="Check Box 418">
              <controlPr defaultSize="0" print="0" autoFill="0" autoLine="0" autoPict="0">
                <anchor moveWithCells="1">
                  <from>
                    <xdr:col>7</xdr:col>
                    <xdr:colOff>419100</xdr:colOff>
                    <xdr:row>213</xdr:row>
                    <xdr:rowOff>0</xdr:rowOff>
                  </from>
                  <to>
                    <xdr:col>8</xdr:col>
                    <xdr:colOff>177800</xdr:colOff>
                    <xdr:row>214</xdr:row>
                    <xdr:rowOff>63500</xdr:rowOff>
                  </to>
                </anchor>
              </controlPr>
            </control>
          </mc:Choice>
        </mc:AlternateContent>
        <mc:AlternateContent xmlns:mc="http://schemas.openxmlformats.org/markup-compatibility/2006">
          <mc:Choice Requires="x14">
            <control shapeId="2468" r:id="rId273" name="Check Box 420">
              <controlPr locked="0" defaultSize="0" autoFill="0" autoLine="0" autoPict="0">
                <anchor moveWithCells="1">
                  <from>
                    <xdr:col>7</xdr:col>
                    <xdr:colOff>419100</xdr:colOff>
                    <xdr:row>220</xdr:row>
                    <xdr:rowOff>0</xdr:rowOff>
                  </from>
                  <to>
                    <xdr:col>8</xdr:col>
                    <xdr:colOff>177800</xdr:colOff>
                    <xdr:row>221</xdr:row>
                    <xdr:rowOff>63500</xdr:rowOff>
                  </to>
                </anchor>
              </controlPr>
            </control>
          </mc:Choice>
        </mc:AlternateContent>
        <mc:AlternateContent xmlns:mc="http://schemas.openxmlformats.org/markup-compatibility/2006">
          <mc:Choice Requires="x14">
            <control shapeId="2469" r:id="rId274" name="Check Box 421">
              <controlPr defaultSize="0" autoFill="0" autoLine="0" autoPict="0">
                <anchor moveWithCells="1">
                  <from>
                    <xdr:col>9</xdr:col>
                    <xdr:colOff>673100</xdr:colOff>
                    <xdr:row>222</xdr:row>
                    <xdr:rowOff>25400</xdr:rowOff>
                  </from>
                  <to>
                    <xdr:col>10</xdr:col>
                    <xdr:colOff>25400</xdr:colOff>
                    <xdr:row>223</xdr:row>
                    <xdr:rowOff>63500</xdr:rowOff>
                  </to>
                </anchor>
              </controlPr>
            </control>
          </mc:Choice>
        </mc:AlternateContent>
        <mc:AlternateContent xmlns:mc="http://schemas.openxmlformats.org/markup-compatibility/2006">
          <mc:Choice Requires="x14">
            <control shapeId="2470" r:id="rId275" name="Check Box 422">
              <controlPr defaultSize="0" autoFill="0" autoLine="0" autoPict="0">
                <anchor moveWithCells="1">
                  <from>
                    <xdr:col>10</xdr:col>
                    <xdr:colOff>647700</xdr:colOff>
                    <xdr:row>222</xdr:row>
                    <xdr:rowOff>25400</xdr:rowOff>
                  </from>
                  <to>
                    <xdr:col>10</xdr:col>
                    <xdr:colOff>889000</xdr:colOff>
                    <xdr:row>223</xdr:row>
                    <xdr:rowOff>63500</xdr:rowOff>
                  </to>
                </anchor>
              </controlPr>
            </control>
          </mc:Choice>
        </mc:AlternateContent>
        <mc:AlternateContent xmlns:mc="http://schemas.openxmlformats.org/markup-compatibility/2006">
          <mc:Choice Requires="x14">
            <control shapeId="2471" r:id="rId276" name="Check Box 423">
              <controlPr defaultSize="0" autoFill="0" autoLine="0" autoPict="0">
                <anchor moveWithCells="1">
                  <from>
                    <xdr:col>11</xdr:col>
                    <xdr:colOff>660400</xdr:colOff>
                    <xdr:row>222</xdr:row>
                    <xdr:rowOff>25400</xdr:rowOff>
                  </from>
                  <to>
                    <xdr:col>11</xdr:col>
                    <xdr:colOff>889000</xdr:colOff>
                    <xdr:row>223</xdr:row>
                    <xdr:rowOff>25400</xdr:rowOff>
                  </to>
                </anchor>
              </controlPr>
            </control>
          </mc:Choice>
        </mc:AlternateContent>
        <mc:AlternateContent xmlns:mc="http://schemas.openxmlformats.org/markup-compatibility/2006">
          <mc:Choice Requires="x14">
            <control shapeId="2472" r:id="rId277" name="Check Box 424">
              <controlPr defaultSize="0" autoFill="0" autoLine="0" autoPict="0">
                <anchor moveWithCells="1">
                  <from>
                    <xdr:col>12</xdr:col>
                    <xdr:colOff>673100</xdr:colOff>
                    <xdr:row>222</xdr:row>
                    <xdr:rowOff>25400</xdr:rowOff>
                  </from>
                  <to>
                    <xdr:col>13</xdr:col>
                    <xdr:colOff>25400</xdr:colOff>
                    <xdr:row>223</xdr:row>
                    <xdr:rowOff>63500</xdr:rowOff>
                  </to>
                </anchor>
              </controlPr>
            </control>
          </mc:Choice>
        </mc:AlternateContent>
        <mc:AlternateContent xmlns:mc="http://schemas.openxmlformats.org/markup-compatibility/2006">
          <mc:Choice Requires="x14">
            <control shapeId="2473" r:id="rId278" name="Check Box 425">
              <controlPr defaultSize="0" autoFill="0" autoLine="0" autoPict="0">
                <anchor moveWithCells="1">
                  <from>
                    <xdr:col>13</xdr:col>
                    <xdr:colOff>673100</xdr:colOff>
                    <xdr:row>222</xdr:row>
                    <xdr:rowOff>25400</xdr:rowOff>
                  </from>
                  <to>
                    <xdr:col>14</xdr:col>
                    <xdr:colOff>25400</xdr:colOff>
                    <xdr:row>223</xdr:row>
                    <xdr:rowOff>63500</xdr:rowOff>
                  </to>
                </anchor>
              </controlPr>
            </control>
          </mc:Choice>
        </mc:AlternateContent>
        <mc:AlternateContent xmlns:mc="http://schemas.openxmlformats.org/markup-compatibility/2006">
          <mc:Choice Requires="x14">
            <control shapeId="2474" r:id="rId279" name="Check Box 426">
              <controlPr defaultSize="0" autoFill="0" autoLine="0" autoPict="0">
                <anchor moveWithCells="1">
                  <from>
                    <xdr:col>14</xdr:col>
                    <xdr:colOff>673100</xdr:colOff>
                    <xdr:row>222</xdr:row>
                    <xdr:rowOff>25400</xdr:rowOff>
                  </from>
                  <to>
                    <xdr:col>15</xdr:col>
                    <xdr:colOff>25400</xdr:colOff>
                    <xdr:row>223</xdr:row>
                    <xdr:rowOff>25400</xdr:rowOff>
                  </to>
                </anchor>
              </controlPr>
            </control>
          </mc:Choice>
        </mc:AlternateContent>
        <mc:AlternateContent xmlns:mc="http://schemas.openxmlformats.org/markup-compatibility/2006">
          <mc:Choice Requires="x14">
            <control shapeId="2475" r:id="rId280" name="Check Box 427">
              <controlPr defaultSize="0" autoFill="0" autoLine="0" autoPict="0">
                <anchor moveWithCells="1">
                  <from>
                    <xdr:col>15</xdr:col>
                    <xdr:colOff>673100</xdr:colOff>
                    <xdr:row>222</xdr:row>
                    <xdr:rowOff>25400</xdr:rowOff>
                  </from>
                  <to>
                    <xdr:col>16</xdr:col>
                    <xdr:colOff>25400</xdr:colOff>
                    <xdr:row>223</xdr:row>
                    <xdr:rowOff>63500</xdr:rowOff>
                  </to>
                </anchor>
              </controlPr>
            </control>
          </mc:Choice>
        </mc:AlternateContent>
        <mc:AlternateContent xmlns:mc="http://schemas.openxmlformats.org/markup-compatibility/2006">
          <mc:Choice Requires="x14">
            <control shapeId="2476" r:id="rId281" name="Check Box 428">
              <controlPr defaultSize="0" print="0" autoFill="0" autoLine="0" autoPict="0">
                <anchor moveWithCells="1">
                  <from>
                    <xdr:col>7</xdr:col>
                    <xdr:colOff>419100</xdr:colOff>
                    <xdr:row>221</xdr:row>
                    <xdr:rowOff>0</xdr:rowOff>
                  </from>
                  <to>
                    <xdr:col>8</xdr:col>
                    <xdr:colOff>177800</xdr:colOff>
                    <xdr:row>222</xdr:row>
                    <xdr:rowOff>63500</xdr:rowOff>
                  </to>
                </anchor>
              </controlPr>
            </control>
          </mc:Choice>
        </mc:AlternateContent>
        <mc:AlternateContent xmlns:mc="http://schemas.openxmlformats.org/markup-compatibility/2006">
          <mc:Choice Requires="x14">
            <control shapeId="2477" r:id="rId282" name="Check Box 429">
              <controlPr locked="0" defaultSize="0" autoFill="0" autoLine="0" autoPict="0">
                <anchor moveWithCells="1">
                  <from>
                    <xdr:col>7</xdr:col>
                    <xdr:colOff>419100</xdr:colOff>
                    <xdr:row>220</xdr:row>
                    <xdr:rowOff>0</xdr:rowOff>
                  </from>
                  <to>
                    <xdr:col>8</xdr:col>
                    <xdr:colOff>177800</xdr:colOff>
                    <xdr:row>221</xdr:row>
                    <xdr:rowOff>63500</xdr:rowOff>
                  </to>
                </anchor>
              </controlPr>
            </control>
          </mc:Choice>
        </mc:AlternateContent>
        <mc:AlternateContent xmlns:mc="http://schemas.openxmlformats.org/markup-compatibility/2006">
          <mc:Choice Requires="x14">
            <control shapeId="2478" r:id="rId283" name="Check Box 430">
              <controlPr defaultSize="0" autoFill="0" autoLine="0" autoPict="0">
                <anchor moveWithCells="1">
                  <from>
                    <xdr:col>9</xdr:col>
                    <xdr:colOff>673100</xdr:colOff>
                    <xdr:row>222</xdr:row>
                    <xdr:rowOff>25400</xdr:rowOff>
                  </from>
                  <to>
                    <xdr:col>10</xdr:col>
                    <xdr:colOff>25400</xdr:colOff>
                    <xdr:row>223</xdr:row>
                    <xdr:rowOff>63500</xdr:rowOff>
                  </to>
                </anchor>
              </controlPr>
            </control>
          </mc:Choice>
        </mc:AlternateContent>
        <mc:AlternateContent xmlns:mc="http://schemas.openxmlformats.org/markup-compatibility/2006">
          <mc:Choice Requires="x14">
            <control shapeId="2479" r:id="rId284" name="Check Box 431">
              <controlPr defaultSize="0" autoFill="0" autoLine="0" autoPict="0">
                <anchor moveWithCells="1">
                  <from>
                    <xdr:col>10</xdr:col>
                    <xdr:colOff>647700</xdr:colOff>
                    <xdr:row>222</xdr:row>
                    <xdr:rowOff>25400</xdr:rowOff>
                  </from>
                  <to>
                    <xdr:col>10</xdr:col>
                    <xdr:colOff>889000</xdr:colOff>
                    <xdr:row>223</xdr:row>
                    <xdr:rowOff>63500</xdr:rowOff>
                  </to>
                </anchor>
              </controlPr>
            </control>
          </mc:Choice>
        </mc:AlternateContent>
        <mc:AlternateContent xmlns:mc="http://schemas.openxmlformats.org/markup-compatibility/2006">
          <mc:Choice Requires="x14">
            <control shapeId="2480" r:id="rId285" name="Check Box 432">
              <controlPr defaultSize="0" autoFill="0" autoLine="0" autoPict="0">
                <anchor moveWithCells="1">
                  <from>
                    <xdr:col>11</xdr:col>
                    <xdr:colOff>660400</xdr:colOff>
                    <xdr:row>222</xdr:row>
                    <xdr:rowOff>25400</xdr:rowOff>
                  </from>
                  <to>
                    <xdr:col>11</xdr:col>
                    <xdr:colOff>889000</xdr:colOff>
                    <xdr:row>223</xdr:row>
                    <xdr:rowOff>25400</xdr:rowOff>
                  </to>
                </anchor>
              </controlPr>
            </control>
          </mc:Choice>
        </mc:AlternateContent>
        <mc:AlternateContent xmlns:mc="http://schemas.openxmlformats.org/markup-compatibility/2006">
          <mc:Choice Requires="x14">
            <control shapeId="2481" r:id="rId286" name="Check Box 433">
              <controlPr defaultSize="0" autoFill="0" autoLine="0" autoPict="0">
                <anchor moveWithCells="1">
                  <from>
                    <xdr:col>12</xdr:col>
                    <xdr:colOff>673100</xdr:colOff>
                    <xdr:row>222</xdr:row>
                    <xdr:rowOff>25400</xdr:rowOff>
                  </from>
                  <to>
                    <xdr:col>13</xdr:col>
                    <xdr:colOff>25400</xdr:colOff>
                    <xdr:row>223</xdr:row>
                    <xdr:rowOff>63500</xdr:rowOff>
                  </to>
                </anchor>
              </controlPr>
            </control>
          </mc:Choice>
        </mc:AlternateContent>
        <mc:AlternateContent xmlns:mc="http://schemas.openxmlformats.org/markup-compatibility/2006">
          <mc:Choice Requires="x14">
            <control shapeId="2482" r:id="rId287" name="Check Box 434">
              <controlPr defaultSize="0" autoFill="0" autoLine="0" autoPict="0">
                <anchor moveWithCells="1">
                  <from>
                    <xdr:col>13</xdr:col>
                    <xdr:colOff>673100</xdr:colOff>
                    <xdr:row>222</xdr:row>
                    <xdr:rowOff>25400</xdr:rowOff>
                  </from>
                  <to>
                    <xdr:col>14</xdr:col>
                    <xdr:colOff>25400</xdr:colOff>
                    <xdr:row>223</xdr:row>
                    <xdr:rowOff>63500</xdr:rowOff>
                  </to>
                </anchor>
              </controlPr>
            </control>
          </mc:Choice>
        </mc:AlternateContent>
        <mc:AlternateContent xmlns:mc="http://schemas.openxmlformats.org/markup-compatibility/2006">
          <mc:Choice Requires="x14">
            <control shapeId="2483" r:id="rId288" name="Check Box 435">
              <controlPr defaultSize="0" autoFill="0" autoLine="0" autoPict="0">
                <anchor moveWithCells="1">
                  <from>
                    <xdr:col>14</xdr:col>
                    <xdr:colOff>673100</xdr:colOff>
                    <xdr:row>222</xdr:row>
                    <xdr:rowOff>25400</xdr:rowOff>
                  </from>
                  <to>
                    <xdr:col>15</xdr:col>
                    <xdr:colOff>25400</xdr:colOff>
                    <xdr:row>223</xdr:row>
                    <xdr:rowOff>25400</xdr:rowOff>
                  </to>
                </anchor>
              </controlPr>
            </control>
          </mc:Choice>
        </mc:AlternateContent>
        <mc:AlternateContent xmlns:mc="http://schemas.openxmlformats.org/markup-compatibility/2006">
          <mc:Choice Requires="x14">
            <control shapeId="2484" r:id="rId289" name="Check Box 436">
              <controlPr defaultSize="0" autoFill="0" autoLine="0" autoPict="0">
                <anchor moveWithCells="1">
                  <from>
                    <xdr:col>15</xdr:col>
                    <xdr:colOff>673100</xdr:colOff>
                    <xdr:row>222</xdr:row>
                    <xdr:rowOff>25400</xdr:rowOff>
                  </from>
                  <to>
                    <xdr:col>16</xdr:col>
                    <xdr:colOff>25400</xdr:colOff>
                    <xdr:row>223</xdr:row>
                    <xdr:rowOff>63500</xdr:rowOff>
                  </to>
                </anchor>
              </controlPr>
            </control>
          </mc:Choice>
        </mc:AlternateContent>
        <mc:AlternateContent xmlns:mc="http://schemas.openxmlformats.org/markup-compatibility/2006">
          <mc:Choice Requires="x14">
            <control shapeId="2485" r:id="rId290" name="Check Box 437">
              <controlPr defaultSize="0" print="0" autoFill="0" autoLine="0" autoPict="0">
                <anchor moveWithCells="1">
                  <from>
                    <xdr:col>7</xdr:col>
                    <xdr:colOff>419100</xdr:colOff>
                    <xdr:row>221</xdr:row>
                    <xdr:rowOff>0</xdr:rowOff>
                  </from>
                  <to>
                    <xdr:col>8</xdr:col>
                    <xdr:colOff>177800</xdr:colOff>
                    <xdr:row>222</xdr:row>
                    <xdr:rowOff>63500</xdr:rowOff>
                  </to>
                </anchor>
              </controlPr>
            </control>
          </mc:Choice>
        </mc:AlternateContent>
        <mc:AlternateContent xmlns:mc="http://schemas.openxmlformats.org/markup-compatibility/2006">
          <mc:Choice Requires="x14">
            <control shapeId="2487" r:id="rId291" name="Check Box 439">
              <controlPr locked="0" defaultSize="0" autoFill="0" autoLine="0" autoPict="0">
                <anchor moveWithCells="1">
                  <from>
                    <xdr:col>7</xdr:col>
                    <xdr:colOff>419100</xdr:colOff>
                    <xdr:row>228</xdr:row>
                    <xdr:rowOff>0</xdr:rowOff>
                  </from>
                  <to>
                    <xdr:col>8</xdr:col>
                    <xdr:colOff>177800</xdr:colOff>
                    <xdr:row>229</xdr:row>
                    <xdr:rowOff>63500</xdr:rowOff>
                  </to>
                </anchor>
              </controlPr>
            </control>
          </mc:Choice>
        </mc:AlternateContent>
        <mc:AlternateContent xmlns:mc="http://schemas.openxmlformats.org/markup-compatibility/2006">
          <mc:Choice Requires="x14">
            <control shapeId="2488" r:id="rId292" name="Check Box 440">
              <controlPr defaultSize="0" autoFill="0" autoLine="0" autoPict="0">
                <anchor moveWithCells="1">
                  <from>
                    <xdr:col>9</xdr:col>
                    <xdr:colOff>673100</xdr:colOff>
                    <xdr:row>230</xdr:row>
                    <xdr:rowOff>25400</xdr:rowOff>
                  </from>
                  <to>
                    <xdr:col>10</xdr:col>
                    <xdr:colOff>25400</xdr:colOff>
                    <xdr:row>231</xdr:row>
                    <xdr:rowOff>63500</xdr:rowOff>
                  </to>
                </anchor>
              </controlPr>
            </control>
          </mc:Choice>
        </mc:AlternateContent>
        <mc:AlternateContent xmlns:mc="http://schemas.openxmlformats.org/markup-compatibility/2006">
          <mc:Choice Requires="x14">
            <control shapeId="2489" r:id="rId293" name="Check Box 441">
              <controlPr defaultSize="0" autoFill="0" autoLine="0" autoPict="0">
                <anchor moveWithCells="1">
                  <from>
                    <xdr:col>10</xdr:col>
                    <xdr:colOff>647700</xdr:colOff>
                    <xdr:row>230</xdr:row>
                    <xdr:rowOff>25400</xdr:rowOff>
                  </from>
                  <to>
                    <xdr:col>10</xdr:col>
                    <xdr:colOff>889000</xdr:colOff>
                    <xdr:row>231</xdr:row>
                    <xdr:rowOff>63500</xdr:rowOff>
                  </to>
                </anchor>
              </controlPr>
            </control>
          </mc:Choice>
        </mc:AlternateContent>
        <mc:AlternateContent xmlns:mc="http://schemas.openxmlformats.org/markup-compatibility/2006">
          <mc:Choice Requires="x14">
            <control shapeId="2490" r:id="rId294" name="Check Box 442">
              <controlPr defaultSize="0" autoFill="0" autoLine="0" autoPict="0">
                <anchor moveWithCells="1">
                  <from>
                    <xdr:col>11</xdr:col>
                    <xdr:colOff>660400</xdr:colOff>
                    <xdr:row>230</xdr:row>
                    <xdr:rowOff>25400</xdr:rowOff>
                  </from>
                  <to>
                    <xdr:col>11</xdr:col>
                    <xdr:colOff>889000</xdr:colOff>
                    <xdr:row>231</xdr:row>
                    <xdr:rowOff>25400</xdr:rowOff>
                  </to>
                </anchor>
              </controlPr>
            </control>
          </mc:Choice>
        </mc:AlternateContent>
        <mc:AlternateContent xmlns:mc="http://schemas.openxmlformats.org/markup-compatibility/2006">
          <mc:Choice Requires="x14">
            <control shapeId="2491" r:id="rId295" name="Check Box 443">
              <controlPr defaultSize="0" autoFill="0" autoLine="0" autoPict="0">
                <anchor moveWithCells="1">
                  <from>
                    <xdr:col>12</xdr:col>
                    <xdr:colOff>673100</xdr:colOff>
                    <xdr:row>230</xdr:row>
                    <xdr:rowOff>25400</xdr:rowOff>
                  </from>
                  <to>
                    <xdr:col>13</xdr:col>
                    <xdr:colOff>25400</xdr:colOff>
                    <xdr:row>231</xdr:row>
                    <xdr:rowOff>63500</xdr:rowOff>
                  </to>
                </anchor>
              </controlPr>
            </control>
          </mc:Choice>
        </mc:AlternateContent>
        <mc:AlternateContent xmlns:mc="http://schemas.openxmlformats.org/markup-compatibility/2006">
          <mc:Choice Requires="x14">
            <control shapeId="2492" r:id="rId296" name="Check Box 444">
              <controlPr defaultSize="0" autoFill="0" autoLine="0" autoPict="0">
                <anchor moveWithCells="1">
                  <from>
                    <xdr:col>13</xdr:col>
                    <xdr:colOff>673100</xdr:colOff>
                    <xdr:row>230</xdr:row>
                    <xdr:rowOff>25400</xdr:rowOff>
                  </from>
                  <to>
                    <xdr:col>14</xdr:col>
                    <xdr:colOff>25400</xdr:colOff>
                    <xdr:row>231</xdr:row>
                    <xdr:rowOff>63500</xdr:rowOff>
                  </to>
                </anchor>
              </controlPr>
            </control>
          </mc:Choice>
        </mc:AlternateContent>
        <mc:AlternateContent xmlns:mc="http://schemas.openxmlformats.org/markup-compatibility/2006">
          <mc:Choice Requires="x14">
            <control shapeId="2493" r:id="rId297" name="Check Box 445">
              <controlPr defaultSize="0" autoFill="0" autoLine="0" autoPict="0">
                <anchor moveWithCells="1">
                  <from>
                    <xdr:col>14</xdr:col>
                    <xdr:colOff>673100</xdr:colOff>
                    <xdr:row>230</xdr:row>
                    <xdr:rowOff>25400</xdr:rowOff>
                  </from>
                  <to>
                    <xdr:col>15</xdr:col>
                    <xdr:colOff>25400</xdr:colOff>
                    <xdr:row>231</xdr:row>
                    <xdr:rowOff>25400</xdr:rowOff>
                  </to>
                </anchor>
              </controlPr>
            </control>
          </mc:Choice>
        </mc:AlternateContent>
        <mc:AlternateContent xmlns:mc="http://schemas.openxmlformats.org/markup-compatibility/2006">
          <mc:Choice Requires="x14">
            <control shapeId="2494" r:id="rId298" name="Check Box 446">
              <controlPr defaultSize="0" autoFill="0" autoLine="0" autoPict="0">
                <anchor moveWithCells="1">
                  <from>
                    <xdr:col>15</xdr:col>
                    <xdr:colOff>673100</xdr:colOff>
                    <xdr:row>230</xdr:row>
                    <xdr:rowOff>25400</xdr:rowOff>
                  </from>
                  <to>
                    <xdr:col>16</xdr:col>
                    <xdr:colOff>25400</xdr:colOff>
                    <xdr:row>231</xdr:row>
                    <xdr:rowOff>63500</xdr:rowOff>
                  </to>
                </anchor>
              </controlPr>
            </control>
          </mc:Choice>
        </mc:AlternateContent>
        <mc:AlternateContent xmlns:mc="http://schemas.openxmlformats.org/markup-compatibility/2006">
          <mc:Choice Requires="x14">
            <control shapeId="2495" r:id="rId299" name="Check Box 447">
              <controlPr defaultSize="0" print="0" autoFill="0" autoLine="0" autoPict="0">
                <anchor moveWithCells="1">
                  <from>
                    <xdr:col>7</xdr:col>
                    <xdr:colOff>419100</xdr:colOff>
                    <xdr:row>229</xdr:row>
                    <xdr:rowOff>0</xdr:rowOff>
                  </from>
                  <to>
                    <xdr:col>8</xdr:col>
                    <xdr:colOff>177800</xdr:colOff>
                    <xdr:row>230</xdr:row>
                    <xdr:rowOff>63500</xdr:rowOff>
                  </to>
                </anchor>
              </controlPr>
            </control>
          </mc:Choice>
        </mc:AlternateContent>
        <mc:AlternateContent xmlns:mc="http://schemas.openxmlformats.org/markup-compatibility/2006">
          <mc:Choice Requires="x14">
            <control shapeId="2496" r:id="rId300" name="Check Box 448">
              <controlPr locked="0" defaultSize="0" autoFill="0" autoLine="0" autoPict="0">
                <anchor moveWithCells="1">
                  <from>
                    <xdr:col>7</xdr:col>
                    <xdr:colOff>419100</xdr:colOff>
                    <xdr:row>228</xdr:row>
                    <xdr:rowOff>0</xdr:rowOff>
                  </from>
                  <to>
                    <xdr:col>8</xdr:col>
                    <xdr:colOff>177800</xdr:colOff>
                    <xdr:row>229</xdr:row>
                    <xdr:rowOff>63500</xdr:rowOff>
                  </to>
                </anchor>
              </controlPr>
            </control>
          </mc:Choice>
        </mc:AlternateContent>
        <mc:AlternateContent xmlns:mc="http://schemas.openxmlformats.org/markup-compatibility/2006">
          <mc:Choice Requires="x14">
            <control shapeId="2497" r:id="rId301" name="Check Box 449">
              <controlPr defaultSize="0" autoFill="0" autoLine="0" autoPict="0">
                <anchor moveWithCells="1">
                  <from>
                    <xdr:col>9</xdr:col>
                    <xdr:colOff>673100</xdr:colOff>
                    <xdr:row>230</xdr:row>
                    <xdr:rowOff>25400</xdr:rowOff>
                  </from>
                  <to>
                    <xdr:col>10</xdr:col>
                    <xdr:colOff>25400</xdr:colOff>
                    <xdr:row>231</xdr:row>
                    <xdr:rowOff>63500</xdr:rowOff>
                  </to>
                </anchor>
              </controlPr>
            </control>
          </mc:Choice>
        </mc:AlternateContent>
        <mc:AlternateContent xmlns:mc="http://schemas.openxmlformats.org/markup-compatibility/2006">
          <mc:Choice Requires="x14">
            <control shapeId="2498" r:id="rId302" name="Check Box 450">
              <controlPr defaultSize="0" autoFill="0" autoLine="0" autoPict="0">
                <anchor moveWithCells="1">
                  <from>
                    <xdr:col>10</xdr:col>
                    <xdr:colOff>647700</xdr:colOff>
                    <xdr:row>230</xdr:row>
                    <xdr:rowOff>25400</xdr:rowOff>
                  </from>
                  <to>
                    <xdr:col>10</xdr:col>
                    <xdr:colOff>889000</xdr:colOff>
                    <xdr:row>231</xdr:row>
                    <xdr:rowOff>63500</xdr:rowOff>
                  </to>
                </anchor>
              </controlPr>
            </control>
          </mc:Choice>
        </mc:AlternateContent>
        <mc:AlternateContent xmlns:mc="http://schemas.openxmlformats.org/markup-compatibility/2006">
          <mc:Choice Requires="x14">
            <control shapeId="2499" r:id="rId303" name="Check Box 451">
              <controlPr defaultSize="0" autoFill="0" autoLine="0" autoPict="0">
                <anchor moveWithCells="1">
                  <from>
                    <xdr:col>11</xdr:col>
                    <xdr:colOff>660400</xdr:colOff>
                    <xdr:row>230</xdr:row>
                    <xdr:rowOff>25400</xdr:rowOff>
                  </from>
                  <to>
                    <xdr:col>11</xdr:col>
                    <xdr:colOff>889000</xdr:colOff>
                    <xdr:row>231</xdr:row>
                    <xdr:rowOff>25400</xdr:rowOff>
                  </to>
                </anchor>
              </controlPr>
            </control>
          </mc:Choice>
        </mc:AlternateContent>
        <mc:AlternateContent xmlns:mc="http://schemas.openxmlformats.org/markup-compatibility/2006">
          <mc:Choice Requires="x14">
            <control shapeId="2500" r:id="rId304" name="Check Box 452">
              <controlPr defaultSize="0" autoFill="0" autoLine="0" autoPict="0">
                <anchor moveWithCells="1">
                  <from>
                    <xdr:col>12</xdr:col>
                    <xdr:colOff>673100</xdr:colOff>
                    <xdr:row>230</xdr:row>
                    <xdr:rowOff>25400</xdr:rowOff>
                  </from>
                  <to>
                    <xdr:col>13</xdr:col>
                    <xdr:colOff>25400</xdr:colOff>
                    <xdr:row>231</xdr:row>
                    <xdr:rowOff>63500</xdr:rowOff>
                  </to>
                </anchor>
              </controlPr>
            </control>
          </mc:Choice>
        </mc:AlternateContent>
        <mc:AlternateContent xmlns:mc="http://schemas.openxmlformats.org/markup-compatibility/2006">
          <mc:Choice Requires="x14">
            <control shapeId="2501" r:id="rId305" name="Check Box 453">
              <controlPr defaultSize="0" autoFill="0" autoLine="0" autoPict="0">
                <anchor moveWithCells="1">
                  <from>
                    <xdr:col>13</xdr:col>
                    <xdr:colOff>673100</xdr:colOff>
                    <xdr:row>230</xdr:row>
                    <xdr:rowOff>25400</xdr:rowOff>
                  </from>
                  <to>
                    <xdr:col>14</xdr:col>
                    <xdr:colOff>25400</xdr:colOff>
                    <xdr:row>231</xdr:row>
                    <xdr:rowOff>63500</xdr:rowOff>
                  </to>
                </anchor>
              </controlPr>
            </control>
          </mc:Choice>
        </mc:AlternateContent>
        <mc:AlternateContent xmlns:mc="http://schemas.openxmlformats.org/markup-compatibility/2006">
          <mc:Choice Requires="x14">
            <control shapeId="2502" r:id="rId306" name="Check Box 454">
              <controlPr defaultSize="0" autoFill="0" autoLine="0" autoPict="0">
                <anchor moveWithCells="1">
                  <from>
                    <xdr:col>14</xdr:col>
                    <xdr:colOff>673100</xdr:colOff>
                    <xdr:row>230</xdr:row>
                    <xdr:rowOff>25400</xdr:rowOff>
                  </from>
                  <to>
                    <xdr:col>15</xdr:col>
                    <xdr:colOff>25400</xdr:colOff>
                    <xdr:row>231</xdr:row>
                    <xdr:rowOff>25400</xdr:rowOff>
                  </to>
                </anchor>
              </controlPr>
            </control>
          </mc:Choice>
        </mc:AlternateContent>
        <mc:AlternateContent xmlns:mc="http://schemas.openxmlformats.org/markup-compatibility/2006">
          <mc:Choice Requires="x14">
            <control shapeId="2503" r:id="rId307" name="Check Box 455">
              <controlPr defaultSize="0" autoFill="0" autoLine="0" autoPict="0">
                <anchor moveWithCells="1">
                  <from>
                    <xdr:col>15</xdr:col>
                    <xdr:colOff>673100</xdr:colOff>
                    <xdr:row>230</xdr:row>
                    <xdr:rowOff>25400</xdr:rowOff>
                  </from>
                  <to>
                    <xdr:col>16</xdr:col>
                    <xdr:colOff>25400</xdr:colOff>
                    <xdr:row>231</xdr:row>
                    <xdr:rowOff>63500</xdr:rowOff>
                  </to>
                </anchor>
              </controlPr>
            </control>
          </mc:Choice>
        </mc:AlternateContent>
        <mc:AlternateContent xmlns:mc="http://schemas.openxmlformats.org/markup-compatibility/2006">
          <mc:Choice Requires="x14">
            <control shapeId="2504" r:id="rId308" name="Check Box 456">
              <controlPr defaultSize="0" print="0" autoFill="0" autoLine="0" autoPict="0">
                <anchor moveWithCells="1">
                  <from>
                    <xdr:col>7</xdr:col>
                    <xdr:colOff>419100</xdr:colOff>
                    <xdr:row>229</xdr:row>
                    <xdr:rowOff>0</xdr:rowOff>
                  </from>
                  <to>
                    <xdr:col>8</xdr:col>
                    <xdr:colOff>177800</xdr:colOff>
                    <xdr:row>230</xdr:row>
                    <xdr:rowOff>63500</xdr:rowOff>
                  </to>
                </anchor>
              </controlPr>
            </control>
          </mc:Choice>
        </mc:AlternateContent>
        <mc:AlternateContent xmlns:mc="http://schemas.openxmlformats.org/markup-compatibility/2006">
          <mc:Choice Requires="x14">
            <control shapeId="2506" r:id="rId309" name="Check Box 458">
              <controlPr locked="0" defaultSize="0" autoFill="0" autoLine="0" autoPict="0">
                <anchor moveWithCells="1">
                  <from>
                    <xdr:col>7</xdr:col>
                    <xdr:colOff>419100</xdr:colOff>
                    <xdr:row>236</xdr:row>
                    <xdr:rowOff>0</xdr:rowOff>
                  </from>
                  <to>
                    <xdr:col>8</xdr:col>
                    <xdr:colOff>177800</xdr:colOff>
                    <xdr:row>237</xdr:row>
                    <xdr:rowOff>63500</xdr:rowOff>
                  </to>
                </anchor>
              </controlPr>
            </control>
          </mc:Choice>
        </mc:AlternateContent>
        <mc:AlternateContent xmlns:mc="http://schemas.openxmlformats.org/markup-compatibility/2006">
          <mc:Choice Requires="x14">
            <control shapeId="2507" r:id="rId310" name="Check Box 459">
              <controlPr defaultSize="0" autoFill="0" autoLine="0" autoPict="0">
                <anchor moveWithCells="1">
                  <from>
                    <xdr:col>9</xdr:col>
                    <xdr:colOff>673100</xdr:colOff>
                    <xdr:row>238</xdr:row>
                    <xdr:rowOff>25400</xdr:rowOff>
                  </from>
                  <to>
                    <xdr:col>10</xdr:col>
                    <xdr:colOff>25400</xdr:colOff>
                    <xdr:row>239</xdr:row>
                    <xdr:rowOff>63500</xdr:rowOff>
                  </to>
                </anchor>
              </controlPr>
            </control>
          </mc:Choice>
        </mc:AlternateContent>
        <mc:AlternateContent xmlns:mc="http://schemas.openxmlformats.org/markup-compatibility/2006">
          <mc:Choice Requires="x14">
            <control shapeId="2508" r:id="rId311" name="Check Box 460">
              <controlPr defaultSize="0" autoFill="0" autoLine="0" autoPict="0">
                <anchor moveWithCells="1">
                  <from>
                    <xdr:col>10</xdr:col>
                    <xdr:colOff>647700</xdr:colOff>
                    <xdr:row>238</xdr:row>
                    <xdr:rowOff>25400</xdr:rowOff>
                  </from>
                  <to>
                    <xdr:col>10</xdr:col>
                    <xdr:colOff>889000</xdr:colOff>
                    <xdr:row>239</xdr:row>
                    <xdr:rowOff>63500</xdr:rowOff>
                  </to>
                </anchor>
              </controlPr>
            </control>
          </mc:Choice>
        </mc:AlternateContent>
        <mc:AlternateContent xmlns:mc="http://schemas.openxmlformats.org/markup-compatibility/2006">
          <mc:Choice Requires="x14">
            <control shapeId="2509" r:id="rId312" name="Check Box 461">
              <controlPr defaultSize="0" autoFill="0" autoLine="0" autoPict="0">
                <anchor moveWithCells="1">
                  <from>
                    <xdr:col>11</xdr:col>
                    <xdr:colOff>660400</xdr:colOff>
                    <xdr:row>238</xdr:row>
                    <xdr:rowOff>25400</xdr:rowOff>
                  </from>
                  <to>
                    <xdr:col>11</xdr:col>
                    <xdr:colOff>889000</xdr:colOff>
                    <xdr:row>239</xdr:row>
                    <xdr:rowOff>25400</xdr:rowOff>
                  </to>
                </anchor>
              </controlPr>
            </control>
          </mc:Choice>
        </mc:AlternateContent>
        <mc:AlternateContent xmlns:mc="http://schemas.openxmlformats.org/markup-compatibility/2006">
          <mc:Choice Requires="x14">
            <control shapeId="2510" r:id="rId313" name="Check Box 462">
              <controlPr defaultSize="0" autoFill="0" autoLine="0" autoPict="0">
                <anchor moveWithCells="1">
                  <from>
                    <xdr:col>12</xdr:col>
                    <xdr:colOff>673100</xdr:colOff>
                    <xdr:row>238</xdr:row>
                    <xdr:rowOff>25400</xdr:rowOff>
                  </from>
                  <to>
                    <xdr:col>13</xdr:col>
                    <xdr:colOff>25400</xdr:colOff>
                    <xdr:row>239</xdr:row>
                    <xdr:rowOff>63500</xdr:rowOff>
                  </to>
                </anchor>
              </controlPr>
            </control>
          </mc:Choice>
        </mc:AlternateContent>
        <mc:AlternateContent xmlns:mc="http://schemas.openxmlformats.org/markup-compatibility/2006">
          <mc:Choice Requires="x14">
            <control shapeId="2511" r:id="rId314" name="Check Box 463">
              <controlPr defaultSize="0" autoFill="0" autoLine="0" autoPict="0">
                <anchor moveWithCells="1">
                  <from>
                    <xdr:col>13</xdr:col>
                    <xdr:colOff>673100</xdr:colOff>
                    <xdr:row>238</xdr:row>
                    <xdr:rowOff>25400</xdr:rowOff>
                  </from>
                  <to>
                    <xdr:col>14</xdr:col>
                    <xdr:colOff>25400</xdr:colOff>
                    <xdr:row>239</xdr:row>
                    <xdr:rowOff>63500</xdr:rowOff>
                  </to>
                </anchor>
              </controlPr>
            </control>
          </mc:Choice>
        </mc:AlternateContent>
        <mc:AlternateContent xmlns:mc="http://schemas.openxmlformats.org/markup-compatibility/2006">
          <mc:Choice Requires="x14">
            <control shapeId="2512" r:id="rId315" name="Check Box 464">
              <controlPr defaultSize="0" autoFill="0" autoLine="0" autoPict="0">
                <anchor moveWithCells="1">
                  <from>
                    <xdr:col>14</xdr:col>
                    <xdr:colOff>673100</xdr:colOff>
                    <xdr:row>238</xdr:row>
                    <xdr:rowOff>25400</xdr:rowOff>
                  </from>
                  <to>
                    <xdr:col>15</xdr:col>
                    <xdr:colOff>25400</xdr:colOff>
                    <xdr:row>239</xdr:row>
                    <xdr:rowOff>25400</xdr:rowOff>
                  </to>
                </anchor>
              </controlPr>
            </control>
          </mc:Choice>
        </mc:AlternateContent>
        <mc:AlternateContent xmlns:mc="http://schemas.openxmlformats.org/markup-compatibility/2006">
          <mc:Choice Requires="x14">
            <control shapeId="2513" r:id="rId316" name="Check Box 465">
              <controlPr defaultSize="0" autoFill="0" autoLine="0" autoPict="0">
                <anchor moveWithCells="1">
                  <from>
                    <xdr:col>15</xdr:col>
                    <xdr:colOff>673100</xdr:colOff>
                    <xdr:row>238</xdr:row>
                    <xdr:rowOff>25400</xdr:rowOff>
                  </from>
                  <to>
                    <xdr:col>16</xdr:col>
                    <xdr:colOff>25400</xdr:colOff>
                    <xdr:row>239</xdr:row>
                    <xdr:rowOff>63500</xdr:rowOff>
                  </to>
                </anchor>
              </controlPr>
            </control>
          </mc:Choice>
        </mc:AlternateContent>
        <mc:AlternateContent xmlns:mc="http://schemas.openxmlformats.org/markup-compatibility/2006">
          <mc:Choice Requires="x14">
            <control shapeId="2514" r:id="rId317" name="Check Box 466">
              <controlPr defaultSize="0" print="0" autoFill="0" autoLine="0" autoPict="0">
                <anchor moveWithCells="1">
                  <from>
                    <xdr:col>7</xdr:col>
                    <xdr:colOff>419100</xdr:colOff>
                    <xdr:row>237</xdr:row>
                    <xdr:rowOff>0</xdr:rowOff>
                  </from>
                  <to>
                    <xdr:col>8</xdr:col>
                    <xdr:colOff>177800</xdr:colOff>
                    <xdr:row>238</xdr:row>
                    <xdr:rowOff>63500</xdr:rowOff>
                  </to>
                </anchor>
              </controlPr>
            </control>
          </mc:Choice>
        </mc:AlternateContent>
        <mc:AlternateContent xmlns:mc="http://schemas.openxmlformats.org/markup-compatibility/2006">
          <mc:Choice Requires="x14">
            <control shapeId="2515" r:id="rId318" name="Check Box 467">
              <controlPr locked="0" defaultSize="0" autoFill="0" autoLine="0" autoPict="0">
                <anchor moveWithCells="1">
                  <from>
                    <xdr:col>7</xdr:col>
                    <xdr:colOff>419100</xdr:colOff>
                    <xdr:row>236</xdr:row>
                    <xdr:rowOff>0</xdr:rowOff>
                  </from>
                  <to>
                    <xdr:col>8</xdr:col>
                    <xdr:colOff>177800</xdr:colOff>
                    <xdr:row>237</xdr:row>
                    <xdr:rowOff>63500</xdr:rowOff>
                  </to>
                </anchor>
              </controlPr>
            </control>
          </mc:Choice>
        </mc:AlternateContent>
        <mc:AlternateContent xmlns:mc="http://schemas.openxmlformats.org/markup-compatibility/2006">
          <mc:Choice Requires="x14">
            <control shapeId="2516" r:id="rId319" name="Check Box 468">
              <controlPr defaultSize="0" autoFill="0" autoLine="0" autoPict="0">
                <anchor moveWithCells="1">
                  <from>
                    <xdr:col>9</xdr:col>
                    <xdr:colOff>673100</xdr:colOff>
                    <xdr:row>238</xdr:row>
                    <xdr:rowOff>25400</xdr:rowOff>
                  </from>
                  <to>
                    <xdr:col>10</xdr:col>
                    <xdr:colOff>25400</xdr:colOff>
                    <xdr:row>239</xdr:row>
                    <xdr:rowOff>63500</xdr:rowOff>
                  </to>
                </anchor>
              </controlPr>
            </control>
          </mc:Choice>
        </mc:AlternateContent>
        <mc:AlternateContent xmlns:mc="http://schemas.openxmlformats.org/markup-compatibility/2006">
          <mc:Choice Requires="x14">
            <control shapeId="2517" r:id="rId320" name="Check Box 469">
              <controlPr defaultSize="0" autoFill="0" autoLine="0" autoPict="0">
                <anchor moveWithCells="1">
                  <from>
                    <xdr:col>10</xdr:col>
                    <xdr:colOff>647700</xdr:colOff>
                    <xdr:row>238</xdr:row>
                    <xdr:rowOff>25400</xdr:rowOff>
                  </from>
                  <to>
                    <xdr:col>10</xdr:col>
                    <xdr:colOff>889000</xdr:colOff>
                    <xdr:row>239</xdr:row>
                    <xdr:rowOff>63500</xdr:rowOff>
                  </to>
                </anchor>
              </controlPr>
            </control>
          </mc:Choice>
        </mc:AlternateContent>
        <mc:AlternateContent xmlns:mc="http://schemas.openxmlformats.org/markup-compatibility/2006">
          <mc:Choice Requires="x14">
            <control shapeId="2518" r:id="rId321" name="Check Box 470">
              <controlPr defaultSize="0" autoFill="0" autoLine="0" autoPict="0">
                <anchor moveWithCells="1">
                  <from>
                    <xdr:col>11</xdr:col>
                    <xdr:colOff>660400</xdr:colOff>
                    <xdr:row>238</xdr:row>
                    <xdr:rowOff>25400</xdr:rowOff>
                  </from>
                  <to>
                    <xdr:col>11</xdr:col>
                    <xdr:colOff>889000</xdr:colOff>
                    <xdr:row>239</xdr:row>
                    <xdr:rowOff>25400</xdr:rowOff>
                  </to>
                </anchor>
              </controlPr>
            </control>
          </mc:Choice>
        </mc:AlternateContent>
        <mc:AlternateContent xmlns:mc="http://schemas.openxmlformats.org/markup-compatibility/2006">
          <mc:Choice Requires="x14">
            <control shapeId="2519" r:id="rId322" name="Check Box 471">
              <controlPr defaultSize="0" autoFill="0" autoLine="0" autoPict="0">
                <anchor moveWithCells="1">
                  <from>
                    <xdr:col>12</xdr:col>
                    <xdr:colOff>673100</xdr:colOff>
                    <xdr:row>238</xdr:row>
                    <xdr:rowOff>25400</xdr:rowOff>
                  </from>
                  <to>
                    <xdr:col>13</xdr:col>
                    <xdr:colOff>25400</xdr:colOff>
                    <xdr:row>239</xdr:row>
                    <xdr:rowOff>63500</xdr:rowOff>
                  </to>
                </anchor>
              </controlPr>
            </control>
          </mc:Choice>
        </mc:AlternateContent>
        <mc:AlternateContent xmlns:mc="http://schemas.openxmlformats.org/markup-compatibility/2006">
          <mc:Choice Requires="x14">
            <control shapeId="2520" r:id="rId323" name="Check Box 472">
              <controlPr defaultSize="0" autoFill="0" autoLine="0" autoPict="0">
                <anchor moveWithCells="1">
                  <from>
                    <xdr:col>13</xdr:col>
                    <xdr:colOff>673100</xdr:colOff>
                    <xdr:row>238</xdr:row>
                    <xdr:rowOff>25400</xdr:rowOff>
                  </from>
                  <to>
                    <xdr:col>14</xdr:col>
                    <xdr:colOff>25400</xdr:colOff>
                    <xdr:row>239</xdr:row>
                    <xdr:rowOff>63500</xdr:rowOff>
                  </to>
                </anchor>
              </controlPr>
            </control>
          </mc:Choice>
        </mc:AlternateContent>
        <mc:AlternateContent xmlns:mc="http://schemas.openxmlformats.org/markup-compatibility/2006">
          <mc:Choice Requires="x14">
            <control shapeId="2521" r:id="rId324" name="Check Box 473">
              <controlPr defaultSize="0" autoFill="0" autoLine="0" autoPict="0">
                <anchor moveWithCells="1">
                  <from>
                    <xdr:col>14</xdr:col>
                    <xdr:colOff>673100</xdr:colOff>
                    <xdr:row>238</xdr:row>
                    <xdr:rowOff>25400</xdr:rowOff>
                  </from>
                  <to>
                    <xdr:col>15</xdr:col>
                    <xdr:colOff>25400</xdr:colOff>
                    <xdr:row>239</xdr:row>
                    <xdr:rowOff>25400</xdr:rowOff>
                  </to>
                </anchor>
              </controlPr>
            </control>
          </mc:Choice>
        </mc:AlternateContent>
        <mc:AlternateContent xmlns:mc="http://schemas.openxmlformats.org/markup-compatibility/2006">
          <mc:Choice Requires="x14">
            <control shapeId="2522" r:id="rId325" name="Check Box 474">
              <controlPr defaultSize="0" autoFill="0" autoLine="0" autoPict="0">
                <anchor moveWithCells="1">
                  <from>
                    <xdr:col>15</xdr:col>
                    <xdr:colOff>673100</xdr:colOff>
                    <xdr:row>238</xdr:row>
                    <xdr:rowOff>25400</xdr:rowOff>
                  </from>
                  <to>
                    <xdr:col>16</xdr:col>
                    <xdr:colOff>25400</xdr:colOff>
                    <xdr:row>239</xdr:row>
                    <xdr:rowOff>63500</xdr:rowOff>
                  </to>
                </anchor>
              </controlPr>
            </control>
          </mc:Choice>
        </mc:AlternateContent>
        <mc:AlternateContent xmlns:mc="http://schemas.openxmlformats.org/markup-compatibility/2006">
          <mc:Choice Requires="x14">
            <control shapeId="2523" r:id="rId326" name="Check Box 475">
              <controlPr defaultSize="0" print="0" autoFill="0" autoLine="0" autoPict="0">
                <anchor moveWithCells="1">
                  <from>
                    <xdr:col>7</xdr:col>
                    <xdr:colOff>419100</xdr:colOff>
                    <xdr:row>237</xdr:row>
                    <xdr:rowOff>0</xdr:rowOff>
                  </from>
                  <to>
                    <xdr:col>8</xdr:col>
                    <xdr:colOff>177800</xdr:colOff>
                    <xdr:row>238</xdr:row>
                    <xdr:rowOff>63500</xdr:rowOff>
                  </to>
                </anchor>
              </controlPr>
            </control>
          </mc:Choice>
        </mc:AlternateContent>
        <mc:AlternateContent xmlns:mc="http://schemas.openxmlformats.org/markup-compatibility/2006">
          <mc:Choice Requires="x14">
            <control shapeId="2525" r:id="rId327" name="Check Box 477">
              <controlPr locked="0" defaultSize="0" autoFill="0" autoLine="0" autoPict="0">
                <anchor moveWithCells="1">
                  <from>
                    <xdr:col>7</xdr:col>
                    <xdr:colOff>419100</xdr:colOff>
                    <xdr:row>244</xdr:row>
                    <xdr:rowOff>0</xdr:rowOff>
                  </from>
                  <to>
                    <xdr:col>8</xdr:col>
                    <xdr:colOff>177800</xdr:colOff>
                    <xdr:row>245</xdr:row>
                    <xdr:rowOff>63500</xdr:rowOff>
                  </to>
                </anchor>
              </controlPr>
            </control>
          </mc:Choice>
        </mc:AlternateContent>
        <mc:AlternateContent xmlns:mc="http://schemas.openxmlformats.org/markup-compatibility/2006">
          <mc:Choice Requires="x14">
            <control shapeId="2526" r:id="rId328" name="Check Box 478">
              <controlPr defaultSize="0" autoFill="0" autoLine="0" autoPict="0">
                <anchor moveWithCells="1">
                  <from>
                    <xdr:col>9</xdr:col>
                    <xdr:colOff>673100</xdr:colOff>
                    <xdr:row>246</xdr:row>
                    <xdr:rowOff>25400</xdr:rowOff>
                  </from>
                  <to>
                    <xdr:col>10</xdr:col>
                    <xdr:colOff>25400</xdr:colOff>
                    <xdr:row>247</xdr:row>
                    <xdr:rowOff>63500</xdr:rowOff>
                  </to>
                </anchor>
              </controlPr>
            </control>
          </mc:Choice>
        </mc:AlternateContent>
        <mc:AlternateContent xmlns:mc="http://schemas.openxmlformats.org/markup-compatibility/2006">
          <mc:Choice Requires="x14">
            <control shapeId="2527" r:id="rId329" name="Check Box 479">
              <controlPr defaultSize="0" autoFill="0" autoLine="0" autoPict="0">
                <anchor moveWithCells="1">
                  <from>
                    <xdr:col>10</xdr:col>
                    <xdr:colOff>647700</xdr:colOff>
                    <xdr:row>246</xdr:row>
                    <xdr:rowOff>25400</xdr:rowOff>
                  </from>
                  <to>
                    <xdr:col>10</xdr:col>
                    <xdr:colOff>889000</xdr:colOff>
                    <xdr:row>247</xdr:row>
                    <xdr:rowOff>63500</xdr:rowOff>
                  </to>
                </anchor>
              </controlPr>
            </control>
          </mc:Choice>
        </mc:AlternateContent>
        <mc:AlternateContent xmlns:mc="http://schemas.openxmlformats.org/markup-compatibility/2006">
          <mc:Choice Requires="x14">
            <control shapeId="2528" r:id="rId330" name="Check Box 480">
              <controlPr defaultSize="0" autoFill="0" autoLine="0" autoPict="0">
                <anchor moveWithCells="1">
                  <from>
                    <xdr:col>11</xdr:col>
                    <xdr:colOff>660400</xdr:colOff>
                    <xdr:row>246</xdr:row>
                    <xdr:rowOff>25400</xdr:rowOff>
                  </from>
                  <to>
                    <xdr:col>11</xdr:col>
                    <xdr:colOff>889000</xdr:colOff>
                    <xdr:row>247</xdr:row>
                    <xdr:rowOff>25400</xdr:rowOff>
                  </to>
                </anchor>
              </controlPr>
            </control>
          </mc:Choice>
        </mc:AlternateContent>
        <mc:AlternateContent xmlns:mc="http://schemas.openxmlformats.org/markup-compatibility/2006">
          <mc:Choice Requires="x14">
            <control shapeId="2529" r:id="rId331" name="Check Box 481">
              <controlPr defaultSize="0" autoFill="0" autoLine="0" autoPict="0">
                <anchor moveWithCells="1">
                  <from>
                    <xdr:col>12</xdr:col>
                    <xdr:colOff>673100</xdr:colOff>
                    <xdr:row>246</xdr:row>
                    <xdr:rowOff>25400</xdr:rowOff>
                  </from>
                  <to>
                    <xdr:col>13</xdr:col>
                    <xdr:colOff>25400</xdr:colOff>
                    <xdr:row>247</xdr:row>
                    <xdr:rowOff>63500</xdr:rowOff>
                  </to>
                </anchor>
              </controlPr>
            </control>
          </mc:Choice>
        </mc:AlternateContent>
        <mc:AlternateContent xmlns:mc="http://schemas.openxmlformats.org/markup-compatibility/2006">
          <mc:Choice Requires="x14">
            <control shapeId="2530" r:id="rId332" name="Check Box 482">
              <controlPr defaultSize="0" autoFill="0" autoLine="0" autoPict="0">
                <anchor moveWithCells="1">
                  <from>
                    <xdr:col>13</xdr:col>
                    <xdr:colOff>673100</xdr:colOff>
                    <xdr:row>246</xdr:row>
                    <xdr:rowOff>25400</xdr:rowOff>
                  </from>
                  <to>
                    <xdr:col>14</xdr:col>
                    <xdr:colOff>25400</xdr:colOff>
                    <xdr:row>247</xdr:row>
                    <xdr:rowOff>63500</xdr:rowOff>
                  </to>
                </anchor>
              </controlPr>
            </control>
          </mc:Choice>
        </mc:AlternateContent>
        <mc:AlternateContent xmlns:mc="http://schemas.openxmlformats.org/markup-compatibility/2006">
          <mc:Choice Requires="x14">
            <control shapeId="2531" r:id="rId333" name="Check Box 483">
              <controlPr defaultSize="0" autoFill="0" autoLine="0" autoPict="0">
                <anchor moveWithCells="1">
                  <from>
                    <xdr:col>14</xdr:col>
                    <xdr:colOff>673100</xdr:colOff>
                    <xdr:row>246</xdr:row>
                    <xdr:rowOff>25400</xdr:rowOff>
                  </from>
                  <to>
                    <xdr:col>15</xdr:col>
                    <xdr:colOff>25400</xdr:colOff>
                    <xdr:row>247</xdr:row>
                    <xdr:rowOff>25400</xdr:rowOff>
                  </to>
                </anchor>
              </controlPr>
            </control>
          </mc:Choice>
        </mc:AlternateContent>
        <mc:AlternateContent xmlns:mc="http://schemas.openxmlformats.org/markup-compatibility/2006">
          <mc:Choice Requires="x14">
            <control shapeId="2532" r:id="rId334" name="Check Box 484">
              <controlPr defaultSize="0" autoFill="0" autoLine="0" autoPict="0">
                <anchor moveWithCells="1">
                  <from>
                    <xdr:col>15</xdr:col>
                    <xdr:colOff>673100</xdr:colOff>
                    <xdr:row>246</xdr:row>
                    <xdr:rowOff>25400</xdr:rowOff>
                  </from>
                  <to>
                    <xdr:col>16</xdr:col>
                    <xdr:colOff>25400</xdr:colOff>
                    <xdr:row>247</xdr:row>
                    <xdr:rowOff>63500</xdr:rowOff>
                  </to>
                </anchor>
              </controlPr>
            </control>
          </mc:Choice>
        </mc:AlternateContent>
        <mc:AlternateContent xmlns:mc="http://schemas.openxmlformats.org/markup-compatibility/2006">
          <mc:Choice Requires="x14">
            <control shapeId="2533" r:id="rId335" name="Check Box 485">
              <controlPr defaultSize="0" print="0" autoFill="0" autoLine="0" autoPict="0">
                <anchor moveWithCells="1">
                  <from>
                    <xdr:col>7</xdr:col>
                    <xdr:colOff>419100</xdr:colOff>
                    <xdr:row>245</xdr:row>
                    <xdr:rowOff>0</xdr:rowOff>
                  </from>
                  <to>
                    <xdr:col>8</xdr:col>
                    <xdr:colOff>177800</xdr:colOff>
                    <xdr:row>246</xdr:row>
                    <xdr:rowOff>63500</xdr:rowOff>
                  </to>
                </anchor>
              </controlPr>
            </control>
          </mc:Choice>
        </mc:AlternateContent>
        <mc:AlternateContent xmlns:mc="http://schemas.openxmlformats.org/markup-compatibility/2006">
          <mc:Choice Requires="x14">
            <control shapeId="2534" r:id="rId336" name="Check Box 486">
              <controlPr locked="0" defaultSize="0" autoFill="0" autoLine="0" autoPict="0">
                <anchor moveWithCells="1">
                  <from>
                    <xdr:col>7</xdr:col>
                    <xdr:colOff>419100</xdr:colOff>
                    <xdr:row>244</xdr:row>
                    <xdr:rowOff>0</xdr:rowOff>
                  </from>
                  <to>
                    <xdr:col>8</xdr:col>
                    <xdr:colOff>177800</xdr:colOff>
                    <xdr:row>245</xdr:row>
                    <xdr:rowOff>63500</xdr:rowOff>
                  </to>
                </anchor>
              </controlPr>
            </control>
          </mc:Choice>
        </mc:AlternateContent>
        <mc:AlternateContent xmlns:mc="http://schemas.openxmlformats.org/markup-compatibility/2006">
          <mc:Choice Requires="x14">
            <control shapeId="2535" r:id="rId337" name="Check Box 487">
              <controlPr defaultSize="0" autoFill="0" autoLine="0" autoPict="0">
                <anchor moveWithCells="1">
                  <from>
                    <xdr:col>9</xdr:col>
                    <xdr:colOff>673100</xdr:colOff>
                    <xdr:row>246</xdr:row>
                    <xdr:rowOff>25400</xdr:rowOff>
                  </from>
                  <to>
                    <xdr:col>10</xdr:col>
                    <xdr:colOff>25400</xdr:colOff>
                    <xdr:row>247</xdr:row>
                    <xdr:rowOff>63500</xdr:rowOff>
                  </to>
                </anchor>
              </controlPr>
            </control>
          </mc:Choice>
        </mc:AlternateContent>
        <mc:AlternateContent xmlns:mc="http://schemas.openxmlformats.org/markup-compatibility/2006">
          <mc:Choice Requires="x14">
            <control shapeId="2536" r:id="rId338" name="Check Box 488">
              <controlPr defaultSize="0" autoFill="0" autoLine="0" autoPict="0">
                <anchor moveWithCells="1">
                  <from>
                    <xdr:col>10</xdr:col>
                    <xdr:colOff>647700</xdr:colOff>
                    <xdr:row>246</xdr:row>
                    <xdr:rowOff>25400</xdr:rowOff>
                  </from>
                  <to>
                    <xdr:col>10</xdr:col>
                    <xdr:colOff>889000</xdr:colOff>
                    <xdr:row>247</xdr:row>
                    <xdr:rowOff>63500</xdr:rowOff>
                  </to>
                </anchor>
              </controlPr>
            </control>
          </mc:Choice>
        </mc:AlternateContent>
        <mc:AlternateContent xmlns:mc="http://schemas.openxmlformats.org/markup-compatibility/2006">
          <mc:Choice Requires="x14">
            <control shapeId="2537" r:id="rId339" name="Check Box 489">
              <controlPr defaultSize="0" autoFill="0" autoLine="0" autoPict="0">
                <anchor moveWithCells="1">
                  <from>
                    <xdr:col>11</xdr:col>
                    <xdr:colOff>660400</xdr:colOff>
                    <xdr:row>246</xdr:row>
                    <xdr:rowOff>25400</xdr:rowOff>
                  </from>
                  <to>
                    <xdr:col>11</xdr:col>
                    <xdr:colOff>889000</xdr:colOff>
                    <xdr:row>247</xdr:row>
                    <xdr:rowOff>25400</xdr:rowOff>
                  </to>
                </anchor>
              </controlPr>
            </control>
          </mc:Choice>
        </mc:AlternateContent>
        <mc:AlternateContent xmlns:mc="http://schemas.openxmlformats.org/markup-compatibility/2006">
          <mc:Choice Requires="x14">
            <control shapeId="2538" r:id="rId340" name="Check Box 490">
              <controlPr defaultSize="0" autoFill="0" autoLine="0" autoPict="0">
                <anchor moveWithCells="1">
                  <from>
                    <xdr:col>12</xdr:col>
                    <xdr:colOff>673100</xdr:colOff>
                    <xdr:row>246</xdr:row>
                    <xdr:rowOff>25400</xdr:rowOff>
                  </from>
                  <to>
                    <xdr:col>13</xdr:col>
                    <xdr:colOff>25400</xdr:colOff>
                    <xdr:row>247</xdr:row>
                    <xdr:rowOff>63500</xdr:rowOff>
                  </to>
                </anchor>
              </controlPr>
            </control>
          </mc:Choice>
        </mc:AlternateContent>
        <mc:AlternateContent xmlns:mc="http://schemas.openxmlformats.org/markup-compatibility/2006">
          <mc:Choice Requires="x14">
            <control shapeId="2539" r:id="rId341" name="Check Box 491">
              <controlPr defaultSize="0" autoFill="0" autoLine="0" autoPict="0">
                <anchor moveWithCells="1">
                  <from>
                    <xdr:col>13</xdr:col>
                    <xdr:colOff>673100</xdr:colOff>
                    <xdr:row>246</xdr:row>
                    <xdr:rowOff>25400</xdr:rowOff>
                  </from>
                  <to>
                    <xdr:col>14</xdr:col>
                    <xdr:colOff>25400</xdr:colOff>
                    <xdr:row>247</xdr:row>
                    <xdr:rowOff>63500</xdr:rowOff>
                  </to>
                </anchor>
              </controlPr>
            </control>
          </mc:Choice>
        </mc:AlternateContent>
        <mc:AlternateContent xmlns:mc="http://schemas.openxmlformats.org/markup-compatibility/2006">
          <mc:Choice Requires="x14">
            <control shapeId="2540" r:id="rId342" name="Check Box 492">
              <controlPr defaultSize="0" autoFill="0" autoLine="0" autoPict="0">
                <anchor moveWithCells="1">
                  <from>
                    <xdr:col>14</xdr:col>
                    <xdr:colOff>673100</xdr:colOff>
                    <xdr:row>246</xdr:row>
                    <xdr:rowOff>25400</xdr:rowOff>
                  </from>
                  <to>
                    <xdr:col>15</xdr:col>
                    <xdr:colOff>25400</xdr:colOff>
                    <xdr:row>247</xdr:row>
                    <xdr:rowOff>25400</xdr:rowOff>
                  </to>
                </anchor>
              </controlPr>
            </control>
          </mc:Choice>
        </mc:AlternateContent>
        <mc:AlternateContent xmlns:mc="http://schemas.openxmlformats.org/markup-compatibility/2006">
          <mc:Choice Requires="x14">
            <control shapeId="2541" r:id="rId343" name="Check Box 493">
              <controlPr defaultSize="0" autoFill="0" autoLine="0" autoPict="0">
                <anchor moveWithCells="1">
                  <from>
                    <xdr:col>15</xdr:col>
                    <xdr:colOff>673100</xdr:colOff>
                    <xdr:row>246</xdr:row>
                    <xdr:rowOff>25400</xdr:rowOff>
                  </from>
                  <to>
                    <xdr:col>16</xdr:col>
                    <xdr:colOff>25400</xdr:colOff>
                    <xdr:row>247</xdr:row>
                    <xdr:rowOff>63500</xdr:rowOff>
                  </to>
                </anchor>
              </controlPr>
            </control>
          </mc:Choice>
        </mc:AlternateContent>
        <mc:AlternateContent xmlns:mc="http://schemas.openxmlformats.org/markup-compatibility/2006">
          <mc:Choice Requires="x14">
            <control shapeId="2542" r:id="rId344" name="Check Box 494">
              <controlPr defaultSize="0" print="0" autoFill="0" autoLine="0" autoPict="0">
                <anchor moveWithCells="1">
                  <from>
                    <xdr:col>7</xdr:col>
                    <xdr:colOff>419100</xdr:colOff>
                    <xdr:row>245</xdr:row>
                    <xdr:rowOff>0</xdr:rowOff>
                  </from>
                  <to>
                    <xdr:col>8</xdr:col>
                    <xdr:colOff>177800</xdr:colOff>
                    <xdr:row>246</xdr:row>
                    <xdr:rowOff>63500</xdr:rowOff>
                  </to>
                </anchor>
              </controlPr>
            </control>
          </mc:Choice>
        </mc:AlternateContent>
        <mc:AlternateContent xmlns:mc="http://schemas.openxmlformats.org/markup-compatibility/2006">
          <mc:Choice Requires="x14">
            <control shapeId="2544" r:id="rId345" name="Check Box 496">
              <controlPr locked="0" defaultSize="0" autoFill="0" autoLine="0" autoPict="0">
                <anchor moveWithCells="1">
                  <from>
                    <xdr:col>7</xdr:col>
                    <xdr:colOff>419100</xdr:colOff>
                    <xdr:row>252</xdr:row>
                    <xdr:rowOff>0</xdr:rowOff>
                  </from>
                  <to>
                    <xdr:col>8</xdr:col>
                    <xdr:colOff>177800</xdr:colOff>
                    <xdr:row>253</xdr:row>
                    <xdr:rowOff>63500</xdr:rowOff>
                  </to>
                </anchor>
              </controlPr>
            </control>
          </mc:Choice>
        </mc:AlternateContent>
        <mc:AlternateContent xmlns:mc="http://schemas.openxmlformats.org/markup-compatibility/2006">
          <mc:Choice Requires="x14">
            <control shapeId="2545" r:id="rId346" name="Check Box 497">
              <controlPr defaultSize="0" autoFill="0" autoLine="0" autoPict="0">
                <anchor moveWithCells="1">
                  <from>
                    <xdr:col>9</xdr:col>
                    <xdr:colOff>673100</xdr:colOff>
                    <xdr:row>254</xdr:row>
                    <xdr:rowOff>25400</xdr:rowOff>
                  </from>
                  <to>
                    <xdr:col>10</xdr:col>
                    <xdr:colOff>25400</xdr:colOff>
                    <xdr:row>255</xdr:row>
                    <xdr:rowOff>63500</xdr:rowOff>
                  </to>
                </anchor>
              </controlPr>
            </control>
          </mc:Choice>
        </mc:AlternateContent>
        <mc:AlternateContent xmlns:mc="http://schemas.openxmlformats.org/markup-compatibility/2006">
          <mc:Choice Requires="x14">
            <control shapeId="2546" r:id="rId347" name="Check Box 498">
              <controlPr defaultSize="0" autoFill="0" autoLine="0" autoPict="0">
                <anchor moveWithCells="1">
                  <from>
                    <xdr:col>10</xdr:col>
                    <xdr:colOff>647700</xdr:colOff>
                    <xdr:row>254</xdr:row>
                    <xdr:rowOff>25400</xdr:rowOff>
                  </from>
                  <to>
                    <xdr:col>10</xdr:col>
                    <xdr:colOff>889000</xdr:colOff>
                    <xdr:row>255</xdr:row>
                    <xdr:rowOff>63500</xdr:rowOff>
                  </to>
                </anchor>
              </controlPr>
            </control>
          </mc:Choice>
        </mc:AlternateContent>
        <mc:AlternateContent xmlns:mc="http://schemas.openxmlformats.org/markup-compatibility/2006">
          <mc:Choice Requires="x14">
            <control shapeId="2547" r:id="rId348" name="Check Box 499">
              <controlPr defaultSize="0" autoFill="0" autoLine="0" autoPict="0">
                <anchor moveWithCells="1">
                  <from>
                    <xdr:col>11</xdr:col>
                    <xdr:colOff>660400</xdr:colOff>
                    <xdr:row>254</xdr:row>
                    <xdr:rowOff>25400</xdr:rowOff>
                  </from>
                  <to>
                    <xdr:col>11</xdr:col>
                    <xdr:colOff>889000</xdr:colOff>
                    <xdr:row>255</xdr:row>
                    <xdr:rowOff>25400</xdr:rowOff>
                  </to>
                </anchor>
              </controlPr>
            </control>
          </mc:Choice>
        </mc:AlternateContent>
        <mc:AlternateContent xmlns:mc="http://schemas.openxmlformats.org/markup-compatibility/2006">
          <mc:Choice Requires="x14">
            <control shapeId="2548" r:id="rId349" name="Check Box 500">
              <controlPr defaultSize="0" autoFill="0" autoLine="0" autoPict="0">
                <anchor moveWithCells="1">
                  <from>
                    <xdr:col>12</xdr:col>
                    <xdr:colOff>673100</xdr:colOff>
                    <xdr:row>254</xdr:row>
                    <xdr:rowOff>25400</xdr:rowOff>
                  </from>
                  <to>
                    <xdr:col>13</xdr:col>
                    <xdr:colOff>25400</xdr:colOff>
                    <xdr:row>255</xdr:row>
                    <xdr:rowOff>63500</xdr:rowOff>
                  </to>
                </anchor>
              </controlPr>
            </control>
          </mc:Choice>
        </mc:AlternateContent>
        <mc:AlternateContent xmlns:mc="http://schemas.openxmlformats.org/markup-compatibility/2006">
          <mc:Choice Requires="x14">
            <control shapeId="2549" r:id="rId350" name="Check Box 501">
              <controlPr defaultSize="0" autoFill="0" autoLine="0" autoPict="0">
                <anchor moveWithCells="1">
                  <from>
                    <xdr:col>13</xdr:col>
                    <xdr:colOff>673100</xdr:colOff>
                    <xdr:row>254</xdr:row>
                    <xdr:rowOff>25400</xdr:rowOff>
                  </from>
                  <to>
                    <xdr:col>14</xdr:col>
                    <xdr:colOff>25400</xdr:colOff>
                    <xdr:row>255</xdr:row>
                    <xdr:rowOff>63500</xdr:rowOff>
                  </to>
                </anchor>
              </controlPr>
            </control>
          </mc:Choice>
        </mc:AlternateContent>
        <mc:AlternateContent xmlns:mc="http://schemas.openxmlformats.org/markup-compatibility/2006">
          <mc:Choice Requires="x14">
            <control shapeId="2550" r:id="rId351" name="Check Box 502">
              <controlPr defaultSize="0" autoFill="0" autoLine="0" autoPict="0">
                <anchor moveWithCells="1">
                  <from>
                    <xdr:col>14</xdr:col>
                    <xdr:colOff>673100</xdr:colOff>
                    <xdr:row>254</xdr:row>
                    <xdr:rowOff>25400</xdr:rowOff>
                  </from>
                  <to>
                    <xdr:col>15</xdr:col>
                    <xdr:colOff>25400</xdr:colOff>
                    <xdr:row>255</xdr:row>
                    <xdr:rowOff>25400</xdr:rowOff>
                  </to>
                </anchor>
              </controlPr>
            </control>
          </mc:Choice>
        </mc:AlternateContent>
        <mc:AlternateContent xmlns:mc="http://schemas.openxmlformats.org/markup-compatibility/2006">
          <mc:Choice Requires="x14">
            <control shapeId="2551" r:id="rId352" name="Check Box 503">
              <controlPr defaultSize="0" autoFill="0" autoLine="0" autoPict="0">
                <anchor moveWithCells="1">
                  <from>
                    <xdr:col>15</xdr:col>
                    <xdr:colOff>673100</xdr:colOff>
                    <xdr:row>254</xdr:row>
                    <xdr:rowOff>25400</xdr:rowOff>
                  </from>
                  <to>
                    <xdr:col>16</xdr:col>
                    <xdr:colOff>25400</xdr:colOff>
                    <xdr:row>255</xdr:row>
                    <xdr:rowOff>63500</xdr:rowOff>
                  </to>
                </anchor>
              </controlPr>
            </control>
          </mc:Choice>
        </mc:AlternateContent>
        <mc:AlternateContent xmlns:mc="http://schemas.openxmlformats.org/markup-compatibility/2006">
          <mc:Choice Requires="x14">
            <control shapeId="2552" r:id="rId353" name="Check Box 504">
              <controlPr defaultSize="0" print="0" autoFill="0" autoLine="0" autoPict="0">
                <anchor moveWithCells="1">
                  <from>
                    <xdr:col>7</xdr:col>
                    <xdr:colOff>419100</xdr:colOff>
                    <xdr:row>253</xdr:row>
                    <xdr:rowOff>0</xdr:rowOff>
                  </from>
                  <to>
                    <xdr:col>8</xdr:col>
                    <xdr:colOff>177800</xdr:colOff>
                    <xdr:row>254</xdr:row>
                    <xdr:rowOff>63500</xdr:rowOff>
                  </to>
                </anchor>
              </controlPr>
            </control>
          </mc:Choice>
        </mc:AlternateContent>
        <mc:AlternateContent xmlns:mc="http://schemas.openxmlformats.org/markup-compatibility/2006">
          <mc:Choice Requires="x14">
            <control shapeId="2553" r:id="rId354" name="Check Box 505">
              <controlPr locked="0" defaultSize="0" autoFill="0" autoLine="0" autoPict="0">
                <anchor moveWithCells="1">
                  <from>
                    <xdr:col>7</xdr:col>
                    <xdr:colOff>419100</xdr:colOff>
                    <xdr:row>252</xdr:row>
                    <xdr:rowOff>0</xdr:rowOff>
                  </from>
                  <to>
                    <xdr:col>8</xdr:col>
                    <xdr:colOff>177800</xdr:colOff>
                    <xdr:row>253</xdr:row>
                    <xdr:rowOff>63500</xdr:rowOff>
                  </to>
                </anchor>
              </controlPr>
            </control>
          </mc:Choice>
        </mc:AlternateContent>
        <mc:AlternateContent xmlns:mc="http://schemas.openxmlformats.org/markup-compatibility/2006">
          <mc:Choice Requires="x14">
            <control shapeId="2554" r:id="rId355" name="Check Box 506">
              <controlPr defaultSize="0" autoFill="0" autoLine="0" autoPict="0">
                <anchor moveWithCells="1">
                  <from>
                    <xdr:col>9</xdr:col>
                    <xdr:colOff>673100</xdr:colOff>
                    <xdr:row>254</xdr:row>
                    <xdr:rowOff>25400</xdr:rowOff>
                  </from>
                  <to>
                    <xdr:col>10</xdr:col>
                    <xdr:colOff>25400</xdr:colOff>
                    <xdr:row>255</xdr:row>
                    <xdr:rowOff>63500</xdr:rowOff>
                  </to>
                </anchor>
              </controlPr>
            </control>
          </mc:Choice>
        </mc:AlternateContent>
        <mc:AlternateContent xmlns:mc="http://schemas.openxmlformats.org/markup-compatibility/2006">
          <mc:Choice Requires="x14">
            <control shapeId="2555" r:id="rId356" name="Check Box 507">
              <controlPr defaultSize="0" autoFill="0" autoLine="0" autoPict="0">
                <anchor moveWithCells="1">
                  <from>
                    <xdr:col>10</xdr:col>
                    <xdr:colOff>647700</xdr:colOff>
                    <xdr:row>254</xdr:row>
                    <xdr:rowOff>25400</xdr:rowOff>
                  </from>
                  <to>
                    <xdr:col>10</xdr:col>
                    <xdr:colOff>889000</xdr:colOff>
                    <xdr:row>255</xdr:row>
                    <xdr:rowOff>63500</xdr:rowOff>
                  </to>
                </anchor>
              </controlPr>
            </control>
          </mc:Choice>
        </mc:AlternateContent>
        <mc:AlternateContent xmlns:mc="http://schemas.openxmlformats.org/markup-compatibility/2006">
          <mc:Choice Requires="x14">
            <control shapeId="2556" r:id="rId357" name="Check Box 508">
              <controlPr defaultSize="0" autoFill="0" autoLine="0" autoPict="0">
                <anchor moveWithCells="1">
                  <from>
                    <xdr:col>11</xdr:col>
                    <xdr:colOff>660400</xdr:colOff>
                    <xdr:row>254</xdr:row>
                    <xdr:rowOff>25400</xdr:rowOff>
                  </from>
                  <to>
                    <xdr:col>11</xdr:col>
                    <xdr:colOff>889000</xdr:colOff>
                    <xdr:row>255</xdr:row>
                    <xdr:rowOff>25400</xdr:rowOff>
                  </to>
                </anchor>
              </controlPr>
            </control>
          </mc:Choice>
        </mc:AlternateContent>
        <mc:AlternateContent xmlns:mc="http://schemas.openxmlformats.org/markup-compatibility/2006">
          <mc:Choice Requires="x14">
            <control shapeId="2557" r:id="rId358" name="Check Box 509">
              <controlPr defaultSize="0" autoFill="0" autoLine="0" autoPict="0">
                <anchor moveWithCells="1">
                  <from>
                    <xdr:col>12</xdr:col>
                    <xdr:colOff>673100</xdr:colOff>
                    <xdr:row>254</xdr:row>
                    <xdr:rowOff>25400</xdr:rowOff>
                  </from>
                  <to>
                    <xdr:col>13</xdr:col>
                    <xdr:colOff>25400</xdr:colOff>
                    <xdr:row>255</xdr:row>
                    <xdr:rowOff>63500</xdr:rowOff>
                  </to>
                </anchor>
              </controlPr>
            </control>
          </mc:Choice>
        </mc:AlternateContent>
        <mc:AlternateContent xmlns:mc="http://schemas.openxmlformats.org/markup-compatibility/2006">
          <mc:Choice Requires="x14">
            <control shapeId="2558" r:id="rId359" name="Check Box 510">
              <controlPr defaultSize="0" autoFill="0" autoLine="0" autoPict="0">
                <anchor moveWithCells="1">
                  <from>
                    <xdr:col>13</xdr:col>
                    <xdr:colOff>673100</xdr:colOff>
                    <xdr:row>254</xdr:row>
                    <xdr:rowOff>25400</xdr:rowOff>
                  </from>
                  <to>
                    <xdr:col>14</xdr:col>
                    <xdr:colOff>25400</xdr:colOff>
                    <xdr:row>255</xdr:row>
                    <xdr:rowOff>63500</xdr:rowOff>
                  </to>
                </anchor>
              </controlPr>
            </control>
          </mc:Choice>
        </mc:AlternateContent>
        <mc:AlternateContent xmlns:mc="http://schemas.openxmlformats.org/markup-compatibility/2006">
          <mc:Choice Requires="x14">
            <control shapeId="2559" r:id="rId360" name="Check Box 511">
              <controlPr defaultSize="0" autoFill="0" autoLine="0" autoPict="0">
                <anchor moveWithCells="1">
                  <from>
                    <xdr:col>14</xdr:col>
                    <xdr:colOff>673100</xdr:colOff>
                    <xdr:row>254</xdr:row>
                    <xdr:rowOff>25400</xdr:rowOff>
                  </from>
                  <to>
                    <xdr:col>15</xdr:col>
                    <xdr:colOff>25400</xdr:colOff>
                    <xdr:row>255</xdr:row>
                    <xdr:rowOff>25400</xdr:rowOff>
                  </to>
                </anchor>
              </controlPr>
            </control>
          </mc:Choice>
        </mc:AlternateContent>
        <mc:AlternateContent xmlns:mc="http://schemas.openxmlformats.org/markup-compatibility/2006">
          <mc:Choice Requires="x14">
            <control shapeId="2560" r:id="rId361" name="Check Box 512">
              <controlPr defaultSize="0" autoFill="0" autoLine="0" autoPict="0">
                <anchor moveWithCells="1">
                  <from>
                    <xdr:col>15</xdr:col>
                    <xdr:colOff>673100</xdr:colOff>
                    <xdr:row>254</xdr:row>
                    <xdr:rowOff>25400</xdr:rowOff>
                  </from>
                  <to>
                    <xdr:col>16</xdr:col>
                    <xdr:colOff>25400</xdr:colOff>
                    <xdr:row>255</xdr:row>
                    <xdr:rowOff>63500</xdr:rowOff>
                  </to>
                </anchor>
              </controlPr>
            </control>
          </mc:Choice>
        </mc:AlternateContent>
        <mc:AlternateContent xmlns:mc="http://schemas.openxmlformats.org/markup-compatibility/2006">
          <mc:Choice Requires="x14">
            <control shapeId="2561" r:id="rId362" name="Check Box 513">
              <controlPr defaultSize="0" print="0" autoFill="0" autoLine="0" autoPict="0">
                <anchor moveWithCells="1">
                  <from>
                    <xdr:col>7</xdr:col>
                    <xdr:colOff>419100</xdr:colOff>
                    <xdr:row>253</xdr:row>
                    <xdr:rowOff>0</xdr:rowOff>
                  </from>
                  <to>
                    <xdr:col>8</xdr:col>
                    <xdr:colOff>177800</xdr:colOff>
                    <xdr:row>254</xdr:row>
                    <xdr:rowOff>63500</xdr:rowOff>
                  </to>
                </anchor>
              </controlPr>
            </control>
          </mc:Choice>
        </mc:AlternateContent>
        <mc:AlternateContent xmlns:mc="http://schemas.openxmlformats.org/markup-compatibility/2006">
          <mc:Choice Requires="x14">
            <control shapeId="2563" r:id="rId363" name="Check Box 515">
              <controlPr locked="0" defaultSize="0" autoFill="0" autoLine="0" autoPict="0">
                <anchor moveWithCells="1">
                  <from>
                    <xdr:col>7</xdr:col>
                    <xdr:colOff>419100</xdr:colOff>
                    <xdr:row>260</xdr:row>
                    <xdr:rowOff>0</xdr:rowOff>
                  </from>
                  <to>
                    <xdr:col>8</xdr:col>
                    <xdr:colOff>177800</xdr:colOff>
                    <xdr:row>261</xdr:row>
                    <xdr:rowOff>63500</xdr:rowOff>
                  </to>
                </anchor>
              </controlPr>
            </control>
          </mc:Choice>
        </mc:AlternateContent>
        <mc:AlternateContent xmlns:mc="http://schemas.openxmlformats.org/markup-compatibility/2006">
          <mc:Choice Requires="x14">
            <control shapeId="2564" r:id="rId364" name="Check Box 516">
              <controlPr defaultSize="0" autoFill="0" autoLine="0" autoPict="0">
                <anchor moveWithCells="1">
                  <from>
                    <xdr:col>9</xdr:col>
                    <xdr:colOff>673100</xdr:colOff>
                    <xdr:row>262</xdr:row>
                    <xdr:rowOff>25400</xdr:rowOff>
                  </from>
                  <to>
                    <xdr:col>10</xdr:col>
                    <xdr:colOff>25400</xdr:colOff>
                    <xdr:row>263</xdr:row>
                    <xdr:rowOff>63500</xdr:rowOff>
                  </to>
                </anchor>
              </controlPr>
            </control>
          </mc:Choice>
        </mc:AlternateContent>
        <mc:AlternateContent xmlns:mc="http://schemas.openxmlformats.org/markup-compatibility/2006">
          <mc:Choice Requires="x14">
            <control shapeId="2565" r:id="rId365" name="Check Box 517">
              <controlPr defaultSize="0" autoFill="0" autoLine="0" autoPict="0">
                <anchor moveWithCells="1">
                  <from>
                    <xdr:col>10</xdr:col>
                    <xdr:colOff>647700</xdr:colOff>
                    <xdr:row>262</xdr:row>
                    <xdr:rowOff>25400</xdr:rowOff>
                  </from>
                  <to>
                    <xdr:col>10</xdr:col>
                    <xdr:colOff>889000</xdr:colOff>
                    <xdr:row>263</xdr:row>
                    <xdr:rowOff>63500</xdr:rowOff>
                  </to>
                </anchor>
              </controlPr>
            </control>
          </mc:Choice>
        </mc:AlternateContent>
        <mc:AlternateContent xmlns:mc="http://schemas.openxmlformats.org/markup-compatibility/2006">
          <mc:Choice Requires="x14">
            <control shapeId="2566" r:id="rId366" name="Check Box 518">
              <controlPr defaultSize="0" autoFill="0" autoLine="0" autoPict="0">
                <anchor moveWithCells="1">
                  <from>
                    <xdr:col>11</xdr:col>
                    <xdr:colOff>660400</xdr:colOff>
                    <xdr:row>262</xdr:row>
                    <xdr:rowOff>25400</xdr:rowOff>
                  </from>
                  <to>
                    <xdr:col>11</xdr:col>
                    <xdr:colOff>889000</xdr:colOff>
                    <xdr:row>263</xdr:row>
                    <xdr:rowOff>25400</xdr:rowOff>
                  </to>
                </anchor>
              </controlPr>
            </control>
          </mc:Choice>
        </mc:AlternateContent>
        <mc:AlternateContent xmlns:mc="http://schemas.openxmlformats.org/markup-compatibility/2006">
          <mc:Choice Requires="x14">
            <control shapeId="2567" r:id="rId367" name="Check Box 519">
              <controlPr defaultSize="0" autoFill="0" autoLine="0" autoPict="0">
                <anchor moveWithCells="1">
                  <from>
                    <xdr:col>12</xdr:col>
                    <xdr:colOff>673100</xdr:colOff>
                    <xdr:row>262</xdr:row>
                    <xdr:rowOff>25400</xdr:rowOff>
                  </from>
                  <to>
                    <xdr:col>13</xdr:col>
                    <xdr:colOff>25400</xdr:colOff>
                    <xdr:row>263</xdr:row>
                    <xdr:rowOff>63500</xdr:rowOff>
                  </to>
                </anchor>
              </controlPr>
            </control>
          </mc:Choice>
        </mc:AlternateContent>
        <mc:AlternateContent xmlns:mc="http://schemas.openxmlformats.org/markup-compatibility/2006">
          <mc:Choice Requires="x14">
            <control shapeId="2568" r:id="rId368" name="Check Box 520">
              <controlPr defaultSize="0" autoFill="0" autoLine="0" autoPict="0">
                <anchor moveWithCells="1">
                  <from>
                    <xdr:col>13</xdr:col>
                    <xdr:colOff>673100</xdr:colOff>
                    <xdr:row>262</xdr:row>
                    <xdr:rowOff>25400</xdr:rowOff>
                  </from>
                  <to>
                    <xdr:col>14</xdr:col>
                    <xdr:colOff>25400</xdr:colOff>
                    <xdr:row>263</xdr:row>
                    <xdr:rowOff>63500</xdr:rowOff>
                  </to>
                </anchor>
              </controlPr>
            </control>
          </mc:Choice>
        </mc:AlternateContent>
        <mc:AlternateContent xmlns:mc="http://schemas.openxmlformats.org/markup-compatibility/2006">
          <mc:Choice Requires="x14">
            <control shapeId="2569" r:id="rId369" name="Check Box 521">
              <controlPr defaultSize="0" autoFill="0" autoLine="0" autoPict="0">
                <anchor moveWithCells="1">
                  <from>
                    <xdr:col>14</xdr:col>
                    <xdr:colOff>673100</xdr:colOff>
                    <xdr:row>262</xdr:row>
                    <xdr:rowOff>25400</xdr:rowOff>
                  </from>
                  <to>
                    <xdr:col>15</xdr:col>
                    <xdr:colOff>25400</xdr:colOff>
                    <xdr:row>263</xdr:row>
                    <xdr:rowOff>25400</xdr:rowOff>
                  </to>
                </anchor>
              </controlPr>
            </control>
          </mc:Choice>
        </mc:AlternateContent>
        <mc:AlternateContent xmlns:mc="http://schemas.openxmlformats.org/markup-compatibility/2006">
          <mc:Choice Requires="x14">
            <control shapeId="2570" r:id="rId370" name="Check Box 522">
              <controlPr defaultSize="0" autoFill="0" autoLine="0" autoPict="0">
                <anchor moveWithCells="1">
                  <from>
                    <xdr:col>15</xdr:col>
                    <xdr:colOff>673100</xdr:colOff>
                    <xdr:row>262</xdr:row>
                    <xdr:rowOff>25400</xdr:rowOff>
                  </from>
                  <to>
                    <xdr:col>16</xdr:col>
                    <xdr:colOff>25400</xdr:colOff>
                    <xdr:row>263</xdr:row>
                    <xdr:rowOff>63500</xdr:rowOff>
                  </to>
                </anchor>
              </controlPr>
            </control>
          </mc:Choice>
        </mc:AlternateContent>
        <mc:AlternateContent xmlns:mc="http://schemas.openxmlformats.org/markup-compatibility/2006">
          <mc:Choice Requires="x14">
            <control shapeId="2571" r:id="rId371" name="Check Box 523">
              <controlPr defaultSize="0" print="0" autoFill="0" autoLine="0" autoPict="0">
                <anchor moveWithCells="1">
                  <from>
                    <xdr:col>7</xdr:col>
                    <xdr:colOff>419100</xdr:colOff>
                    <xdr:row>261</xdr:row>
                    <xdr:rowOff>0</xdr:rowOff>
                  </from>
                  <to>
                    <xdr:col>8</xdr:col>
                    <xdr:colOff>177800</xdr:colOff>
                    <xdr:row>262</xdr:row>
                    <xdr:rowOff>63500</xdr:rowOff>
                  </to>
                </anchor>
              </controlPr>
            </control>
          </mc:Choice>
        </mc:AlternateContent>
        <mc:AlternateContent xmlns:mc="http://schemas.openxmlformats.org/markup-compatibility/2006">
          <mc:Choice Requires="x14">
            <control shapeId="2572" r:id="rId372" name="Check Box 524">
              <controlPr locked="0" defaultSize="0" autoFill="0" autoLine="0" autoPict="0">
                <anchor moveWithCells="1">
                  <from>
                    <xdr:col>7</xdr:col>
                    <xdr:colOff>419100</xdr:colOff>
                    <xdr:row>260</xdr:row>
                    <xdr:rowOff>0</xdr:rowOff>
                  </from>
                  <to>
                    <xdr:col>8</xdr:col>
                    <xdr:colOff>177800</xdr:colOff>
                    <xdr:row>261</xdr:row>
                    <xdr:rowOff>63500</xdr:rowOff>
                  </to>
                </anchor>
              </controlPr>
            </control>
          </mc:Choice>
        </mc:AlternateContent>
        <mc:AlternateContent xmlns:mc="http://schemas.openxmlformats.org/markup-compatibility/2006">
          <mc:Choice Requires="x14">
            <control shapeId="2573" r:id="rId373" name="Check Box 525">
              <controlPr defaultSize="0" autoFill="0" autoLine="0" autoPict="0">
                <anchor moveWithCells="1">
                  <from>
                    <xdr:col>9</xdr:col>
                    <xdr:colOff>673100</xdr:colOff>
                    <xdr:row>262</xdr:row>
                    <xdr:rowOff>25400</xdr:rowOff>
                  </from>
                  <to>
                    <xdr:col>10</xdr:col>
                    <xdr:colOff>25400</xdr:colOff>
                    <xdr:row>263</xdr:row>
                    <xdr:rowOff>63500</xdr:rowOff>
                  </to>
                </anchor>
              </controlPr>
            </control>
          </mc:Choice>
        </mc:AlternateContent>
        <mc:AlternateContent xmlns:mc="http://schemas.openxmlformats.org/markup-compatibility/2006">
          <mc:Choice Requires="x14">
            <control shapeId="2574" r:id="rId374" name="Check Box 526">
              <controlPr defaultSize="0" autoFill="0" autoLine="0" autoPict="0">
                <anchor moveWithCells="1">
                  <from>
                    <xdr:col>10</xdr:col>
                    <xdr:colOff>647700</xdr:colOff>
                    <xdr:row>262</xdr:row>
                    <xdr:rowOff>25400</xdr:rowOff>
                  </from>
                  <to>
                    <xdr:col>10</xdr:col>
                    <xdr:colOff>889000</xdr:colOff>
                    <xdr:row>263</xdr:row>
                    <xdr:rowOff>63500</xdr:rowOff>
                  </to>
                </anchor>
              </controlPr>
            </control>
          </mc:Choice>
        </mc:AlternateContent>
        <mc:AlternateContent xmlns:mc="http://schemas.openxmlformats.org/markup-compatibility/2006">
          <mc:Choice Requires="x14">
            <control shapeId="2575" r:id="rId375" name="Check Box 527">
              <controlPr defaultSize="0" autoFill="0" autoLine="0" autoPict="0">
                <anchor moveWithCells="1">
                  <from>
                    <xdr:col>11</xdr:col>
                    <xdr:colOff>660400</xdr:colOff>
                    <xdr:row>262</xdr:row>
                    <xdr:rowOff>25400</xdr:rowOff>
                  </from>
                  <to>
                    <xdr:col>11</xdr:col>
                    <xdr:colOff>889000</xdr:colOff>
                    <xdr:row>263</xdr:row>
                    <xdr:rowOff>25400</xdr:rowOff>
                  </to>
                </anchor>
              </controlPr>
            </control>
          </mc:Choice>
        </mc:AlternateContent>
        <mc:AlternateContent xmlns:mc="http://schemas.openxmlformats.org/markup-compatibility/2006">
          <mc:Choice Requires="x14">
            <control shapeId="2576" r:id="rId376" name="Check Box 528">
              <controlPr defaultSize="0" autoFill="0" autoLine="0" autoPict="0">
                <anchor moveWithCells="1">
                  <from>
                    <xdr:col>12</xdr:col>
                    <xdr:colOff>673100</xdr:colOff>
                    <xdr:row>262</xdr:row>
                    <xdr:rowOff>25400</xdr:rowOff>
                  </from>
                  <to>
                    <xdr:col>13</xdr:col>
                    <xdr:colOff>25400</xdr:colOff>
                    <xdr:row>263</xdr:row>
                    <xdr:rowOff>63500</xdr:rowOff>
                  </to>
                </anchor>
              </controlPr>
            </control>
          </mc:Choice>
        </mc:AlternateContent>
        <mc:AlternateContent xmlns:mc="http://schemas.openxmlformats.org/markup-compatibility/2006">
          <mc:Choice Requires="x14">
            <control shapeId="2577" r:id="rId377" name="Check Box 529">
              <controlPr defaultSize="0" autoFill="0" autoLine="0" autoPict="0">
                <anchor moveWithCells="1">
                  <from>
                    <xdr:col>13</xdr:col>
                    <xdr:colOff>673100</xdr:colOff>
                    <xdr:row>262</xdr:row>
                    <xdr:rowOff>25400</xdr:rowOff>
                  </from>
                  <to>
                    <xdr:col>14</xdr:col>
                    <xdr:colOff>25400</xdr:colOff>
                    <xdr:row>263</xdr:row>
                    <xdr:rowOff>63500</xdr:rowOff>
                  </to>
                </anchor>
              </controlPr>
            </control>
          </mc:Choice>
        </mc:AlternateContent>
        <mc:AlternateContent xmlns:mc="http://schemas.openxmlformats.org/markup-compatibility/2006">
          <mc:Choice Requires="x14">
            <control shapeId="2578" r:id="rId378" name="Check Box 530">
              <controlPr defaultSize="0" autoFill="0" autoLine="0" autoPict="0">
                <anchor moveWithCells="1">
                  <from>
                    <xdr:col>14</xdr:col>
                    <xdr:colOff>673100</xdr:colOff>
                    <xdr:row>262</xdr:row>
                    <xdr:rowOff>25400</xdr:rowOff>
                  </from>
                  <to>
                    <xdr:col>15</xdr:col>
                    <xdr:colOff>25400</xdr:colOff>
                    <xdr:row>263</xdr:row>
                    <xdr:rowOff>25400</xdr:rowOff>
                  </to>
                </anchor>
              </controlPr>
            </control>
          </mc:Choice>
        </mc:AlternateContent>
        <mc:AlternateContent xmlns:mc="http://schemas.openxmlformats.org/markup-compatibility/2006">
          <mc:Choice Requires="x14">
            <control shapeId="2579" r:id="rId379" name="Check Box 531">
              <controlPr defaultSize="0" autoFill="0" autoLine="0" autoPict="0">
                <anchor moveWithCells="1">
                  <from>
                    <xdr:col>15</xdr:col>
                    <xdr:colOff>673100</xdr:colOff>
                    <xdr:row>262</xdr:row>
                    <xdr:rowOff>25400</xdr:rowOff>
                  </from>
                  <to>
                    <xdr:col>16</xdr:col>
                    <xdr:colOff>25400</xdr:colOff>
                    <xdr:row>263</xdr:row>
                    <xdr:rowOff>63500</xdr:rowOff>
                  </to>
                </anchor>
              </controlPr>
            </control>
          </mc:Choice>
        </mc:AlternateContent>
        <mc:AlternateContent xmlns:mc="http://schemas.openxmlformats.org/markup-compatibility/2006">
          <mc:Choice Requires="x14">
            <control shapeId="2580" r:id="rId380" name="Check Box 532">
              <controlPr defaultSize="0" print="0" autoFill="0" autoLine="0" autoPict="0">
                <anchor moveWithCells="1">
                  <from>
                    <xdr:col>7</xdr:col>
                    <xdr:colOff>419100</xdr:colOff>
                    <xdr:row>261</xdr:row>
                    <xdr:rowOff>0</xdr:rowOff>
                  </from>
                  <to>
                    <xdr:col>8</xdr:col>
                    <xdr:colOff>177800</xdr:colOff>
                    <xdr:row>262</xdr:row>
                    <xdr:rowOff>63500</xdr:rowOff>
                  </to>
                </anchor>
              </controlPr>
            </control>
          </mc:Choice>
        </mc:AlternateContent>
        <mc:AlternateContent xmlns:mc="http://schemas.openxmlformats.org/markup-compatibility/2006">
          <mc:Choice Requires="x14">
            <control shapeId="2583" r:id="rId381" name="Check Box 535">
              <controlPr locked="0" defaultSize="0" autoFill="0" autoLine="0" autoPict="0">
                <anchor moveWithCells="1">
                  <from>
                    <xdr:col>7</xdr:col>
                    <xdr:colOff>419100</xdr:colOff>
                    <xdr:row>268</xdr:row>
                    <xdr:rowOff>0</xdr:rowOff>
                  </from>
                  <to>
                    <xdr:col>8</xdr:col>
                    <xdr:colOff>177800</xdr:colOff>
                    <xdr:row>269</xdr:row>
                    <xdr:rowOff>63500</xdr:rowOff>
                  </to>
                </anchor>
              </controlPr>
            </control>
          </mc:Choice>
        </mc:AlternateContent>
        <mc:AlternateContent xmlns:mc="http://schemas.openxmlformats.org/markup-compatibility/2006">
          <mc:Choice Requires="x14">
            <control shapeId="2584" r:id="rId382" name="Check Box 536">
              <controlPr defaultSize="0" autoFill="0" autoLine="0" autoPict="0">
                <anchor moveWithCells="1">
                  <from>
                    <xdr:col>9</xdr:col>
                    <xdr:colOff>673100</xdr:colOff>
                    <xdr:row>270</xdr:row>
                    <xdr:rowOff>25400</xdr:rowOff>
                  </from>
                  <to>
                    <xdr:col>10</xdr:col>
                    <xdr:colOff>25400</xdr:colOff>
                    <xdr:row>271</xdr:row>
                    <xdr:rowOff>63500</xdr:rowOff>
                  </to>
                </anchor>
              </controlPr>
            </control>
          </mc:Choice>
        </mc:AlternateContent>
        <mc:AlternateContent xmlns:mc="http://schemas.openxmlformats.org/markup-compatibility/2006">
          <mc:Choice Requires="x14">
            <control shapeId="2585" r:id="rId383" name="Check Box 537">
              <controlPr defaultSize="0" autoFill="0" autoLine="0" autoPict="0">
                <anchor moveWithCells="1">
                  <from>
                    <xdr:col>10</xdr:col>
                    <xdr:colOff>647700</xdr:colOff>
                    <xdr:row>270</xdr:row>
                    <xdr:rowOff>25400</xdr:rowOff>
                  </from>
                  <to>
                    <xdr:col>10</xdr:col>
                    <xdr:colOff>889000</xdr:colOff>
                    <xdr:row>271</xdr:row>
                    <xdr:rowOff>63500</xdr:rowOff>
                  </to>
                </anchor>
              </controlPr>
            </control>
          </mc:Choice>
        </mc:AlternateContent>
        <mc:AlternateContent xmlns:mc="http://schemas.openxmlformats.org/markup-compatibility/2006">
          <mc:Choice Requires="x14">
            <control shapeId="2586" r:id="rId384" name="Check Box 538">
              <controlPr defaultSize="0" autoFill="0" autoLine="0" autoPict="0">
                <anchor moveWithCells="1">
                  <from>
                    <xdr:col>11</xdr:col>
                    <xdr:colOff>660400</xdr:colOff>
                    <xdr:row>270</xdr:row>
                    <xdr:rowOff>25400</xdr:rowOff>
                  </from>
                  <to>
                    <xdr:col>11</xdr:col>
                    <xdr:colOff>889000</xdr:colOff>
                    <xdr:row>271</xdr:row>
                    <xdr:rowOff>25400</xdr:rowOff>
                  </to>
                </anchor>
              </controlPr>
            </control>
          </mc:Choice>
        </mc:AlternateContent>
        <mc:AlternateContent xmlns:mc="http://schemas.openxmlformats.org/markup-compatibility/2006">
          <mc:Choice Requires="x14">
            <control shapeId="2587" r:id="rId385" name="Check Box 539">
              <controlPr defaultSize="0" autoFill="0" autoLine="0" autoPict="0">
                <anchor moveWithCells="1">
                  <from>
                    <xdr:col>12</xdr:col>
                    <xdr:colOff>673100</xdr:colOff>
                    <xdr:row>270</xdr:row>
                    <xdr:rowOff>25400</xdr:rowOff>
                  </from>
                  <to>
                    <xdr:col>13</xdr:col>
                    <xdr:colOff>25400</xdr:colOff>
                    <xdr:row>271</xdr:row>
                    <xdr:rowOff>63500</xdr:rowOff>
                  </to>
                </anchor>
              </controlPr>
            </control>
          </mc:Choice>
        </mc:AlternateContent>
        <mc:AlternateContent xmlns:mc="http://schemas.openxmlformats.org/markup-compatibility/2006">
          <mc:Choice Requires="x14">
            <control shapeId="2588" r:id="rId386" name="Check Box 540">
              <controlPr defaultSize="0" autoFill="0" autoLine="0" autoPict="0">
                <anchor moveWithCells="1">
                  <from>
                    <xdr:col>13</xdr:col>
                    <xdr:colOff>673100</xdr:colOff>
                    <xdr:row>270</xdr:row>
                    <xdr:rowOff>25400</xdr:rowOff>
                  </from>
                  <to>
                    <xdr:col>14</xdr:col>
                    <xdr:colOff>25400</xdr:colOff>
                    <xdr:row>271</xdr:row>
                    <xdr:rowOff>63500</xdr:rowOff>
                  </to>
                </anchor>
              </controlPr>
            </control>
          </mc:Choice>
        </mc:AlternateContent>
        <mc:AlternateContent xmlns:mc="http://schemas.openxmlformats.org/markup-compatibility/2006">
          <mc:Choice Requires="x14">
            <control shapeId="2589" r:id="rId387" name="Check Box 541">
              <controlPr defaultSize="0" autoFill="0" autoLine="0" autoPict="0">
                <anchor moveWithCells="1">
                  <from>
                    <xdr:col>14</xdr:col>
                    <xdr:colOff>673100</xdr:colOff>
                    <xdr:row>270</xdr:row>
                    <xdr:rowOff>25400</xdr:rowOff>
                  </from>
                  <to>
                    <xdr:col>15</xdr:col>
                    <xdr:colOff>25400</xdr:colOff>
                    <xdr:row>271</xdr:row>
                    <xdr:rowOff>25400</xdr:rowOff>
                  </to>
                </anchor>
              </controlPr>
            </control>
          </mc:Choice>
        </mc:AlternateContent>
        <mc:AlternateContent xmlns:mc="http://schemas.openxmlformats.org/markup-compatibility/2006">
          <mc:Choice Requires="x14">
            <control shapeId="2590" r:id="rId388" name="Check Box 542">
              <controlPr defaultSize="0" autoFill="0" autoLine="0" autoPict="0">
                <anchor moveWithCells="1">
                  <from>
                    <xdr:col>15</xdr:col>
                    <xdr:colOff>673100</xdr:colOff>
                    <xdr:row>270</xdr:row>
                    <xdr:rowOff>25400</xdr:rowOff>
                  </from>
                  <to>
                    <xdr:col>16</xdr:col>
                    <xdr:colOff>25400</xdr:colOff>
                    <xdr:row>271</xdr:row>
                    <xdr:rowOff>63500</xdr:rowOff>
                  </to>
                </anchor>
              </controlPr>
            </control>
          </mc:Choice>
        </mc:AlternateContent>
        <mc:AlternateContent xmlns:mc="http://schemas.openxmlformats.org/markup-compatibility/2006">
          <mc:Choice Requires="x14">
            <control shapeId="2591" r:id="rId389" name="Check Box 543">
              <controlPr defaultSize="0" print="0" autoFill="0" autoLine="0" autoPict="0">
                <anchor moveWithCells="1">
                  <from>
                    <xdr:col>7</xdr:col>
                    <xdr:colOff>419100</xdr:colOff>
                    <xdr:row>269</xdr:row>
                    <xdr:rowOff>0</xdr:rowOff>
                  </from>
                  <to>
                    <xdr:col>8</xdr:col>
                    <xdr:colOff>177800</xdr:colOff>
                    <xdr:row>270</xdr:row>
                    <xdr:rowOff>63500</xdr:rowOff>
                  </to>
                </anchor>
              </controlPr>
            </control>
          </mc:Choice>
        </mc:AlternateContent>
        <mc:AlternateContent xmlns:mc="http://schemas.openxmlformats.org/markup-compatibility/2006">
          <mc:Choice Requires="x14">
            <control shapeId="2592" r:id="rId390" name="Check Box 544">
              <controlPr locked="0" defaultSize="0" autoFill="0" autoLine="0" autoPict="0">
                <anchor moveWithCells="1">
                  <from>
                    <xdr:col>7</xdr:col>
                    <xdr:colOff>419100</xdr:colOff>
                    <xdr:row>268</xdr:row>
                    <xdr:rowOff>0</xdr:rowOff>
                  </from>
                  <to>
                    <xdr:col>8</xdr:col>
                    <xdr:colOff>177800</xdr:colOff>
                    <xdr:row>269</xdr:row>
                    <xdr:rowOff>63500</xdr:rowOff>
                  </to>
                </anchor>
              </controlPr>
            </control>
          </mc:Choice>
        </mc:AlternateContent>
        <mc:AlternateContent xmlns:mc="http://schemas.openxmlformats.org/markup-compatibility/2006">
          <mc:Choice Requires="x14">
            <control shapeId="2593" r:id="rId391" name="Check Box 545">
              <controlPr defaultSize="0" autoFill="0" autoLine="0" autoPict="0">
                <anchor moveWithCells="1">
                  <from>
                    <xdr:col>9</xdr:col>
                    <xdr:colOff>673100</xdr:colOff>
                    <xdr:row>270</xdr:row>
                    <xdr:rowOff>25400</xdr:rowOff>
                  </from>
                  <to>
                    <xdr:col>10</xdr:col>
                    <xdr:colOff>25400</xdr:colOff>
                    <xdr:row>271</xdr:row>
                    <xdr:rowOff>63500</xdr:rowOff>
                  </to>
                </anchor>
              </controlPr>
            </control>
          </mc:Choice>
        </mc:AlternateContent>
        <mc:AlternateContent xmlns:mc="http://schemas.openxmlformats.org/markup-compatibility/2006">
          <mc:Choice Requires="x14">
            <control shapeId="2594" r:id="rId392" name="Check Box 546">
              <controlPr defaultSize="0" autoFill="0" autoLine="0" autoPict="0">
                <anchor moveWithCells="1">
                  <from>
                    <xdr:col>10</xdr:col>
                    <xdr:colOff>647700</xdr:colOff>
                    <xdr:row>270</xdr:row>
                    <xdr:rowOff>25400</xdr:rowOff>
                  </from>
                  <to>
                    <xdr:col>10</xdr:col>
                    <xdr:colOff>889000</xdr:colOff>
                    <xdr:row>271</xdr:row>
                    <xdr:rowOff>63500</xdr:rowOff>
                  </to>
                </anchor>
              </controlPr>
            </control>
          </mc:Choice>
        </mc:AlternateContent>
        <mc:AlternateContent xmlns:mc="http://schemas.openxmlformats.org/markup-compatibility/2006">
          <mc:Choice Requires="x14">
            <control shapeId="2595" r:id="rId393" name="Check Box 547">
              <controlPr defaultSize="0" autoFill="0" autoLine="0" autoPict="0">
                <anchor moveWithCells="1">
                  <from>
                    <xdr:col>11</xdr:col>
                    <xdr:colOff>660400</xdr:colOff>
                    <xdr:row>270</xdr:row>
                    <xdr:rowOff>25400</xdr:rowOff>
                  </from>
                  <to>
                    <xdr:col>11</xdr:col>
                    <xdr:colOff>889000</xdr:colOff>
                    <xdr:row>271</xdr:row>
                    <xdr:rowOff>25400</xdr:rowOff>
                  </to>
                </anchor>
              </controlPr>
            </control>
          </mc:Choice>
        </mc:AlternateContent>
        <mc:AlternateContent xmlns:mc="http://schemas.openxmlformats.org/markup-compatibility/2006">
          <mc:Choice Requires="x14">
            <control shapeId="2596" r:id="rId394" name="Check Box 548">
              <controlPr defaultSize="0" autoFill="0" autoLine="0" autoPict="0">
                <anchor moveWithCells="1">
                  <from>
                    <xdr:col>12</xdr:col>
                    <xdr:colOff>673100</xdr:colOff>
                    <xdr:row>270</xdr:row>
                    <xdr:rowOff>25400</xdr:rowOff>
                  </from>
                  <to>
                    <xdr:col>13</xdr:col>
                    <xdr:colOff>25400</xdr:colOff>
                    <xdr:row>271</xdr:row>
                    <xdr:rowOff>63500</xdr:rowOff>
                  </to>
                </anchor>
              </controlPr>
            </control>
          </mc:Choice>
        </mc:AlternateContent>
        <mc:AlternateContent xmlns:mc="http://schemas.openxmlformats.org/markup-compatibility/2006">
          <mc:Choice Requires="x14">
            <control shapeId="2597" r:id="rId395" name="Check Box 549">
              <controlPr defaultSize="0" autoFill="0" autoLine="0" autoPict="0">
                <anchor moveWithCells="1">
                  <from>
                    <xdr:col>13</xdr:col>
                    <xdr:colOff>673100</xdr:colOff>
                    <xdr:row>270</xdr:row>
                    <xdr:rowOff>25400</xdr:rowOff>
                  </from>
                  <to>
                    <xdr:col>14</xdr:col>
                    <xdr:colOff>25400</xdr:colOff>
                    <xdr:row>271</xdr:row>
                    <xdr:rowOff>63500</xdr:rowOff>
                  </to>
                </anchor>
              </controlPr>
            </control>
          </mc:Choice>
        </mc:AlternateContent>
        <mc:AlternateContent xmlns:mc="http://schemas.openxmlformats.org/markup-compatibility/2006">
          <mc:Choice Requires="x14">
            <control shapeId="2598" r:id="rId396" name="Check Box 550">
              <controlPr defaultSize="0" autoFill="0" autoLine="0" autoPict="0">
                <anchor moveWithCells="1">
                  <from>
                    <xdr:col>14</xdr:col>
                    <xdr:colOff>673100</xdr:colOff>
                    <xdr:row>270</xdr:row>
                    <xdr:rowOff>25400</xdr:rowOff>
                  </from>
                  <to>
                    <xdr:col>15</xdr:col>
                    <xdr:colOff>25400</xdr:colOff>
                    <xdr:row>271</xdr:row>
                    <xdr:rowOff>25400</xdr:rowOff>
                  </to>
                </anchor>
              </controlPr>
            </control>
          </mc:Choice>
        </mc:AlternateContent>
        <mc:AlternateContent xmlns:mc="http://schemas.openxmlformats.org/markup-compatibility/2006">
          <mc:Choice Requires="x14">
            <control shapeId="2599" r:id="rId397" name="Check Box 551">
              <controlPr defaultSize="0" autoFill="0" autoLine="0" autoPict="0">
                <anchor moveWithCells="1">
                  <from>
                    <xdr:col>15</xdr:col>
                    <xdr:colOff>673100</xdr:colOff>
                    <xdr:row>270</xdr:row>
                    <xdr:rowOff>25400</xdr:rowOff>
                  </from>
                  <to>
                    <xdr:col>16</xdr:col>
                    <xdr:colOff>25400</xdr:colOff>
                    <xdr:row>271</xdr:row>
                    <xdr:rowOff>63500</xdr:rowOff>
                  </to>
                </anchor>
              </controlPr>
            </control>
          </mc:Choice>
        </mc:AlternateContent>
        <mc:AlternateContent xmlns:mc="http://schemas.openxmlformats.org/markup-compatibility/2006">
          <mc:Choice Requires="x14">
            <control shapeId="2600" r:id="rId398" name="Check Box 552">
              <controlPr defaultSize="0" print="0" autoFill="0" autoLine="0" autoPict="0">
                <anchor moveWithCells="1">
                  <from>
                    <xdr:col>7</xdr:col>
                    <xdr:colOff>419100</xdr:colOff>
                    <xdr:row>269</xdr:row>
                    <xdr:rowOff>0</xdr:rowOff>
                  </from>
                  <to>
                    <xdr:col>8</xdr:col>
                    <xdr:colOff>177800</xdr:colOff>
                    <xdr:row>270</xdr:row>
                    <xdr:rowOff>63500</xdr:rowOff>
                  </to>
                </anchor>
              </controlPr>
            </control>
          </mc:Choice>
        </mc:AlternateContent>
        <mc:AlternateContent xmlns:mc="http://schemas.openxmlformats.org/markup-compatibility/2006">
          <mc:Choice Requires="x14">
            <control shapeId="2602" r:id="rId399" name="Check Box 554">
              <controlPr locked="0" defaultSize="0" autoFill="0" autoLine="0" autoPict="0">
                <anchor moveWithCells="1">
                  <from>
                    <xdr:col>7</xdr:col>
                    <xdr:colOff>419100</xdr:colOff>
                    <xdr:row>276</xdr:row>
                    <xdr:rowOff>0</xdr:rowOff>
                  </from>
                  <to>
                    <xdr:col>8</xdr:col>
                    <xdr:colOff>177800</xdr:colOff>
                    <xdr:row>277</xdr:row>
                    <xdr:rowOff>63500</xdr:rowOff>
                  </to>
                </anchor>
              </controlPr>
            </control>
          </mc:Choice>
        </mc:AlternateContent>
        <mc:AlternateContent xmlns:mc="http://schemas.openxmlformats.org/markup-compatibility/2006">
          <mc:Choice Requires="x14">
            <control shapeId="2603" r:id="rId400" name="Check Box 555">
              <controlPr defaultSize="0" autoFill="0" autoLine="0" autoPict="0">
                <anchor moveWithCells="1">
                  <from>
                    <xdr:col>9</xdr:col>
                    <xdr:colOff>673100</xdr:colOff>
                    <xdr:row>278</xdr:row>
                    <xdr:rowOff>25400</xdr:rowOff>
                  </from>
                  <to>
                    <xdr:col>10</xdr:col>
                    <xdr:colOff>25400</xdr:colOff>
                    <xdr:row>279</xdr:row>
                    <xdr:rowOff>63500</xdr:rowOff>
                  </to>
                </anchor>
              </controlPr>
            </control>
          </mc:Choice>
        </mc:AlternateContent>
        <mc:AlternateContent xmlns:mc="http://schemas.openxmlformats.org/markup-compatibility/2006">
          <mc:Choice Requires="x14">
            <control shapeId="2604" r:id="rId401" name="Check Box 556">
              <controlPr defaultSize="0" autoFill="0" autoLine="0" autoPict="0">
                <anchor moveWithCells="1">
                  <from>
                    <xdr:col>10</xdr:col>
                    <xdr:colOff>647700</xdr:colOff>
                    <xdr:row>278</xdr:row>
                    <xdr:rowOff>25400</xdr:rowOff>
                  </from>
                  <to>
                    <xdr:col>10</xdr:col>
                    <xdr:colOff>889000</xdr:colOff>
                    <xdr:row>279</xdr:row>
                    <xdr:rowOff>63500</xdr:rowOff>
                  </to>
                </anchor>
              </controlPr>
            </control>
          </mc:Choice>
        </mc:AlternateContent>
        <mc:AlternateContent xmlns:mc="http://schemas.openxmlformats.org/markup-compatibility/2006">
          <mc:Choice Requires="x14">
            <control shapeId="2605" r:id="rId402" name="Check Box 557">
              <controlPr defaultSize="0" autoFill="0" autoLine="0" autoPict="0">
                <anchor moveWithCells="1">
                  <from>
                    <xdr:col>11</xdr:col>
                    <xdr:colOff>660400</xdr:colOff>
                    <xdr:row>278</xdr:row>
                    <xdr:rowOff>25400</xdr:rowOff>
                  </from>
                  <to>
                    <xdr:col>11</xdr:col>
                    <xdr:colOff>889000</xdr:colOff>
                    <xdr:row>279</xdr:row>
                    <xdr:rowOff>25400</xdr:rowOff>
                  </to>
                </anchor>
              </controlPr>
            </control>
          </mc:Choice>
        </mc:AlternateContent>
        <mc:AlternateContent xmlns:mc="http://schemas.openxmlformats.org/markup-compatibility/2006">
          <mc:Choice Requires="x14">
            <control shapeId="2606" r:id="rId403" name="Check Box 558">
              <controlPr defaultSize="0" autoFill="0" autoLine="0" autoPict="0">
                <anchor moveWithCells="1">
                  <from>
                    <xdr:col>12</xdr:col>
                    <xdr:colOff>673100</xdr:colOff>
                    <xdr:row>278</xdr:row>
                    <xdr:rowOff>25400</xdr:rowOff>
                  </from>
                  <to>
                    <xdr:col>13</xdr:col>
                    <xdr:colOff>25400</xdr:colOff>
                    <xdr:row>279</xdr:row>
                    <xdr:rowOff>63500</xdr:rowOff>
                  </to>
                </anchor>
              </controlPr>
            </control>
          </mc:Choice>
        </mc:AlternateContent>
        <mc:AlternateContent xmlns:mc="http://schemas.openxmlformats.org/markup-compatibility/2006">
          <mc:Choice Requires="x14">
            <control shapeId="2607" r:id="rId404" name="Check Box 559">
              <controlPr defaultSize="0" autoFill="0" autoLine="0" autoPict="0">
                <anchor moveWithCells="1">
                  <from>
                    <xdr:col>13</xdr:col>
                    <xdr:colOff>673100</xdr:colOff>
                    <xdr:row>278</xdr:row>
                    <xdr:rowOff>25400</xdr:rowOff>
                  </from>
                  <to>
                    <xdr:col>14</xdr:col>
                    <xdr:colOff>25400</xdr:colOff>
                    <xdr:row>279</xdr:row>
                    <xdr:rowOff>63500</xdr:rowOff>
                  </to>
                </anchor>
              </controlPr>
            </control>
          </mc:Choice>
        </mc:AlternateContent>
        <mc:AlternateContent xmlns:mc="http://schemas.openxmlformats.org/markup-compatibility/2006">
          <mc:Choice Requires="x14">
            <control shapeId="2608" r:id="rId405" name="Check Box 560">
              <controlPr defaultSize="0" autoFill="0" autoLine="0" autoPict="0">
                <anchor moveWithCells="1">
                  <from>
                    <xdr:col>14</xdr:col>
                    <xdr:colOff>673100</xdr:colOff>
                    <xdr:row>278</xdr:row>
                    <xdr:rowOff>25400</xdr:rowOff>
                  </from>
                  <to>
                    <xdr:col>15</xdr:col>
                    <xdr:colOff>25400</xdr:colOff>
                    <xdr:row>279</xdr:row>
                    <xdr:rowOff>25400</xdr:rowOff>
                  </to>
                </anchor>
              </controlPr>
            </control>
          </mc:Choice>
        </mc:AlternateContent>
        <mc:AlternateContent xmlns:mc="http://schemas.openxmlformats.org/markup-compatibility/2006">
          <mc:Choice Requires="x14">
            <control shapeId="2609" r:id="rId406" name="Check Box 561">
              <controlPr defaultSize="0" autoFill="0" autoLine="0" autoPict="0">
                <anchor moveWithCells="1">
                  <from>
                    <xdr:col>15</xdr:col>
                    <xdr:colOff>673100</xdr:colOff>
                    <xdr:row>278</xdr:row>
                    <xdr:rowOff>25400</xdr:rowOff>
                  </from>
                  <to>
                    <xdr:col>16</xdr:col>
                    <xdr:colOff>25400</xdr:colOff>
                    <xdr:row>279</xdr:row>
                    <xdr:rowOff>63500</xdr:rowOff>
                  </to>
                </anchor>
              </controlPr>
            </control>
          </mc:Choice>
        </mc:AlternateContent>
        <mc:AlternateContent xmlns:mc="http://schemas.openxmlformats.org/markup-compatibility/2006">
          <mc:Choice Requires="x14">
            <control shapeId="2610" r:id="rId407" name="Check Box 562">
              <controlPr defaultSize="0" print="0" autoFill="0" autoLine="0" autoPict="0">
                <anchor moveWithCells="1">
                  <from>
                    <xdr:col>7</xdr:col>
                    <xdr:colOff>419100</xdr:colOff>
                    <xdr:row>277</xdr:row>
                    <xdr:rowOff>0</xdr:rowOff>
                  </from>
                  <to>
                    <xdr:col>8</xdr:col>
                    <xdr:colOff>177800</xdr:colOff>
                    <xdr:row>278</xdr:row>
                    <xdr:rowOff>63500</xdr:rowOff>
                  </to>
                </anchor>
              </controlPr>
            </control>
          </mc:Choice>
        </mc:AlternateContent>
        <mc:AlternateContent xmlns:mc="http://schemas.openxmlformats.org/markup-compatibility/2006">
          <mc:Choice Requires="x14">
            <control shapeId="2611" r:id="rId408" name="Check Box 563">
              <controlPr locked="0" defaultSize="0" autoFill="0" autoLine="0" autoPict="0">
                <anchor moveWithCells="1">
                  <from>
                    <xdr:col>7</xdr:col>
                    <xdr:colOff>419100</xdr:colOff>
                    <xdr:row>276</xdr:row>
                    <xdr:rowOff>0</xdr:rowOff>
                  </from>
                  <to>
                    <xdr:col>8</xdr:col>
                    <xdr:colOff>177800</xdr:colOff>
                    <xdr:row>277</xdr:row>
                    <xdr:rowOff>63500</xdr:rowOff>
                  </to>
                </anchor>
              </controlPr>
            </control>
          </mc:Choice>
        </mc:AlternateContent>
        <mc:AlternateContent xmlns:mc="http://schemas.openxmlformats.org/markup-compatibility/2006">
          <mc:Choice Requires="x14">
            <control shapeId="2612" r:id="rId409" name="Check Box 564">
              <controlPr defaultSize="0" autoFill="0" autoLine="0" autoPict="0">
                <anchor moveWithCells="1">
                  <from>
                    <xdr:col>9</xdr:col>
                    <xdr:colOff>673100</xdr:colOff>
                    <xdr:row>278</xdr:row>
                    <xdr:rowOff>25400</xdr:rowOff>
                  </from>
                  <to>
                    <xdr:col>10</xdr:col>
                    <xdr:colOff>25400</xdr:colOff>
                    <xdr:row>279</xdr:row>
                    <xdr:rowOff>63500</xdr:rowOff>
                  </to>
                </anchor>
              </controlPr>
            </control>
          </mc:Choice>
        </mc:AlternateContent>
        <mc:AlternateContent xmlns:mc="http://schemas.openxmlformats.org/markup-compatibility/2006">
          <mc:Choice Requires="x14">
            <control shapeId="2613" r:id="rId410" name="Check Box 565">
              <controlPr defaultSize="0" autoFill="0" autoLine="0" autoPict="0">
                <anchor moveWithCells="1">
                  <from>
                    <xdr:col>10</xdr:col>
                    <xdr:colOff>647700</xdr:colOff>
                    <xdr:row>278</xdr:row>
                    <xdr:rowOff>25400</xdr:rowOff>
                  </from>
                  <to>
                    <xdr:col>10</xdr:col>
                    <xdr:colOff>889000</xdr:colOff>
                    <xdr:row>279</xdr:row>
                    <xdr:rowOff>63500</xdr:rowOff>
                  </to>
                </anchor>
              </controlPr>
            </control>
          </mc:Choice>
        </mc:AlternateContent>
        <mc:AlternateContent xmlns:mc="http://schemas.openxmlformats.org/markup-compatibility/2006">
          <mc:Choice Requires="x14">
            <control shapeId="2614" r:id="rId411" name="Check Box 566">
              <controlPr defaultSize="0" autoFill="0" autoLine="0" autoPict="0">
                <anchor moveWithCells="1">
                  <from>
                    <xdr:col>11</xdr:col>
                    <xdr:colOff>660400</xdr:colOff>
                    <xdr:row>278</xdr:row>
                    <xdr:rowOff>25400</xdr:rowOff>
                  </from>
                  <to>
                    <xdr:col>11</xdr:col>
                    <xdr:colOff>889000</xdr:colOff>
                    <xdr:row>279</xdr:row>
                    <xdr:rowOff>25400</xdr:rowOff>
                  </to>
                </anchor>
              </controlPr>
            </control>
          </mc:Choice>
        </mc:AlternateContent>
        <mc:AlternateContent xmlns:mc="http://schemas.openxmlformats.org/markup-compatibility/2006">
          <mc:Choice Requires="x14">
            <control shapeId="2615" r:id="rId412" name="Check Box 567">
              <controlPr defaultSize="0" autoFill="0" autoLine="0" autoPict="0">
                <anchor moveWithCells="1">
                  <from>
                    <xdr:col>12</xdr:col>
                    <xdr:colOff>673100</xdr:colOff>
                    <xdr:row>278</xdr:row>
                    <xdr:rowOff>25400</xdr:rowOff>
                  </from>
                  <to>
                    <xdr:col>13</xdr:col>
                    <xdr:colOff>25400</xdr:colOff>
                    <xdr:row>279</xdr:row>
                    <xdr:rowOff>63500</xdr:rowOff>
                  </to>
                </anchor>
              </controlPr>
            </control>
          </mc:Choice>
        </mc:AlternateContent>
        <mc:AlternateContent xmlns:mc="http://schemas.openxmlformats.org/markup-compatibility/2006">
          <mc:Choice Requires="x14">
            <control shapeId="2616" r:id="rId413" name="Check Box 568">
              <controlPr defaultSize="0" autoFill="0" autoLine="0" autoPict="0">
                <anchor moveWithCells="1">
                  <from>
                    <xdr:col>13</xdr:col>
                    <xdr:colOff>673100</xdr:colOff>
                    <xdr:row>278</xdr:row>
                    <xdr:rowOff>25400</xdr:rowOff>
                  </from>
                  <to>
                    <xdr:col>14</xdr:col>
                    <xdr:colOff>25400</xdr:colOff>
                    <xdr:row>279</xdr:row>
                    <xdr:rowOff>63500</xdr:rowOff>
                  </to>
                </anchor>
              </controlPr>
            </control>
          </mc:Choice>
        </mc:AlternateContent>
        <mc:AlternateContent xmlns:mc="http://schemas.openxmlformats.org/markup-compatibility/2006">
          <mc:Choice Requires="x14">
            <control shapeId="2617" r:id="rId414" name="Check Box 569">
              <controlPr defaultSize="0" autoFill="0" autoLine="0" autoPict="0">
                <anchor moveWithCells="1">
                  <from>
                    <xdr:col>14</xdr:col>
                    <xdr:colOff>673100</xdr:colOff>
                    <xdr:row>278</xdr:row>
                    <xdr:rowOff>25400</xdr:rowOff>
                  </from>
                  <to>
                    <xdr:col>15</xdr:col>
                    <xdr:colOff>25400</xdr:colOff>
                    <xdr:row>279</xdr:row>
                    <xdr:rowOff>25400</xdr:rowOff>
                  </to>
                </anchor>
              </controlPr>
            </control>
          </mc:Choice>
        </mc:AlternateContent>
        <mc:AlternateContent xmlns:mc="http://schemas.openxmlformats.org/markup-compatibility/2006">
          <mc:Choice Requires="x14">
            <control shapeId="2618" r:id="rId415" name="Check Box 570">
              <controlPr defaultSize="0" autoFill="0" autoLine="0" autoPict="0">
                <anchor moveWithCells="1">
                  <from>
                    <xdr:col>15</xdr:col>
                    <xdr:colOff>673100</xdr:colOff>
                    <xdr:row>278</xdr:row>
                    <xdr:rowOff>25400</xdr:rowOff>
                  </from>
                  <to>
                    <xdr:col>16</xdr:col>
                    <xdr:colOff>25400</xdr:colOff>
                    <xdr:row>279</xdr:row>
                    <xdr:rowOff>63500</xdr:rowOff>
                  </to>
                </anchor>
              </controlPr>
            </control>
          </mc:Choice>
        </mc:AlternateContent>
        <mc:AlternateContent xmlns:mc="http://schemas.openxmlformats.org/markup-compatibility/2006">
          <mc:Choice Requires="x14">
            <control shapeId="2619" r:id="rId416" name="Check Box 571">
              <controlPr defaultSize="0" print="0" autoFill="0" autoLine="0" autoPict="0">
                <anchor moveWithCells="1">
                  <from>
                    <xdr:col>7</xdr:col>
                    <xdr:colOff>419100</xdr:colOff>
                    <xdr:row>277</xdr:row>
                    <xdr:rowOff>0</xdr:rowOff>
                  </from>
                  <to>
                    <xdr:col>8</xdr:col>
                    <xdr:colOff>177800</xdr:colOff>
                    <xdr:row>278</xdr:row>
                    <xdr:rowOff>63500</xdr:rowOff>
                  </to>
                </anchor>
              </controlPr>
            </control>
          </mc:Choice>
        </mc:AlternateContent>
        <mc:AlternateContent xmlns:mc="http://schemas.openxmlformats.org/markup-compatibility/2006">
          <mc:Choice Requires="x14">
            <control shapeId="2621" r:id="rId417" name="Check Box 573">
              <controlPr locked="0" defaultSize="0" autoFill="0" autoLine="0" autoPict="0">
                <anchor moveWithCells="1">
                  <from>
                    <xdr:col>7</xdr:col>
                    <xdr:colOff>419100</xdr:colOff>
                    <xdr:row>284</xdr:row>
                    <xdr:rowOff>0</xdr:rowOff>
                  </from>
                  <to>
                    <xdr:col>8</xdr:col>
                    <xdr:colOff>177800</xdr:colOff>
                    <xdr:row>285</xdr:row>
                    <xdr:rowOff>63500</xdr:rowOff>
                  </to>
                </anchor>
              </controlPr>
            </control>
          </mc:Choice>
        </mc:AlternateContent>
        <mc:AlternateContent xmlns:mc="http://schemas.openxmlformats.org/markup-compatibility/2006">
          <mc:Choice Requires="x14">
            <control shapeId="2622" r:id="rId418" name="Check Box 574">
              <controlPr defaultSize="0" autoFill="0" autoLine="0" autoPict="0">
                <anchor moveWithCells="1">
                  <from>
                    <xdr:col>9</xdr:col>
                    <xdr:colOff>673100</xdr:colOff>
                    <xdr:row>286</xdr:row>
                    <xdr:rowOff>25400</xdr:rowOff>
                  </from>
                  <to>
                    <xdr:col>10</xdr:col>
                    <xdr:colOff>25400</xdr:colOff>
                    <xdr:row>287</xdr:row>
                    <xdr:rowOff>63500</xdr:rowOff>
                  </to>
                </anchor>
              </controlPr>
            </control>
          </mc:Choice>
        </mc:AlternateContent>
        <mc:AlternateContent xmlns:mc="http://schemas.openxmlformats.org/markup-compatibility/2006">
          <mc:Choice Requires="x14">
            <control shapeId="2623" r:id="rId419" name="Check Box 575">
              <controlPr defaultSize="0" autoFill="0" autoLine="0" autoPict="0">
                <anchor moveWithCells="1">
                  <from>
                    <xdr:col>10</xdr:col>
                    <xdr:colOff>647700</xdr:colOff>
                    <xdr:row>286</xdr:row>
                    <xdr:rowOff>25400</xdr:rowOff>
                  </from>
                  <to>
                    <xdr:col>10</xdr:col>
                    <xdr:colOff>889000</xdr:colOff>
                    <xdr:row>287</xdr:row>
                    <xdr:rowOff>63500</xdr:rowOff>
                  </to>
                </anchor>
              </controlPr>
            </control>
          </mc:Choice>
        </mc:AlternateContent>
        <mc:AlternateContent xmlns:mc="http://schemas.openxmlformats.org/markup-compatibility/2006">
          <mc:Choice Requires="x14">
            <control shapeId="2624" r:id="rId420" name="Check Box 576">
              <controlPr defaultSize="0" autoFill="0" autoLine="0" autoPict="0">
                <anchor moveWithCells="1">
                  <from>
                    <xdr:col>11</xdr:col>
                    <xdr:colOff>660400</xdr:colOff>
                    <xdr:row>286</xdr:row>
                    <xdr:rowOff>25400</xdr:rowOff>
                  </from>
                  <to>
                    <xdr:col>11</xdr:col>
                    <xdr:colOff>889000</xdr:colOff>
                    <xdr:row>287</xdr:row>
                    <xdr:rowOff>25400</xdr:rowOff>
                  </to>
                </anchor>
              </controlPr>
            </control>
          </mc:Choice>
        </mc:AlternateContent>
        <mc:AlternateContent xmlns:mc="http://schemas.openxmlformats.org/markup-compatibility/2006">
          <mc:Choice Requires="x14">
            <control shapeId="2625" r:id="rId421" name="Check Box 577">
              <controlPr defaultSize="0" autoFill="0" autoLine="0" autoPict="0">
                <anchor moveWithCells="1">
                  <from>
                    <xdr:col>12</xdr:col>
                    <xdr:colOff>673100</xdr:colOff>
                    <xdr:row>286</xdr:row>
                    <xdr:rowOff>25400</xdr:rowOff>
                  </from>
                  <to>
                    <xdr:col>13</xdr:col>
                    <xdr:colOff>25400</xdr:colOff>
                    <xdr:row>287</xdr:row>
                    <xdr:rowOff>63500</xdr:rowOff>
                  </to>
                </anchor>
              </controlPr>
            </control>
          </mc:Choice>
        </mc:AlternateContent>
        <mc:AlternateContent xmlns:mc="http://schemas.openxmlformats.org/markup-compatibility/2006">
          <mc:Choice Requires="x14">
            <control shapeId="2626" r:id="rId422" name="Check Box 578">
              <controlPr defaultSize="0" autoFill="0" autoLine="0" autoPict="0">
                <anchor moveWithCells="1">
                  <from>
                    <xdr:col>13</xdr:col>
                    <xdr:colOff>673100</xdr:colOff>
                    <xdr:row>286</xdr:row>
                    <xdr:rowOff>25400</xdr:rowOff>
                  </from>
                  <to>
                    <xdr:col>14</xdr:col>
                    <xdr:colOff>25400</xdr:colOff>
                    <xdr:row>287</xdr:row>
                    <xdr:rowOff>63500</xdr:rowOff>
                  </to>
                </anchor>
              </controlPr>
            </control>
          </mc:Choice>
        </mc:AlternateContent>
        <mc:AlternateContent xmlns:mc="http://schemas.openxmlformats.org/markup-compatibility/2006">
          <mc:Choice Requires="x14">
            <control shapeId="2627" r:id="rId423" name="Check Box 579">
              <controlPr defaultSize="0" autoFill="0" autoLine="0" autoPict="0">
                <anchor moveWithCells="1">
                  <from>
                    <xdr:col>14</xdr:col>
                    <xdr:colOff>673100</xdr:colOff>
                    <xdr:row>286</xdr:row>
                    <xdr:rowOff>25400</xdr:rowOff>
                  </from>
                  <to>
                    <xdr:col>15</xdr:col>
                    <xdr:colOff>25400</xdr:colOff>
                    <xdr:row>287</xdr:row>
                    <xdr:rowOff>25400</xdr:rowOff>
                  </to>
                </anchor>
              </controlPr>
            </control>
          </mc:Choice>
        </mc:AlternateContent>
        <mc:AlternateContent xmlns:mc="http://schemas.openxmlformats.org/markup-compatibility/2006">
          <mc:Choice Requires="x14">
            <control shapeId="2628" r:id="rId424" name="Check Box 580">
              <controlPr defaultSize="0" autoFill="0" autoLine="0" autoPict="0">
                <anchor moveWithCells="1">
                  <from>
                    <xdr:col>15</xdr:col>
                    <xdr:colOff>673100</xdr:colOff>
                    <xdr:row>286</xdr:row>
                    <xdr:rowOff>25400</xdr:rowOff>
                  </from>
                  <to>
                    <xdr:col>16</xdr:col>
                    <xdr:colOff>25400</xdr:colOff>
                    <xdr:row>287</xdr:row>
                    <xdr:rowOff>63500</xdr:rowOff>
                  </to>
                </anchor>
              </controlPr>
            </control>
          </mc:Choice>
        </mc:AlternateContent>
        <mc:AlternateContent xmlns:mc="http://schemas.openxmlformats.org/markup-compatibility/2006">
          <mc:Choice Requires="x14">
            <control shapeId="2629" r:id="rId425" name="Check Box 581">
              <controlPr defaultSize="0" print="0" autoFill="0" autoLine="0" autoPict="0">
                <anchor moveWithCells="1">
                  <from>
                    <xdr:col>7</xdr:col>
                    <xdr:colOff>419100</xdr:colOff>
                    <xdr:row>285</xdr:row>
                    <xdr:rowOff>0</xdr:rowOff>
                  </from>
                  <to>
                    <xdr:col>8</xdr:col>
                    <xdr:colOff>177800</xdr:colOff>
                    <xdr:row>286</xdr:row>
                    <xdr:rowOff>63500</xdr:rowOff>
                  </to>
                </anchor>
              </controlPr>
            </control>
          </mc:Choice>
        </mc:AlternateContent>
        <mc:AlternateContent xmlns:mc="http://schemas.openxmlformats.org/markup-compatibility/2006">
          <mc:Choice Requires="x14">
            <control shapeId="2630" r:id="rId426" name="Check Box 582">
              <controlPr locked="0" defaultSize="0" autoFill="0" autoLine="0" autoPict="0">
                <anchor moveWithCells="1">
                  <from>
                    <xdr:col>7</xdr:col>
                    <xdr:colOff>419100</xdr:colOff>
                    <xdr:row>284</xdr:row>
                    <xdr:rowOff>0</xdr:rowOff>
                  </from>
                  <to>
                    <xdr:col>8</xdr:col>
                    <xdr:colOff>177800</xdr:colOff>
                    <xdr:row>285</xdr:row>
                    <xdr:rowOff>63500</xdr:rowOff>
                  </to>
                </anchor>
              </controlPr>
            </control>
          </mc:Choice>
        </mc:AlternateContent>
        <mc:AlternateContent xmlns:mc="http://schemas.openxmlformats.org/markup-compatibility/2006">
          <mc:Choice Requires="x14">
            <control shapeId="2631" r:id="rId427" name="Check Box 583">
              <controlPr defaultSize="0" autoFill="0" autoLine="0" autoPict="0">
                <anchor moveWithCells="1">
                  <from>
                    <xdr:col>9</xdr:col>
                    <xdr:colOff>673100</xdr:colOff>
                    <xdr:row>286</xdr:row>
                    <xdr:rowOff>25400</xdr:rowOff>
                  </from>
                  <to>
                    <xdr:col>10</xdr:col>
                    <xdr:colOff>25400</xdr:colOff>
                    <xdr:row>287</xdr:row>
                    <xdr:rowOff>63500</xdr:rowOff>
                  </to>
                </anchor>
              </controlPr>
            </control>
          </mc:Choice>
        </mc:AlternateContent>
        <mc:AlternateContent xmlns:mc="http://schemas.openxmlformats.org/markup-compatibility/2006">
          <mc:Choice Requires="x14">
            <control shapeId="2632" r:id="rId428" name="Check Box 584">
              <controlPr defaultSize="0" autoFill="0" autoLine="0" autoPict="0">
                <anchor moveWithCells="1">
                  <from>
                    <xdr:col>10</xdr:col>
                    <xdr:colOff>647700</xdr:colOff>
                    <xdr:row>286</xdr:row>
                    <xdr:rowOff>25400</xdr:rowOff>
                  </from>
                  <to>
                    <xdr:col>10</xdr:col>
                    <xdr:colOff>889000</xdr:colOff>
                    <xdr:row>287</xdr:row>
                    <xdr:rowOff>63500</xdr:rowOff>
                  </to>
                </anchor>
              </controlPr>
            </control>
          </mc:Choice>
        </mc:AlternateContent>
        <mc:AlternateContent xmlns:mc="http://schemas.openxmlformats.org/markup-compatibility/2006">
          <mc:Choice Requires="x14">
            <control shapeId="2633" r:id="rId429" name="Check Box 585">
              <controlPr defaultSize="0" autoFill="0" autoLine="0" autoPict="0">
                <anchor moveWithCells="1">
                  <from>
                    <xdr:col>11</xdr:col>
                    <xdr:colOff>660400</xdr:colOff>
                    <xdr:row>286</xdr:row>
                    <xdr:rowOff>25400</xdr:rowOff>
                  </from>
                  <to>
                    <xdr:col>11</xdr:col>
                    <xdr:colOff>889000</xdr:colOff>
                    <xdr:row>287</xdr:row>
                    <xdr:rowOff>25400</xdr:rowOff>
                  </to>
                </anchor>
              </controlPr>
            </control>
          </mc:Choice>
        </mc:AlternateContent>
        <mc:AlternateContent xmlns:mc="http://schemas.openxmlformats.org/markup-compatibility/2006">
          <mc:Choice Requires="x14">
            <control shapeId="2634" r:id="rId430" name="Check Box 586">
              <controlPr defaultSize="0" autoFill="0" autoLine="0" autoPict="0">
                <anchor moveWithCells="1">
                  <from>
                    <xdr:col>12</xdr:col>
                    <xdr:colOff>673100</xdr:colOff>
                    <xdr:row>286</xdr:row>
                    <xdr:rowOff>25400</xdr:rowOff>
                  </from>
                  <to>
                    <xdr:col>13</xdr:col>
                    <xdr:colOff>25400</xdr:colOff>
                    <xdr:row>287</xdr:row>
                    <xdr:rowOff>63500</xdr:rowOff>
                  </to>
                </anchor>
              </controlPr>
            </control>
          </mc:Choice>
        </mc:AlternateContent>
        <mc:AlternateContent xmlns:mc="http://schemas.openxmlformats.org/markup-compatibility/2006">
          <mc:Choice Requires="x14">
            <control shapeId="2635" r:id="rId431" name="Check Box 587">
              <controlPr defaultSize="0" autoFill="0" autoLine="0" autoPict="0">
                <anchor moveWithCells="1">
                  <from>
                    <xdr:col>13</xdr:col>
                    <xdr:colOff>673100</xdr:colOff>
                    <xdr:row>286</xdr:row>
                    <xdr:rowOff>25400</xdr:rowOff>
                  </from>
                  <to>
                    <xdr:col>14</xdr:col>
                    <xdr:colOff>25400</xdr:colOff>
                    <xdr:row>287</xdr:row>
                    <xdr:rowOff>63500</xdr:rowOff>
                  </to>
                </anchor>
              </controlPr>
            </control>
          </mc:Choice>
        </mc:AlternateContent>
        <mc:AlternateContent xmlns:mc="http://schemas.openxmlformats.org/markup-compatibility/2006">
          <mc:Choice Requires="x14">
            <control shapeId="2636" r:id="rId432" name="Check Box 588">
              <controlPr defaultSize="0" autoFill="0" autoLine="0" autoPict="0">
                <anchor moveWithCells="1">
                  <from>
                    <xdr:col>14</xdr:col>
                    <xdr:colOff>673100</xdr:colOff>
                    <xdr:row>286</xdr:row>
                    <xdr:rowOff>25400</xdr:rowOff>
                  </from>
                  <to>
                    <xdr:col>15</xdr:col>
                    <xdr:colOff>25400</xdr:colOff>
                    <xdr:row>287</xdr:row>
                    <xdr:rowOff>25400</xdr:rowOff>
                  </to>
                </anchor>
              </controlPr>
            </control>
          </mc:Choice>
        </mc:AlternateContent>
        <mc:AlternateContent xmlns:mc="http://schemas.openxmlformats.org/markup-compatibility/2006">
          <mc:Choice Requires="x14">
            <control shapeId="2637" r:id="rId433" name="Check Box 589">
              <controlPr defaultSize="0" autoFill="0" autoLine="0" autoPict="0">
                <anchor moveWithCells="1">
                  <from>
                    <xdr:col>15</xdr:col>
                    <xdr:colOff>673100</xdr:colOff>
                    <xdr:row>286</xdr:row>
                    <xdr:rowOff>25400</xdr:rowOff>
                  </from>
                  <to>
                    <xdr:col>16</xdr:col>
                    <xdr:colOff>25400</xdr:colOff>
                    <xdr:row>287</xdr:row>
                    <xdr:rowOff>63500</xdr:rowOff>
                  </to>
                </anchor>
              </controlPr>
            </control>
          </mc:Choice>
        </mc:AlternateContent>
        <mc:AlternateContent xmlns:mc="http://schemas.openxmlformats.org/markup-compatibility/2006">
          <mc:Choice Requires="x14">
            <control shapeId="2638" r:id="rId434" name="Check Box 590">
              <controlPr defaultSize="0" print="0" autoFill="0" autoLine="0" autoPict="0">
                <anchor moveWithCells="1">
                  <from>
                    <xdr:col>7</xdr:col>
                    <xdr:colOff>419100</xdr:colOff>
                    <xdr:row>285</xdr:row>
                    <xdr:rowOff>0</xdr:rowOff>
                  </from>
                  <to>
                    <xdr:col>8</xdr:col>
                    <xdr:colOff>177800</xdr:colOff>
                    <xdr:row>286</xdr:row>
                    <xdr:rowOff>63500</xdr:rowOff>
                  </to>
                </anchor>
              </controlPr>
            </control>
          </mc:Choice>
        </mc:AlternateContent>
        <mc:AlternateContent xmlns:mc="http://schemas.openxmlformats.org/markup-compatibility/2006">
          <mc:Choice Requires="x14">
            <control shapeId="2640" r:id="rId435" name="Check Box 592">
              <controlPr locked="0" defaultSize="0" autoFill="0" autoLine="0" autoPict="0">
                <anchor moveWithCells="1">
                  <from>
                    <xdr:col>7</xdr:col>
                    <xdr:colOff>419100</xdr:colOff>
                    <xdr:row>292</xdr:row>
                    <xdr:rowOff>0</xdr:rowOff>
                  </from>
                  <to>
                    <xdr:col>8</xdr:col>
                    <xdr:colOff>177800</xdr:colOff>
                    <xdr:row>293</xdr:row>
                    <xdr:rowOff>63500</xdr:rowOff>
                  </to>
                </anchor>
              </controlPr>
            </control>
          </mc:Choice>
        </mc:AlternateContent>
        <mc:AlternateContent xmlns:mc="http://schemas.openxmlformats.org/markup-compatibility/2006">
          <mc:Choice Requires="x14">
            <control shapeId="2641" r:id="rId436" name="Check Box 593">
              <controlPr defaultSize="0" autoFill="0" autoLine="0" autoPict="0">
                <anchor moveWithCells="1">
                  <from>
                    <xdr:col>9</xdr:col>
                    <xdr:colOff>673100</xdr:colOff>
                    <xdr:row>294</xdr:row>
                    <xdr:rowOff>25400</xdr:rowOff>
                  </from>
                  <to>
                    <xdr:col>10</xdr:col>
                    <xdr:colOff>25400</xdr:colOff>
                    <xdr:row>295</xdr:row>
                    <xdr:rowOff>63500</xdr:rowOff>
                  </to>
                </anchor>
              </controlPr>
            </control>
          </mc:Choice>
        </mc:AlternateContent>
        <mc:AlternateContent xmlns:mc="http://schemas.openxmlformats.org/markup-compatibility/2006">
          <mc:Choice Requires="x14">
            <control shapeId="2642" r:id="rId437" name="Check Box 594">
              <controlPr defaultSize="0" autoFill="0" autoLine="0" autoPict="0">
                <anchor moveWithCells="1">
                  <from>
                    <xdr:col>10</xdr:col>
                    <xdr:colOff>647700</xdr:colOff>
                    <xdr:row>294</xdr:row>
                    <xdr:rowOff>25400</xdr:rowOff>
                  </from>
                  <to>
                    <xdr:col>10</xdr:col>
                    <xdr:colOff>889000</xdr:colOff>
                    <xdr:row>295</xdr:row>
                    <xdr:rowOff>63500</xdr:rowOff>
                  </to>
                </anchor>
              </controlPr>
            </control>
          </mc:Choice>
        </mc:AlternateContent>
        <mc:AlternateContent xmlns:mc="http://schemas.openxmlformats.org/markup-compatibility/2006">
          <mc:Choice Requires="x14">
            <control shapeId="2643" r:id="rId438" name="Check Box 595">
              <controlPr defaultSize="0" autoFill="0" autoLine="0" autoPict="0">
                <anchor moveWithCells="1">
                  <from>
                    <xdr:col>11</xdr:col>
                    <xdr:colOff>660400</xdr:colOff>
                    <xdr:row>294</xdr:row>
                    <xdr:rowOff>25400</xdr:rowOff>
                  </from>
                  <to>
                    <xdr:col>11</xdr:col>
                    <xdr:colOff>889000</xdr:colOff>
                    <xdr:row>295</xdr:row>
                    <xdr:rowOff>25400</xdr:rowOff>
                  </to>
                </anchor>
              </controlPr>
            </control>
          </mc:Choice>
        </mc:AlternateContent>
        <mc:AlternateContent xmlns:mc="http://schemas.openxmlformats.org/markup-compatibility/2006">
          <mc:Choice Requires="x14">
            <control shapeId="2644" r:id="rId439" name="Check Box 596">
              <controlPr defaultSize="0" autoFill="0" autoLine="0" autoPict="0">
                <anchor moveWithCells="1">
                  <from>
                    <xdr:col>12</xdr:col>
                    <xdr:colOff>673100</xdr:colOff>
                    <xdr:row>294</xdr:row>
                    <xdr:rowOff>25400</xdr:rowOff>
                  </from>
                  <to>
                    <xdr:col>13</xdr:col>
                    <xdr:colOff>25400</xdr:colOff>
                    <xdr:row>295</xdr:row>
                    <xdr:rowOff>63500</xdr:rowOff>
                  </to>
                </anchor>
              </controlPr>
            </control>
          </mc:Choice>
        </mc:AlternateContent>
        <mc:AlternateContent xmlns:mc="http://schemas.openxmlformats.org/markup-compatibility/2006">
          <mc:Choice Requires="x14">
            <control shapeId="2645" r:id="rId440" name="Check Box 597">
              <controlPr defaultSize="0" autoFill="0" autoLine="0" autoPict="0">
                <anchor moveWithCells="1">
                  <from>
                    <xdr:col>13</xdr:col>
                    <xdr:colOff>673100</xdr:colOff>
                    <xdr:row>294</xdr:row>
                    <xdr:rowOff>25400</xdr:rowOff>
                  </from>
                  <to>
                    <xdr:col>14</xdr:col>
                    <xdr:colOff>25400</xdr:colOff>
                    <xdr:row>295</xdr:row>
                    <xdr:rowOff>63500</xdr:rowOff>
                  </to>
                </anchor>
              </controlPr>
            </control>
          </mc:Choice>
        </mc:AlternateContent>
        <mc:AlternateContent xmlns:mc="http://schemas.openxmlformats.org/markup-compatibility/2006">
          <mc:Choice Requires="x14">
            <control shapeId="2646" r:id="rId441" name="Check Box 598">
              <controlPr defaultSize="0" autoFill="0" autoLine="0" autoPict="0">
                <anchor moveWithCells="1">
                  <from>
                    <xdr:col>14</xdr:col>
                    <xdr:colOff>673100</xdr:colOff>
                    <xdr:row>294</xdr:row>
                    <xdr:rowOff>25400</xdr:rowOff>
                  </from>
                  <to>
                    <xdr:col>15</xdr:col>
                    <xdr:colOff>25400</xdr:colOff>
                    <xdr:row>295</xdr:row>
                    <xdr:rowOff>25400</xdr:rowOff>
                  </to>
                </anchor>
              </controlPr>
            </control>
          </mc:Choice>
        </mc:AlternateContent>
        <mc:AlternateContent xmlns:mc="http://schemas.openxmlformats.org/markup-compatibility/2006">
          <mc:Choice Requires="x14">
            <control shapeId="2647" r:id="rId442" name="Check Box 599">
              <controlPr defaultSize="0" autoFill="0" autoLine="0" autoPict="0">
                <anchor moveWithCells="1">
                  <from>
                    <xdr:col>15</xdr:col>
                    <xdr:colOff>673100</xdr:colOff>
                    <xdr:row>294</xdr:row>
                    <xdr:rowOff>25400</xdr:rowOff>
                  </from>
                  <to>
                    <xdr:col>16</xdr:col>
                    <xdr:colOff>25400</xdr:colOff>
                    <xdr:row>295</xdr:row>
                    <xdr:rowOff>63500</xdr:rowOff>
                  </to>
                </anchor>
              </controlPr>
            </control>
          </mc:Choice>
        </mc:AlternateContent>
        <mc:AlternateContent xmlns:mc="http://schemas.openxmlformats.org/markup-compatibility/2006">
          <mc:Choice Requires="x14">
            <control shapeId="2648" r:id="rId443" name="Check Box 600">
              <controlPr defaultSize="0" print="0" autoFill="0" autoLine="0" autoPict="0">
                <anchor moveWithCells="1">
                  <from>
                    <xdr:col>7</xdr:col>
                    <xdr:colOff>419100</xdr:colOff>
                    <xdr:row>293</xdr:row>
                    <xdr:rowOff>0</xdr:rowOff>
                  </from>
                  <to>
                    <xdr:col>8</xdr:col>
                    <xdr:colOff>177800</xdr:colOff>
                    <xdr:row>294</xdr:row>
                    <xdr:rowOff>63500</xdr:rowOff>
                  </to>
                </anchor>
              </controlPr>
            </control>
          </mc:Choice>
        </mc:AlternateContent>
        <mc:AlternateContent xmlns:mc="http://schemas.openxmlformats.org/markup-compatibility/2006">
          <mc:Choice Requires="x14">
            <control shapeId="2649" r:id="rId444" name="Check Box 601">
              <controlPr locked="0" defaultSize="0" autoFill="0" autoLine="0" autoPict="0">
                <anchor moveWithCells="1">
                  <from>
                    <xdr:col>7</xdr:col>
                    <xdr:colOff>419100</xdr:colOff>
                    <xdr:row>292</xdr:row>
                    <xdr:rowOff>0</xdr:rowOff>
                  </from>
                  <to>
                    <xdr:col>8</xdr:col>
                    <xdr:colOff>177800</xdr:colOff>
                    <xdr:row>293</xdr:row>
                    <xdr:rowOff>63500</xdr:rowOff>
                  </to>
                </anchor>
              </controlPr>
            </control>
          </mc:Choice>
        </mc:AlternateContent>
        <mc:AlternateContent xmlns:mc="http://schemas.openxmlformats.org/markup-compatibility/2006">
          <mc:Choice Requires="x14">
            <control shapeId="2650" r:id="rId445" name="Check Box 602">
              <controlPr defaultSize="0" autoFill="0" autoLine="0" autoPict="0">
                <anchor moveWithCells="1">
                  <from>
                    <xdr:col>9</xdr:col>
                    <xdr:colOff>673100</xdr:colOff>
                    <xdr:row>294</xdr:row>
                    <xdr:rowOff>25400</xdr:rowOff>
                  </from>
                  <to>
                    <xdr:col>10</xdr:col>
                    <xdr:colOff>25400</xdr:colOff>
                    <xdr:row>295</xdr:row>
                    <xdr:rowOff>63500</xdr:rowOff>
                  </to>
                </anchor>
              </controlPr>
            </control>
          </mc:Choice>
        </mc:AlternateContent>
        <mc:AlternateContent xmlns:mc="http://schemas.openxmlformats.org/markup-compatibility/2006">
          <mc:Choice Requires="x14">
            <control shapeId="2651" r:id="rId446" name="Check Box 603">
              <controlPr defaultSize="0" autoFill="0" autoLine="0" autoPict="0">
                <anchor moveWithCells="1">
                  <from>
                    <xdr:col>10</xdr:col>
                    <xdr:colOff>647700</xdr:colOff>
                    <xdr:row>294</xdr:row>
                    <xdr:rowOff>25400</xdr:rowOff>
                  </from>
                  <to>
                    <xdr:col>10</xdr:col>
                    <xdr:colOff>889000</xdr:colOff>
                    <xdr:row>295</xdr:row>
                    <xdr:rowOff>63500</xdr:rowOff>
                  </to>
                </anchor>
              </controlPr>
            </control>
          </mc:Choice>
        </mc:AlternateContent>
        <mc:AlternateContent xmlns:mc="http://schemas.openxmlformats.org/markup-compatibility/2006">
          <mc:Choice Requires="x14">
            <control shapeId="2652" r:id="rId447" name="Check Box 604">
              <controlPr defaultSize="0" autoFill="0" autoLine="0" autoPict="0">
                <anchor moveWithCells="1">
                  <from>
                    <xdr:col>11</xdr:col>
                    <xdr:colOff>660400</xdr:colOff>
                    <xdr:row>294</xdr:row>
                    <xdr:rowOff>25400</xdr:rowOff>
                  </from>
                  <to>
                    <xdr:col>11</xdr:col>
                    <xdr:colOff>889000</xdr:colOff>
                    <xdr:row>295</xdr:row>
                    <xdr:rowOff>25400</xdr:rowOff>
                  </to>
                </anchor>
              </controlPr>
            </control>
          </mc:Choice>
        </mc:AlternateContent>
        <mc:AlternateContent xmlns:mc="http://schemas.openxmlformats.org/markup-compatibility/2006">
          <mc:Choice Requires="x14">
            <control shapeId="2653" r:id="rId448" name="Check Box 605">
              <controlPr defaultSize="0" autoFill="0" autoLine="0" autoPict="0">
                <anchor moveWithCells="1">
                  <from>
                    <xdr:col>12</xdr:col>
                    <xdr:colOff>673100</xdr:colOff>
                    <xdr:row>294</xdr:row>
                    <xdr:rowOff>25400</xdr:rowOff>
                  </from>
                  <to>
                    <xdr:col>13</xdr:col>
                    <xdr:colOff>25400</xdr:colOff>
                    <xdr:row>295</xdr:row>
                    <xdr:rowOff>63500</xdr:rowOff>
                  </to>
                </anchor>
              </controlPr>
            </control>
          </mc:Choice>
        </mc:AlternateContent>
        <mc:AlternateContent xmlns:mc="http://schemas.openxmlformats.org/markup-compatibility/2006">
          <mc:Choice Requires="x14">
            <control shapeId="2654" r:id="rId449" name="Check Box 606">
              <controlPr defaultSize="0" autoFill="0" autoLine="0" autoPict="0">
                <anchor moveWithCells="1">
                  <from>
                    <xdr:col>13</xdr:col>
                    <xdr:colOff>673100</xdr:colOff>
                    <xdr:row>294</xdr:row>
                    <xdr:rowOff>25400</xdr:rowOff>
                  </from>
                  <to>
                    <xdr:col>14</xdr:col>
                    <xdr:colOff>25400</xdr:colOff>
                    <xdr:row>295</xdr:row>
                    <xdr:rowOff>63500</xdr:rowOff>
                  </to>
                </anchor>
              </controlPr>
            </control>
          </mc:Choice>
        </mc:AlternateContent>
        <mc:AlternateContent xmlns:mc="http://schemas.openxmlformats.org/markup-compatibility/2006">
          <mc:Choice Requires="x14">
            <control shapeId="2655" r:id="rId450" name="Check Box 607">
              <controlPr defaultSize="0" autoFill="0" autoLine="0" autoPict="0">
                <anchor moveWithCells="1">
                  <from>
                    <xdr:col>14</xdr:col>
                    <xdr:colOff>673100</xdr:colOff>
                    <xdr:row>294</xdr:row>
                    <xdr:rowOff>25400</xdr:rowOff>
                  </from>
                  <to>
                    <xdr:col>15</xdr:col>
                    <xdr:colOff>25400</xdr:colOff>
                    <xdr:row>295</xdr:row>
                    <xdr:rowOff>25400</xdr:rowOff>
                  </to>
                </anchor>
              </controlPr>
            </control>
          </mc:Choice>
        </mc:AlternateContent>
        <mc:AlternateContent xmlns:mc="http://schemas.openxmlformats.org/markup-compatibility/2006">
          <mc:Choice Requires="x14">
            <control shapeId="2656" r:id="rId451" name="Check Box 608">
              <controlPr defaultSize="0" autoFill="0" autoLine="0" autoPict="0">
                <anchor moveWithCells="1">
                  <from>
                    <xdr:col>15</xdr:col>
                    <xdr:colOff>673100</xdr:colOff>
                    <xdr:row>294</xdr:row>
                    <xdr:rowOff>25400</xdr:rowOff>
                  </from>
                  <to>
                    <xdr:col>16</xdr:col>
                    <xdr:colOff>25400</xdr:colOff>
                    <xdr:row>295</xdr:row>
                    <xdr:rowOff>63500</xdr:rowOff>
                  </to>
                </anchor>
              </controlPr>
            </control>
          </mc:Choice>
        </mc:AlternateContent>
        <mc:AlternateContent xmlns:mc="http://schemas.openxmlformats.org/markup-compatibility/2006">
          <mc:Choice Requires="x14">
            <control shapeId="2657" r:id="rId452" name="Check Box 609">
              <controlPr defaultSize="0" print="0" autoFill="0" autoLine="0" autoPict="0">
                <anchor moveWithCells="1">
                  <from>
                    <xdr:col>7</xdr:col>
                    <xdr:colOff>419100</xdr:colOff>
                    <xdr:row>293</xdr:row>
                    <xdr:rowOff>0</xdr:rowOff>
                  </from>
                  <to>
                    <xdr:col>8</xdr:col>
                    <xdr:colOff>177800</xdr:colOff>
                    <xdr:row>294</xdr:row>
                    <xdr:rowOff>63500</xdr:rowOff>
                  </to>
                </anchor>
              </controlPr>
            </control>
          </mc:Choice>
        </mc:AlternateContent>
        <mc:AlternateContent xmlns:mc="http://schemas.openxmlformats.org/markup-compatibility/2006">
          <mc:Choice Requires="x14">
            <control shapeId="2659" r:id="rId453" name="Check Box 611">
              <controlPr locked="0" defaultSize="0" autoFill="0" autoLine="0" autoPict="0">
                <anchor moveWithCells="1">
                  <from>
                    <xdr:col>7</xdr:col>
                    <xdr:colOff>419100</xdr:colOff>
                    <xdr:row>300</xdr:row>
                    <xdr:rowOff>0</xdr:rowOff>
                  </from>
                  <to>
                    <xdr:col>8</xdr:col>
                    <xdr:colOff>177800</xdr:colOff>
                    <xdr:row>301</xdr:row>
                    <xdr:rowOff>63500</xdr:rowOff>
                  </to>
                </anchor>
              </controlPr>
            </control>
          </mc:Choice>
        </mc:AlternateContent>
        <mc:AlternateContent xmlns:mc="http://schemas.openxmlformats.org/markup-compatibility/2006">
          <mc:Choice Requires="x14">
            <control shapeId="2660" r:id="rId454" name="Check Box 612">
              <controlPr defaultSize="0" autoFill="0" autoLine="0" autoPict="0">
                <anchor moveWithCells="1">
                  <from>
                    <xdr:col>9</xdr:col>
                    <xdr:colOff>673100</xdr:colOff>
                    <xdr:row>302</xdr:row>
                    <xdr:rowOff>25400</xdr:rowOff>
                  </from>
                  <to>
                    <xdr:col>10</xdr:col>
                    <xdr:colOff>25400</xdr:colOff>
                    <xdr:row>303</xdr:row>
                    <xdr:rowOff>63500</xdr:rowOff>
                  </to>
                </anchor>
              </controlPr>
            </control>
          </mc:Choice>
        </mc:AlternateContent>
        <mc:AlternateContent xmlns:mc="http://schemas.openxmlformats.org/markup-compatibility/2006">
          <mc:Choice Requires="x14">
            <control shapeId="2661" r:id="rId455" name="Check Box 613">
              <controlPr defaultSize="0" autoFill="0" autoLine="0" autoPict="0">
                <anchor moveWithCells="1">
                  <from>
                    <xdr:col>10</xdr:col>
                    <xdr:colOff>647700</xdr:colOff>
                    <xdr:row>302</xdr:row>
                    <xdr:rowOff>25400</xdr:rowOff>
                  </from>
                  <to>
                    <xdr:col>10</xdr:col>
                    <xdr:colOff>889000</xdr:colOff>
                    <xdr:row>303</xdr:row>
                    <xdr:rowOff>63500</xdr:rowOff>
                  </to>
                </anchor>
              </controlPr>
            </control>
          </mc:Choice>
        </mc:AlternateContent>
        <mc:AlternateContent xmlns:mc="http://schemas.openxmlformats.org/markup-compatibility/2006">
          <mc:Choice Requires="x14">
            <control shapeId="2662" r:id="rId456" name="Check Box 614">
              <controlPr defaultSize="0" autoFill="0" autoLine="0" autoPict="0">
                <anchor moveWithCells="1">
                  <from>
                    <xdr:col>11</xdr:col>
                    <xdr:colOff>660400</xdr:colOff>
                    <xdr:row>302</xdr:row>
                    <xdr:rowOff>25400</xdr:rowOff>
                  </from>
                  <to>
                    <xdr:col>11</xdr:col>
                    <xdr:colOff>889000</xdr:colOff>
                    <xdr:row>303</xdr:row>
                    <xdr:rowOff>25400</xdr:rowOff>
                  </to>
                </anchor>
              </controlPr>
            </control>
          </mc:Choice>
        </mc:AlternateContent>
        <mc:AlternateContent xmlns:mc="http://schemas.openxmlformats.org/markup-compatibility/2006">
          <mc:Choice Requires="x14">
            <control shapeId="2663" r:id="rId457" name="Check Box 615">
              <controlPr defaultSize="0" autoFill="0" autoLine="0" autoPict="0">
                <anchor moveWithCells="1">
                  <from>
                    <xdr:col>12</xdr:col>
                    <xdr:colOff>673100</xdr:colOff>
                    <xdr:row>302</xdr:row>
                    <xdr:rowOff>25400</xdr:rowOff>
                  </from>
                  <to>
                    <xdr:col>13</xdr:col>
                    <xdr:colOff>25400</xdr:colOff>
                    <xdr:row>303</xdr:row>
                    <xdr:rowOff>63500</xdr:rowOff>
                  </to>
                </anchor>
              </controlPr>
            </control>
          </mc:Choice>
        </mc:AlternateContent>
        <mc:AlternateContent xmlns:mc="http://schemas.openxmlformats.org/markup-compatibility/2006">
          <mc:Choice Requires="x14">
            <control shapeId="2664" r:id="rId458" name="Check Box 616">
              <controlPr defaultSize="0" autoFill="0" autoLine="0" autoPict="0">
                <anchor moveWithCells="1">
                  <from>
                    <xdr:col>13</xdr:col>
                    <xdr:colOff>673100</xdr:colOff>
                    <xdr:row>302</xdr:row>
                    <xdr:rowOff>25400</xdr:rowOff>
                  </from>
                  <to>
                    <xdr:col>14</xdr:col>
                    <xdr:colOff>25400</xdr:colOff>
                    <xdr:row>303</xdr:row>
                    <xdr:rowOff>63500</xdr:rowOff>
                  </to>
                </anchor>
              </controlPr>
            </control>
          </mc:Choice>
        </mc:AlternateContent>
        <mc:AlternateContent xmlns:mc="http://schemas.openxmlformats.org/markup-compatibility/2006">
          <mc:Choice Requires="x14">
            <control shapeId="2665" r:id="rId459" name="Check Box 617">
              <controlPr defaultSize="0" autoFill="0" autoLine="0" autoPict="0">
                <anchor moveWithCells="1">
                  <from>
                    <xdr:col>14</xdr:col>
                    <xdr:colOff>673100</xdr:colOff>
                    <xdr:row>302</xdr:row>
                    <xdr:rowOff>25400</xdr:rowOff>
                  </from>
                  <to>
                    <xdr:col>15</xdr:col>
                    <xdr:colOff>25400</xdr:colOff>
                    <xdr:row>303</xdr:row>
                    <xdr:rowOff>25400</xdr:rowOff>
                  </to>
                </anchor>
              </controlPr>
            </control>
          </mc:Choice>
        </mc:AlternateContent>
        <mc:AlternateContent xmlns:mc="http://schemas.openxmlformats.org/markup-compatibility/2006">
          <mc:Choice Requires="x14">
            <control shapeId="2666" r:id="rId460" name="Check Box 618">
              <controlPr defaultSize="0" autoFill="0" autoLine="0" autoPict="0">
                <anchor moveWithCells="1">
                  <from>
                    <xdr:col>15</xdr:col>
                    <xdr:colOff>673100</xdr:colOff>
                    <xdr:row>302</xdr:row>
                    <xdr:rowOff>25400</xdr:rowOff>
                  </from>
                  <to>
                    <xdr:col>16</xdr:col>
                    <xdr:colOff>25400</xdr:colOff>
                    <xdr:row>303</xdr:row>
                    <xdr:rowOff>63500</xdr:rowOff>
                  </to>
                </anchor>
              </controlPr>
            </control>
          </mc:Choice>
        </mc:AlternateContent>
        <mc:AlternateContent xmlns:mc="http://schemas.openxmlformats.org/markup-compatibility/2006">
          <mc:Choice Requires="x14">
            <control shapeId="2667" r:id="rId461" name="Check Box 619">
              <controlPr defaultSize="0" print="0" autoFill="0" autoLine="0" autoPict="0">
                <anchor moveWithCells="1">
                  <from>
                    <xdr:col>7</xdr:col>
                    <xdr:colOff>419100</xdr:colOff>
                    <xdr:row>301</xdr:row>
                    <xdr:rowOff>0</xdr:rowOff>
                  </from>
                  <to>
                    <xdr:col>8</xdr:col>
                    <xdr:colOff>177800</xdr:colOff>
                    <xdr:row>302</xdr:row>
                    <xdr:rowOff>63500</xdr:rowOff>
                  </to>
                </anchor>
              </controlPr>
            </control>
          </mc:Choice>
        </mc:AlternateContent>
        <mc:AlternateContent xmlns:mc="http://schemas.openxmlformats.org/markup-compatibility/2006">
          <mc:Choice Requires="x14">
            <control shapeId="2668" r:id="rId462" name="Check Box 620">
              <controlPr locked="0" defaultSize="0" autoFill="0" autoLine="0" autoPict="0">
                <anchor moveWithCells="1">
                  <from>
                    <xdr:col>7</xdr:col>
                    <xdr:colOff>419100</xdr:colOff>
                    <xdr:row>300</xdr:row>
                    <xdr:rowOff>0</xdr:rowOff>
                  </from>
                  <to>
                    <xdr:col>8</xdr:col>
                    <xdr:colOff>177800</xdr:colOff>
                    <xdr:row>301</xdr:row>
                    <xdr:rowOff>63500</xdr:rowOff>
                  </to>
                </anchor>
              </controlPr>
            </control>
          </mc:Choice>
        </mc:AlternateContent>
        <mc:AlternateContent xmlns:mc="http://schemas.openxmlformats.org/markup-compatibility/2006">
          <mc:Choice Requires="x14">
            <control shapeId="2669" r:id="rId463" name="Check Box 621">
              <controlPr defaultSize="0" autoFill="0" autoLine="0" autoPict="0">
                <anchor moveWithCells="1">
                  <from>
                    <xdr:col>9</xdr:col>
                    <xdr:colOff>673100</xdr:colOff>
                    <xdr:row>302</xdr:row>
                    <xdr:rowOff>25400</xdr:rowOff>
                  </from>
                  <to>
                    <xdr:col>10</xdr:col>
                    <xdr:colOff>25400</xdr:colOff>
                    <xdr:row>303</xdr:row>
                    <xdr:rowOff>63500</xdr:rowOff>
                  </to>
                </anchor>
              </controlPr>
            </control>
          </mc:Choice>
        </mc:AlternateContent>
        <mc:AlternateContent xmlns:mc="http://schemas.openxmlformats.org/markup-compatibility/2006">
          <mc:Choice Requires="x14">
            <control shapeId="2670" r:id="rId464" name="Check Box 622">
              <controlPr defaultSize="0" autoFill="0" autoLine="0" autoPict="0">
                <anchor moveWithCells="1">
                  <from>
                    <xdr:col>10</xdr:col>
                    <xdr:colOff>647700</xdr:colOff>
                    <xdr:row>302</xdr:row>
                    <xdr:rowOff>25400</xdr:rowOff>
                  </from>
                  <to>
                    <xdr:col>10</xdr:col>
                    <xdr:colOff>889000</xdr:colOff>
                    <xdr:row>303</xdr:row>
                    <xdr:rowOff>63500</xdr:rowOff>
                  </to>
                </anchor>
              </controlPr>
            </control>
          </mc:Choice>
        </mc:AlternateContent>
        <mc:AlternateContent xmlns:mc="http://schemas.openxmlformats.org/markup-compatibility/2006">
          <mc:Choice Requires="x14">
            <control shapeId="2671" r:id="rId465" name="Check Box 623">
              <controlPr defaultSize="0" autoFill="0" autoLine="0" autoPict="0">
                <anchor moveWithCells="1">
                  <from>
                    <xdr:col>11</xdr:col>
                    <xdr:colOff>660400</xdr:colOff>
                    <xdr:row>302</xdr:row>
                    <xdr:rowOff>25400</xdr:rowOff>
                  </from>
                  <to>
                    <xdr:col>11</xdr:col>
                    <xdr:colOff>889000</xdr:colOff>
                    <xdr:row>303</xdr:row>
                    <xdr:rowOff>25400</xdr:rowOff>
                  </to>
                </anchor>
              </controlPr>
            </control>
          </mc:Choice>
        </mc:AlternateContent>
        <mc:AlternateContent xmlns:mc="http://schemas.openxmlformats.org/markup-compatibility/2006">
          <mc:Choice Requires="x14">
            <control shapeId="2672" r:id="rId466" name="Check Box 624">
              <controlPr defaultSize="0" autoFill="0" autoLine="0" autoPict="0">
                <anchor moveWithCells="1">
                  <from>
                    <xdr:col>12</xdr:col>
                    <xdr:colOff>673100</xdr:colOff>
                    <xdr:row>302</xdr:row>
                    <xdr:rowOff>25400</xdr:rowOff>
                  </from>
                  <to>
                    <xdr:col>13</xdr:col>
                    <xdr:colOff>25400</xdr:colOff>
                    <xdr:row>303</xdr:row>
                    <xdr:rowOff>63500</xdr:rowOff>
                  </to>
                </anchor>
              </controlPr>
            </control>
          </mc:Choice>
        </mc:AlternateContent>
        <mc:AlternateContent xmlns:mc="http://schemas.openxmlformats.org/markup-compatibility/2006">
          <mc:Choice Requires="x14">
            <control shapeId="2673" r:id="rId467" name="Check Box 625">
              <controlPr defaultSize="0" autoFill="0" autoLine="0" autoPict="0">
                <anchor moveWithCells="1">
                  <from>
                    <xdr:col>13</xdr:col>
                    <xdr:colOff>673100</xdr:colOff>
                    <xdr:row>302</xdr:row>
                    <xdr:rowOff>25400</xdr:rowOff>
                  </from>
                  <to>
                    <xdr:col>14</xdr:col>
                    <xdr:colOff>25400</xdr:colOff>
                    <xdr:row>303</xdr:row>
                    <xdr:rowOff>63500</xdr:rowOff>
                  </to>
                </anchor>
              </controlPr>
            </control>
          </mc:Choice>
        </mc:AlternateContent>
        <mc:AlternateContent xmlns:mc="http://schemas.openxmlformats.org/markup-compatibility/2006">
          <mc:Choice Requires="x14">
            <control shapeId="2674" r:id="rId468" name="Check Box 626">
              <controlPr defaultSize="0" autoFill="0" autoLine="0" autoPict="0">
                <anchor moveWithCells="1">
                  <from>
                    <xdr:col>14</xdr:col>
                    <xdr:colOff>673100</xdr:colOff>
                    <xdr:row>302</xdr:row>
                    <xdr:rowOff>25400</xdr:rowOff>
                  </from>
                  <to>
                    <xdr:col>15</xdr:col>
                    <xdr:colOff>25400</xdr:colOff>
                    <xdr:row>303</xdr:row>
                    <xdr:rowOff>25400</xdr:rowOff>
                  </to>
                </anchor>
              </controlPr>
            </control>
          </mc:Choice>
        </mc:AlternateContent>
        <mc:AlternateContent xmlns:mc="http://schemas.openxmlformats.org/markup-compatibility/2006">
          <mc:Choice Requires="x14">
            <control shapeId="2675" r:id="rId469" name="Check Box 627">
              <controlPr defaultSize="0" autoFill="0" autoLine="0" autoPict="0">
                <anchor moveWithCells="1">
                  <from>
                    <xdr:col>15</xdr:col>
                    <xdr:colOff>673100</xdr:colOff>
                    <xdr:row>302</xdr:row>
                    <xdr:rowOff>25400</xdr:rowOff>
                  </from>
                  <to>
                    <xdr:col>16</xdr:col>
                    <xdr:colOff>25400</xdr:colOff>
                    <xdr:row>303</xdr:row>
                    <xdr:rowOff>63500</xdr:rowOff>
                  </to>
                </anchor>
              </controlPr>
            </control>
          </mc:Choice>
        </mc:AlternateContent>
        <mc:AlternateContent xmlns:mc="http://schemas.openxmlformats.org/markup-compatibility/2006">
          <mc:Choice Requires="x14">
            <control shapeId="2676" r:id="rId470" name="Check Box 628">
              <controlPr defaultSize="0" print="0" autoFill="0" autoLine="0" autoPict="0">
                <anchor moveWithCells="1">
                  <from>
                    <xdr:col>7</xdr:col>
                    <xdr:colOff>419100</xdr:colOff>
                    <xdr:row>301</xdr:row>
                    <xdr:rowOff>0</xdr:rowOff>
                  </from>
                  <to>
                    <xdr:col>8</xdr:col>
                    <xdr:colOff>177800</xdr:colOff>
                    <xdr:row>302</xdr:row>
                    <xdr:rowOff>63500</xdr:rowOff>
                  </to>
                </anchor>
              </controlPr>
            </control>
          </mc:Choice>
        </mc:AlternateContent>
        <mc:AlternateContent xmlns:mc="http://schemas.openxmlformats.org/markup-compatibility/2006">
          <mc:Choice Requires="x14">
            <control shapeId="2678" r:id="rId471" name="Check Box 630">
              <controlPr locked="0" defaultSize="0" autoFill="0" autoLine="0" autoPict="0">
                <anchor moveWithCells="1">
                  <from>
                    <xdr:col>7</xdr:col>
                    <xdr:colOff>419100</xdr:colOff>
                    <xdr:row>308</xdr:row>
                    <xdr:rowOff>0</xdr:rowOff>
                  </from>
                  <to>
                    <xdr:col>8</xdr:col>
                    <xdr:colOff>177800</xdr:colOff>
                    <xdr:row>309</xdr:row>
                    <xdr:rowOff>63500</xdr:rowOff>
                  </to>
                </anchor>
              </controlPr>
            </control>
          </mc:Choice>
        </mc:AlternateContent>
        <mc:AlternateContent xmlns:mc="http://schemas.openxmlformats.org/markup-compatibility/2006">
          <mc:Choice Requires="x14">
            <control shapeId="2679" r:id="rId472" name="Check Box 631">
              <controlPr defaultSize="0" autoFill="0" autoLine="0" autoPict="0">
                <anchor moveWithCells="1">
                  <from>
                    <xdr:col>9</xdr:col>
                    <xdr:colOff>673100</xdr:colOff>
                    <xdr:row>310</xdr:row>
                    <xdr:rowOff>25400</xdr:rowOff>
                  </from>
                  <to>
                    <xdr:col>10</xdr:col>
                    <xdr:colOff>25400</xdr:colOff>
                    <xdr:row>311</xdr:row>
                    <xdr:rowOff>63500</xdr:rowOff>
                  </to>
                </anchor>
              </controlPr>
            </control>
          </mc:Choice>
        </mc:AlternateContent>
        <mc:AlternateContent xmlns:mc="http://schemas.openxmlformats.org/markup-compatibility/2006">
          <mc:Choice Requires="x14">
            <control shapeId="2680" r:id="rId473" name="Check Box 632">
              <controlPr defaultSize="0" autoFill="0" autoLine="0" autoPict="0">
                <anchor moveWithCells="1">
                  <from>
                    <xdr:col>10</xdr:col>
                    <xdr:colOff>647700</xdr:colOff>
                    <xdr:row>310</xdr:row>
                    <xdr:rowOff>25400</xdr:rowOff>
                  </from>
                  <to>
                    <xdr:col>10</xdr:col>
                    <xdr:colOff>889000</xdr:colOff>
                    <xdr:row>311</xdr:row>
                    <xdr:rowOff>63500</xdr:rowOff>
                  </to>
                </anchor>
              </controlPr>
            </control>
          </mc:Choice>
        </mc:AlternateContent>
        <mc:AlternateContent xmlns:mc="http://schemas.openxmlformats.org/markup-compatibility/2006">
          <mc:Choice Requires="x14">
            <control shapeId="2681" r:id="rId474" name="Check Box 633">
              <controlPr defaultSize="0" autoFill="0" autoLine="0" autoPict="0">
                <anchor moveWithCells="1">
                  <from>
                    <xdr:col>11</xdr:col>
                    <xdr:colOff>660400</xdr:colOff>
                    <xdr:row>310</xdr:row>
                    <xdr:rowOff>25400</xdr:rowOff>
                  </from>
                  <to>
                    <xdr:col>11</xdr:col>
                    <xdr:colOff>889000</xdr:colOff>
                    <xdr:row>311</xdr:row>
                    <xdr:rowOff>25400</xdr:rowOff>
                  </to>
                </anchor>
              </controlPr>
            </control>
          </mc:Choice>
        </mc:AlternateContent>
        <mc:AlternateContent xmlns:mc="http://schemas.openxmlformats.org/markup-compatibility/2006">
          <mc:Choice Requires="x14">
            <control shapeId="2682" r:id="rId475" name="Check Box 634">
              <controlPr defaultSize="0" autoFill="0" autoLine="0" autoPict="0">
                <anchor moveWithCells="1">
                  <from>
                    <xdr:col>12</xdr:col>
                    <xdr:colOff>673100</xdr:colOff>
                    <xdr:row>310</xdr:row>
                    <xdr:rowOff>25400</xdr:rowOff>
                  </from>
                  <to>
                    <xdr:col>13</xdr:col>
                    <xdr:colOff>25400</xdr:colOff>
                    <xdr:row>311</xdr:row>
                    <xdr:rowOff>63500</xdr:rowOff>
                  </to>
                </anchor>
              </controlPr>
            </control>
          </mc:Choice>
        </mc:AlternateContent>
        <mc:AlternateContent xmlns:mc="http://schemas.openxmlformats.org/markup-compatibility/2006">
          <mc:Choice Requires="x14">
            <control shapeId="2683" r:id="rId476" name="Check Box 635">
              <controlPr defaultSize="0" autoFill="0" autoLine="0" autoPict="0">
                <anchor moveWithCells="1">
                  <from>
                    <xdr:col>13</xdr:col>
                    <xdr:colOff>673100</xdr:colOff>
                    <xdr:row>310</xdr:row>
                    <xdr:rowOff>25400</xdr:rowOff>
                  </from>
                  <to>
                    <xdr:col>14</xdr:col>
                    <xdr:colOff>25400</xdr:colOff>
                    <xdr:row>311</xdr:row>
                    <xdr:rowOff>63500</xdr:rowOff>
                  </to>
                </anchor>
              </controlPr>
            </control>
          </mc:Choice>
        </mc:AlternateContent>
        <mc:AlternateContent xmlns:mc="http://schemas.openxmlformats.org/markup-compatibility/2006">
          <mc:Choice Requires="x14">
            <control shapeId="2684" r:id="rId477" name="Check Box 636">
              <controlPr defaultSize="0" autoFill="0" autoLine="0" autoPict="0">
                <anchor moveWithCells="1">
                  <from>
                    <xdr:col>14</xdr:col>
                    <xdr:colOff>673100</xdr:colOff>
                    <xdr:row>310</xdr:row>
                    <xdr:rowOff>25400</xdr:rowOff>
                  </from>
                  <to>
                    <xdr:col>15</xdr:col>
                    <xdr:colOff>25400</xdr:colOff>
                    <xdr:row>311</xdr:row>
                    <xdr:rowOff>25400</xdr:rowOff>
                  </to>
                </anchor>
              </controlPr>
            </control>
          </mc:Choice>
        </mc:AlternateContent>
        <mc:AlternateContent xmlns:mc="http://schemas.openxmlformats.org/markup-compatibility/2006">
          <mc:Choice Requires="x14">
            <control shapeId="2685" r:id="rId478" name="Check Box 637">
              <controlPr defaultSize="0" autoFill="0" autoLine="0" autoPict="0">
                <anchor moveWithCells="1">
                  <from>
                    <xdr:col>15</xdr:col>
                    <xdr:colOff>673100</xdr:colOff>
                    <xdr:row>310</xdr:row>
                    <xdr:rowOff>25400</xdr:rowOff>
                  </from>
                  <to>
                    <xdr:col>16</xdr:col>
                    <xdr:colOff>25400</xdr:colOff>
                    <xdr:row>311</xdr:row>
                    <xdr:rowOff>63500</xdr:rowOff>
                  </to>
                </anchor>
              </controlPr>
            </control>
          </mc:Choice>
        </mc:AlternateContent>
        <mc:AlternateContent xmlns:mc="http://schemas.openxmlformats.org/markup-compatibility/2006">
          <mc:Choice Requires="x14">
            <control shapeId="2686" r:id="rId479" name="Check Box 638">
              <controlPr defaultSize="0" print="0" autoFill="0" autoLine="0" autoPict="0">
                <anchor moveWithCells="1">
                  <from>
                    <xdr:col>7</xdr:col>
                    <xdr:colOff>419100</xdr:colOff>
                    <xdr:row>309</xdr:row>
                    <xdr:rowOff>0</xdr:rowOff>
                  </from>
                  <to>
                    <xdr:col>8</xdr:col>
                    <xdr:colOff>177800</xdr:colOff>
                    <xdr:row>310</xdr:row>
                    <xdr:rowOff>63500</xdr:rowOff>
                  </to>
                </anchor>
              </controlPr>
            </control>
          </mc:Choice>
        </mc:AlternateContent>
        <mc:AlternateContent xmlns:mc="http://schemas.openxmlformats.org/markup-compatibility/2006">
          <mc:Choice Requires="x14">
            <control shapeId="2687" r:id="rId480" name="Check Box 639">
              <controlPr locked="0" defaultSize="0" autoFill="0" autoLine="0" autoPict="0">
                <anchor moveWithCells="1">
                  <from>
                    <xdr:col>7</xdr:col>
                    <xdr:colOff>419100</xdr:colOff>
                    <xdr:row>308</xdr:row>
                    <xdr:rowOff>0</xdr:rowOff>
                  </from>
                  <to>
                    <xdr:col>8</xdr:col>
                    <xdr:colOff>177800</xdr:colOff>
                    <xdr:row>309</xdr:row>
                    <xdr:rowOff>63500</xdr:rowOff>
                  </to>
                </anchor>
              </controlPr>
            </control>
          </mc:Choice>
        </mc:AlternateContent>
        <mc:AlternateContent xmlns:mc="http://schemas.openxmlformats.org/markup-compatibility/2006">
          <mc:Choice Requires="x14">
            <control shapeId="2688" r:id="rId481" name="Check Box 640">
              <controlPr defaultSize="0" autoFill="0" autoLine="0" autoPict="0">
                <anchor moveWithCells="1">
                  <from>
                    <xdr:col>9</xdr:col>
                    <xdr:colOff>673100</xdr:colOff>
                    <xdr:row>310</xdr:row>
                    <xdr:rowOff>25400</xdr:rowOff>
                  </from>
                  <to>
                    <xdr:col>10</xdr:col>
                    <xdr:colOff>25400</xdr:colOff>
                    <xdr:row>311</xdr:row>
                    <xdr:rowOff>63500</xdr:rowOff>
                  </to>
                </anchor>
              </controlPr>
            </control>
          </mc:Choice>
        </mc:AlternateContent>
        <mc:AlternateContent xmlns:mc="http://schemas.openxmlformats.org/markup-compatibility/2006">
          <mc:Choice Requires="x14">
            <control shapeId="2689" r:id="rId482" name="Check Box 641">
              <controlPr defaultSize="0" autoFill="0" autoLine="0" autoPict="0">
                <anchor moveWithCells="1">
                  <from>
                    <xdr:col>10</xdr:col>
                    <xdr:colOff>647700</xdr:colOff>
                    <xdr:row>310</xdr:row>
                    <xdr:rowOff>25400</xdr:rowOff>
                  </from>
                  <to>
                    <xdr:col>10</xdr:col>
                    <xdr:colOff>889000</xdr:colOff>
                    <xdr:row>311</xdr:row>
                    <xdr:rowOff>63500</xdr:rowOff>
                  </to>
                </anchor>
              </controlPr>
            </control>
          </mc:Choice>
        </mc:AlternateContent>
        <mc:AlternateContent xmlns:mc="http://schemas.openxmlformats.org/markup-compatibility/2006">
          <mc:Choice Requires="x14">
            <control shapeId="2690" r:id="rId483" name="Check Box 642">
              <controlPr defaultSize="0" autoFill="0" autoLine="0" autoPict="0">
                <anchor moveWithCells="1">
                  <from>
                    <xdr:col>11</xdr:col>
                    <xdr:colOff>660400</xdr:colOff>
                    <xdr:row>310</xdr:row>
                    <xdr:rowOff>25400</xdr:rowOff>
                  </from>
                  <to>
                    <xdr:col>11</xdr:col>
                    <xdr:colOff>889000</xdr:colOff>
                    <xdr:row>311</xdr:row>
                    <xdr:rowOff>25400</xdr:rowOff>
                  </to>
                </anchor>
              </controlPr>
            </control>
          </mc:Choice>
        </mc:AlternateContent>
        <mc:AlternateContent xmlns:mc="http://schemas.openxmlformats.org/markup-compatibility/2006">
          <mc:Choice Requires="x14">
            <control shapeId="2691" r:id="rId484" name="Check Box 643">
              <controlPr defaultSize="0" autoFill="0" autoLine="0" autoPict="0">
                <anchor moveWithCells="1">
                  <from>
                    <xdr:col>12</xdr:col>
                    <xdr:colOff>673100</xdr:colOff>
                    <xdr:row>310</xdr:row>
                    <xdr:rowOff>25400</xdr:rowOff>
                  </from>
                  <to>
                    <xdr:col>13</xdr:col>
                    <xdr:colOff>25400</xdr:colOff>
                    <xdr:row>311</xdr:row>
                    <xdr:rowOff>63500</xdr:rowOff>
                  </to>
                </anchor>
              </controlPr>
            </control>
          </mc:Choice>
        </mc:AlternateContent>
        <mc:AlternateContent xmlns:mc="http://schemas.openxmlformats.org/markup-compatibility/2006">
          <mc:Choice Requires="x14">
            <control shapeId="2692" r:id="rId485" name="Check Box 644">
              <controlPr defaultSize="0" autoFill="0" autoLine="0" autoPict="0">
                <anchor moveWithCells="1">
                  <from>
                    <xdr:col>13</xdr:col>
                    <xdr:colOff>673100</xdr:colOff>
                    <xdr:row>310</xdr:row>
                    <xdr:rowOff>25400</xdr:rowOff>
                  </from>
                  <to>
                    <xdr:col>14</xdr:col>
                    <xdr:colOff>25400</xdr:colOff>
                    <xdr:row>311</xdr:row>
                    <xdr:rowOff>63500</xdr:rowOff>
                  </to>
                </anchor>
              </controlPr>
            </control>
          </mc:Choice>
        </mc:AlternateContent>
        <mc:AlternateContent xmlns:mc="http://schemas.openxmlformats.org/markup-compatibility/2006">
          <mc:Choice Requires="x14">
            <control shapeId="2693" r:id="rId486" name="Check Box 645">
              <controlPr defaultSize="0" autoFill="0" autoLine="0" autoPict="0">
                <anchor moveWithCells="1">
                  <from>
                    <xdr:col>14</xdr:col>
                    <xdr:colOff>673100</xdr:colOff>
                    <xdr:row>310</xdr:row>
                    <xdr:rowOff>25400</xdr:rowOff>
                  </from>
                  <to>
                    <xdr:col>15</xdr:col>
                    <xdr:colOff>25400</xdr:colOff>
                    <xdr:row>311</xdr:row>
                    <xdr:rowOff>25400</xdr:rowOff>
                  </to>
                </anchor>
              </controlPr>
            </control>
          </mc:Choice>
        </mc:AlternateContent>
        <mc:AlternateContent xmlns:mc="http://schemas.openxmlformats.org/markup-compatibility/2006">
          <mc:Choice Requires="x14">
            <control shapeId="2694" r:id="rId487" name="Check Box 646">
              <controlPr defaultSize="0" autoFill="0" autoLine="0" autoPict="0">
                <anchor moveWithCells="1">
                  <from>
                    <xdr:col>15</xdr:col>
                    <xdr:colOff>673100</xdr:colOff>
                    <xdr:row>310</xdr:row>
                    <xdr:rowOff>25400</xdr:rowOff>
                  </from>
                  <to>
                    <xdr:col>16</xdr:col>
                    <xdr:colOff>25400</xdr:colOff>
                    <xdr:row>311</xdr:row>
                    <xdr:rowOff>63500</xdr:rowOff>
                  </to>
                </anchor>
              </controlPr>
            </control>
          </mc:Choice>
        </mc:AlternateContent>
        <mc:AlternateContent xmlns:mc="http://schemas.openxmlformats.org/markup-compatibility/2006">
          <mc:Choice Requires="x14">
            <control shapeId="2695" r:id="rId488" name="Check Box 647">
              <controlPr defaultSize="0" print="0" autoFill="0" autoLine="0" autoPict="0">
                <anchor moveWithCells="1">
                  <from>
                    <xdr:col>7</xdr:col>
                    <xdr:colOff>419100</xdr:colOff>
                    <xdr:row>309</xdr:row>
                    <xdr:rowOff>0</xdr:rowOff>
                  </from>
                  <to>
                    <xdr:col>8</xdr:col>
                    <xdr:colOff>177800</xdr:colOff>
                    <xdr:row>310</xdr:row>
                    <xdr:rowOff>63500</xdr:rowOff>
                  </to>
                </anchor>
              </controlPr>
            </control>
          </mc:Choice>
        </mc:AlternateContent>
        <mc:AlternateContent xmlns:mc="http://schemas.openxmlformats.org/markup-compatibility/2006">
          <mc:Choice Requires="x14">
            <control shapeId="2697" r:id="rId489" name="Check Box 649">
              <controlPr locked="0" defaultSize="0" autoFill="0" autoLine="0" autoPict="0">
                <anchor moveWithCells="1">
                  <from>
                    <xdr:col>7</xdr:col>
                    <xdr:colOff>419100</xdr:colOff>
                    <xdr:row>316</xdr:row>
                    <xdr:rowOff>0</xdr:rowOff>
                  </from>
                  <to>
                    <xdr:col>8</xdr:col>
                    <xdr:colOff>177800</xdr:colOff>
                    <xdr:row>317</xdr:row>
                    <xdr:rowOff>63500</xdr:rowOff>
                  </to>
                </anchor>
              </controlPr>
            </control>
          </mc:Choice>
        </mc:AlternateContent>
        <mc:AlternateContent xmlns:mc="http://schemas.openxmlformats.org/markup-compatibility/2006">
          <mc:Choice Requires="x14">
            <control shapeId="2698" r:id="rId490" name="Check Box 650">
              <controlPr defaultSize="0" autoFill="0" autoLine="0" autoPict="0">
                <anchor moveWithCells="1">
                  <from>
                    <xdr:col>9</xdr:col>
                    <xdr:colOff>673100</xdr:colOff>
                    <xdr:row>318</xdr:row>
                    <xdr:rowOff>25400</xdr:rowOff>
                  </from>
                  <to>
                    <xdr:col>10</xdr:col>
                    <xdr:colOff>25400</xdr:colOff>
                    <xdr:row>319</xdr:row>
                    <xdr:rowOff>63500</xdr:rowOff>
                  </to>
                </anchor>
              </controlPr>
            </control>
          </mc:Choice>
        </mc:AlternateContent>
        <mc:AlternateContent xmlns:mc="http://schemas.openxmlformats.org/markup-compatibility/2006">
          <mc:Choice Requires="x14">
            <control shapeId="2699" r:id="rId491" name="Check Box 651">
              <controlPr defaultSize="0" autoFill="0" autoLine="0" autoPict="0">
                <anchor moveWithCells="1">
                  <from>
                    <xdr:col>10</xdr:col>
                    <xdr:colOff>647700</xdr:colOff>
                    <xdr:row>318</xdr:row>
                    <xdr:rowOff>25400</xdr:rowOff>
                  </from>
                  <to>
                    <xdr:col>10</xdr:col>
                    <xdr:colOff>889000</xdr:colOff>
                    <xdr:row>319</xdr:row>
                    <xdr:rowOff>63500</xdr:rowOff>
                  </to>
                </anchor>
              </controlPr>
            </control>
          </mc:Choice>
        </mc:AlternateContent>
        <mc:AlternateContent xmlns:mc="http://schemas.openxmlformats.org/markup-compatibility/2006">
          <mc:Choice Requires="x14">
            <control shapeId="2700" r:id="rId492" name="Check Box 652">
              <controlPr defaultSize="0" autoFill="0" autoLine="0" autoPict="0">
                <anchor moveWithCells="1">
                  <from>
                    <xdr:col>11</xdr:col>
                    <xdr:colOff>660400</xdr:colOff>
                    <xdr:row>318</xdr:row>
                    <xdr:rowOff>25400</xdr:rowOff>
                  </from>
                  <to>
                    <xdr:col>11</xdr:col>
                    <xdr:colOff>889000</xdr:colOff>
                    <xdr:row>319</xdr:row>
                    <xdr:rowOff>25400</xdr:rowOff>
                  </to>
                </anchor>
              </controlPr>
            </control>
          </mc:Choice>
        </mc:AlternateContent>
        <mc:AlternateContent xmlns:mc="http://schemas.openxmlformats.org/markup-compatibility/2006">
          <mc:Choice Requires="x14">
            <control shapeId="2701" r:id="rId493" name="Check Box 653">
              <controlPr defaultSize="0" autoFill="0" autoLine="0" autoPict="0">
                <anchor moveWithCells="1">
                  <from>
                    <xdr:col>12</xdr:col>
                    <xdr:colOff>673100</xdr:colOff>
                    <xdr:row>318</xdr:row>
                    <xdr:rowOff>25400</xdr:rowOff>
                  </from>
                  <to>
                    <xdr:col>13</xdr:col>
                    <xdr:colOff>25400</xdr:colOff>
                    <xdr:row>319</xdr:row>
                    <xdr:rowOff>63500</xdr:rowOff>
                  </to>
                </anchor>
              </controlPr>
            </control>
          </mc:Choice>
        </mc:AlternateContent>
        <mc:AlternateContent xmlns:mc="http://schemas.openxmlformats.org/markup-compatibility/2006">
          <mc:Choice Requires="x14">
            <control shapeId="2702" r:id="rId494" name="Check Box 654">
              <controlPr defaultSize="0" autoFill="0" autoLine="0" autoPict="0">
                <anchor moveWithCells="1">
                  <from>
                    <xdr:col>13</xdr:col>
                    <xdr:colOff>673100</xdr:colOff>
                    <xdr:row>318</xdr:row>
                    <xdr:rowOff>25400</xdr:rowOff>
                  </from>
                  <to>
                    <xdr:col>14</xdr:col>
                    <xdr:colOff>25400</xdr:colOff>
                    <xdr:row>319</xdr:row>
                    <xdr:rowOff>63500</xdr:rowOff>
                  </to>
                </anchor>
              </controlPr>
            </control>
          </mc:Choice>
        </mc:AlternateContent>
        <mc:AlternateContent xmlns:mc="http://schemas.openxmlformats.org/markup-compatibility/2006">
          <mc:Choice Requires="x14">
            <control shapeId="2703" r:id="rId495" name="Check Box 655">
              <controlPr defaultSize="0" autoFill="0" autoLine="0" autoPict="0">
                <anchor moveWithCells="1">
                  <from>
                    <xdr:col>14</xdr:col>
                    <xdr:colOff>673100</xdr:colOff>
                    <xdr:row>318</xdr:row>
                    <xdr:rowOff>25400</xdr:rowOff>
                  </from>
                  <to>
                    <xdr:col>15</xdr:col>
                    <xdr:colOff>25400</xdr:colOff>
                    <xdr:row>319</xdr:row>
                    <xdr:rowOff>25400</xdr:rowOff>
                  </to>
                </anchor>
              </controlPr>
            </control>
          </mc:Choice>
        </mc:AlternateContent>
        <mc:AlternateContent xmlns:mc="http://schemas.openxmlformats.org/markup-compatibility/2006">
          <mc:Choice Requires="x14">
            <control shapeId="2704" r:id="rId496" name="Check Box 656">
              <controlPr defaultSize="0" autoFill="0" autoLine="0" autoPict="0">
                <anchor moveWithCells="1">
                  <from>
                    <xdr:col>15</xdr:col>
                    <xdr:colOff>673100</xdr:colOff>
                    <xdr:row>318</xdr:row>
                    <xdr:rowOff>25400</xdr:rowOff>
                  </from>
                  <to>
                    <xdr:col>16</xdr:col>
                    <xdr:colOff>25400</xdr:colOff>
                    <xdr:row>319</xdr:row>
                    <xdr:rowOff>63500</xdr:rowOff>
                  </to>
                </anchor>
              </controlPr>
            </control>
          </mc:Choice>
        </mc:AlternateContent>
        <mc:AlternateContent xmlns:mc="http://schemas.openxmlformats.org/markup-compatibility/2006">
          <mc:Choice Requires="x14">
            <control shapeId="2705" r:id="rId497" name="Check Box 657">
              <controlPr defaultSize="0" print="0" autoFill="0" autoLine="0" autoPict="0">
                <anchor moveWithCells="1">
                  <from>
                    <xdr:col>7</xdr:col>
                    <xdr:colOff>419100</xdr:colOff>
                    <xdr:row>317</xdr:row>
                    <xdr:rowOff>0</xdr:rowOff>
                  </from>
                  <to>
                    <xdr:col>8</xdr:col>
                    <xdr:colOff>177800</xdr:colOff>
                    <xdr:row>318</xdr:row>
                    <xdr:rowOff>63500</xdr:rowOff>
                  </to>
                </anchor>
              </controlPr>
            </control>
          </mc:Choice>
        </mc:AlternateContent>
        <mc:AlternateContent xmlns:mc="http://schemas.openxmlformats.org/markup-compatibility/2006">
          <mc:Choice Requires="x14">
            <control shapeId="2706" r:id="rId498" name="Check Box 658">
              <controlPr locked="0" defaultSize="0" autoFill="0" autoLine="0" autoPict="0">
                <anchor moveWithCells="1">
                  <from>
                    <xdr:col>7</xdr:col>
                    <xdr:colOff>419100</xdr:colOff>
                    <xdr:row>316</xdr:row>
                    <xdr:rowOff>0</xdr:rowOff>
                  </from>
                  <to>
                    <xdr:col>8</xdr:col>
                    <xdr:colOff>177800</xdr:colOff>
                    <xdr:row>317</xdr:row>
                    <xdr:rowOff>63500</xdr:rowOff>
                  </to>
                </anchor>
              </controlPr>
            </control>
          </mc:Choice>
        </mc:AlternateContent>
        <mc:AlternateContent xmlns:mc="http://schemas.openxmlformats.org/markup-compatibility/2006">
          <mc:Choice Requires="x14">
            <control shapeId="2707" r:id="rId499" name="Check Box 659">
              <controlPr defaultSize="0" autoFill="0" autoLine="0" autoPict="0">
                <anchor moveWithCells="1">
                  <from>
                    <xdr:col>9</xdr:col>
                    <xdr:colOff>673100</xdr:colOff>
                    <xdr:row>318</xdr:row>
                    <xdr:rowOff>25400</xdr:rowOff>
                  </from>
                  <to>
                    <xdr:col>10</xdr:col>
                    <xdr:colOff>25400</xdr:colOff>
                    <xdr:row>319</xdr:row>
                    <xdr:rowOff>63500</xdr:rowOff>
                  </to>
                </anchor>
              </controlPr>
            </control>
          </mc:Choice>
        </mc:AlternateContent>
        <mc:AlternateContent xmlns:mc="http://schemas.openxmlformats.org/markup-compatibility/2006">
          <mc:Choice Requires="x14">
            <control shapeId="2708" r:id="rId500" name="Check Box 660">
              <controlPr defaultSize="0" autoFill="0" autoLine="0" autoPict="0">
                <anchor moveWithCells="1">
                  <from>
                    <xdr:col>10</xdr:col>
                    <xdr:colOff>647700</xdr:colOff>
                    <xdr:row>318</xdr:row>
                    <xdr:rowOff>25400</xdr:rowOff>
                  </from>
                  <to>
                    <xdr:col>10</xdr:col>
                    <xdr:colOff>889000</xdr:colOff>
                    <xdr:row>319</xdr:row>
                    <xdr:rowOff>63500</xdr:rowOff>
                  </to>
                </anchor>
              </controlPr>
            </control>
          </mc:Choice>
        </mc:AlternateContent>
        <mc:AlternateContent xmlns:mc="http://schemas.openxmlformats.org/markup-compatibility/2006">
          <mc:Choice Requires="x14">
            <control shapeId="2709" r:id="rId501" name="Check Box 661">
              <controlPr defaultSize="0" autoFill="0" autoLine="0" autoPict="0">
                <anchor moveWithCells="1">
                  <from>
                    <xdr:col>11</xdr:col>
                    <xdr:colOff>660400</xdr:colOff>
                    <xdr:row>318</xdr:row>
                    <xdr:rowOff>25400</xdr:rowOff>
                  </from>
                  <to>
                    <xdr:col>11</xdr:col>
                    <xdr:colOff>889000</xdr:colOff>
                    <xdr:row>319</xdr:row>
                    <xdr:rowOff>25400</xdr:rowOff>
                  </to>
                </anchor>
              </controlPr>
            </control>
          </mc:Choice>
        </mc:AlternateContent>
        <mc:AlternateContent xmlns:mc="http://schemas.openxmlformats.org/markup-compatibility/2006">
          <mc:Choice Requires="x14">
            <control shapeId="2710" r:id="rId502" name="Check Box 662">
              <controlPr defaultSize="0" autoFill="0" autoLine="0" autoPict="0">
                <anchor moveWithCells="1">
                  <from>
                    <xdr:col>12</xdr:col>
                    <xdr:colOff>673100</xdr:colOff>
                    <xdr:row>318</xdr:row>
                    <xdr:rowOff>25400</xdr:rowOff>
                  </from>
                  <to>
                    <xdr:col>13</xdr:col>
                    <xdr:colOff>25400</xdr:colOff>
                    <xdr:row>319</xdr:row>
                    <xdr:rowOff>63500</xdr:rowOff>
                  </to>
                </anchor>
              </controlPr>
            </control>
          </mc:Choice>
        </mc:AlternateContent>
        <mc:AlternateContent xmlns:mc="http://schemas.openxmlformats.org/markup-compatibility/2006">
          <mc:Choice Requires="x14">
            <control shapeId="2711" r:id="rId503" name="Check Box 663">
              <controlPr defaultSize="0" autoFill="0" autoLine="0" autoPict="0">
                <anchor moveWithCells="1">
                  <from>
                    <xdr:col>13</xdr:col>
                    <xdr:colOff>673100</xdr:colOff>
                    <xdr:row>318</xdr:row>
                    <xdr:rowOff>25400</xdr:rowOff>
                  </from>
                  <to>
                    <xdr:col>14</xdr:col>
                    <xdr:colOff>25400</xdr:colOff>
                    <xdr:row>319</xdr:row>
                    <xdr:rowOff>63500</xdr:rowOff>
                  </to>
                </anchor>
              </controlPr>
            </control>
          </mc:Choice>
        </mc:AlternateContent>
        <mc:AlternateContent xmlns:mc="http://schemas.openxmlformats.org/markup-compatibility/2006">
          <mc:Choice Requires="x14">
            <control shapeId="2712" r:id="rId504" name="Check Box 664">
              <controlPr defaultSize="0" autoFill="0" autoLine="0" autoPict="0">
                <anchor moveWithCells="1">
                  <from>
                    <xdr:col>14</xdr:col>
                    <xdr:colOff>673100</xdr:colOff>
                    <xdr:row>318</xdr:row>
                    <xdr:rowOff>25400</xdr:rowOff>
                  </from>
                  <to>
                    <xdr:col>15</xdr:col>
                    <xdr:colOff>25400</xdr:colOff>
                    <xdr:row>319</xdr:row>
                    <xdr:rowOff>25400</xdr:rowOff>
                  </to>
                </anchor>
              </controlPr>
            </control>
          </mc:Choice>
        </mc:AlternateContent>
        <mc:AlternateContent xmlns:mc="http://schemas.openxmlformats.org/markup-compatibility/2006">
          <mc:Choice Requires="x14">
            <control shapeId="2713" r:id="rId505" name="Check Box 665">
              <controlPr defaultSize="0" autoFill="0" autoLine="0" autoPict="0">
                <anchor moveWithCells="1">
                  <from>
                    <xdr:col>15</xdr:col>
                    <xdr:colOff>673100</xdr:colOff>
                    <xdr:row>318</xdr:row>
                    <xdr:rowOff>25400</xdr:rowOff>
                  </from>
                  <to>
                    <xdr:col>16</xdr:col>
                    <xdr:colOff>25400</xdr:colOff>
                    <xdr:row>319</xdr:row>
                    <xdr:rowOff>63500</xdr:rowOff>
                  </to>
                </anchor>
              </controlPr>
            </control>
          </mc:Choice>
        </mc:AlternateContent>
        <mc:AlternateContent xmlns:mc="http://schemas.openxmlformats.org/markup-compatibility/2006">
          <mc:Choice Requires="x14">
            <control shapeId="2714" r:id="rId506" name="Check Box 666">
              <controlPr defaultSize="0" print="0" autoFill="0" autoLine="0" autoPict="0">
                <anchor moveWithCells="1">
                  <from>
                    <xdr:col>7</xdr:col>
                    <xdr:colOff>419100</xdr:colOff>
                    <xdr:row>317</xdr:row>
                    <xdr:rowOff>0</xdr:rowOff>
                  </from>
                  <to>
                    <xdr:col>8</xdr:col>
                    <xdr:colOff>177800</xdr:colOff>
                    <xdr:row>318</xdr:row>
                    <xdr:rowOff>63500</xdr:rowOff>
                  </to>
                </anchor>
              </controlPr>
            </control>
          </mc:Choice>
        </mc:AlternateContent>
        <mc:AlternateContent xmlns:mc="http://schemas.openxmlformats.org/markup-compatibility/2006">
          <mc:Choice Requires="x14">
            <control shapeId="2717" r:id="rId507" name="Check Box 669">
              <controlPr locked="0" defaultSize="0" autoFill="0" autoLine="0" autoPict="0">
                <anchor moveWithCells="1">
                  <from>
                    <xdr:col>7</xdr:col>
                    <xdr:colOff>419100</xdr:colOff>
                    <xdr:row>324</xdr:row>
                    <xdr:rowOff>0</xdr:rowOff>
                  </from>
                  <to>
                    <xdr:col>8</xdr:col>
                    <xdr:colOff>177800</xdr:colOff>
                    <xdr:row>325</xdr:row>
                    <xdr:rowOff>63500</xdr:rowOff>
                  </to>
                </anchor>
              </controlPr>
            </control>
          </mc:Choice>
        </mc:AlternateContent>
        <mc:AlternateContent xmlns:mc="http://schemas.openxmlformats.org/markup-compatibility/2006">
          <mc:Choice Requires="x14">
            <control shapeId="2718" r:id="rId508" name="Check Box 670">
              <controlPr defaultSize="0" autoFill="0" autoLine="0" autoPict="0">
                <anchor moveWithCells="1">
                  <from>
                    <xdr:col>9</xdr:col>
                    <xdr:colOff>673100</xdr:colOff>
                    <xdr:row>326</xdr:row>
                    <xdr:rowOff>25400</xdr:rowOff>
                  </from>
                  <to>
                    <xdr:col>10</xdr:col>
                    <xdr:colOff>25400</xdr:colOff>
                    <xdr:row>327</xdr:row>
                    <xdr:rowOff>63500</xdr:rowOff>
                  </to>
                </anchor>
              </controlPr>
            </control>
          </mc:Choice>
        </mc:AlternateContent>
        <mc:AlternateContent xmlns:mc="http://schemas.openxmlformats.org/markup-compatibility/2006">
          <mc:Choice Requires="x14">
            <control shapeId="2719" r:id="rId509" name="Check Box 671">
              <controlPr defaultSize="0" autoFill="0" autoLine="0" autoPict="0">
                <anchor moveWithCells="1">
                  <from>
                    <xdr:col>10</xdr:col>
                    <xdr:colOff>647700</xdr:colOff>
                    <xdr:row>326</xdr:row>
                    <xdr:rowOff>25400</xdr:rowOff>
                  </from>
                  <to>
                    <xdr:col>10</xdr:col>
                    <xdr:colOff>889000</xdr:colOff>
                    <xdr:row>327</xdr:row>
                    <xdr:rowOff>63500</xdr:rowOff>
                  </to>
                </anchor>
              </controlPr>
            </control>
          </mc:Choice>
        </mc:AlternateContent>
        <mc:AlternateContent xmlns:mc="http://schemas.openxmlformats.org/markup-compatibility/2006">
          <mc:Choice Requires="x14">
            <control shapeId="2720" r:id="rId510" name="Check Box 672">
              <controlPr defaultSize="0" autoFill="0" autoLine="0" autoPict="0">
                <anchor moveWithCells="1">
                  <from>
                    <xdr:col>11</xdr:col>
                    <xdr:colOff>660400</xdr:colOff>
                    <xdr:row>326</xdr:row>
                    <xdr:rowOff>25400</xdr:rowOff>
                  </from>
                  <to>
                    <xdr:col>11</xdr:col>
                    <xdr:colOff>889000</xdr:colOff>
                    <xdr:row>327</xdr:row>
                    <xdr:rowOff>25400</xdr:rowOff>
                  </to>
                </anchor>
              </controlPr>
            </control>
          </mc:Choice>
        </mc:AlternateContent>
        <mc:AlternateContent xmlns:mc="http://schemas.openxmlformats.org/markup-compatibility/2006">
          <mc:Choice Requires="x14">
            <control shapeId="2721" r:id="rId511" name="Check Box 673">
              <controlPr defaultSize="0" autoFill="0" autoLine="0" autoPict="0">
                <anchor moveWithCells="1">
                  <from>
                    <xdr:col>12</xdr:col>
                    <xdr:colOff>673100</xdr:colOff>
                    <xdr:row>326</xdr:row>
                    <xdr:rowOff>25400</xdr:rowOff>
                  </from>
                  <to>
                    <xdr:col>13</xdr:col>
                    <xdr:colOff>25400</xdr:colOff>
                    <xdr:row>327</xdr:row>
                    <xdr:rowOff>63500</xdr:rowOff>
                  </to>
                </anchor>
              </controlPr>
            </control>
          </mc:Choice>
        </mc:AlternateContent>
        <mc:AlternateContent xmlns:mc="http://schemas.openxmlformats.org/markup-compatibility/2006">
          <mc:Choice Requires="x14">
            <control shapeId="2722" r:id="rId512" name="Check Box 674">
              <controlPr defaultSize="0" autoFill="0" autoLine="0" autoPict="0">
                <anchor moveWithCells="1">
                  <from>
                    <xdr:col>13</xdr:col>
                    <xdr:colOff>673100</xdr:colOff>
                    <xdr:row>326</xdr:row>
                    <xdr:rowOff>25400</xdr:rowOff>
                  </from>
                  <to>
                    <xdr:col>14</xdr:col>
                    <xdr:colOff>25400</xdr:colOff>
                    <xdr:row>327</xdr:row>
                    <xdr:rowOff>63500</xdr:rowOff>
                  </to>
                </anchor>
              </controlPr>
            </control>
          </mc:Choice>
        </mc:AlternateContent>
        <mc:AlternateContent xmlns:mc="http://schemas.openxmlformats.org/markup-compatibility/2006">
          <mc:Choice Requires="x14">
            <control shapeId="2723" r:id="rId513" name="Check Box 675">
              <controlPr defaultSize="0" autoFill="0" autoLine="0" autoPict="0">
                <anchor moveWithCells="1">
                  <from>
                    <xdr:col>14</xdr:col>
                    <xdr:colOff>673100</xdr:colOff>
                    <xdr:row>326</xdr:row>
                    <xdr:rowOff>25400</xdr:rowOff>
                  </from>
                  <to>
                    <xdr:col>15</xdr:col>
                    <xdr:colOff>25400</xdr:colOff>
                    <xdr:row>327</xdr:row>
                    <xdr:rowOff>25400</xdr:rowOff>
                  </to>
                </anchor>
              </controlPr>
            </control>
          </mc:Choice>
        </mc:AlternateContent>
        <mc:AlternateContent xmlns:mc="http://schemas.openxmlformats.org/markup-compatibility/2006">
          <mc:Choice Requires="x14">
            <control shapeId="2724" r:id="rId514" name="Check Box 676">
              <controlPr defaultSize="0" autoFill="0" autoLine="0" autoPict="0">
                <anchor moveWithCells="1">
                  <from>
                    <xdr:col>15</xdr:col>
                    <xdr:colOff>673100</xdr:colOff>
                    <xdr:row>326</xdr:row>
                    <xdr:rowOff>25400</xdr:rowOff>
                  </from>
                  <to>
                    <xdr:col>16</xdr:col>
                    <xdr:colOff>25400</xdr:colOff>
                    <xdr:row>327</xdr:row>
                    <xdr:rowOff>63500</xdr:rowOff>
                  </to>
                </anchor>
              </controlPr>
            </control>
          </mc:Choice>
        </mc:AlternateContent>
        <mc:AlternateContent xmlns:mc="http://schemas.openxmlformats.org/markup-compatibility/2006">
          <mc:Choice Requires="x14">
            <control shapeId="2725" r:id="rId515" name="Check Box 677">
              <controlPr defaultSize="0" print="0" autoFill="0" autoLine="0" autoPict="0">
                <anchor moveWithCells="1">
                  <from>
                    <xdr:col>7</xdr:col>
                    <xdr:colOff>419100</xdr:colOff>
                    <xdr:row>325</xdr:row>
                    <xdr:rowOff>0</xdr:rowOff>
                  </from>
                  <to>
                    <xdr:col>8</xdr:col>
                    <xdr:colOff>177800</xdr:colOff>
                    <xdr:row>326</xdr:row>
                    <xdr:rowOff>63500</xdr:rowOff>
                  </to>
                </anchor>
              </controlPr>
            </control>
          </mc:Choice>
        </mc:AlternateContent>
        <mc:AlternateContent xmlns:mc="http://schemas.openxmlformats.org/markup-compatibility/2006">
          <mc:Choice Requires="x14">
            <control shapeId="2726" r:id="rId516" name="Check Box 678">
              <controlPr locked="0" defaultSize="0" autoFill="0" autoLine="0" autoPict="0">
                <anchor moveWithCells="1">
                  <from>
                    <xdr:col>7</xdr:col>
                    <xdr:colOff>419100</xdr:colOff>
                    <xdr:row>324</xdr:row>
                    <xdr:rowOff>0</xdr:rowOff>
                  </from>
                  <to>
                    <xdr:col>8</xdr:col>
                    <xdr:colOff>177800</xdr:colOff>
                    <xdr:row>325</xdr:row>
                    <xdr:rowOff>63500</xdr:rowOff>
                  </to>
                </anchor>
              </controlPr>
            </control>
          </mc:Choice>
        </mc:AlternateContent>
        <mc:AlternateContent xmlns:mc="http://schemas.openxmlformats.org/markup-compatibility/2006">
          <mc:Choice Requires="x14">
            <control shapeId="2727" r:id="rId517" name="Check Box 679">
              <controlPr defaultSize="0" autoFill="0" autoLine="0" autoPict="0">
                <anchor moveWithCells="1">
                  <from>
                    <xdr:col>9</xdr:col>
                    <xdr:colOff>673100</xdr:colOff>
                    <xdr:row>326</xdr:row>
                    <xdr:rowOff>25400</xdr:rowOff>
                  </from>
                  <to>
                    <xdr:col>10</xdr:col>
                    <xdr:colOff>25400</xdr:colOff>
                    <xdr:row>327</xdr:row>
                    <xdr:rowOff>63500</xdr:rowOff>
                  </to>
                </anchor>
              </controlPr>
            </control>
          </mc:Choice>
        </mc:AlternateContent>
        <mc:AlternateContent xmlns:mc="http://schemas.openxmlformats.org/markup-compatibility/2006">
          <mc:Choice Requires="x14">
            <control shapeId="2728" r:id="rId518" name="Check Box 680">
              <controlPr defaultSize="0" autoFill="0" autoLine="0" autoPict="0">
                <anchor moveWithCells="1">
                  <from>
                    <xdr:col>10</xdr:col>
                    <xdr:colOff>647700</xdr:colOff>
                    <xdr:row>326</xdr:row>
                    <xdr:rowOff>25400</xdr:rowOff>
                  </from>
                  <to>
                    <xdr:col>10</xdr:col>
                    <xdr:colOff>889000</xdr:colOff>
                    <xdr:row>327</xdr:row>
                    <xdr:rowOff>63500</xdr:rowOff>
                  </to>
                </anchor>
              </controlPr>
            </control>
          </mc:Choice>
        </mc:AlternateContent>
        <mc:AlternateContent xmlns:mc="http://schemas.openxmlformats.org/markup-compatibility/2006">
          <mc:Choice Requires="x14">
            <control shapeId="2729" r:id="rId519" name="Check Box 681">
              <controlPr defaultSize="0" autoFill="0" autoLine="0" autoPict="0">
                <anchor moveWithCells="1">
                  <from>
                    <xdr:col>11</xdr:col>
                    <xdr:colOff>660400</xdr:colOff>
                    <xdr:row>326</xdr:row>
                    <xdr:rowOff>25400</xdr:rowOff>
                  </from>
                  <to>
                    <xdr:col>11</xdr:col>
                    <xdr:colOff>889000</xdr:colOff>
                    <xdr:row>327</xdr:row>
                    <xdr:rowOff>25400</xdr:rowOff>
                  </to>
                </anchor>
              </controlPr>
            </control>
          </mc:Choice>
        </mc:AlternateContent>
        <mc:AlternateContent xmlns:mc="http://schemas.openxmlformats.org/markup-compatibility/2006">
          <mc:Choice Requires="x14">
            <control shapeId="2730" r:id="rId520" name="Check Box 682">
              <controlPr defaultSize="0" autoFill="0" autoLine="0" autoPict="0">
                <anchor moveWithCells="1">
                  <from>
                    <xdr:col>12</xdr:col>
                    <xdr:colOff>673100</xdr:colOff>
                    <xdr:row>326</xdr:row>
                    <xdr:rowOff>25400</xdr:rowOff>
                  </from>
                  <to>
                    <xdr:col>13</xdr:col>
                    <xdr:colOff>25400</xdr:colOff>
                    <xdr:row>327</xdr:row>
                    <xdr:rowOff>63500</xdr:rowOff>
                  </to>
                </anchor>
              </controlPr>
            </control>
          </mc:Choice>
        </mc:AlternateContent>
        <mc:AlternateContent xmlns:mc="http://schemas.openxmlformats.org/markup-compatibility/2006">
          <mc:Choice Requires="x14">
            <control shapeId="2731" r:id="rId521" name="Check Box 683">
              <controlPr defaultSize="0" autoFill="0" autoLine="0" autoPict="0">
                <anchor moveWithCells="1">
                  <from>
                    <xdr:col>13</xdr:col>
                    <xdr:colOff>673100</xdr:colOff>
                    <xdr:row>326</xdr:row>
                    <xdr:rowOff>25400</xdr:rowOff>
                  </from>
                  <to>
                    <xdr:col>14</xdr:col>
                    <xdr:colOff>25400</xdr:colOff>
                    <xdr:row>327</xdr:row>
                    <xdr:rowOff>63500</xdr:rowOff>
                  </to>
                </anchor>
              </controlPr>
            </control>
          </mc:Choice>
        </mc:AlternateContent>
        <mc:AlternateContent xmlns:mc="http://schemas.openxmlformats.org/markup-compatibility/2006">
          <mc:Choice Requires="x14">
            <control shapeId="2732" r:id="rId522" name="Check Box 684">
              <controlPr defaultSize="0" autoFill="0" autoLine="0" autoPict="0">
                <anchor moveWithCells="1">
                  <from>
                    <xdr:col>14</xdr:col>
                    <xdr:colOff>673100</xdr:colOff>
                    <xdr:row>326</xdr:row>
                    <xdr:rowOff>25400</xdr:rowOff>
                  </from>
                  <to>
                    <xdr:col>15</xdr:col>
                    <xdr:colOff>25400</xdr:colOff>
                    <xdr:row>327</xdr:row>
                    <xdr:rowOff>25400</xdr:rowOff>
                  </to>
                </anchor>
              </controlPr>
            </control>
          </mc:Choice>
        </mc:AlternateContent>
        <mc:AlternateContent xmlns:mc="http://schemas.openxmlformats.org/markup-compatibility/2006">
          <mc:Choice Requires="x14">
            <control shapeId="2733" r:id="rId523" name="Check Box 685">
              <controlPr defaultSize="0" autoFill="0" autoLine="0" autoPict="0">
                <anchor moveWithCells="1">
                  <from>
                    <xdr:col>15</xdr:col>
                    <xdr:colOff>673100</xdr:colOff>
                    <xdr:row>326</xdr:row>
                    <xdr:rowOff>25400</xdr:rowOff>
                  </from>
                  <to>
                    <xdr:col>16</xdr:col>
                    <xdr:colOff>25400</xdr:colOff>
                    <xdr:row>327</xdr:row>
                    <xdr:rowOff>63500</xdr:rowOff>
                  </to>
                </anchor>
              </controlPr>
            </control>
          </mc:Choice>
        </mc:AlternateContent>
        <mc:AlternateContent xmlns:mc="http://schemas.openxmlformats.org/markup-compatibility/2006">
          <mc:Choice Requires="x14">
            <control shapeId="2734" r:id="rId524" name="Check Box 686">
              <controlPr defaultSize="0" print="0" autoFill="0" autoLine="0" autoPict="0">
                <anchor moveWithCells="1">
                  <from>
                    <xdr:col>7</xdr:col>
                    <xdr:colOff>419100</xdr:colOff>
                    <xdr:row>325</xdr:row>
                    <xdr:rowOff>0</xdr:rowOff>
                  </from>
                  <to>
                    <xdr:col>8</xdr:col>
                    <xdr:colOff>177800</xdr:colOff>
                    <xdr:row>326</xdr:row>
                    <xdr:rowOff>63500</xdr:rowOff>
                  </to>
                </anchor>
              </controlPr>
            </control>
          </mc:Choice>
        </mc:AlternateContent>
        <mc:AlternateContent xmlns:mc="http://schemas.openxmlformats.org/markup-compatibility/2006">
          <mc:Choice Requires="x14">
            <control shapeId="2736" r:id="rId525" name="Check Box 688">
              <controlPr locked="0" defaultSize="0" autoFill="0" autoLine="0" autoPict="0">
                <anchor moveWithCells="1">
                  <from>
                    <xdr:col>7</xdr:col>
                    <xdr:colOff>419100</xdr:colOff>
                    <xdr:row>332</xdr:row>
                    <xdr:rowOff>0</xdr:rowOff>
                  </from>
                  <to>
                    <xdr:col>8</xdr:col>
                    <xdr:colOff>177800</xdr:colOff>
                    <xdr:row>333</xdr:row>
                    <xdr:rowOff>63500</xdr:rowOff>
                  </to>
                </anchor>
              </controlPr>
            </control>
          </mc:Choice>
        </mc:AlternateContent>
        <mc:AlternateContent xmlns:mc="http://schemas.openxmlformats.org/markup-compatibility/2006">
          <mc:Choice Requires="x14">
            <control shapeId="2737" r:id="rId526" name="Check Box 689">
              <controlPr defaultSize="0" autoFill="0" autoLine="0" autoPict="0">
                <anchor moveWithCells="1">
                  <from>
                    <xdr:col>9</xdr:col>
                    <xdr:colOff>673100</xdr:colOff>
                    <xdr:row>334</xdr:row>
                    <xdr:rowOff>25400</xdr:rowOff>
                  </from>
                  <to>
                    <xdr:col>10</xdr:col>
                    <xdr:colOff>25400</xdr:colOff>
                    <xdr:row>335</xdr:row>
                    <xdr:rowOff>63500</xdr:rowOff>
                  </to>
                </anchor>
              </controlPr>
            </control>
          </mc:Choice>
        </mc:AlternateContent>
        <mc:AlternateContent xmlns:mc="http://schemas.openxmlformats.org/markup-compatibility/2006">
          <mc:Choice Requires="x14">
            <control shapeId="2738" r:id="rId527" name="Check Box 690">
              <controlPr defaultSize="0" autoFill="0" autoLine="0" autoPict="0">
                <anchor moveWithCells="1">
                  <from>
                    <xdr:col>10</xdr:col>
                    <xdr:colOff>647700</xdr:colOff>
                    <xdr:row>334</xdr:row>
                    <xdr:rowOff>25400</xdr:rowOff>
                  </from>
                  <to>
                    <xdr:col>10</xdr:col>
                    <xdr:colOff>889000</xdr:colOff>
                    <xdr:row>335</xdr:row>
                    <xdr:rowOff>63500</xdr:rowOff>
                  </to>
                </anchor>
              </controlPr>
            </control>
          </mc:Choice>
        </mc:AlternateContent>
        <mc:AlternateContent xmlns:mc="http://schemas.openxmlformats.org/markup-compatibility/2006">
          <mc:Choice Requires="x14">
            <control shapeId="2739" r:id="rId528" name="Check Box 691">
              <controlPr defaultSize="0" autoFill="0" autoLine="0" autoPict="0">
                <anchor moveWithCells="1">
                  <from>
                    <xdr:col>11</xdr:col>
                    <xdr:colOff>660400</xdr:colOff>
                    <xdr:row>334</xdr:row>
                    <xdr:rowOff>25400</xdr:rowOff>
                  </from>
                  <to>
                    <xdr:col>11</xdr:col>
                    <xdr:colOff>889000</xdr:colOff>
                    <xdr:row>335</xdr:row>
                    <xdr:rowOff>25400</xdr:rowOff>
                  </to>
                </anchor>
              </controlPr>
            </control>
          </mc:Choice>
        </mc:AlternateContent>
        <mc:AlternateContent xmlns:mc="http://schemas.openxmlformats.org/markup-compatibility/2006">
          <mc:Choice Requires="x14">
            <control shapeId="2740" r:id="rId529" name="Check Box 692">
              <controlPr defaultSize="0" autoFill="0" autoLine="0" autoPict="0">
                <anchor moveWithCells="1">
                  <from>
                    <xdr:col>12</xdr:col>
                    <xdr:colOff>673100</xdr:colOff>
                    <xdr:row>334</xdr:row>
                    <xdr:rowOff>25400</xdr:rowOff>
                  </from>
                  <to>
                    <xdr:col>13</xdr:col>
                    <xdr:colOff>25400</xdr:colOff>
                    <xdr:row>335</xdr:row>
                    <xdr:rowOff>63500</xdr:rowOff>
                  </to>
                </anchor>
              </controlPr>
            </control>
          </mc:Choice>
        </mc:AlternateContent>
        <mc:AlternateContent xmlns:mc="http://schemas.openxmlformats.org/markup-compatibility/2006">
          <mc:Choice Requires="x14">
            <control shapeId="2741" r:id="rId530" name="Check Box 693">
              <controlPr defaultSize="0" autoFill="0" autoLine="0" autoPict="0">
                <anchor moveWithCells="1">
                  <from>
                    <xdr:col>13</xdr:col>
                    <xdr:colOff>673100</xdr:colOff>
                    <xdr:row>334</xdr:row>
                    <xdr:rowOff>25400</xdr:rowOff>
                  </from>
                  <to>
                    <xdr:col>14</xdr:col>
                    <xdr:colOff>25400</xdr:colOff>
                    <xdr:row>335</xdr:row>
                    <xdr:rowOff>63500</xdr:rowOff>
                  </to>
                </anchor>
              </controlPr>
            </control>
          </mc:Choice>
        </mc:AlternateContent>
        <mc:AlternateContent xmlns:mc="http://schemas.openxmlformats.org/markup-compatibility/2006">
          <mc:Choice Requires="x14">
            <control shapeId="2742" r:id="rId531" name="Check Box 694">
              <controlPr defaultSize="0" autoFill="0" autoLine="0" autoPict="0">
                <anchor moveWithCells="1">
                  <from>
                    <xdr:col>14</xdr:col>
                    <xdr:colOff>673100</xdr:colOff>
                    <xdr:row>334</xdr:row>
                    <xdr:rowOff>25400</xdr:rowOff>
                  </from>
                  <to>
                    <xdr:col>15</xdr:col>
                    <xdr:colOff>25400</xdr:colOff>
                    <xdr:row>335</xdr:row>
                    <xdr:rowOff>25400</xdr:rowOff>
                  </to>
                </anchor>
              </controlPr>
            </control>
          </mc:Choice>
        </mc:AlternateContent>
        <mc:AlternateContent xmlns:mc="http://schemas.openxmlformats.org/markup-compatibility/2006">
          <mc:Choice Requires="x14">
            <control shapeId="2743" r:id="rId532" name="Check Box 695">
              <controlPr defaultSize="0" autoFill="0" autoLine="0" autoPict="0">
                <anchor moveWithCells="1">
                  <from>
                    <xdr:col>15</xdr:col>
                    <xdr:colOff>673100</xdr:colOff>
                    <xdr:row>334</xdr:row>
                    <xdr:rowOff>25400</xdr:rowOff>
                  </from>
                  <to>
                    <xdr:col>16</xdr:col>
                    <xdr:colOff>25400</xdr:colOff>
                    <xdr:row>335</xdr:row>
                    <xdr:rowOff>63500</xdr:rowOff>
                  </to>
                </anchor>
              </controlPr>
            </control>
          </mc:Choice>
        </mc:AlternateContent>
        <mc:AlternateContent xmlns:mc="http://schemas.openxmlformats.org/markup-compatibility/2006">
          <mc:Choice Requires="x14">
            <control shapeId="2744" r:id="rId533" name="Check Box 696">
              <controlPr defaultSize="0" print="0" autoFill="0" autoLine="0" autoPict="0">
                <anchor moveWithCells="1">
                  <from>
                    <xdr:col>7</xdr:col>
                    <xdr:colOff>419100</xdr:colOff>
                    <xdr:row>333</xdr:row>
                    <xdr:rowOff>0</xdr:rowOff>
                  </from>
                  <to>
                    <xdr:col>8</xdr:col>
                    <xdr:colOff>177800</xdr:colOff>
                    <xdr:row>334</xdr:row>
                    <xdr:rowOff>63500</xdr:rowOff>
                  </to>
                </anchor>
              </controlPr>
            </control>
          </mc:Choice>
        </mc:AlternateContent>
        <mc:AlternateContent xmlns:mc="http://schemas.openxmlformats.org/markup-compatibility/2006">
          <mc:Choice Requires="x14">
            <control shapeId="2745" r:id="rId534" name="Check Box 697">
              <controlPr locked="0" defaultSize="0" autoFill="0" autoLine="0" autoPict="0">
                <anchor moveWithCells="1">
                  <from>
                    <xdr:col>7</xdr:col>
                    <xdr:colOff>419100</xdr:colOff>
                    <xdr:row>332</xdr:row>
                    <xdr:rowOff>0</xdr:rowOff>
                  </from>
                  <to>
                    <xdr:col>8</xdr:col>
                    <xdr:colOff>177800</xdr:colOff>
                    <xdr:row>333</xdr:row>
                    <xdr:rowOff>63500</xdr:rowOff>
                  </to>
                </anchor>
              </controlPr>
            </control>
          </mc:Choice>
        </mc:AlternateContent>
        <mc:AlternateContent xmlns:mc="http://schemas.openxmlformats.org/markup-compatibility/2006">
          <mc:Choice Requires="x14">
            <control shapeId="2746" r:id="rId535" name="Check Box 698">
              <controlPr defaultSize="0" autoFill="0" autoLine="0" autoPict="0">
                <anchor moveWithCells="1">
                  <from>
                    <xdr:col>9</xdr:col>
                    <xdr:colOff>673100</xdr:colOff>
                    <xdr:row>334</xdr:row>
                    <xdr:rowOff>25400</xdr:rowOff>
                  </from>
                  <to>
                    <xdr:col>10</xdr:col>
                    <xdr:colOff>25400</xdr:colOff>
                    <xdr:row>335</xdr:row>
                    <xdr:rowOff>63500</xdr:rowOff>
                  </to>
                </anchor>
              </controlPr>
            </control>
          </mc:Choice>
        </mc:AlternateContent>
        <mc:AlternateContent xmlns:mc="http://schemas.openxmlformats.org/markup-compatibility/2006">
          <mc:Choice Requires="x14">
            <control shapeId="2747" r:id="rId536" name="Check Box 699">
              <controlPr defaultSize="0" autoFill="0" autoLine="0" autoPict="0">
                <anchor moveWithCells="1">
                  <from>
                    <xdr:col>10</xdr:col>
                    <xdr:colOff>647700</xdr:colOff>
                    <xdr:row>334</xdr:row>
                    <xdr:rowOff>25400</xdr:rowOff>
                  </from>
                  <to>
                    <xdr:col>10</xdr:col>
                    <xdr:colOff>889000</xdr:colOff>
                    <xdr:row>335</xdr:row>
                    <xdr:rowOff>63500</xdr:rowOff>
                  </to>
                </anchor>
              </controlPr>
            </control>
          </mc:Choice>
        </mc:AlternateContent>
        <mc:AlternateContent xmlns:mc="http://schemas.openxmlformats.org/markup-compatibility/2006">
          <mc:Choice Requires="x14">
            <control shapeId="2748" r:id="rId537" name="Check Box 700">
              <controlPr defaultSize="0" autoFill="0" autoLine="0" autoPict="0">
                <anchor moveWithCells="1">
                  <from>
                    <xdr:col>11</xdr:col>
                    <xdr:colOff>660400</xdr:colOff>
                    <xdr:row>334</xdr:row>
                    <xdr:rowOff>25400</xdr:rowOff>
                  </from>
                  <to>
                    <xdr:col>11</xdr:col>
                    <xdr:colOff>889000</xdr:colOff>
                    <xdr:row>335</xdr:row>
                    <xdr:rowOff>25400</xdr:rowOff>
                  </to>
                </anchor>
              </controlPr>
            </control>
          </mc:Choice>
        </mc:AlternateContent>
        <mc:AlternateContent xmlns:mc="http://schemas.openxmlformats.org/markup-compatibility/2006">
          <mc:Choice Requires="x14">
            <control shapeId="2749" r:id="rId538" name="Check Box 701">
              <controlPr defaultSize="0" autoFill="0" autoLine="0" autoPict="0">
                <anchor moveWithCells="1">
                  <from>
                    <xdr:col>12</xdr:col>
                    <xdr:colOff>673100</xdr:colOff>
                    <xdr:row>334</xdr:row>
                    <xdr:rowOff>25400</xdr:rowOff>
                  </from>
                  <to>
                    <xdr:col>13</xdr:col>
                    <xdr:colOff>25400</xdr:colOff>
                    <xdr:row>335</xdr:row>
                    <xdr:rowOff>63500</xdr:rowOff>
                  </to>
                </anchor>
              </controlPr>
            </control>
          </mc:Choice>
        </mc:AlternateContent>
        <mc:AlternateContent xmlns:mc="http://schemas.openxmlformats.org/markup-compatibility/2006">
          <mc:Choice Requires="x14">
            <control shapeId="2750" r:id="rId539" name="Check Box 702">
              <controlPr defaultSize="0" autoFill="0" autoLine="0" autoPict="0">
                <anchor moveWithCells="1">
                  <from>
                    <xdr:col>13</xdr:col>
                    <xdr:colOff>673100</xdr:colOff>
                    <xdr:row>334</xdr:row>
                    <xdr:rowOff>25400</xdr:rowOff>
                  </from>
                  <to>
                    <xdr:col>14</xdr:col>
                    <xdr:colOff>25400</xdr:colOff>
                    <xdr:row>335</xdr:row>
                    <xdr:rowOff>63500</xdr:rowOff>
                  </to>
                </anchor>
              </controlPr>
            </control>
          </mc:Choice>
        </mc:AlternateContent>
        <mc:AlternateContent xmlns:mc="http://schemas.openxmlformats.org/markup-compatibility/2006">
          <mc:Choice Requires="x14">
            <control shapeId="2751" r:id="rId540" name="Check Box 703">
              <controlPr defaultSize="0" autoFill="0" autoLine="0" autoPict="0">
                <anchor moveWithCells="1">
                  <from>
                    <xdr:col>14</xdr:col>
                    <xdr:colOff>673100</xdr:colOff>
                    <xdr:row>334</xdr:row>
                    <xdr:rowOff>25400</xdr:rowOff>
                  </from>
                  <to>
                    <xdr:col>15</xdr:col>
                    <xdr:colOff>25400</xdr:colOff>
                    <xdr:row>335</xdr:row>
                    <xdr:rowOff>25400</xdr:rowOff>
                  </to>
                </anchor>
              </controlPr>
            </control>
          </mc:Choice>
        </mc:AlternateContent>
        <mc:AlternateContent xmlns:mc="http://schemas.openxmlformats.org/markup-compatibility/2006">
          <mc:Choice Requires="x14">
            <control shapeId="2752" r:id="rId541" name="Check Box 704">
              <controlPr defaultSize="0" autoFill="0" autoLine="0" autoPict="0">
                <anchor moveWithCells="1">
                  <from>
                    <xdr:col>15</xdr:col>
                    <xdr:colOff>673100</xdr:colOff>
                    <xdr:row>334</xdr:row>
                    <xdr:rowOff>25400</xdr:rowOff>
                  </from>
                  <to>
                    <xdr:col>16</xdr:col>
                    <xdr:colOff>25400</xdr:colOff>
                    <xdr:row>335</xdr:row>
                    <xdr:rowOff>63500</xdr:rowOff>
                  </to>
                </anchor>
              </controlPr>
            </control>
          </mc:Choice>
        </mc:AlternateContent>
        <mc:AlternateContent xmlns:mc="http://schemas.openxmlformats.org/markup-compatibility/2006">
          <mc:Choice Requires="x14">
            <control shapeId="2753" r:id="rId542" name="Check Box 705">
              <controlPr defaultSize="0" print="0" autoFill="0" autoLine="0" autoPict="0">
                <anchor moveWithCells="1">
                  <from>
                    <xdr:col>7</xdr:col>
                    <xdr:colOff>419100</xdr:colOff>
                    <xdr:row>333</xdr:row>
                    <xdr:rowOff>0</xdr:rowOff>
                  </from>
                  <to>
                    <xdr:col>8</xdr:col>
                    <xdr:colOff>177800</xdr:colOff>
                    <xdr:row>334</xdr:row>
                    <xdr:rowOff>63500</xdr:rowOff>
                  </to>
                </anchor>
              </controlPr>
            </control>
          </mc:Choice>
        </mc:AlternateContent>
        <mc:AlternateContent xmlns:mc="http://schemas.openxmlformats.org/markup-compatibility/2006">
          <mc:Choice Requires="x14">
            <control shapeId="2756" r:id="rId543" name="Check Box 708">
              <controlPr locked="0" defaultSize="0" autoFill="0" autoLine="0" autoPict="0">
                <anchor moveWithCells="1">
                  <from>
                    <xdr:col>7</xdr:col>
                    <xdr:colOff>419100</xdr:colOff>
                    <xdr:row>340</xdr:row>
                    <xdr:rowOff>0</xdr:rowOff>
                  </from>
                  <to>
                    <xdr:col>8</xdr:col>
                    <xdr:colOff>177800</xdr:colOff>
                    <xdr:row>341</xdr:row>
                    <xdr:rowOff>63500</xdr:rowOff>
                  </to>
                </anchor>
              </controlPr>
            </control>
          </mc:Choice>
        </mc:AlternateContent>
        <mc:AlternateContent xmlns:mc="http://schemas.openxmlformats.org/markup-compatibility/2006">
          <mc:Choice Requires="x14">
            <control shapeId="2757" r:id="rId544" name="Check Box 709">
              <controlPr defaultSize="0" autoFill="0" autoLine="0" autoPict="0">
                <anchor moveWithCells="1">
                  <from>
                    <xdr:col>9</xdr:col>
                    <xdr:colOff>673100</xdr:colOff>
                    <xdr:row>342</xdr:row>
                    <xdr:rowOff>25400</xdr:rowOff>
                  </from>
                  <to>
                    <xdr:col>10</xdr:col>
                    <xdr:colOff>25400</xdr:colOff>
                    <xdr:row>343</xdr:row>
                    <xdr:rowOff>63500</xdr:rowOff>
                  </to>
                </anchor>
              </controlPr>
            </control>
          </mc:Choice>
        </mc:AlternateContent>
        <mc:AlternateContent xmlns:mc="http://schemas.openxmlformats.org/markup-compatibility/2006">
          <mc:Choice Requires="x14">
            <control shapeId="2758" r:id="rId545" name="Check Box 710">
              <controlPr defaultSize="0" autoFill="0" autoLine="0" autoPict="0">
                <anchor moveWithCells="1">
                  <from>
                    <xdr:col>10</xdr:col>
                    <xdr:colOff>647700</xdr:colOff>
                    <xdr:row>342</xdr:row>
                    <xdr:rowOff>25400</xdr:rowOff>
                  </from>
                  <to>
                    <xdr:col>10</xdr:col>
                    <xdr:colOff>889000</xdr:colOff>
                    <xdr:row>343</xdr:row>
                    <xdr:rowOff>63500</xdr:rowOff>
                  </to>
                </anchor>
              </controlPr>
            </control>
          </mc:Choice>
        </mc:AlternateContent>
        <mc:AlternateContent xmlns:mc="http://schemas.openxmlformats.org/markup-compatibility/2006">
          <mc:Choice Requires="x14">
            <control shapeId="2759" r:id="rId546" name="Check Box 711">
              <controlPr defaultSize="0" autoFill="0" autoLine="0" autoPict="0">
                <anchor moveWithCells="1">
                  <from>
                    <xdr:col>11</xdr:col>
                    <xdr:colOff>660400</xdr:colOff>
                    <xdr:row>342</xdr:row>
                    <xdr:rowOff>25400</xdr:rowOff>
                  </from>
                  <to>
                    <xdr:col>11</xdr:col>
                    <xdr:colOff>889000</xdr:colOff>
                    <xdr:row>343</xdr:row>
                    <xdr:rowOff>25400</xdr:rowOff>
                  </to>
                </anchor>
              </controlPr>
            </control>
          </mc:Choice>
        </mc:AlternateContent>
        <mc:AlternateContent xmlns:mc="http://schemas.openxmlformats.org/markup-compatibility/2006">
          <mc:Choice Requires="x14">
            <control shapeId="2760" r:id="rId547" name="Check Box 712">
              <controlPr defaultSize="0" autoFill="0" autoLine="0" autoPict="0">
                <anchor moveWithCells="1">
                  <from>
                    <xdr:col>12</xdr:col>
                    <xdr:colOff>673100</xdr:colOff>
                    <xdr:row>342</xdr:row>
                    <xdr:rowOff>25400</xdr:rowOff>
                  </from>
                  <to>
                    <xdr:col>13</xdr:col>
                    <xdr:colOff>25400</xdr:colOff>
                    <xdr:row>343</xdr:row>
                    <xdr:rowOff>63500</xdr:rowOff>
                  </to>
                </anchor>
              </controlPr>
            </control>
          </mc:Choice>
        </mc:AlternateContent>
        <mc:AlternateContent xmlns:mc="http://schemas.openxmlformats.org/markup-compatibility/2006">
          <mc:Choice Requires="x14">
            <control shapeId="2761" r:id="rId548" name="Check Box 713">
              <controlPr defaultSize="0" autoFill="0" autoLine="0" autoPict="0">
                <anchor moveWithCells="1">
                  <from>
                    <xdr:col>13</xdr:col>
                    <xdr:colOff>673100</xdr:colOff>
                    <xdr:row>342</xdr:row>
                    <xdr:rowOff>25400</xdr:rowOff>
                  </from>
                  <to>
                    <xdr:col>14</xdr:col>
                    <xdr:colOff>25400</xdr:colOff>
                    <xdr:row>343</xdr:row>
                    <xdr:rowOff>63500</xdr:rowOff>
                  </to>
                </anchor>
              </controlPr>
            </control>
          </mc:Choice>
        </mc:AlternateContent>
        <mc:AlternateContent xmlns:mc="http://schemas.openxmlformats.org/markup-compatibility/2006">
          <mc:Choice Requires="x14">
            <control shapeId="2762" r:id="rId549" name="Check Box 714">
              <controlPr defaultSize="0" autoFill="0" autoLine="0" autoPict="0">
                <anchor moveWithCells="1">
                  <from>
                    <xdr:col>14</xdr:col>
                    <xdr:colOff>673100</xdr:colOff>
                    <xdr:row>342</xdr:row>
                    <xdr:rowOff>25400</xdr:rowOff>
                  </from>
                  <to>
                    <xdr:col>15</xdr:col>
                    <xdr:colOff>25400</xdr:colOff>
                    <xdr:row>343</xdr:row>
                    <xdr:rowOff>25400</xdr:rowOff>
                  </to>
                </anchor>
              </controlPr>
            </control>
          </mc:Choice>
        </mc:AlternateContent>
        <mc:AlternateContent xmlns:mc="http://schemas.openxmlformats.org/markup-compatibility/2006">
          <mc:Choice Requires="x14">
            <control shapeId="2763" r:id="rId550" name="Check Box 715">
              <controlPr defaultSize="0" autoFill="0" autoLine="0" autoPict="0">
                <anchor moveWithCells="1">
                  <from>
                    <xdr:col>15</xdr:col>
                    <xdr:colOff>673100</xdr:colOff>
                    <xdr:row>342</xdr:row>
                    <xdr:rowOff>25400</xdr:rowOff>
                  </from>
                  <to>
                    <xdr:col>16</xdr:col>
                    <xdr:colOff>25400</xdr:colOff>
                    <xdr:row>343</xdr:row>
                    <xdr:rowOff>63500</xdr:rowOff>
                  </to>
                </anchor>
              </controlPr>
            </control>
          </mc:Choice>
        </mc:AlternateContent>
        <mc:AlternateContent xmlns:mc="http://schemas.openxmlformats.org/markup-compatibility/2006">
          <mc:Choice Requires="x14">
            <control shapeId="2764" r:id="rId551" name="Check Box 716">
              <controlPr defaultSize="0" print="0" autoFill="0" autoLine="0" autoPict="0">
                <anchor moveWithCells="1">
                  <from>
                    <xdr:col>7</xdr:col>
                    <xdr:colOff>419100</xdr:colOff>
                    <xdr:row>341</xdr:row>
                    <xdr:rowOff>0</xdr:rowOff>
                  </from>
                  <to>
                    <xdr:col>8</xdr:col>
                    <xdr:colOff>177800</xdr:colOff>
                    <xdr:row>342</xdr:row>
                    <xdr:rowOff>63500</xdr:rowOff>
                  </to>
                </anchor>
              </controlPr>
            </control>
          </mc:Choice>
        </mc:AlternateContent>
        <mc:AlternateContent xmlns:mc="http://schemas.openxmlformats.org/markup-compatibility/2006">
          <mc:Choice Requires="x14">
            <control shapeId="2765" r:id="rId552" name="Check Box 717">
              <controlPr locked="0" defaultSize="0" autoFill="0" autoLine="0" autoPict="0">
                <anchor moveWithCells="1">
                  <from>
                    <xdr:col>7</xdr:col>
                    <xdr:colOff>419100</xdr:colOff>
                    <xdr:row>340</xdr:row>
                    <xdr:rowOff>0</xdr:rowOff>
                  </from>
                  <to>
                    <xdr:col>8</xdr:col>
                    <xdr:colOff>177800</xdr:colOff>
                    <xdr:row>341</xdr:row>
                    <xdr:rowOff>63500</xdr:rowOff>
                  </to>
                </anchor>
              </controlPr>
            </control>
          </mc:Choice>
        </mc:AlternateContent>
        <mc:AlternateContent xmlns:mc="http://schemas.openxmlformats.org/markup-compatibility/2006">
          <mc:Choice Requires="x14">
            <control shapeId="2766" r:id="rId553" name="Check Box 718">
              <controlPr defaultSize="0" autoFill="0" autoLine="0" autoPict="0">
                <anchor moveWithCells="1">
                  <from>
                    <xdr:col>9</xdr:col>
                    <xdr:colOff>673100</xdr:colOff>
                    <xdr:row>342</xdr:row>
                    <xdr:rowOff>25400</xdr:rowOff>
                  </from>
                  <to>
                    <xdr:col>10</xdr:col>
                    <xdr:colOff>25400</xdr:colOff>
                    <xdr:row>343</xdr:row>
                    <xdr:rowOff>63500</xdr:rowOff>
                  </to>
                </anchor>
              </controlPr>
            </control>
          </mc:Choice>
        </mc:AlternateContent>
        <mc:AlternateContent xmlns:mc="http://schemas.openxmlformats.org/markup-compatibility/2006">
          <mc:Choice Requires="x14">
            <control shapeId="2767" r:id="rId554" name="Check Box 719">
              <controlPr defaultSize="0" autoFill="0" autoLine="0" autoPict="0">
                <anchor moveWithCells="1">
                  <from>
                    <xdr:col>10</xdr:col>
                    <xdr:colOff>647700</xdr:colOff>
                    <xdr:row>342</xdr:row>
                    <xdr:rowOff>25400</xdr:rowOff>
                  </from>
                  <to>
                    <xdr:col>10</xdr:col>
                    <xdr:colOff>889000</xdr:colOff>
                    <xdr:row>343</xdr:row>
                    <xdr:rowOff>63500</xdr:rowOff>
                  </to>
                </anchor>
              </controlPr>
            </control>
          </mc:Choice>
        </mc:AlternateContent>
        <mc:AlternateContent xmlns:mc="http://schemas.openxmlformats.org/markup-compatibility/2006">
          <mc:Choice Requires="x14">
            <control shapeId="2768" r:id="rId555" name="Check Box 720">
              <controlPr defaultSize="0" autoFill="0" autoLine="0" autoPict="0">
                <anchor moveWithCells="1">
                  <from>
                    <xdr:col>11</xdr:col>
                    <xdr:colOff>660400</xdr:colOff>
                    <xdr:row>342</xdr:row>
                    <xdr:rowOff>25400</xdr:rowOff>
                  </from>
                  <to>
                    <xdr:col>11</xdr:col>
                    <xdr:colOff>889000</xdr:colOff>
                    <xdr:row>343</xdr:row>
                    <xdr:rowOff>25400</xdr:rowOff>
                  </to>
                </anchor>
              </controlPr>
            </control>
          </mc:Choice>
        </mc:AlternateContent>
        <mc:AlternateContent xmlns:mc="http://schemas.openxmlformats.org/markup-compatibility/2006">
          <mc:Choice Requires="x14">
            <control shapeId="2769" r:id="rId556" name="Check Box 721">
              <controlPr defaultSize="0" autoFill="0" autoLine="0" autoPict="0">
                <anchor moveWithCells="1">
                  <from>
                    <xdr:col>12</xdr:col>
                    <xdr:colOff>673100</xdr:colOff>
                    <xdr:row>342</xdr:row>
                    <xdr:rowOff>25400</xdr:rowOff>
                  </from>
                  <to>
                    <xdr:col>13</xdr:col>
                    <xdr:colOff>25400</xdr:colOff>
                    <xdr:row>343</xdr:row>
                    <xdr:rowOff>63500</xdr:rowOff>
                  </to>
                </anchor>
              </controlPr>
            </control>
          </mc:Choice>
        </mc:AlternateContent>
        <mc:AlternateContent xmlns:mc="http://schemas.openxmlformats.org/markup-compatibility/2006">
          <mc:Choice Requires="x14">
            <control shapeId="2770" r:id="rId557" name="Check Box 722">
              <controlPr defaultSize="0" autoFill="0" autoLine="0" autoPict="0">
                <anchor moveWithCells="1">
                  <from>
                    <xdr:col>13</xdr:col>
                    <xdr:colOff>673100</xdr:colOff>
                    <xdr:row>342</xdr:row>
                    <xdr:rowOff>25400</xdr:rowOff>
                  </from>
                  <to>
                    <xdr:col>14</xdr:col>
                    <xdr:colOff>25400</xdr:colOff>
                    <xdr:row>343</xdr:row>
                    <xdr:rowOff>63500</xdr:rowOff>
                  </to>
                </anchor>
              </controlPr>
            </control>
          </mc:Choice>
        </mc:AlternateContent>
        <mc:AlternateContent xmlns:mc="http://schemas.openxmlformats.org/markup-compatibility/2006">
          <mc:Choice Requires="x14">
            <control shapeId="2771" r:id="rId558" name="Check Box 723">
              <controlPr defaultSize="0" autoFill="0" autoLine="0" autoPict="0">
                <anchor moveWithCells="1">
                  <from>
                    <xdr:col>14</xdr:col>
                    <xdr:colOff>673100</xdr:colOff>
                    <xdr:row>342</xdr:row>
                    <xdr:rowOff>25400</xdr:rowOff>
                  </from>
                  <to>
                    <xdr:col>15</xdr:col>
                    <xdr:colOff>25400</xdr:colOff>
                    <xdr:row>343</xdr:row>
                    <xdr:rowOff>25400</xdr:rowOff>
                  </to>
                </anchor>
              </controlPr>
            </control>
          </mc:Choice>
        </mc:AlternateContent>
        <mc:AlternateContent xmlns:mc="http://schemas.openxmlformats.org/markup-compatibility/2006">
          <mc:Choice Requires="x14">
            <control shapeId="2772" r:id="rId559" name="Check Box 724">
              <controlPr defaultSize="0" autoFill="0" autoLine="0" autoPict="0">
                <anchor moveWithCells="1">
                  <from>
                    <xdr:col>15</xdr:col>
                    <xdr:colOff>673100</xdr:colOff>
                    <xdr:row>342</xdr:row>
                    <xdr:rowOff>25400</xdr:rowOff>
                  </from>
                  <to>
                    <xdr:col>16</xdr:col>
                    <xdr:colOff>25400</xdr:colOff>
                    <xdr:row>343</xdr:row>
                    <xdr:rowOff>63500</xdr:rowOff>
                  </to>
                </anchor>
              </controlPr>
            </control>
          </mc:Choice>
        </mc:AlternateContent>
        <mc:AlternateContent xmlns:mc="http://schemas.openxmlformats.org/markup-compatibility/2006">
          <mc:Choice Requires="x14">
            <control shapeId="2773" r:id="rId560" name="Check Box 725">
              <controlPr defaultSize="0" print="0" autoFill="0" autoLine="0" autoPict="0">
                <anchor moveWithCells="1">
                  <from>
                    <xdr:col>7</xdr:col>
                    <xdr:colOff>419100</xdr:colOff>
                    <xdr:row>341</xdr:row>
                    <xdr:rowOff>0</xdr:rowOff>
                  </from>
                  <to>
                    <xdr:col>8</xdr:col>
                    <xdr:colOff>177800</xdr:colOff>
                    <xdr:row>342</xdr:row>
                    <xdr:rowOff>63500</xdr:rowOff>
                  </to>
                </anchor>
              </controlPr>
            </control>
          </mc:Choice>
        </mc:AlternateContent>
        <mc:AlternateContent xmlns:mc="http://schemas.openxmlformats.org/markup-compatibility/2006">
          <mc:Choice Requires="x14">
            <control shapeId="2775" r:id="rId561" name="Check Box 727">
              <controlPr locked="0" defaultSize="0" autoFill="0" autoLine="0" autoPict="0">
                <anchor moveWithCells="1">
                  <from>
                    <xdr:col>7</xdr:col>
                    <xdr:colOff>419100</xdr:colOff>
                    <xdr:row>348</xdr:row>
                    <xdr:rowOff>0</xdr:rowOff>
                  </from>
                  <to>
                    <xdr:col>8</xdr:col>
                    <xdr:colOff>177800</xdr:colOff>
                    <xdr:row>349</xdr:row>
                    <xdr:rowOff>63500</xdr:rowOff>
                  </to>
                </anchor>
              </controlPr>
            </control>
          </mc:Choice>
        </mc:AlternateContent>
        <mc:AlternateContent xmlns:mc="http://schemas.openxmlformats.org/markup-compatibility/2006">
          <mc:Choice Requires="x14">
            <control shapeId="2776" r:id="rId562" name="Check Box 728">
              <controlPr defaultSize="0" autoFill="0" autoLine="0" autoPict="0">
                <anchor moveWithCells="1">
                  <from>
                    <xdr:col>9</xdr:col>
                    <xdr:colOff>673100</xdr:colOff>
                    <xdr:row>350</xdr:row>
                    <xdr:rowOff>25400</xdr:rowOff>
                  </from>
                  <to>
                    <xdr:col>10</xdr:col>
                    <xdr:colOff>25400</xdr:colOff>
                    <xdr:row>351</xdr:row>
                    <xdr:rowOff>63500</xdr:rowOff>
                  </to>
                </anchor>
              </controlPr>
            </control>
          </mc:Choice>
        </mc:AlternateContent>
        <mc:AlternateContent xmlns:mc="http://schemas.openxmlformats.org/markup-compatibility/2006">
          <mc:Choice Requires="x14">
            <control shapeId="2777" r:id="rId563" name="Check Box 729">
              <controlPr defaultSize="0" autoFill="0" autoLine="0" autoPict="0">
                <anchor moveWithCells="1">
                  <from>
                    <xdr:col>10</xdr:col>
                    <xdr:colOff>647700</xdr:colOff>
                    <xdr:row>350</xdr:row>
                    <xdr:rowOff>25400</xdr:rowOff>
                  </from>
                  <to>
                    <xdr:col>10</xdr:col>
                    <xdr:colOff>889000</xdr:colOff>
                    <xdr:row>351</xdr:row>
                    <xdr:rowOff>63500</xdr:rowOff>
                  </to>
                </anchor>
              </controlPr>
            </control>
          </mc:Choice>
        </mc:AlternateContent>
        <mc:AlternateContent xmlns:mc="http://schemas.openxmlformats.org/markup-compatibility/2006">
          <mc:Choice Requires="x14">
            <control shapeId="2778" r:id="rId564" name="Check Box 730">
              <controlPr defaultSize="0" autoFill="0" autoLine="0" autoPict="0">
                <anchor moveWithCells="1">
                  <from>
                    <xdr:col>11</xdr:col>
                    <xdr:colOff>660400</xdr:colOff>
                    <xdr:row>350</xdr:row>
                    <xdr:rowOff>25400</xdr:rowOff>
                  </from>
                  <to>
                    <xdr:col>11</xdr:col>
                    <xdr:colOff>889000</xdr:colOff>
                    <xdr:row>351</xdr:row>
                    <xdr:rowOff>25400</xdr:rowOff>
                  </to>
                </anchor>
              </controlPr>
            </control>
          </mc:Choice>
        </mc:AlternateContent>
        <mc:AlternateContent xmlns:mc="http://schemas.openxmlformats.org/markup-compatibility/2006">
          <mc:Choice Requires="x14">
            <control shapeId="2779" r:id="rId565" name="Check Box 731">
              <controlPr defaultSize="0" autoFill="0" autoLine="0" autoPict="0">
                <anchor moveWithCells="1">
                  <from>
                    <xdr:col>12</xdr:col>
                    <xdr:colOff>673100</xdr:colOff>
                    <xdr:row>350</xdr:row>
                    <xdr:rowOff>25400</xdr:rowOff>
                  </from>
                  <to>
                    <xdr:col>13</xdr:col>
                    <xdr:colOff>25400</xdr:colOff>
                    <xdr:row>351</xdr:row>
                    <xdr:rowOff>63500</xdr:rowOff>
                  </to>
                </anchor>
              </controlPr>
            </control>
          </mc:Choice>
        </mc:AlternateContent>
        <mc:AlternateContent xmlns:mc="http://schemas.openxmlformats.org/markup-compatibility/2006">
          <mc:Choice Requires="x14">
            <control shapeId="2780" r:id="rId566" name="Check Box 732">
              <controlPr defaultSize="0" autoFill="0" autoLine="0" autoPict="0">
                <anchor moveWithCells="1">
                  <from>
                    <xdr:col>13</xdr:col>
                    <xdr:colOff>673100</xdr:colOff>
                    <xdr:row>350</xdr:row>
                    <xdr:rowOff>25400</xdr:rowOff>
                  </from>
                  <to>
                    <xdr:col>14</xdr:col>
                    <xdr:colOff>25400</xdr:colOff>
                    <xdr:row>351</xdr:row>
                    <xdr:rowOff>63500</xdr:rowOff>
                  </to>
                </anchor>
              </controlPr>
            </control>
          </mc:Choice>
        </mc:AlternateContent>
        <mc:AlternateContent xmlns:mc="http://schemas.openxmlformats.org/markup-compatibility/2006">
          <mc:Choice Requires="x14">
            <control shapeId="2781" r:id="rId567" name="Check Box 733">
              <controlPr defaultSize="0" autoFill="0" autoLine="0" autoPict="0">
                <anchor moveWithCells="1">
                  <from>
                    <xdr:col>14</xdr:col>
                    <xdr:colOff>673100</xdr:colOff>
                    <xdr:row>350</xdr:row>
                    <xdr:rowOff>25400</xdr:rowOff>
                  </from>
                  <to>
                    <xdr:col>15</xdr:col>
                    <xdr:colOff>25400</xdr:colOff>
                    <xdr:row>351</xdr:row>
                    <xdr:rowOff>25400</xdr:rowOff>
                  </to>
                </anchor>
              </controlPr>
            </control>
          </mc:Choice>
        </mc:AlternateContent>
        <mc:AlternateContent xmlns:mc="http://schemas.openxmlformats.org/markup-compatibility/2006">
          <mc:Choice Requires="x14">
            <control shapeId="2782" r:id="rId568" name="Check Box 734">
              <controlPr defaultSize="0" autoFill="0" autoLine="0" autoPict="0">
                <anchor moveWithCells="1">
                  <from>
                    <xdr:col>15</xdr:col>
                    <xdr:colOff>673100</xdr:colOff>
                    <xdr:row>350</xdr:row>
                    <xdr:rowOff>25400</xdr:rowOff>
                  </from>
                  <to>
                    <xdr:col>16</xdr:col>
                    <xdr:colOff>25400</xdr:colOff>
                    <xdr:row>351</xdr:row>
                    <xdr:rowOff>63500</xdr:rowOff>
                  </to>
                </anchor>
              </controlPr>
            </control>
          </mc:Choice>
        </mc:AlternateContent>
        <mc:AlternateContent xmlns:mc="http://schemas.openxmlformats.org/markup-compatibility/2006">
          <mc:Choice Requires="x14">
            <control shapeId="2783" r:id="rId569" name="Check Box 735">
              <controlPr defaultSize="0" print="0" autoFill="0" autoLine="0" autoPict="0">
                <anchor moveWithCells="1">
                  <from>
                    <xdr:col>7</xdr:col>
                    <xdr:colOff>419100</xdr:colOff>
                    <xdr:row>349</xdr:row>
                    <xdr:rowOff>0</xdr:rowOff>
                  </from>
                  <to>
                    <xdr:col>8</xdr:col>
                    <xdr:colOff>177800</xdr:colOff>
                    <xdr:row>350</xdr:row>
                    <xdr:rowOff>63500</xdr:rowOff>
                  </to>
                </anchor>
              </controlPr>
            </control>
          </mc:Choice>
        </mc:AlternateContent>
        <mc:AlternateContent xmlns:mc="http://schemas.openxmlformats.org/markup-compatibility/2006">
          <mc:Choice Requires="x14">
            <control shapeId="2784" r:id="rId570" name="Check Box 736">
              <controlPr locked="0" defaultSize="0" autoFill="0" autoLine="0" autoPict="0">
                <anchor moveWithCells="1">
                  <from>
                    <xdr:col>7</xdr:col>
                    <xdr:colOff>419100</xdr:colOff>
                    <xdr:row>348</xdr:row>
                    <xdr:rowOff>0</xdr:rowOff>
                  </from>
                  <to>
                    <xdr:col>8</xdr:col>
                    <xdr:colOff>177800</xdr:colOff>
                    <xdr:row>349</xdr:row>
                    <xdr:rowOff>63500</xdr:rowOff>
                  </to>
                </anchor>
              </controlPr>
            </control>
          </mc:Choice>
        </mc:AlternateContent>
        <mc:AlternateContent xmlns:mc="http://schemas.openxmlformats.org/markup-compatibility/2006">
          <mc:Choice Requires="x14">
            <control shapeId="2785" r:id="rId571" name="Check Box 737">
              <controlPr defaultSize="0" autoFill="0" autoLine="0" autoPict="0">
                <anchor moveWithCells="1">
                  <from>
                    <xdr:col>9</xdr:col>
                    <xdr:colOff>673100</xdr:colOff>
                    <xdr:row>350</xdr:row>
                    <xdr:rowOff>25400</xdr:rowOff>
                  </from>
                  <to>
                    <xdr:col>10</xdr:col>
                    <xdr:colOff>25400</xdr:colOff>
                    <xdr:row>351</xdr:row>
                    <xdr:rowOff>63500</xdr:rowOff>
                  </to>
                </anchor>
              </controlPr>
            </control>
          </mc:Choice>
        </mc:AlternateContent>
        <mc:AlternateContent xmlns:mc="http://schemas.openxmlformats.org/markup-compatibility/2006">
          <mc:Choice Requires="x14">
            <control shapeId="2786" r:id="rId572" name="Check Box 738">
              <controlPr defaultSize="0" autoFill="0" autoLine="0" autoPict="0">
                <anchor moveWithCells="1">
                  <from>
                    <xdr:col>10</xdr:col>
                    <xdr:colOff>647700</xdr:colOff>
                    <xdr:row>350</xdr:row>
                    <xdr:rowOff>25400</xdr:rowOff>
                  </from>
                  <to>
                    <xdr:col>10</xdr:col>
                    <xdr:colOff>889000</xdr:colOff>
                    <xdr:row>351</xdr:row>
                    <xdr:rowOff>63500</xdr:rowOff>
                  </to>
                </anchor>
              </controlPr>
            </control>
          </mc:Choice>
        </mc:AlternateContent>
        <mc:AlternateContent xmlns:mc="http://schemas.openxmlformats.org/markup-compatibility/2006">
          <mc:Choice Requires="x14">
            <control shapeId="2787" r:id="rId573" name="Check Box 739">
              <controlPr defaultSize="0" autoFill="0" autoLine="0" autoPict="0">
                <anchor moveWithCells="1">
                  <from>
                    <xdr:col>11</xdr:col>
                    <xdr:colOff>660400</xdr:colOff>
                    <xdr:row>350</xdr:row>
                    <xdr:rowOff>25400</xdr:rowOff>
                  </from>
                  <to>
                    <xdr:col>11</xdr:col>
                    <xdr:colOff>889000</xdr:colOff>
                    <xdr:row>351</xdr:row>
                    <xdr:rowOff>25400</xdr:rowOff>
                  </to>
                </anchor>
              </controlPr>
            </control>
          </mc:Choice>
        </mc:AlternateContent>
        <mc:AlternateContent xmlns:mc="http://schemas.openxmlformats.org/markup-compatibility/2006">
          <mc:Choice Requires="x14">
            <control shapeId="2788" r:id="rId574" name="Check Box 740">
              <controlPr defaultSize="0" autoFill="0" autoLine="0" autoPict="0">
                <anchor moveWithCells="1">
                  <from>
                    <xdr:col>12</xdr:col>
                    <xdr:colOff>673100</xdr:colOff>
                    <xdr:row>350</xdr:row>
                    <xdr:rowOff>25400</xdr:rowOff>
                  </from>
                  <to>
                    <xdr:col>13</xdr:col>
                    <xdr:colOff>25400</xdr:colOff>
                    <xdr:row>351</xdr:row>
                    <xdr:rowOff>63500</xdr:rowOff>
                  </to>
                </anchor>
              </controlPr>
            </control>
          </mc:Choice>
        </mc:AlternateContent>
        <mc:AlternateContent xmlns:mc="http://schemas.openxmlformats.org/markup-compatibility/2006">
          <mc:Choice Requires="x14">
            <control shapeId="2789" r:id="rId575" name="Check Box 741">
              <controlPr defaultSize="0" autoFill="0" autoLine="0" autoPict="0">
                <anchor moveWithCells="1">
                  <from>
                    <xdr:col>13</xdr:col>
                    <xdr:colOff>673100</xdr:colOff>
                    <xdr:row>350</xdr:row>
                    <xdr:rowOff>25400</xdr:rowOff>
                  </from>
                  <to>
                    <xdr:col>14</xdr:col>
                    <xdr:colOff>25400</xdr:colOff>
                    <xdr:row>351</xdr:row>
                    <xdr:rowOff>63500</xdr:rowOff>
                  </to>
                </anchor>
              </controlPr>
            </control>
          </mc:Choice>
        </mc:AlternateContent>
        <mc:AlternateContent xmlns:mc="http://schemas.openxmlformats.org/markup-compatibility/2006">
          <mc:Choice Requires="x14">
            <control shapeId="2790" r:id="rId576" name="Check Box 742">
              <controlPr defaultSize="0" autoFill="0" autoLine="0" autoPict="0">
                <anchor moveWithCells="1">
                  <from>
                    <xdr:col>14</xdr:col>
                    <xdr:colOff>673100</xdr:colOff>
                    <xdr:row>350</xdr:row>
                    <xdr:rowOff>25400</xdr:rowOff>
                  </from>
                  <to>
                    <xdr:col>15</xdr:col>
                    <xdr:colOff>25400</xdr:colOff>
                    <xdr:row>351</xdr:row>
                    <xdr:rowOff>25400</xdr:rowOff>
                  </to>
                </anchor>
              </controlPr>
            </control>
          </mc:Choice>
        </mc:AlternateContent>
        <mc:AlternateContent xmlns:mc="http://schemas.openxmlformats.org/markup-compatibility/2006">
          <mc:Choice Requires="x14">
            <control shapeId="2791" r:id="rId577" name="Check Box 743">
              <controlPr defaultSize="0" autoFill="0" autoLine="0" autoPict="0">
                <anchor moveWithCells="1">
                  <from>
                    <xdr:col>15</xdr:col>
                    <xdr:colOff>673100</xdr:colOff>
                    <xdr:row>350</xdr:row>
                    <xdr:rowOff>25400</xdr:rowOff>
                  </from>
                  <to>
                    <xdr:col>16</xdr:col>
                    <xdr:colOff>25400</xdr:colOff>
                    <xdr:row>351</xdr:row>
                    <xdr:rowOff>63500</xdr:rowOff>
                  </to>
                </anchor>
              </controlPr>
            </control>
          </mc:Choice>
        </mc:AlternateContent>
        <mc:AlternateContent xmlns:mc="http://schemas.openxmlformats.org/markup-compatibility/2006">
          <mc:Choice Requires="x14">
            <control shapeId="2792" r:id="rId578" name="Check Box 744">
              <controlPr defaultSize="0" print="0" autoFill="0" autoLine="0" autoPict="0">
                <anchor moveWithCells="1">
                  <from>
                    <xdr:col>7</xdr:col>
                    <xdr:colOff>419100</xdr:colOff>
                    <xdr:row>349</xdr:row>
                    <xdr:rowOff>0</xdr:rowOff>
                  </from>
                  <to>
                    <xdr:col>8</xdr:col>
                    <xdr:colOff>177800</xdr:colOff>
                    <xdr:row>350</xdr:row>
                    <xdr:rowOff>63500</xdr:rowOff>
                  </to>
                </anchor>
              </controlPr>
            </control>
          </mc:Choice>
        </mc:AlternateContent>
        <mc:AlternateContent xmlns:mc="http://schemas.openxmlformats.org/markup-compatibility/2006">
          <mc:Choice Requires="x14">
            <control shapeId="2794" r:id="rId579" name="Check Box 746">
              <controlPr locked="0" defaultSize="0" autoFill="0" autoLine="0" autoPict="0">
                <anchor moveWithCells="1">
                  <from>
                    <xdr:col>7</xdr:col>
                    <xdr:colOff>419100</xdr:colOff>
                    <xdr:row>356</xdr:row>
                    <xdr:rowOff>0</xdr:rowOff>
                  </from>
                  <to>
                    <xdr:col>8</xdr:col>
                    <xdr:colOff>177800</xdr:colOff>
                    <xdr:row>357</xdr:row>
                    <xdr:rowOff>63500</xdr:rowOff>
                  </to>
                </anchor>
              </controlPr>
            </control>
          </mc:Choice>
        </mc:AlternateContent>
        <mc:AlternateContent xmlns:mc="http://schemas.openxmlformats.org/markup-compatibility/2006">
          <mc:Choice Requires="x14">
            <control shapeId="2795" r:id="rId580" name="Check Box 747">
              <controlPr defaultSize="0" autoFill="0" autoLine="0" autoPict="0">
                <anchor moveWithCells="1">
                  <from>
                    <xdr:col>9</xdr:col>
                    <xdr:colOff>673100</xdr:colOff>
                    <xdr:row>358</xdr:row>
                    <xdr:rowOff>25400</xdr:rowOff>
                  </from>
                  <to>
                    <xdr:col>10</xdr:col>
                    <xdr:colOff>25400</xdr:colOff>
                    <xdr:row>359</xdr:row>
                    <xdr:rowOff>63500</xdr:rowOff>
                  </to>
                </anchor>
              </controlPr>
            </control>
          </mc:Choice>
        </mc:AlternateContent>
        <mc:AlternateContent xmlns:mc="http://schemas.openxmlformats.org/markup-compatibility/2006">
          <mc:Choice Requires="x14">
            <control shapeId="2796" r:id="rId581" name="Check Box 748">
              <controlPr defaultSize="0" autoFill="0" autoLine="0" autoPict="0">
                <anchor moveWithCells="1">
                  <from>
                    <xdr:col>10</xdr:col>
                    <xdr:colOff>647700</xdr:colOff>
                    <xdr:row>358</xdr:row>
                    <xdr:rowOff>25400</xdr:rowOff>
                  </from>
                  <to>
                    <xdr:col>10</xdr:col>
                    <xdr:colOff>889000</xdr:colOff>
                    <xdr:row>359</xdr:row>
                    <xdr:rowOff>63500</xdr:rowOff>
                  </to>
                </anchor>
              </controlPr>
            </control>
          </mc:Choice>
        </mc:AlternateContent>
        <mc:AlternateContent xmlns:mc="http://schemas.openxmlformats.org/markup-compatibility/2006">
          <mc:Choice Requires="x14">
            <control shapeId="2797" r:id="rId582" name="Check Box 749">
              <controlPr defaultSize="0" autoFill="0" autoLine="0" autoPict="0">
                <anchor moveWithCells="1">
                  <from>
                    <xdr:col>11</xdr:col>
                    <xdr:colOff>660400</xdr:colOff>
                    <xdr:row>358</xdr:row>
                    <xdr:rowOff>25400</xdr:rowOff>
                  </from>
                  <to>
                    <xdr:col>11</xdr:col>
                    <xdr:colOff>889000</xdr:colOff>
                    <xdr:row>359</xdr:row>
                    <xdr:rowOff>25400</xdr:rowOff>
                  </to>
                </anchor>
              </controlPr>
            </control>
          </mc:Choice>
        </mc:AlternateContent>
        <mc:AlternateContent xmlns:mc="http://schemas.openxmlformats.org/markup-compatibility/2006">
          <mc:Choice Requires="x14">
            <control shapeId="2798" r:id="rId583" name="Check Box 750">
              <controlPr defaultSize="0" autoFill="0" autoLine="0" autoPict="0">
                <anchor moveWithCells="1">
                  <from>
                    <xdr:col>12</xdr:col>
                    <xdr:colOff>673100</xdr:colOff>
                    <xdr:row>358</xdr:row>
                    <xdr:rowOff>25400</xdr:rowOff>
                  </from>
                  <to>
                    <xdr:col>13</xdr:col>
                    <xdr:colOff>25400</xdr:colOff>
                    <xdr:row>359</xdr:row>
                    <xdr:rowOff>63500</xdr:rowOff>
                  </to>
                </anchor>
              </controlPr>
            </control>
          </mc:Choice>
        </mc:AlternateContent>
        <mc:AlternateContent xmlns:mc="http://schemas.openxmlformats.org/markup-compatibility/2006">
          <mc:Choice Requires="x14">
            <control shapeId="2799" r:id="rId584" name="Check Box 751">
              <controlPr defaultSize="0" autoFill="0" autoLine="0" autoPict="0">
                <anchor moveWithCells="1">
                  <from>
                    <xdr:col>13</xdr:col>
                    <xdr:colOff>673100</xdr:colOff>
                    <xdr:row>358</xdr:row>
                    <xdr:rowOff>25400</xdr:rowOff>
                  </from>
                  <to>
                    <xdr:col>14</xdr:col>
                    <xdr:colOff>25400</xdr:colOff>
                    <xdr:row>359</xdr:row>
                    <xdr:rowOff>63500</xdr:rowOff>
                  </to>
                </anchor>
              </controlPr>
            </control>
          </mc:Choice>
        </mc:AlternateContent>
        <mc:AlternateContent xmlns:mc="http://schemas.openxmlformats.org/markup-compatibility/2006">
          <mc:Choice Requires="x14">
            <control shapeId="2800" r:id="rId585" name="Check Box 752">
              <controlPr defaultSize="0" autoFill="0" autoLine="0" autoPict="0">
                <anchor moveWithCells="1">
                  <from>
                    <xdr:col>14</xdr:col>
                    <xdr:colOff>673100</xdr:colOff>
                    <xdr:row>358</xdr:row>
                    <xdr:rowOff>25400</xdr:rowOff>
                  </from>
                  <to>
                    <xdr:col>15</xdr:col>
                    <xdr:colOff>25400</xdr:colOff>
                    <xdr:row>359</xdr:row>
                    <xdr:rowOff>25400</xdr:rowOff>
                  </to>
                </anchor>
              </controlPr>
            </control>
          </mc:Choice>
        </mc:AlternateContent>
        <mc:AlternateContent xmlns:mc="http://schemas.openxmlformats.org/markup-compatibility/2006">
          <mc:Choice Requires="x14">
            <control shapeId="2801" r:id="rId586" name="Check Box 753">
              <controlPr defaultSize="0" autoFill="0" autoLine="0" autoPict="0">
                <anchor moveWithCells="1">
                  <from>
                    <xdr:col>15</xdr:col>
                    <xdr:colOff>673100</xdr:colOff>
                    <xdr:row>358</xdr:row>
                    <xdr:rowOff>25400</xdr:rowOff>
                  </from>
                  <to>
                    <xdr:col>16</xdr:col>
                    <xdr:colOff>25400</xdr:colOff>
                    <xdr:row>359</xdr:row>
                    <xdr:rowOff>63500</xdr:rowOff>
                  </to>
                </anchor>
              </controlPr>
            </control>
          </mc:Choice>
        </mc:AlternateContent>
        <mc:AlternateContent xmlns:mc="http://schemas.openxmlformats.org/markup-compatibility/2006">
          <mc:Choice Requires="x14">
            <control shapeId="2802" r:id="rId587" name="Check Box 754">
              <controlPr defaultSize="0" print="0" autoFill="0" autoLine="0" autoPict="0">
                <anchor moveWithCells="1">
                  <from>
                    <xdr:col>7</xdr:col>
                    <xdr:colOff>419100</xdr:colOff>
                    <xdr:row>357</xdr:row>
                    <xdr:rowOff>0</xdr:rowOff>
                  </from>
                  <to>
                    <xdr:col>8</xdr:col>
                    <xdr:colOff>177800</xdr:colOff>
                    <xdr:row>358</xdr:row>
                    <xdr:rowOff>63500</xdr:rowOff>
                  </to>
                </anchor>
              </controlPr>
            </control>
          </mc:Choice>
        </mc:AlternateContent>
        <mc:AlternateContent xmlns:mc="http://schemas.openxmlformats.org/markup-compatibility/2006">
          <mc:Choice Requires="x14">
            <control shapeId="2803" r:id="rId588" name="Check Box 755">
              <controlPr locked="0" defaultSize="0" autoFill="0" autoLine="0" autoPict="0">
                <anchor moveWithCells="1">
                  <from>
                    <xdr:col>7</xdr:col>
                    <xdr:colOff>419100</xdr:colOff>
                    <xdr:row>356</xdr:row>
                    <xdr:rowOff>0</xdr:rowOff>
                  </from>
                  <to>
                    <xdr:col>8</xdr:col>
                    <xdr:colOff>177800</xdr:colOff>
                    <xdr:row>357</xdr:row>
                    <xdr:rowOff>63500</xdr:rowOff>
                  </to>
                </anchor>
              </controlPr>
            </control>
          </mc:Choice>
        </mc:AlternateContent>
        <mc:AlternateContent xmlns:mc="http://schemas.openxmlformats.org/markup-compatibility/2006">
          <mc:Choice Requires="x14">
            <control shapeId="2804" r:id="rId589" name="Check Box 756">
              <controlPr defaultSize="0" autoFill="0" autoLine="0" autoPict="0">
                <anchor moveWithCells="1">
                  <from>
                    <xdr:col>9</xdr:col>
                    <xdr:colOff>673100</xdr:colOff>
                    <xdr:row>358</xdr:row>
                    <xdr:rowOff>25400</xdr:rowOff>
                  </from>
                  <to>
                    <xdr:col>10</xdr:col>
                    <xdr:colOff>25400</xdr:colOff>
                    <xdr:row>359</xdr:row>
                    <xdr:rowOff>63500</xdr:rowOff>
                  </to>
                </anchor>
              </controlPr>
            </control>
          </mc:Choice>
        </mc:AlternateContent>
        <mc:AlternateContent xmlns:mc="http://schemas.openxmlformats.org/markup-compatibility/2006">
          <mc:Choice Requires="x14">
            <control shapeId="2805" r:id="rId590" name="Check Box 757">
              <controlPr defaultSize="0" autoFill="0" autoLine="0" autoPict="0">
                <anchor moveWithCells="1">
                  <from>
                    <xdr:col>10</xdr:col>
                    <xdr:colOff>647700</xdr:colOff>
                    <xdr:row>358</xdr:row>
                    <xdr:rowOff>25400</xdr:rowOff>
                  </from>
                  <to>
                    <xdr:col>10</xdr:col>
                    <xdr:colOff>889000</xdr:colOff>
                    <xdr:row>359</xdr:row>
                    <xdr:rowOff>63500</xdr:rowOff>
                  </to>
                </anchor>
              </controlPr>
            </control>
          </mc:Choice>
        </mc:AlternateContent>
        <mc:AlternateContent xmlns:mc="http://schemas.openxmlformats.org/markup-compatibility/2006">
          <mc:Choice Requires="x14">
            <control shapeId="2806" r:id="rId591" name="Check Box 758">
              <controlPr defaultSize="0" autoFill="0" autoLine="0" autoPict="0">
                <anchor moveWithCells="1">
                  <from>
                    <xdr:col>11</xdr:col>
                    <xdr:colOff>660400</xdr:colOff>
                    <xdr:row>358</xdr:row>
                    <xdr:rowOff>25400</xdr:rowOff>
                  </from>
                  <to>
                    <xdr:col>11</xdr:col>
                    <xdr:colOff>889000</xdr:colOff>
                    <xdr:row>359</xdr:row>
                    <xdr:rowOff>25400</xdr:rowOff>
                  </to>
                </anchor>
              </controlPr>
            </control>
          </mc:Choice>
        </mc:AlternateContent>
        <mc:AlternateContent xmlns:mc="http://schemas.openxmlformats.org/markup-compatibility/2006">
          <mc:Choice Requires="x14">
            <control shapeId="2807" r:id="rId592" name="Check Box 759">
              <controlPr defaultSize="0" autoFill="0" autoLine="0" autoPict="0">
                <anchor moveWithCells="1">
                  <from>
                    <xdr:col>12</xdr:col>
                    <xdr:colOff>673100</xdr:colOff>
                    <xdr:row>358</xdr:row>
                    <xdr:rowOff>25400</xdr:rowOff>
                  </from>
                  <to>
                    <xdr:col>13</xdr:col>
                    <xdr:colOff>25400</xdr:colOff>
                    <xdr:row>359</xdr:row>
                    <xdr:rowOff>63500</xdr:rowOff>
                  </to>
                </anchor>
              </controlPr>
            </control>
          </mc:Choice>
        </mc:AlternateContent>
        <mc:AlternateContent xmlns:mc="http://schemas.openxmlformats.org/markup-compatibility/2006">
          <mc:Choice Requires="x14">
            <control shapeId="2808" r:id="rId593" name="Check Box 760">
              <controlPr defaultSize="0" autoFill="0" autoLine="0" autoPict="0">
                <anchor moveWithCells="1">
                  <from>
                    <xdr:col>13</xdr:col>
                    <xdr:colOff>673100</xdr:colOff>
                    <xdr:row>358</xdr:row>
                    <xdr:rowOff>25400</xdr:rowOff>
                  </from>
                  <to>
                    <xdr:col>14</xdr:col>
                    <xdr:colOff>25400</xdr:colOff>
                    <xdr:row>359</xdr:row>
                    <xdr:rowOff>63500</xdr:rowOff>
                  </to>
                </anchor>
              </controlPr>
            </control>
          </mc:Choice>
        </mc:AlternateContent>
        <mc:AlternateContent xmlns:mc="http://schemas.openxmlformats.org/markup-compatibility/2006">
          <mc:Choice Requires="x14">
            <control shapeId="2809" r:id="rId594" name="Check Box 761">
              <controlPr defaultSize="0" autoFill="0" autoLine="0" autoPict="0">
                <anchor moveWithCells="1">
                  <from>
                    <xdr:col>14</xdr:col>
                    <xdr:colOff>673100</xdr:colOff>
                    <xdr:row>358</xdr:row>
                    <xdr:rowOff>25400</xdr:rowOff>
                  </from>
                  <to>
                    <xdr:col>15</xdr:col>
                    <xdr:colOff>25400</xdr:colOff>
                    <xdr:row>359</xdr:row>
                    <xdr:rowOff>25400</xdr:rowOff>
                  </to>
                </anchor>
              </controlPr>
            </control>
          </mc:Choice>
        </mc:AlternateContent>
        <mc:AlternateContent xmlns:mc="http://schemas.openxmlformats.org/markup-compatibility/2006">
          <mc:Choice Requires="x14">
            <control shapeId="2810" r:id="rId595" name="Check Box 762">
              <controlPr defaultSize="0" autoFill="0" autoLine="0" autoPict="0">
                <anchor moveWithCells="1">
                  <from>
                    <xdr:col>15</xdr:col>
                    <xdr:colOff>673100</xdr:colOff>
                    <xdr:row>358</xdr:row>
                    <xdr:rowOff>25400</xdr:rowOff>
                  </from>
                  <to>
                    <xdr:col>16</xdr:col>
                    <xdr:colOff>25400</xdr:colOff>
                    <xdr:row>359</xdr:row>
                    <xdr:rowOff>63500</xdr:rowOff>
                  </to>
                </anchor>
              </controlPr>
            </control>
          </mc:Choice>
        </mc:AlternateContent>
        <mc:AlternateContent xmlns:mc="http://schemas.openxmlformats.org/markup-compatibility/2006">
          <mc:Choice Requires="x14">
            <control shapeId="2811" r:id="rId596" name="Check Box 763">
              <controlPr defaultSize="0" print="0" autoFill="0" autoLine="0" autoPict="0">
                <anchor moveWithCells="1">
                  <from>
                    <xdr:col>7</xdr:col>
                    <xdr:colOff>419100</xdr:colOff>
                    <xdr:row>357</xdr:row>
                    <xdr:rowOff>0</xdr:rowOff>
                  </from>
                  <to>
                    <xdr:col>8</xdr:col>
                    <xdr:colOff>177800</xdr:colOff>
                    <xdr:row>358</xdr:row>
                    <xdr:rowOff>63500</xdr:rowOff>
                  </to>
                </anchor>
              </controlPr>
            </control>
          </mc:Choice>
        </mc:AlternateContent>
        <mc:AlternateContent xmlns:mc="http://schemas.openxmlformats.org/markup-compatibility/2006">
          <mc:Choice Requires="x14">
            <control shapeId="2814" r:id="rId597" name="Check Box 766">
              <controlPr locked="0" defaultSize="0" autoFill="0" autoLine="0" autoPict="0">
                <anchor moveWithCells="1">
                  <from>
                    <xdr:col>7</xdr:col>
                    <xdr:colOff>419100</xdr:colOff>
                    <xdr:row>364</xdr:row>
                    <xdr:rowOff>0</xdr:rowOff>
                  </from>
                  <to>
                    <xdr:col>8</xdr:col>
                    <xdr:colOff>177800</xdr:colOff>
                    <xdr:row>365</xdr:row>
                    <xdr:rowOff>63500</xdr:rowOff>
                  </to>
                </anchor>
              </controlPr>
            </control>
          </mc:Choice>
        </mc:AlternateContent>
        <mc:AlternateContent xmlns:mc="http://schemas.openxmlformats.org/markup-compatibility/2006">
          <mc:Choice Requires="x14">
            <control shapeId="2815" r:id="rId598" name="Check Box 767">
              <controlPr defaultSize="0" autoFill="0" autoLine="0" autoPict="0">
                <anchor moveWithCells="1">
                  <from>
                    <xdr:col>9</xdr:col>
                    <xdr:colOff>673100</xdr:colOff>
                    <xdr:row>366</xdr:row>
                    <xdr:rowOff>25400</xdr:rowOff>
                  </from>
                  <to>
                    <xdr:col>10</xdr:col>
                    <xdr:colOff>25400</xdr:colOff>
                    <xdr:row>367</xdr:row>
                    <xdr:rowOff>63500</xdr:rowOff>
                  </to>
                </anchor>
              </controlPr>
            </control>
          </mc:Choice>
        </mc:AlternateContent>
        <mc:AlternateContent xmlns:mc="http://schemas.openxmlformats.org/markup-compatibility/2006">
          <mc:Choice Requires="x14">
            <control shapeId="2816" r:id="rId599" name="Check Box 768">
              <controlPr defaultSize="0" autoFill="0" autoLine="0" autoPict="0">
                <anchor moveWithCells="1">
                  <from>
                    <xdr:col>10</xdr:col>
                    <xdr:colOff>647700</xdr:colOff>
                    <xdr:row>366</xdr:row>
                    <xdr:rowOff>25400</xdr:rowOff>
                  </from>
                  <to>
                    <xdr:col>10</xdr:col>
                    <xdr:colOff>889000</xdr:colOff>
                    <xdr:row>367</xdr:row>
                    <xdr:rowOff>63500</xdr:rowOff>
                  </to>
                </anchor>
              </controlPr>
            </control>
          </mc:Choice>
        </mc:AlternateContent>
        <mc:AlternateContent xmlns:mc="http://schemas.openxmlformats.org/markup-compatibility/2006">
          <mc:Choice Requires="x14">
            <control shapeId="2817" r:id="rId600" name="Check Box 769">
              <controlPr defaultSize="0" autoFill="0" autoLine="0" autoPict="0">
                <anchor moveWithCells="1">
                  <from>
                    <xdr:col>11</xdr:col>
                    <xdr:colOff>660400</xdr:colOff>
                    <xdr:row>366</xdr:row>
                    <xdr:rowOff>25400</xdr:rowOff>
                  </from>
                  <to>
                    <xdr:col>11</xdr:col>
                    <xdr:colOff>889000</xdr:colOff>
                    <xdr:row>367</xdr:row>
                    <xdr:rowOff>25400</xdr:rowOff>
                  </to>
                </anchor>
              </controlPr>
            </control>
          </mc:Choice>
        </mc:AlternateContent>
        <mc:AlternateContent xmlns:mc="http://schemas.openxmlformats.org/markup-compatibility/2006">
          <mc:Choice Requires="x14">
            <control shapeId="2818" r:id="rId601" name="Check Box 770">
              <controlPr defaultSize="0" autoFill="0" autoLine="0" autoPict="0">
                <anchor moveWithCells="1">
                  <from>
                    <xdr:col>12</xdr:col>
                    <xdr:colOff>673100</xdr:colOff>
                    <xdr:row>366</xdr:row>
                    <xdr:rowOff>25400</xdr:rowOff>
                  </from>
                  <to>
                    <xdr:col>13</xdr:col>
                    <xdr:colOff>25400</xdr:colOff>
                    <xdr:row>367</xdr:row>
                    <xdr:rowOff>63500</xdr:rowOff>
                  </to>
                </anchor>
              </controlPr>
            </control>
          </mc:Choice>
        </mc:AlternateContent>
        <mc:AlternateContent xmlns:mc="http://schemas.openxmlformats.org/markup-compatibility/2006">
          <mc:Choice Requires="x14">
            <control shapeId="2819" r:id="rId602" name="Check Box 771">
              <controlPr defaultSize="0" autoFill="0" autoLine="0" autoPict="0">
                <anchor moveWithCells="1">
                  <from>
                    <xdr:col>13</xdr:col>
                    <xdr:colOff>673100</xdr:colOff>
                    <xdr:row>366</xdr:row>
                    <xdr:rowOff>25400</xdr:rowOff>
                  </from>
                  <to>
                    <xdr:col>14</xdr:col>
                    <xdr:colOff>25400</xdr:colOff>
                    <xdr:row>367</xdr:row>
                    <xdr:rowOff>63500</xdr:rowOff>
                  </to>
                </anchor>
              </controlPr>
            </control>
          </mc:Choice>
        </mc:AlternateContent>
        <mc:AlternateContent xmlns:mc="http://schemas.openxmlformats.org/markup-compatibility/2006">
          <mc:Choice Requires="x14">
            <control shapeId="2820" r:id="rId603" name="Check Box 772">
              <controlPr defaultSize="0" autoFill="0" autoLine="0" autoPict="0">
                <anchor moveWithCells="1">
                  <from>
                    <xdr:col>14</xdr:col>
                    <xdr:colOff>673100</xdr:colOff>
                    <xdr:row>366</xdr:row>
                    <xdr:rowOff>25400</xdr:rowOff>
                  </from>
                  <to>
                    <xdr:col>15</xdr:col>
                    <xdr:colOff>25400</xdr:colOff>
                    <xdr:row>367</xdr:row>
                    <xdr:rowOff>25400</xdr:rowOff>
                  </to>
                </anchor>
              </controlPr>
            </control>
          </mc:Choice>
        </mc:AlternateContent>
        <mc:AlternateContent xmlns:mc="http://schemas.openxmlformats.org/markup-compatibility/2006">
          <mc:Choice Requires="x14">
            <control shapeId="2821" r:id="rId604" name="Check Box 773">
              <controlPr defaultSize="0" autoFill="0" autoLine="0" autoPict="0">
                <anchor moveWithCells="1">
                  <from>
                    <xdr:col>15</xdr:col>
                    <xdr:colOff>673100</xdr:colOff>
                    <xdr:row>366</xdr:row>
                    <xdr:rowOff>25400</xdr:rowOff>
                  </from>
                  <to>
                    <xdr:col>16</xdr:col>
                    <xdr:colOff>25400</xdr:colOff>
                    <xdr:row>367</xdr:row>
                    <xdr:rowOff>63500</xdr:rowOff>
                  </to>
                </anchor>
              </controlPr>
            </control>
          </mc:Choice>
        </mc:AlternateContent>
        <mc:AlternateContent xmlns:mc="http://schemas.openxmlformats.org/markup-compatibility/2006">
          <mc:Choice Requires="x14">
            <control shapeId="2822" r:id="rId605" name="Check Box 774">
              <controlPr defaultSize="0" print="0" autoFill="0" autoLine="0" autoPict="0">
                <anchor moveWithCells="1">
                  <from>
                    <xdr:col>7</xdr:col>
                    <xdr:colOff>419100</xdr:colOff>
                    <xdr:row>365</xdr:row>
                    <xdr:rowOff>0</xdr:rowOff>
                  </from>
                  <to>
                    <xdr:col>8</xdr:col>
                    <xdr:colOff>177800</xdr:colOff>
                    <xdr:row>366</xdr:row>
                    <xdr:rowOff>63500</xdr:rowOff>
                  </to>
                </anchor>
              </controlPr>
            </control>
          </mc:Choice>
        </mc:AlternateContent>
        <mc:AlternateContent xmlns:mc="http://schemas.openxmlformats.org/markup-compatibility/2006">
          <mc:Choice Requires="x14">
            <control shapeId="2823" r:id="rId606" name="Check Box 775">
              <controlPr locked="0" defaultSize="0" autoFill="0" autoLine="0" autoPict="0">
                <anchor moveWithCells="1">
                  <from>
                    <xdr:col>7</xdr:col>
                    <xdr:colOff>419100</xdr:colOff>
                    <xdr:row>364</xdr:row>
                    <xdr:rowOff>0</xdr:rowOff>
                  </from>
                  <to>
                    <xdr:col>8</xdr:col>
                    <xdr:colOff>177800</xdr:colOff>
                    <xdr:row>365</xdr:row>
                    <xdr:rowOff>63500</xdr:rowOff>
                  </to>
                </anchor>
              </controlPr>
            </control>
          </mc:Choice>
        </mc:AlternateContent>
        <mc:AlternateContent xmlns:mc="http://schemas.openxmlformats.org/markup-compatibility/2006">
          <mc:Choice Requires="x14">
            <control shapeId="2824" r:id="rId607" name="Check Box 776">
              <controlPr defaultSize="0" autoFill="0" autoLine="0" autoPict="0">
                <anchor moveWithCells="1">
                  <from>
                    <xdr:col>9</xdr:col>
                    <xdr:colOff>673100</xdr:colOff>
                    <xdr:row>366</xdr:row>
                    <xdr:rowOff>25400</xdr:rowOff>
                  </from>
                  <to>
                    <xdr:col>10</xdr:col>
                    <xdr:colOff>25400</xdr:colOff>
                    <xdr:row>367</xdr:row>
                    <xdr:rowOff>63500</xdr:rowOff>
                  </to>
                </anchor>
              </controlPr>
            </control>
          </mc:Choice>
        </mc:AlternateContent>
        <mc:AlternateContent xmlns:mc="http://schemas.openxmlformats.org/markup-compatibility/2006">
          <mc:Choice Requires="x14">
            <control shapeId="2825" r:id="rId608" name="Check Box 777">
              <controlPr defaultSize="0" autoFill="0" autoLine="0" autoPict="0">
                <anchor moveWithCells="1">
                  <from>
                    <xdr:col>10</xdr:col>
                    <xdr:colOff>647700</xdr:colOff>
                    <xdr:row>366</xdr:row>
                    <xdr:rowOff>25400</xdr:rowOff>
                  </from>
                  <to>
                    <xdr:col>10</xdr:col>
                    <xdr:colOff>889000</xdr:colOff>
                    <xdr:row>367</xdr:row>
                    <xdr:rowOff>63500</xdr:rowOff>
                  </to>
                </anchor>
              </controlPr>
            </control>
          </mc:Choice>
        </mc:AlternateContent>
        <mc:AlternateContent xmlns:mc="http://schemas.openxmlformats.org/markup-compatibility/2006">
          <mc:Choice Requires="x14">
            <control shapeId="2826" r:id="rId609" name="Check Box 778">
              <controlPr defaultSize="0" autoFill="0" autoLine="0" autoPict="0">
                <anchor moveWithCells="1">
                  <from>
                    <xdr:col>11</xdr:col>
                    <xdr:colOff>660400</xdr:colOff>
                    <xdr:row>366</xdr:row>
                    <xdr:rowOff>25400</xdr:rowOff>
                  </from>
                  <to>
                    <xdr:col>11</xdr:col>
                    <xdr:colOff>889000</xdr:colOff>
                    <xdr:row>367</xdr:row>
                    <xdr:rowOff>25400</xdr:rowOff>
                  </to>
                </anchor>
              </controlPr>
            </control>
          </mc:Choice>
        </mc:AlternateContent>
        <mc:AlternateContent xmlns:mc="http://schemas.openxmlformats.org/markup-compatibility/2006">
          <mc:Choice Requires="x14">
            <control shapeId="2827" r:id="rId610" name="Check Box 779">
              <controlPr defaultSize="0" autoFill="0" autoLine="0" autoPict="0">
                <anchor moveWithCells="1">
                  <from>
                    <xdr:col>12</xdr:col>
                    <xdr:colOff>673100</xdr:colOff>
                    <xdr:row>366</xdr:row>
                    <xdr:rowOff>25400</xdr:rowOff>
                  </from>
                  <to>
                    <xdr:col>13</xdr:col>
                    <xdr:colOff>25400</xdr:colOff>
                    <xdr:row>367</xdr:row>
                    <xdr:rowOff>63500</xdr:rowOff>
                  </to>
                </anchor>
              </controlPr>
            </control>
          </mc:Choice>
        </mc:AlternateContent>
        <mc:AlternateContent xmlns:mc="http://schemas.openxmlformats.org/markup-compatibility/2006">
          <mc:Choice Requires="x14">
            <control shapeId="2828" r:id="rId611" name="Check Box 780">
              <controlPr defaultSize="0" autoFill="0" autoLine="0" autoPict="0">
                <anchor moveWithCells="1">
                  <from>
                    <xdr:col>13</xdr:col>
                    <xdr:colOff>673100</xdr:colOff>
                    <xdr:row>366</xdr:row>
                    <xdr:rowOff>25400</xdr:rowOff>
                  </from>
                  <to>
                    <xdr:col>14</xdr:col>
                    <xdr:colOff>25400</xdr:colOff>
                    <xdr:row>367</xdr:row>
                    <xdr:rowOff>63500</xdr:rowOff>
                  </to>
                </anchor>
              </controlPr>
            </control>
          </mc:Choice>
        </mc:AlternateContent>
        <mc:AlternateContent xmlns:mc="http://schemas.openxmlformats.org/markup-compatibility/2006">
          <mc:Choice Requires="x14">
            <control shapeId="2829" r:id="rId612" name="Check Box 781">
              <controlPr defaultSize="0" autoFill="0" autoLine="0" autoPict="0">
                <anchor moveWithCells="1">
                  <from>
                    <xdr:col>14</xdr:col>
                    <xdr:colOff>673100</xdr:colOff>
                    <xdr:row>366</xdr:row>
                    <xdr:rowOff>25400</xdr:rowOff>
                  </from>
                  <to>
                    <xdr:col>15</xdr:col>
                    <xdr:colOff>25400</xdr:colOff>
                    <xdr:row>367</xdr:row>
                    <xdr:rowOff>25400</xdr:rowOff>
                  </to>
                </anchor>
              </controlPr>
            </control>
          </mc:Choice>
        </mc:AlternateContent>
        <mc:AlternateContent xmlns:mc="http://schemas.openxmlformats.org/markup-compatibility/2006">
          <mc:Choice Requires="x14">
            <control shapeId="2830" r:id="rId613" name="Check Box 782">
              <controlPr defaultSize="0" autoFill="0" autoLine="0" autoPict="0">
                <anchor moveWithCells="1">
                  <from>
                    <xdr:col>15</xdr:col>
                    <xdr:colOff>673100</xdr:colOff>
                    <xdr:row>366</xdr:row>
                    <xdr:rowOff>25400</xdr:rowOff>
                  </from>
                  <to>
                    <xdr:col>16</xdr:col>
                    <xdr:colOff>25400</xdr:colOff>
                    <xdr:row>367</xdr:row>
                    <xdr:rowOff>63500</xdr:rowOff>
                  </to>
                </anchor>
              </controlPr>
            </control>
          </mc:Choice>
        </mc:AlternateContent>
        <mc:AlternateContent xmlns:mc="http://schemas.openxmlformats.org/markup-compatibility/2006">
          <mc:Choice Requires="x14">
            <control shapeId="2831" r:id="rId614" name="Check Box 783">
              <controlPr defaultSize="0" print="0" autoFill="0" autoLine="0" autoPict="0">
                <anchor moveWithCells="1">
                  <from>
                    <xdr:col>7</xdr:col>
                    <xdr:colOff>419100</xdr:colOff>
                    <xdr:row>365</xdr:row>
                    <xdr:rowOff>0</xdr:rowOff>
                  </from>
                  <to>
                    <xdr:col>8</xdr:col>
                    <xdr:colOff>177800</xdr:colOff>
                    <xdr:row>366</xdr:row>
                    <xdr:rowOff>63500</xdr:rowOff>
                  </to>
                </anchor>
              </controlPr>
            </control>
          </mc:Choice>
        </mc:AlternateContent>
        <mc:AlternateContent xmlns:mc="http://schemas.openxmlformats.org/markup-compatibility/2006">
          <mc:Choice Requires="x14">
            <control shapeId="2833" r:id="rId615" name="Check Box 785">
              <controlPr locked="0" defaultSize="0" autoFill="0" autoLine="0" autoPict="0">
                <anchor moveWithCells="1">
                  <from>
                    <xdr:col>7</xdr:col>
                    <xdr:colOff>419100</xdr:colOff>
                    <xdr:row>372</xdr:row>
                    <xdr:rowOff>0</xdr:rowOff>
                  </from>
                  <to>
                    <xdr:col>8</xdr:col>
                    <xdr:colOff>177800</xdr:colOff>
                    <xdr:row>373</xdr:row>
                    <xdr:rowOff>63500</xdr:rowOff>
                  </to>
                </anchor>
              </controlPr>
            </control>
          </mc:Choice>
        </mc:AlternateContent>
        <mc:AlternateContent xmlns:mc="http://schemas.openxmlformats.org/markup-compatibility/2006">
          <mc:Choice Requires="x14">
            <control shapeId="2834" r:id="rId616" name="Check Box 786">
              <controlPr defaultSize="0" autoFill="0" autoLine="0" autoPict="0">
                <anchor moveWithCells="1">
                  <from>
                    <xdr:col>9</xdr:col>
                    <xdr:colOff>673100</xdr:colOff>
                    <xdr:row>374</xdr:row>
                    <xdr:rowOff>25400</xdr:rowOff>
                  </from>
                  <to>
                    <xdr:col>10</xdr:col>
                    <xdr:colOff>25400</xdr:colOff>
                    <xdr:row>375</xdr:row>
                    <xdr:rowOff>63500</xdr:rowOff>
                  </to>
                </anchor>
              </controlPr>
            </control>
          </mc:Choice>
        </mc:AlternateContent>
        <mc:AlternateContent xmlns:mc="http://schemas.openxmlformats.org/markup-compatibility/2006">
          <mc:Choice Requires="x14">
            <control shapeId="2835" r:id="rId617" name="Check Box 787">
              <controlPr defaultSize="0" autoFill="0" autoLine="0" autoPict="0">
                <anchor moveWithCells="1">
                  <from>
                    <xdr:col>10</xdr:col>
                    <xdr:colOff>647700</xdr:colOff>
                    <xdr:row>374</xdr:row>
                    <xdr:rowOff>25400</xdr:rowOff>
                  </from>
                  <to>
                    <xdr:col>10</xdr:col>
                    <xdr:colOff>889000</xdr:colOff>
                    <xdr:row>375</xdr:row>
                    <xdr:rowOff>63500</xdr:rowOff>
                  </to>
                </anchor>
              </controlPr>
            </control>
          </mc:Choice>
        </mc:AlternateContent>
        <mc:AlternateContent xmlns:mc="http://schemas.openxmlformats.org/markup-compatibility/2006">
          <mc:Choice Requires="x14">
            <control shapeId="2836" r:id="rId618" name="Check Box 788">
              <controlPr defaultSize="0" autoFill="0" autoLine="0" autoPict="0">
                <anchor moveWithCells="1">
                  <from>
                    <xdr:col>11</xdr:col>
                    <xdr:colOff>660400</xdr:colOff>
                    <xdr:row>374</xdr:row>
                    <xdr:rowOff>25400</xdr:rowOff>
                  </from>
                  <to>
                    <xdr:col>11</xdr:col>
                    <xdr:colOff>889000</xdr:colOff>
                    <xdr:row>375</xdr:row>
                    <xdr:rowOff>25400</xdr:rowOff>
                  </to>
                </anchor>
              </controlPr>
            </control>
          </mc:Choice>
        </mc:AlternateContent>
        <mc:AlternateContent xmlns:mc="http://schemas.openxmlformats.org/markup-compatibility/2006">
          <mc:Choice Requires="x14">
            <control shapeId="2837" r:id="rId619" name="Check Box 789">
              <controlPr defaultSize="0" autoFill="0" autoLine="0" autoPict="0">
                <anchor moveWithCells="1">
                  <from>
                    <xdr:col>12</xdr:col>
                    <xdr:colOff>673100</xdr:colOff>
                    <xdr:row>374</xdr:row>
                    <xdr:rowOff>25400</xdr:rowOff>
                  </from>
                  <to>
                    <xdr:col>13</xdr:col>
                    <xdr:colOff>25400</xdr:colOff>
                    <xdr:row>375</xdr:row>
                    <xdr:rowOff>63500</xdr:rowOff>
                  </to>
                </anchor>
              </controlPr>
            </control>
          </mc:Choice>
        </mc:AlternateContent>
        <mc:AlternateContent xmlns:mc="http://schemas.openxmlformats.org/markup-compatibility/2006">
          <mc:Choice Requires="x14">
            <control shapeId="2838" r:id="rId620" name="Check Box 790">
              <controlPr defaultSize="0" autoFill="0" autoLine="0" autoPict="0">
                <anchor moveWithCells="1">
                  <from>
                    <xdr:col>13</xdr:col>
                    <xdr:colOff>673100</xdr:colOff>
                    <xdr:row>374</xdr:row>
                    <xdr:rowOff>25400</xdr:rowOff>
                  </from>
                  <to>
                    <xdr:col>14</xdr:col>
                    <xdr:colOff>25400</xdr:colOff>
                    <xdr:row>375</xdr:row>
                    <xdr:rowOff>63500</xdr:rowOff>
                  </to>
                </anchor>
              </controlPr>
            </control>
          </mc:Choice>
        </mc:AlternateContent>
        <mc:AlternateContent xmlns:mc="http://schemas.openxmlformats.org/markup-compatibility/2006">
          <mc:Choice Requires="x14">
            <control shapeId="2839" r:id="rId621" name="Check Box 791">
              <controlPr defaultSize="0" autoFill="0" autoLine="0" autoPict="0">
                <anchor moveWithCells="1">
                  <from>
                    <xdr:col>14</xdr:col>
                    <xdr:colOff>673100</xdr:colOff>
                    <xdr:row>374</xdr:row>
                    <xdr:rowOff>25400</xdr:rowOff>
                  </from>
                  <to>
                    <xdr:col>15</xdr:col>
                    <xdr:colOff>25400</xdr:colOff>
                    <xdr:row>375</xdr:row>
                    <xdr:rowOff>25400</xdr:rowOff>
                  </to>
                </anchor>
              </controlPr>
            </control>
          </mc:Choice>
        </mc:AlternateContent>
        <mc:AlternateContent xmlns:mc="http://schemas.openxmlformats.org/markup-compatibility/2006">
          <mc:Choice Requires="x14">
            <control shapeId="2840" r:id="rId622" name="Check Box 792">
              <controlPr defaultSize="0" autoFill="0" autoLine="0" autoPict="0">
                <anchor moveWithCells="1">
                  <from>
                    <xdr:col>15</xdr:col>
                    <xdr:colOff>673100</xdr:colOff>
                    <xdr:row>374</xdr:row>
                    <xdr:rowOff>25400</xdr:rowOff>
                  </from>
                  <to>
                    <xdr:col>16</xdr:col>
                    <xdr:colOff>25400</xdr:colOff>
                    <xdr:row>375</xdr:row>
                    <xdr:rowOff>63500</xdr:rowOff>
                  </to>
                </anchor>
              </controlPr>
            </control>
          </mc:Choice>
        </mc:AlternateContent>
        <mc:AlternateContent xmlns:mc="http://schemas.openxmlformats.org/markup-compatibility/2006">
          <mc:Choice Requires="x14">
            <control shapeId="2841" r:id="rId623" name="Check Box 793">
              <controlPr defaultSize="0" print="0" autoFill="0" autoLine="0" autoPict="0">
                <anchor moveWithCells="1">
                  <from>
                    <xdr:col>7</xdr:col>
                    <xdr:colOff>419100</xdr:colOff>
                    <xdr:row>373</xdr:row>
                    <xdr:rowOff>0</xdr:rowOff>
                  </from>
                  <to>
                    <xdr:col>8</xdr:col>
                    <xdr:colOff>177800</xdr:colOff>
                    <xdr:row>374</xdr:row>
                    <xdr:rowOff>63500</xdr:rowOff>
                  </to>
                </anchor>
              </controlPr>
            </control>
          </mc:Choice>
        </mc:AlternateContent>
        <mc:AlternateContent xmlns:mc="http://schemas.openxmlformats.org/markup-compatibility/2006">
          <mc:Choice Requires="x14">
            <control shapeId="2842" r:id="rId624" name="Check Box 794">
              <controlPr locked="0" defaultSize="0" autoFill="0" autoLine="0" autoPict="0">
                <anchor moveWithCells="1">
                  <from>
                    <xdr:col>7</xdr:col>
                    <xdr:colOff>419100</xdr:colOff>
                    <xdr:row>372</xdr:row>
                    <xdr:rowOff>0</xdr:rowOff>
                  </from>
                  <to>
                    <xdr:col>8</xdr:col>
                    <xdr:colOff>177800</xdr:colOff>
                    <xdr:row>373</xdr:row>
                    <xdr:rowOff>63500</xdr:rowOff>
                  </to>
                </anchor>
              </controlPr>
            </control>
          </mc:Choice>
        </mc:AlternateContent>
        <mc:AlternateContent xmlns:mc="http://schemas.openxmlformats.org/markup-compatibility/2006">
          <mc:Choice Requires="x14">
            <control shapeId="2843" r:id="rId625" name="Check Box 795">
              <controlPr defaultSize="0" autoFill="0" autoLine="0" autoPict="0">
                <anchor moveWithCells="1">
                  <from>
                    <xdr:col>9</xdr:col>
                    <xdr:colOff>673100</xdr:colOff>
                    <xdr:row>374</xdr:row>
                    <xdr:rowOff>25400</xdr:rowOff>
                  </from>
                  <to>
                    <xdr:col>10</xdr:col>
                    <xdr:colOff>25400</xdr:colOff>
                    <xdr:row>375</xdr:row>
                    <xdr:rowOff>63500</xdr:rowOff>
                  </to>
                </anchor>
              </controlPr>
            </control>
          </mc:Choice>
        </mc:AlternateContent>
        <mc:AlternateContent xmlns:mc="http://schemas.openxmlformats.org/markup-compatibility/2006">
          <mc:Choice Requires="x14">
            <control shapeId="2844" r:id="rId626" name="Check Box 796">
              <controlPr defaultSize="0" autoFill="0" autoLine="0" autoPict="0">
                <anchor moveWithCells="1">
                  <from>
                    <xdr:col>10</xdr:col>
                    <xdr:colOff>647700</xdr:colOff>
                    <xdr:row>374</xdr:row>
                    <xdr:rowOff>25400</xdr:rowOff>
                  </from>
                  <to>
                    <xdr:col>10</xdr:col>
                    <xdr:colOff>889000</xdr:colOff>
                    <xdr:row>375</xdr:row>
                    <xdr:rowOff>63500</xdr:rowOff>
                  </to>
                </anchor>
              </controlPr>
            </control>
          </mc:Choice>
        </mc:AlternateContent>
        <mc:AlternateContent xmlns:mc="http://schemas.openxmlformats.org/markup-compatibility/2006">
          <mc:Choice Requires="x14">
            <control shapeId="2845" r:id="rId627" name="Check Box 797">
              <controlPr defaultSize="0" autoFill="0" autoLine="0" autoPict="0">
                <anchor moveWithCells="1">
                  <from>
                    <xdr:col>11</xdr:col>
                    <xdr:colOff>660400</xdr:colOff>
                    <xdr:row>374</xdr:row>
                    <xdr:rowOff>25400</xdr:rowOff>
                  </from>
                  <to>
                    <xdr:col>11</xdr:col>
                    <xdr:colOff>889000</xdr:colOff>
                    <xdr:row>375</xdr:row>
                    <xdr:rowOff>25400</xdr:rowOff>
                  </to>
                </anchor>
              </controlPr>
            </control>
          </mc:Choice>
        </mc:AlternateContent>
        <mc:AlternateContent xmlns:mc="http://schemas.openxmlformats.org/markup-compatibility/2006">
          <mc:Choice Requires="x14">
            <control shapeId="2846" r:id="rId628" name="Check Box 798">
              <controlPr defaultSize="0" autoFill="0" autoLine="0" autoPict="0">
                <anchor moveWithCells="1">
                  <from>
                    <xdr:col>12</xdr:col>
                    <xdr:colOff>673100</xdr:colOff>
                    <xdr:row>374</xdr:row>
                    <xdr:rowOff>25400</xdr:rowOff>
                  </from>
                  <to>
                    <xdr:col>13</xdr:col>
                    <xdr:colOff>25400</xdr:colOff>
                    <xdr:row>375</xdr:row>
                    <xdr:rowOff>63500</xdr:rowOff>
                  </to>
                </anchor>
              </controlPr>
            </control>
          </mc:Choice>
        </mc:AlternateContent>
        <mc:AlternateContent xmlns:mc="http://schemas.openxmlformats.org/markup-compatibility/2006">
          <mc:Choice Requires="x14">
            <control shapeId="2847" r:id="rId629" name="Check Box 799">
              <controlPr defaultSize="0" autoFill="0" autoLine="0" autoPict="0">
                <anchor moveWithCells="1">
                  <from>
                    <xdr:col>13</xdr:col>
                    <xdr:colOff>673100</xdr:colOff>
                    <xdr:row>374</xdr:row>
                    <xdr:rowOff>25400</xdr:rowOff>
                  </from>
                  <to>
                    <xdr:col>14</xdr:col>
                    <xdr:colOff>25400</xdr:colOff>
                    <xdr:row>375</xdr:row>
                    <xdr:rowOff>63500</xdr:rowOff>
                  </to>
                </anchor>
              </controlPr>
            </control>
          </mc:Choice>
        </mc:AlternateContent>
        <mc:AlternateContent xmlns:mc="http://schemas.openxmlformats.org/markup-compatibility/2006">
          <mc:Choice Requires="x14">
            <control shapeId="2848" r:id="rId630" name="Check Box 800">
              <controlPr defaultSize="0" autoFill="0" autoLine="0" autoPict="0">
                <anchor moveWithCells="1">
                  <from>
                    <xdr:col>14</xdr:col>
                    <xdr:colOff>673100</xdr:colOff>
                    <xdr:row>374</xdr:row>
                    <xdr:rowOff>25400</xdr:rowOff>
                  </from>
                  <to>
                    <xdr:col>15</xdr:col>
                    <xdr:colOff>25400</xdr:colOff>
                    <xdr:row>375</xdr:row>
                    <xdr:rowOff>25400</xdr:rowOff>
                  </to>
                </anchor>
              </controlPr>
            </control>
          </mc:Choice>
        </mc:AlternateContent>
        <mc:AlternateContent xmlns:mc="http://schemas.openxmlformats.org/markup-compatibility/2006">
          <mc:Choice Requires="x14">
            <control shapeId="2849" r:id="rId631" name="Check Box 801">
              <controlPr defaultSize="0" autoFill="0" autoLine="0" autoPict="0">
                <anchor moveWithCells="1">
                  <from>
                    <xdr:col>15</xdr:col>
                    <xdr:colOff>673100</xdr:colOff>
                    <xdr:row>374</xdr:row>
                    <xdr:rowOff>25400</xdr:rowOff>
                  </from>
                  <to>
                    <xdr:col>16</xdr:col>
                    <xdr:colOff>25400</xdr:colOff>
                    <xdr:row>375</xdr:row>
                    <xdr:rowOff>63500</xdr:rowOff>
                  </to>
                </anchor>
              </controlPr>
            </control>
          </mc:Choice>
        </mc:AlternateContent>
        <mc:AlternateContent xmlns:mc="http://schemas.openxmlformats.org/markup-compatibility/2006">
          <mc:Choice Requires="x14">
            <control shapeId="2850" r:id="rId632" name="Check Box 802">
              <controlPr defaultSize="0" print="0" autoFill="0" autoLine="0" autoPict="0">
                <anchor moveWithCells="1">
                  <from>
                    <xdr:col>7</xdr:col>
                    <xdr:colOff>419100</xdr:colOff>
                    <xdr:row>373</xdr:row>
                    <xdr:rowOff>0</xdr:rowOff>
                  </from>
                  <to>
                    <xdr:col>8</xdr:col>
                    <xdr:colOff>177800</xdr:colOff>
                    <xdr:row>374</xdr:row>
                    <xdr:rowOff>63500</xdr:rowOff>
                  </to>
                </anchor>
              </controlPr>
            </control>
          </mc:Choice>
        </mc:AlternateContent>
        <mc:AlternateContent xmlns:mc="http://schemas.openxmlformats.org/markup-compatibility/2006">
          <mc:Choice Requires="x14">
            <control shapeId="2852" r:id="rId633" name="Check Box 804">
              <controlPr locked="0" defaultSize="0" autoFill="0" autoLine="0" autoPict="0">
                <anchor moveWithCells="1">
                  <from>
                    <xdr:col>7</xdr:col>
                    <xdr:colOff>419100</xdr:colOff>
                    <xdr:row>380</xdr:row>
                    <xdr:rowOff>0</xdr:rowOff>
                  </from>
                  <to>
                    <xdr:col>8</xdr:col>
                    <xdr:colOff>177800</xdr:colOff>
                    <xdr:row>381</xdr:row>
                    <xdr:rowOff>63500</xdr:rowOff>
                  </to>
                </anchor>
              </controlPr>
            </control>
          </mc:Choice>
        </mc:AlternateContent>
        <mc:AlternateContent xmlns:mc="http://schemas.openxmlformats.org/markup-compatibility/2006">
          <mc:Choice Requires="x14">
            <control shapeId="2853" r:id="rId634" name="Check Box 805">
              <controlPr defaultSize="0" autoFill="0" autoLine="0" autoPict="0">
                <anchor moveWithCells="1">
                  <from>
                    <xdr:col>9</xdr:col>
                    <xdr:colOff>673100</xdr:colOff>
                    <xdr:row>382</xdr:row>
                    <xdr:rowOff>25400</xdr:rowOff>
                  </from>
                  <to>
                    <xdr:col>10</xdr:col>
                    <xdr:colOff>25400</xdr:colOff>
                    <xdr:row>383</xdr:row>
                    <xdr:rowOff>63500</xdr:rowOff>
                  </to>
                </anchor>
              </controlPr>
            </control>
          </mc:Choice>
        </mc:AlternateContent>
        <mc:AlternateContent xmlns:mc="http://schemas.openxmlformats.org/markup-compatibility/2006">
          <mc:Choice Requires="x14">
            <control shapeId="2854" r:id="rId635" name="Check Box 806">
              <controlPr defaultSize="0" autoFill="0" autoLine="0" autoPict="0">
                <anchor moveWithCells="1">
                  <from>
                    <xdr:col>10</xdr:col>
                    <xdr:colOff>647700</xdr:colOff>
                    <xdr:row>382</xdr:row>
                    <xdr:rowOff>25400</xdr:rowOff>
                  </from>
                  <to>
                    <xdr:col>10</xdr:col>
                    <xdr:colOff>889000</xdr:colOff>
                    <xdr:row>383</xdr:row>
                    <xdr:rowOff>63500</xdr:rowOff>
                  </to>
                </anchor>
              </controlPr>
            </control>
          </mc:Choice>
        </mc:AlternateContent>
        <mc:AlternateContent xmlns:mc="http://schemas.openxmlformats.org/markup-compatibility/2006">
          <mc:Choice Requires="x14">
            <control shapeId="2855" r:id="rId636" name="Check Box 807">
              <controlPr defaultSize="0" autoFill="0" autoLine="0" autoPict="0">
                <anchor moveWithCells="1">
                  <from>
                    <xdr:col>11</xdr:col>
                    <xdr:colOff>660400</xdr:colOff>
                    <xdr:row>382</xdr:row>
                    <xdr:rowOff>25400</xdr:rowOff>
                  </from>
                  <to>
                    <xdr:col>11</xdr:col>
                    <xdr:colOff>889000</xdr:colOff>
                    <xdr:row>383</xdr:row>
                    <xdr:rowOff>25400</xdr:rowOff>
                  </to>
                </anchor>
              </controlPr>
            </control>
          </mc:Choice>
        </mc:AlternateContent>
        <mc:AlternateContent xmlns:mc="http://schemas.openxmlformats.org/markup-compatibility/2006">
          <mc:Choice Requires="x14">
            <control shapeId="2856" r:id="rId637" name="Check Box 808">
              <controlPr defaultSize="0" autoFill="0" autoLine="0" autoPict="0">
                <anchor moveWithCells="1">
                  <from>
                    <xdr:col>12</xdr:col>
                    <xdr:colOff>673100</xdr:colOff>
                    <xdr:row>382</xdr:row>
                    <xdr:rowOff>25400</xdr:rowOff>
                  </from>
                  <to>
                    <xdr:col>13</xdr:col>
                    <xdr:colOff>25400</xdr:colOff>
                    <xdr:row>383</xdr:row>
                    <xdr:rowOff>63500</xdr:rowOff>
                  </to>
                </anchor>
              </controlPr>
            </control>
          </mc:Choice>
        </mc:AlternateContent>
        <mc:AlternateContent xmlns:mc="http://schemas.openxmlformats.org/markup-compatibility/2006">
          <mc:Choice Requires="x14">
            <control shapeId="2857" r:id="rId638" name="Check Box 809">
              <controlPr defaultSize="0" autoFill="0" autoLine="0" autoPict="0">
                <anchor moveWithCells="1">
                  <from>
                    <xdr:col>13</xdr:col>
                    <xdr:colOff>673100</xdr:colOff>
                    <xdr:row>382</xdr:row>
                    <xdr:rowOff>25400</xdr:rowOff>
                  </from>
                  <to>
                    <xdr:col>14</xdr:col>
                    <xdr:colOff>25400</xdr:colOff>
                    <xdr:row>383</xdr:row>
                    <xdr:rowOff>63500</xdr:rowOff>
                  </to>
                </anchor>
              </controlPr>
            </control>
          </mc:Choice>
        </mc:AlternateContent>
        <mc:AlternateContent xmlns:mc="http://schemas.openxmlformats.org/markup-compatibility/2006">
          <mc:Choice Requires="x14">
            <control shapeId="2858" r:id="rId639" name="Check Box 810">
              <controlPr defaultSize="0" autoFill="0" autoLine="0" autoPict="0">
                <anchor moveWithCells="1">
                  <from>
                    <xdr:col>14</xdr:col>
                    <xdr:colOff>673100</xdr:colOff>
                    <xdr:row>382</xdr:row>
                    <xdr:rowOff>25400</xdr:rowOff>
                  </from>
                  <to>
                    <xdr:col>15</xdr:col>
                    <xdr:colOff>25400</xdr:colOff>
                    <xdr:row>383</xdr:row>
                    <xdr:rowOff>25400</xdr:rowOff>
                  </to>
                </anchor>
              </controlPr>
            </control>
          </mc:Choice>
        </mc:AlternateContent>
        <mc:AlternateContent xmlns:mc="http://schemas.openxmlformats.org/markup-compatibility/2006">
          <mc:Choice Requires="x14">
            <control shapeId="2859" r:id="rId640" name="Check Box 811">
              <controlPr defaultSize="0" autoFill="0" autoLine="0" autoPict="0">
                <anchor moveWithCells="1">
                  <from>
                    <xdr:col>15</xdr:col>
                    <xdr:colOff>673100</xdr:colOff>
                    <xdr:row>382</xdr:row>
                    <xdr:rowOff>25400</xdr:rowOff>
                  </from>
                  <to>
                    <xdr:col>16</xdr:col>
                    <xdr:colOff>25400</xdr:colOff>
                    <xdr:row>383</xdr:row>
                    <xdr:rowOff>63500</xdr:rowOff>
                  </to>
                </anchor>
              </controlPr>
            </control>
          </mc:Choice>
        </mc:AlternateContent>
        <mc:AlternateContent xmlns:mc="http://schemas.openxmlformats.org/markup-compatibility/2006">
          <mc:Choice Requires="x14">
            <control shapeId="2860" r:id="rId641" name="Check Box 812">
              <controlPr defaultSize="0" print="0" autoFill="0" autoLine="0" autoPict="0">
                <anchor moveWithCells="1">
                  <from>
                    <xdr:col>7</xdr:col>
                    <xdr:colOff>419100</xdr:colOff>
                    <xdr:row>381</xdr:row>
                    <xdr:rowOff>0</xdr:rowOff>
                  </from>
                  <to>
                    <xdr:col>8</xdr:col>
                    <xdr:colOff>177800</xdr:colOff>
                    <xdr:row>382</xdr:row>
                    <xdr:rowOff>63500</xdr:rowOff>
                  </to>
                </anchor>
              </controlPr>
            </control>
          </mc:Choice>
        </mc:AlternateContent>
        <mc:AlternateContent xmlns:mc="http://schemas.openxmlformats.org/markup-compatibility/2006">
          <mc:Choice Requires="x14">
            <control shapeId="2861" r:id="rId642" name="Check Box 813">
              <controlPr locked="0" defaultSize="0" autoFill="0" autoLine="0" autoPict="0">
                <anchor moveWithCells="1">
                  <from>
                    <xdr:col>7</xdr:col>
                    <xdr:colOff>419100</xdr:colOff>
                    <xdr:row>380</xdr:row>
                    <xdr:rowOff>0</xdr:rowOff>
                  </from>
                  <to>
                    <xdr:col>8</xdr:col>
                    <xdr:colOff>177800</xdr:colOff>
                    <xdr:row>381</xdr:row>
                    <xdr:rowOff>63500</xdr:rowOff>
                  </to>
                </anchor>
              </controlPr>
            </control>
          </mc:Choice>
        </mc:AlternateContent>
        <mc:AlternateContent xmlns:mc="http://schemas.openxmlformats.org/markup-compatibility/2006">
          <mc:Choice Requires="x14">
            <control shapeId="2862" r:id="rId643" name="Check Box 814">
              <controlPr defaultSize="0" autoFill="0" autoLine="0" autoPict="0">
                <anchor moveWithCells="1">
                  <from>
                    <xdr:col>9</xdr:col>
                    <xdr:colOff>673100</xdr:colOff>
                    <xdr:row>382</xdr:row>
                    <xdr:rowOff>25400</xdr:rowOff>
                  </from>
                  <to>
                    <xdr:col>10</xdr:col>
                    <xdr:colOff>25400</xdr:colOff>
                    <xdr:row>383</xdr:row>
                    <xdr:rowOff>63500</xdr:rowOff>
                  </to>
                </anchor>
              </controlPr>
            </control>
          </mc:Choice>
        </mc:AlternateContent>
        <mc:AlternateContent xmlns:mc="http://schemas.openxmlformats.org/markup-compatibility/2006">
          <mc:Choice Requires="x14">
            <control shapeId="2863" r:id="rId644" name="Check Box 815">
              <controlPr defaultSize="0" autoFill="0" autoLine="0" autoPict="0">
                <anchor moveWithCells="1">
                  <from>
                    <xdr:col>10</xdr:col>
                    <xdr:colOff>647700</xdr:colOff>
                    <xdr:row>382</xdr:row>
                    <xdr:rowOff>25400</xdr:rowOff>
                  </from>
                  <to>
                    <xdr:col>10</xdr:col>
                    <xdr:colOff>889000</xdr:colOff>
                    <xdr:row>383</xdr:row>
                    <xdr:rowOff>63500</xdr:rowOff>
                  </to>
                </anchor>
              </controlPr>
            </control>
          </mc:Choice>
        </mc:AlternateContent>
        <mc:AlternateContent xmlns:mc="http://schemas.openxmlformats.org/markup-compatibility/2006">
          <mc:Choice Requires="x14">
            <control shapeId="2864" r:id="rId645" name="Check Box 816">
              <controlPr defaultSize="0" autoFill="0" autoLine="0" autoPict="0">
                <anchor moveWithCells="1">
                  <from>
                    <xdr:col>11</xdr:col>
                    <xdr:colOff>660400</xdr:colOff>
                    <xdr:row>382</xdr:row>
                    <xdr:rowOff>25400</xdr:rowOff>
                  </from>
                  <to>
                    <xdr:col>11</xdr:col>
                    <xdr:colOff>889000</xdr:colOff>
                    <xdr:row>383</xdr:row>
                    <xdr:rowOff>25400</xdr:rowOff>
                  </to>
                </anchor>
              </controlPr>
            </control>
          </mc:Choice>
        </mc:AlternateContent>
        <mc:AlternateContent xmlns:mc="http://schemas.openxmlformats.org/markup-compatibility/2006">
          <mc:Choice Requires="x14">
            <control shapeId="2865" r:id="rId646" name="Check Box 817">
              <controlPr defaultSize="0" autoFill="0" autoLine="0" autoPict="0">
                <anchor moveWithCells="1">
                  <from>
                    <xdr:col>12</xdr:col>
                    <xdr:colOff>673100</xdr:colOff>
                    <xdr:row>382</xdr:row>
                    <xdr:rowOff>25400</xdr:rowOff>
                  </from>
                  <to>
                    <xdr:col>13</xdr:col>
                    <xdr:colOff>25400</xdr:colOff>
                    <xdr:row>383</xdr:row>
                    <xdr:rowOff>63500</xdr:rowOff>
                  </to>
                </anchor>
              </controlPr>
            </control>
          </mc:Choice>
        </mc:AlternateContent>
        <mc:AlternateContent xmlns:mc="http://schemas.openxmlformats.org/markup-compatibility/2006">
          <mc:Choice Requires="x14">
            <control shapeId="2866" r:id="rId647" name="Check Box 818">
              <controlPr defaultSize="0" autoFill="0" autoLine="0" autoPict="0">
                <anchor moveWithCells="1">
                  <from>
                    <xdr:col>13</xdr:col>
                    <xdr:colOff>673100</xdr:colOff>
                    <xdr:row>382</xdr:row>
                    <xdr:rowOff>25400</xdr:rowOff>
                  </from>
                  <to>
                    <xdr:col>14</xdr:col>
                    <xdr:colOff>25400</xdr:colOff>
                    <xdr:row>383</xdr:row>
                    <xdr:rowOff>63500</xdr:rowOff>
                  </to>
                </anchor>
              </controlPr>
            </control>
          </mc:Choice>
        </mc:AlternateContent>
        <mc:AlternateContent xmlns:mc="http://schemas.openxmlformats.org/markup-compatibility/2006">
          <mc:Choice Requires="x14">
            <control shapeId="2867" r:id="rId648" name="Check Box 819">
              <controlPr defaultSize="0" autoFill="0" autoLine="0" autoPict="0">
                <anchor moveWithCells="1">
                  <from>
                    <xdr:col>14</xdr:col>
                    <xdr:colOff>673100</xdr:colOff>
                    <xdr:row>382</xdr:row>
                    <xdr:rowOff>25400</xdr:rowOff>
                  </from>
                  <to>
                    <xdr:col>15</xdr:col>
                    <xdr:colOff>25400</xdr:colOff>
                    <xdr:row>383</xdr:row>
                    <xdr:rowOff>25400</xdr:rowOff>
                  </to>
                </anchor>
              </controlPr>
            </control>
          </mc:Choice>
        </mc:AlternateContent>
        <mc:AlternateContent xmlns:mc="http://schemas.openxmlformats.org/markup-compatibility/2006">
          <mc:Choice Requires="x14">
            <control shapeId="2868" r:id="rId649" name="Check Box 820">
              <controlPr defaultSize="0" autoFill="0" autoLine="0" autoPict="0">
                <anchor moveWithCells="1">
                  <from>
                    <xdr:col>15</xdr:col>
                    <xdr:colOff>673100</xdr:colOff>
                    <xdr:row>382</xdr:row>
                    <xdr:rowOff>25400</xdr:rowOff>
                  </from>
                  <to>
                    <xdr:col>16</xdr:col>
                    <xdr:colOff>25400</xdr:colOff>
                    <xdr:row>383</xdr:row>
                    <xdr:rowOff>63500</xdr:rowOff>
                  </to>
                </anchor>
              </controlPr>
            </control>
          </mc:Choice>
        </mc:AlternateContent>
        <mc:AlternateContent xmlns:mc="http://schemas.openxmlformats.org/markup-compatibility/2006">
          <mc:Choice Requires="x14">
            <control shapeId="2869" r:id="rId650" name="Check Box 821">
              <controlPr defaultSize="0" print="0" autoFill="0" autoLine="0" autoPict="0">
                <anchor moveWithCells="1">
                  <from>
                    <xdr:col>7</xdr:col>
                    <xdr:colOff>419100</xdr:colOff>
                    <xdr:row>381</xdr:row>
                    <xdr:rowOff>0</xdr:rowOff>
                  </from>
                  <to>
                    <xdr:col>8</xdr:col>
                    <xdr:colOff>177800</xdr:colOff>
                    <xdr:row>382</xdr:row>
                    <xdr:rowOff>63500</xdr:rowOff>
                  </to>
                </anchor>
              </controlPr>
            </control>
          </mc:Choice>
        </mc:AlternateContent>
        <mc:AlternateContent xmlns:mc="http://schemas.openxmlformats.org/markup-compatibility/2006">
          <mc:Choice Requires="x14">
            <control shapeId="2871" r:id="rId651" name="Check Box 823">
              <controlPr locked="0" defaultSize="0" autoFill="0" autoLine="0" autoPict="0">
                <anchor moveWithCells="1">
                  <from>
                    <xdr:col>7</xdr:col>
                    <xdr:colOff>419100</xdr:colOff>
                    <xdr:row>388</xdr:row>
                    <xdr:rowOff>0</xdr:rowOff>
                  </from>
                  <to>
                    <xdr:col>8</xdr:col>
                    <xdr:colOff>177800</xdr:colOff>
                    <xdr:row>389</xdr:row>
                    <xdr:rowOff>63500</xdr:rowOff>
                  </to>
                </anchor>
              </controlPr>
            </control>
          </mc:Choice>
        </mc:AlternateContent>
        <mc:AlternateContent xmlns:mc="http://schemas.openxmlformats.org/markup-compatibility/2006">
          <mc:Choice Requires="x14">
            <control shapeId="2872" r:id="rId652" name="Check Box 824">
              <controlPr defaultSize="0" autoFill="0" autoLine="0" autoPict="0">
                <anchor moveWithCells="1">
                  <from>
                    <xdr:col>9</xdr:col>
                    <xdr:colOff>673100</xdr:colOff>
                    <xdr:row>390</xdr:row>
                    <xdr:rowOff>25400</xdr:rowOff>
                  </from>
                  <to>
                    <xdr:col>10</xdr:col>
                    <xdr:colOff>25400</xdr:colOff>
                    <xdr:row>391</xdr:row>
                    <xdr:rowOff>63500</xdr:rowOff>
                  </to>
                </anchor>
              </controlPr>
            </control>
          </mc:Choice>
        </mc:AlternateContent>
        <mc:AlternateContent xmlns:mc="http://schemas.openxmlformats.org/markup-compatibility/2006">
          <mc:Choice Requires="x14">
            <control shapeId="2873" r:id="rId653" name="Check Box 825">
              <controlPr defaultSize="0" autoFill="0" autoLine="0" autoPict="0">
                <anchor moveWithCells="1">
                  <from>
                    <xdr:col>10</xdr:col>
                    <xdr:colOff>647700</xdr:colOff>
                    <xdr:row>390</xdr:row>
                    <xdr:rowOff>25400</xdr:rowOff>
                  </from>
                  <to>
                    <xdr:col>10</xdr:col>
                    <xdr:colOff>889000</xdr:colOff>
                    <xdr:row>391</xdr:row>
                    <xdr:rowOff>63500</xdr:rowOff>
                  </to>
                </anchor>
              </controlPr>
            </control>
          </mc:Choice>
        </mc:AlternateContent>
        <mc:AlternateContent xmlns:mc="http://schemas.openxmlformats.org/markup-compatibility/2006">
          <mc:Choice Requires="x14">
            <control shapeId="2874" r:id="rId654" name="Check Box 826">
              <controlPr defaultSize="0" autoFill="0" autoLine="0" autoPict="0">
                <anchor moveWithCells="1">
                  <from>
                    <xdr:col>11</xdr:col>
                    <xdr:colOff>660400</xdr:colOff>
                    <xdr:row>390</xdr:row>
                    <xdr:rowOff>25400</xdr:rowOff>
                  </from>
                  <to>
                    <xdr:col>11</xdr:col>
                    <xdr:colOff>889000</xdr:colOff>
                    <xdr:row>391</xdr:row>
                    <xdr:rowOff>25400</xdr:rowOff>
                  </to>
                </anchor>
              </controlPr>
            </control>
          </mc:Choice>
        </mc:AlternateContent>
        <mc:AlternateContent xmlns:mc="http://schemas.openxmlformats.org/markup-compatibility/2006">
          <mc:Choice Requires="x14">
            <control shapeId="2875" r:id="rId655" name="Check Box 827">
              <controlPr defaultSize="0" autoFill="0" autoLine="0" autoPict="0">
                <anchor moveWithCells="1">
                  <from>
                    <xdr:col>12</xdr:col>
                    <xdr:colOff>673100</xdr:colOff>
                    <xdr:row>390</xdr:row>
                    <xdr:rowOff>25400</xdr:rowOff>
                  </from>
                  <to>
                    <xdr:col>13</xdr:col>
                    <xdr:colOff>25400</xdr:colOff>
                    <xdr:row>391</xdr:row>
                    <xdr:rowOff>63500</xdr:rowOff>
                  </to>
                </anchor>
              </controlPr>
            </control>
          </mc:Choice>
        </mc:AlternateContent>
        <mc:AlternateContent xmlns:mc="http://schemas.openxmlformats.org/markup-compatibility/2006">
          <mc:Choice Requires="x14">
            <control shapeId="2876" r:id="rId656" name="Check Box 828">
              <controlPr defaultSize="0" autoFill="0" autoLine="0" autoPict="0">
                <anchor moveWithCells="1">
                  <from>
                    <xdr:col>13</xdr:col>
                    <xdr:colOff>673100</xdr:colOff>
                    <xdr:row>390</xdr:row>
                    <xdr:rowOff>25400</xdr:rowOff>
                  </from>
                  <to>
                    <xdr:col>14</xdr:col>
                    <xdr:colOff>25400</xdr:colOff>
                    <xdr:row>391</xdr:row>
                    <xdr:rowOff>63500</xdr:rowOff>
                  </to>
                </anchor>
              </controlPr>
            </control>
          </mc:Choice>
        </mc:AlternateContent>
        <mc:AlternateContent xmlns:mc="http://schemas.openxmlformats.org/markup-compatibility/2006">
          <mc:Choice Requires="x14">
            <control shapeId="2877" r:id="rId657" name="Check Box 829">
              <controlPr defaultSize="0" autoFill="0" autoLine="0" autoPict="0">
                <anchor moveWithCells="1">
                  <from>
                    <xdr:col>14</xdr:col>
                    <xdr:colOff>673100</xdr:colOff>
                    <xdr:row>390</xdr:row>
                    <xdr:rowOff>25400</xdr:rowOff>
                  </from>
                  <to>
                    <xdr:col>15</xdr:col>
                    <xdr:colOff>25400</xdr:colOff>
                    <xdr:row>391</xdr:row>
                    <xdr:rowOff>25400</xdr:rowOff>
                  </to>
                </anchor>
              </controlPr>
            </control>
          </mc:Choice>
        </mc:AlternateContent>
        <mc:AlternateContent xmlns:mc="http://schemas.openxmlformats.org/markup-compatibility/2006">
          <mc:Choice Requires="x14">
            <control shapeId="2878" r:id="rId658" name="Check Box 830">
              <controlPr defaultSize="0" autoFill="0" autoLine="0" autoPict="0">
                <anchor moveWithCells="1">
                  <from>
                    <xdr:col>15</xdr:col>
                    <xdr:colOff>673100</xdr:colOff>
                    <xdr:row>390</xdr:row>
                    <xdr:rowOff>25400</xdr:rowOff>
                  </from>
                  <to>
                    <xdr:col>16</xdr:col>
                    <xdr:colOff>25400</xdr:colOff>
                    <xdr:row>391</xdr:row>
                    <xdr:rowOff>63500</xdr:rowOff>
                  </to>
                </anchor>
              </controlPr>
            </control>
          </mc:Choice>
        </mc:AlternateContent>
        <mc:AlternateContent xmlns:mc="http://schemas.openxmlformats.org/markup-compatibility/2006">
          <mc:Choice Requires="x14">
            <control shapeId="2879" r:id="rId659" name="Check Box 831">
              <controlPr defaultSize="0" print="0" autoFill="0" autoLine="0" autoPict="0">
                <anchor moveWithCells="1">
                  <from>
                    <xdr:col>7</xdr:col>
                    <xdr:colOff>419100</xdr:colOff>
                    <xdr:row>389</xdr:row>
                    <xdr:rowOff>0</xdr:rowOff>
                  </from>
                  <to>
                    <xdr:col>8</xdr:col>
                    <xdr:colOff>177800</xdr:colOff>
                    <xdr:row>390</xdr:row>
                    <xdr:rowOff>63500</xdr:rowOff>
                  </to>
                </anchor>
              </controlPr>
            </control>
          </mc:Choice>
        </mc:AlternateContent>
        <mc:AlternateContent xmlns:mc="http://schemas.openxmlformats.org/markup-compatibility/2006">
          <mc:Choice Requires="x14">
            <control shapeId="2880" r:id="rId660" name="Check Box 832">
              <controlPr locked="0" defaultSize="0" autoFill="0" autoLine="0" autoPict="0">
                <anchor moveWithCells="1">
                  <from>
                    <xdr:col>7</xdr:col>
                    <xdr:colOff>419100</xdr:colOff>
                    <xdr:row>388</xdr:row>
                    <xdr:rowOff>0</xdr:rowOff>
                  </from>
                  <to>
                    <xdr:col>8</xdr:col>
                    <xdr:colOff>177800</xdr:colOff>
                    <xdr:row>389</xdr:row>
                    <xdr:rowOff>63500</xdr:rowOff>
                  </to>
                </anchor>
              </controlPr>
            </control>
          </mc:Choice>
        </mc:AlternateContent>
        <mc:AlternateContent xmlns:mc="http://schemas.openxmlformats.org/markup-compatibility/2006">
          <mc:Choice Requires="x14">
            <control shapeId="2881" r:id="rId661" name="Check Box 833">
              <controlPr defaultSize="0" autoFill="0" autoLine="0" autoPict="0">
                <anchor moveWithCells="1">
                  <from>
                    <xdr:col>9</xdr:col>
                    <xdr:colOff>673100</xdr:colOff>
                    <xdr:row>390</xdr:row>
                    <xdr:rowOff>25400</xdr:rowOff>
                  </from>
                  <to>
                    <xdr:col>10</xdr:col>
                    <xdr:colOff>25400</xdr:colOff>
                    <xdr:row>391</xdr:row>
                    <xdr:rowOff>63500</xdr:rowOff>
                  </to>
                </anchor>
              </controlPr>
            </control>
          </mc:Choice>
        </mc:AlternateContent>
        <mc:AlternateContent xmlns:mc="http://schemas.openxmlformats.org/markup-compatibility/2006">
          <mc:Choice Requires="x14">
            <control shapeId="2882" r:id="rId662" name="Check Box 834">
              <controlPr defaultSize="0" autoFill="0" autoLine="0" autoPict="0">
                <anchor moveWithCells="1">
                  <from>
                    <xdr:col>10</xdr:col>
                    <xdr:colOff>647700</xdr:colOff>
                    <xdr:row>390</xdr:row>
                    <xdr:rowOff>25400</xdr:rowOff>
                  </from>
                  <to>
                    <xdr:col>10</xdr:col>
                    <xdr:colOff>889000</xdr:colOff>
                    <xdr:row>391</xdr:row>
                    <xdr:rowOff>63500</xdr:rowOff>
                  </to>
                </anchor>
              </controlPr>
            </control>
          </mc:Choice>
        </mc:AlternateContent>
        <mc:AlternateContent xmlns:mc="http://schemas.openxmlformats.org/markup-compatibility/2006">
          <mc:Choice Requires="x14">
            <control shapeId="2883" r:id="rId663" name="Check Box 835">
              <controlPr defaultSize="0" autoFill="0" autoLine="0" autoPict="0">
                <anchor moveWithCells="1">
                  <from>
                    <xdr:col>11</xdr:col>
                    <xdr:colOff>660400</xdr:colOff>
                    <xdr:row>390</xdr:row>
                    <xdr:rowOff>25400</xdr:rowOff>
                  </from>
                  <to>
                    <xdr:col>11</xdr:col>
                    <xdr:colOff>889000</xdr:colOff>
                    <xdr:row>391</xdr:row>
                    <xdr:rowOff>25400</xdr:rowOff>
                  </to>
                </anchor>
              </controlPr>
            </control>
          </mc:Choice>
        </mc:AlternateContent>
        <mc:AlternateContent xmlns:mc="http://schemas.openxmlformats.org/markup-compatibility/2006">
          <mc:Choice Requires="x14">
            <control shapeId="2884" r:id="rId664" name="Check Box 836">
              <controlPr defaultSize="0" autoFill="0" autoLine="0" autoPict="0">
                <anchor moveWithCells="1">
                  <from>
                    <xdr:col>12</xdr:col>
                    <xdr:colOff>673100</xdr:colOff>
                    <xdr:row>390</xdr:row>
                    <xdr:rowOff>25400</xdr:rowOff>
                  </from>
                  <to>
                    <xdr:col>13</xdr:col>
                    <xdr:colOff>25400</xdr:colOff>
                    <xdr:row>391</xdr:row>
                    <xdr:rowOff>63500</xdr:rowOff>
                  </to>
                </anchor>
              </controlPr>
            </control>
          </mc:Choice>
        </mc:AlternateContent>
        <mc:AlternateContent xmlns:mc="http://schemas.openxmlformats.org/markup-compatibility/2006">
          <mc:Choice Requires="x14">
            <control shapeId="2885" r:id="rId665" name="Check Box 837">
              <controlPr defaultSize="0" autoFill="0" autoLine="0" autoPict="0">
                <anchor moveWithCells="1">
                  <from>
                    <xdr:col>13</xdr:col>
                    <xdr:colOff>673100</xdr:colOff>
                    <xdr:row>390</xdr:row>
                    <xdr:rowOff>25400</xdr:rowOff>
                  </from>
                  <to>
                    <xdr:col>14</xdr:col>
                    <xdr:colOff>25400</xdr:colOff>
                    <xdr:row>391</xdr:row>
                    <xdr:rowOff>63500</xdr:rowOff>
                  </to>
                </anchor>
              </controlPr>
            </control>
          </mc:Choice>
        </mc:AlternateContent>
        <mc:AlternateContent xmlns:mc="http://schemas.openxmlformats.org/markup-compatibility/2006">
          <mc:Choice Requires="x14">
            <control shapeId="2886" r:id="rId666" name="Check Box 838">
              <controlPr defaultSize="0" autoFill="0" autoLine="0" autoPict="0">
                <anchor moveWithCells="1">
                  <from>
                    <xdr:col>14</xdr:col>
                    <xdr:colOff>673100</xdr:colOff>
                    <xdr:row>390</xdr:row>
                    <xdr:rowOff>25400</xdr:rowOff>
                  </from>
                  <to>
                    <xdr:col>15</xdr:col>
                    <xdr:colOff>25400</xdr:colOff>
                    <xdr:row>391</xdr:row>
                    <xdr:rowOff>25400</xdr:rowOff>
                  </to>
                </anchor>
              </controlPr>
            </control>
          </mc:Choice>
        </mc:AlternateContent>
        <mc:AlternateContent xmlns:mc="http://schemas.openxmlformats.org/markup-compatibility/2006">
          <mc:Choice Requires="x14">
            <control shapeId="2887" r:id="rId667" name="Check Box 839">
              <controlPr defaultSize="0" autoFill="0" autoLine="0" autoPict="0">
                <anchor moveWithCells="1">
                  <from>
                    <xdr:col>15</xdr:col>
                    <xdr:colOff>673100</xdr:colOff>
                    <xdr:row>390</xdr:row>
                    <xdr:rowOff>25400</xdr:rowOff>
                  </from>
                  <to>
                    <xdr:col>16</xdr:col>
                    <xdr:colOff>25400</xdr:colOff>
                    <xdr:row>391</xdr:row>
                    <xdr:rowOff>63500</xdr:rowOff>
                  </to>
                </anchor>
              </controlPr>
            </control>
          </mc:Choice>
        </mc:AlternateContent>
        <mc:AlternateContent xmlns:mc="http://schemas.openxmlformats.org/markup-compatibility/2006">
          <mc:Choice Requires="x14">
            <control shapeId="2888" r:id="rId668" name="Check Box 840">
              <controlPr defaultSize="0" print="0" autoFill="0" autoLine="0" autoPict="0">
                <anchor moveWithCells="1">
                  <from>
                    <xdr:col>7</xdr:col>
                    <xdr:colOff>419100</xdr:colOff>
                    <xdr:row>389</xdr:row>
                    <xdr:rowOff>0</xdr:rowOff>
                  </from>
                  <to>
                    <xdr:col>8</xdr:col>
                    <xdr:colOff>177800</xdr:colOff>
                    <xdr:row>390</xdr:row>
                    <xdr:rowOff>63500</xdr:rowOff>
                  </to>
                </anchor>
              </controlPr>
            </control>
          </mc:Choice>
        </mc:AlternateContent>
        <mc:AlternateContent xmlns:mc="http://schemas.openxmlformats.org/markup-compatibility/2006">
          <mc:Choice Requires="x14">
            <control shapeId="2890" r:id="rId669" name="Check Box 842">
              <controlPr locked="0" defaultSize="0" autoFill="0" autoLine="0" autoPict="0">
                <anchor moveWithCells="1">
                  <from>
                    <xdr:col>7</xdr:col>
                    <xdr:colOff>419100</xdr:colOff>
                    <xdr:row>396</xdr:row>
                    <xdr:rowOff>0</xdr:rowOff>
                  </from>
                  <to>
                    <xdr:col>8</xdr:col>
                    <xdr:colOff>177800</xdr:colOff>
                    <xdr:row>397</xdr:row>
                    <xdr:rowOff>63500</xdr:rowOff>
                  </to>
                </anchor>
              </controlPr>
            </control>
          </mc:Choice>
        </mc:AlternateContent>
        <mc:AlternateContent xmlns:mc="http://schemas.openxmlformats.org/markup-compatibility/2006">
          <mc:Choice Requires="x14">
            <control shapeId="2891" r:id="rId670" name="Check Box 843">
              <controlPr defaultSize="0" autoFill="0" autoLine="0" autoPict="0">
                <anchor moveWithCells="1">
                  <from>
                    <xdr:col>9</xdr:col>
                    <xdr:colOff>673100</xdr:colOff>
                    <xdr:row>398</xdr:row>
                    <xdr:rowOff>25400</xdr:rowOff>
                  </from>
                  <to>
                    <xdr:col>10</xdr:col>
                    <xdr:colOff>25400</xdr:colOff>
                    <xdr:row>399</xdr:row>
                    <xdr:rowOff>63500</xdr:rowOff>
                  </to>
                </anchor>
              </controlPr>
            </control>
          </mc:Choice>
        </mc:AlternateContent>
        <mc:AlternateContent xmlns:mc="http://schemas.openxmlformats.org/markup-compatibility/2006">
          <mc:Choice Requires="x14">
            <control shapeId="2892" r:id="rId671" name="Check Box 844">
              <controlPr defaultSize="0" autoFill="0" autoLine="0" autoPict="0">
                <anchor moveWithCells="1">
                  <from>
                    <xdr:col>10</xdr:col>
                    <xdr:colOff>647700</xdr:colOff>
                    <xdr:row>398</xdr:row>
                    <xdr:rowOff>25400</xdr:rowOff>
                  </from>
                  <to>
                    <xdr:col>10</xdr:col>
                    <xdr:colOff>889000</xdr:colOff>
                    <xdr:row>399</xdr:row>
                    <xdr:rowOff>63500</xdr:rowOff>
                  </to>
                </anchor>
              </controlPr>
            </control>
          </mc:Choice>
        </mc:AlternateContent>
        <mc:AlternateContent xmlns:mc="http://schemas.openxmlformats.org/markup-compatibility/2006">
          <mc:Choice Requires="x14">
            <control shapeId="2893" r:id="rId672" name="Check Box 845">
              <controlPr defaultSize="0" autoFill="0" autoLine="0" autoPict="0">
                <anchor moveWithCells="1">
                  <from>
                    <xdr:col>11</xdr:col>
                    <xdr:colOff>660400</xdr:colOff>
                    <xdr:row>398</xdr:row>
                    <xdr:rowOff>25400</xdr:rowOff>
                  </from>
                  <to>
                    <xdr:col>11</xdr:col>
                    <xdr:colOff>889000</xdr:colOff>
                    <xdr:row>399</xdr:row>
                    <xdr:rowOff>25400</xdr:rowOff>
                  </to>
                </anchor>
              </controlPr>
            </control>
          </mc:Choice>
        </mc:AlternateContent>
        <mc:AlternateContent xmlns:mc="http://schemas.openxmlformats.org/markup-compatibility/2006">
          <mc:Choice Requires="x14">
            <control shapeId="2894" r:id="rId673" name="Check Box 846">
              <controlPr defaultSize="0" autoFill="0" autoLine="0" autoPict="0">
                <anchor moveWithCells="1">
                  <from>
                    <xdr:col>12</xdr:col>
                    <xdr:colOff>673100</xdr:colOff>
                    <xdr:row>398</xdr:row>
                    <xdr:rowOff>25400</xdr:rowOff>
                  </from>
                  <to>
                    <xdr:col>13</xdr:col>
                    <xdr:colOff>25400</xdr:colOff>
                    <xdr:row>399</xdr:row>
                    <xdr:rowOff>63500</xdr:rowOff>
                  </to>
                </anchor>
              </controlPr>
            </control>
          </mc:Choice>
        </mc:AlternateContent>
        <mc:AlternateContent xmlns:mc="http://schemas.openxmlformats.org/markup-compatibility/2006">
          <mc:Choice Requires="x14">
            <control shapeId="2895" r:id="rId674" name="Check Box 847">
              <controlPr defaultSize="0" autoFill="0" autoLine="0" autoPict="0">
                <anchor moveWithCells="1">
                  <from>
                    <xdr:col>13</xdr:col>
                    <xdr:colOff>673100</xdr:colOff>
                    <xdr:row>398</xdr:row>
                    <xdr:rowOff>25400</xdr:rowOff>
                  </from>
                  <to>
                    <xdr:col>14</xdr:col>
                    <xdr:colOff>25400</xdr:colOff>
                    <xdr:row>399</xdr:row>
                    <xdr:rowOff>63500</xdr:rowOff>
                  </to>
                </anchor>
              </controlPr>
            </control>
          </mc:Choice>
        </mc:AlternateContent>
        <mc:AlternateContent xmlns:mc="http://schemas.openxmlformats.org/markup-compatibility/2006">
          <mc:Choice Requires="x14">
            <control shapeId="2896" r:id="rId675" name="Check Box 848">
              <controlPr defaultSize="0" autoFill="0" autoLine="0" autoPict="0">
                <anchor moveWithCells="1">
                  <from>
                    <xdr:col>14</xdr:col>
                    <xdr:colOff>673100</xdr:colOff>
                    <xdr:row>398</xdr:row>
                    <xdr:rowOff>25400</xdr:rowOff>
                  </from>
                  <to>
                    <xdr:col>15</xdr:col>
                    <xdr:colOff>25400</xdr:colOff>
                    <xdr:row>399</xdr:row>
                    <xdr:rowOff>25400</xdr:rowOff>
                  </to>
                </anchor>
              </controlPr>
            </control>
          </mc:Choice>
        </mc:AlternateContent>
        <mc:AlternateContent xmlns:mc="http://schemas.openxmlformats.org/markup-compatibility/2006">
          <mc:Choice Requires="x14">
            <control shapeId="2897" r:id="rId676" name="Check Box 849">
              <controlPr defaultSize="0" autoFill="0" autoLine="0" autoPict="0">
                <anchor moveWithCells="1">
                  <from>
                    <xdr:col>15</xdr:col>
                    <xdr:colOff>673100</xdr:colOff>
                    <xdr:row>398</xdr:row>
                    <xdr:rowOff>25400</xdr:rowOff>
                  </from>
                  <to>
                    <xdr:col>16</xdr:col>
                    <xdr:colOff>25400</xdr:colOff>
                    <xdr:row>399</xdr:row>
                    <xdr:rowOff>63500</xdr:rowOff>
                  </to>
                </anchor>
              </controlPr>
            </control>
          </mc:Choice>
        </mc:AlternateContent>
        <mc:AlternateContent xmlns:mc="http://schemas.openxmlformats.org/markup-compatibility/2006">
          <mc:Choice Requires="x14">
            <control shapeId="2898" r:id="rId677" name="Check Box 850">
              <controlPr defaultSize="0" print="0" autoFill="0" autoLine="0" autoPict="0">
                <anchor moveWithCells="1">
                  <from>
                    <xdr:col>7</xdr:col>
                    <xdr:colOff>419100</xdr:colOff>
                    <xdr:row>397</xdr:row>
                    <xdr:rowOff>0</xdr:rowOff>
                  </from>
                  <to>
                    <xdr:col>8</xdr:col>
                    <xdr:colOff>177800</xdr:colOff>
                    <xdr:row>398</xdr:row>
                    <xdr:rowOff>63500</xdr:rowOff>
                  </to>
                </anchor>
              </controlPr>
            </control>
          </mc:Choice>
        </mc:AlternateContent>
        <mc:AlternateContent xmlns:mc="http://schemas.openxmlformats.org/markup-compatibility/2006">
          <mc:Choice Requires="x14">
            <control shapeId="2899" r:id="rId678" name="Check Box 851">
              <controlPr locked="0" defaultSize="0" autoFill="0" autoLine="0" autoPict="0">
                <anchor moveWithCells="1">
                  <from>
                    <xdr:col>7</xdr:col>
                    <xdr:colOff>419100</xdr:colOff>
                    <xdr:row>396</xdr:row>
                    <xdr:rowOff>0</xdr:rowOff>
                  </from>
                  <to>
                    <xdr:col>8</xdr:col>
                    <xdr:colOff>177800</xdr:colOff>
                    <xdr:row>397</xdr:row>
                    <xdr:rowOff>63500</xdr:rowOff>
                  </to>
                </anchor>
              </controlPr>
            </control>
          </mc:Choice>
        </mc:AlternateContent>
        <mc:AlternateContent xmlns:mc="http://schemas.openxmlformats.org/markup-compatibility/2006">
          <mc:Choice Requires="x14">
            <control shapeId="2900" r:id="rId679" name="Check Box 852">
              <controlPr defaultSize="0" autoFill="0" autoLine="0" autoPict="0">
                <anchor moveWithCells="1">
                  <from>
                    <xdr:col>9</xdr:col>
                    <xdr:colOff>673100</xdr:colOff>
                    <xdr:row>398</xdr:row>
                    <xdr:rowOff>25400</xdr:rowOff>
                  </from>
                  <to>
                    <xdr:col>10</xdr:col>
                    <xdr:colOff>25400</xdr:colOff>
                    <xdr:row>399</xdr:row>
                    <xdr:rowOff>63500</xdr:rowOff>
                  </to>
                </anchor>
              </controlPr>
            </control>
          </mc:Choice>
        </mc:AlternateContent>
        <mc:AlternateContent xmlns:mc="http://schemas.openxmlformats.org/markup-compatibility/2006">
          <mc:Choice Requires="x14">
            <control shapeId="2901" r:id="rId680" name="Check Box 853">
              <controlPr defaultSize="0" autoFill="0" autoLine="0" autoPict="0">
                <anchor moveWithCells="1">
                  <from>
                    <xdr:col>10</xdr:col>
                    <xdr:colOff>647700</xdr:colOff>
                    <xdr:row>398</xdr:row>
                    <xdr:rowOff>25400</xdr:rowOff>
                  </from>
                  <to>
                    <xdr:col>10</xdr:col>
                    <xdr:colOff>889000</xdr:colOff>
                    <xdr:row>399</xdr:row>
                    <xdr:rowOff>63500</xdr:rowOff>
                  </to>
                </anchor>
              </controlPr>
            </control>
          </mc:Choice>
        </mc:AlternateContent>
        <mc:AlternateContent xmlns:mc="http://schemas.openxmlformats.org/markup-compatibility/2006">
          <mc:Choice Requires="x14">
            <control shapeId="2902" r:id="rId681" name="Check Box 854">
              <controlPr defaultSize="0" autoFill="0" autoLine="0" autoPict="0">
                <anchor moveWithCells="1">
                  <from>
                    <xdr:col>11</xdr:col>
                    <xdr:colOff>660400</xdr:colOff>
                    <xdr:row>398</xdr:row>
                    <xdr:rowOff>25400</xdr:rowOff>
                  </from>
                  <to>
                    <xdr:col>11</xdr:col>
                    <xdr:colOff>889000</xdr:colOff>
                    <xdr:row>399</xdr:row>
                    <xdr:rowOff>25400</xdr:rowOff>
                  </to>
                </anchor>
              </controlPr>
            </control>
          </mc:Choice>
        </mc:AlternateContent>
        <mc:AlternateContent xmlns:mc="http://schemas.openxmlformats.org/markup-compatibility/2006">
          <mc:Choice Requires="x14">
            <control shapeId="2903" r:id="rId682" name="Check Box 855">
              <controlPr defaultSize="0" autoFill="0" autoLine="0" autoPict="0">
                <anchor moveWithCells="1">
                  <from>
                    <xdr:col>12</xdr:col>
                    <xdr:colOff>673100</xdr:colOff>
                    <xdr:row>398</xdr:row>
                    <xdr:rowOff>25400</xdr:rowOff>
                  </from>
                  <to>
                    <xdr:col>13</xdr:col>
                    <xdr:colOff>25400</xdr:colOff>
                    <xdr:row>399</xdr:row>
                    <xdr:rowOff>63500</xdr:rowOff>
                  </to>
                </anchor>
              </controlPr>
            </control>
          </mc:Choice>
        </mc:AlternateContent>
        <mc:AlternateContent xmlns:mc="http://schemas.openxmlformats.org/markup-compatibility/2006">
          <mc:Choice Requires="x14">
            <control shapeId="2904" r:id="rId683" name="Check Box 856">
              <controlPr defaultSize="0" autoFill="0" autoLine="0" autoPict="0">
                <anchor moveWithCells="1">
                  <from>
                    <xdr:col>13</xdr:col>
                    <xdr:colOff>673100</xdr:colOff>
                    <xdr:row>398</xdr:row>
                    <xdr:rowOff>25400</xdr:rowOff>
                  </from>
                  <to>
                    <xdr:col>14</xdr:col>
                    <xdr:colOff>25400</xdr:colOff>
                    <xdr:row>399</xdr:row>
                    <xdr:rowOff>63500</xdr:rowOff>
                  </to>
                </anchor>
              </controlPr>
            </control>
          </mc:Choice>
        </mc:AlternateContent>
        <mc:AlternateContent xmlns:mc="http://schemas.openxmlformats.org/markup-compatibility/2006">
          <mc:Choice Requires="x14">
            <control shapeId="2905" r:id="rId684" name="Check Box 857">
              <controlPr defaultSize="0" autoFill="0" autoLine="0" autoPict="0">
                <anchor moveWithCells="1">
                  <from>
                    <xdr:col>14</xdr:col>
                    <xdr:colOff>673100</xdr:colOff>
                    <xdr:row>398</xdr:row>
                    <xdr:rowOff>25400</xdr:rowOff>
                  </from>
                  <to>
                    <xdr:col>15</xdr:col>
                    <xdr:colOff>25400</xdr:colOff>
                    <xdr:row>399</xdr:row>
                    <xdr:rowOff>25400</xdr:rowOff>
                  </to>
                </anchor>
              </controlPr>
            </control>
          </mc:Choice>
        </mc:AlternateContent>
        <mc:AlternateContent xmlns:mc="http://schemas.openxmlformats.org/markup-compatibility/2006">
          <mc:Choice Requires="x14">
            <control shapeId="2906" r:id="rId685" name="Check Box 858">
              <controlPr defaultSize="0" autoFill="0" autoLine="0" autoPict="0">
                <anchor moveWithCells="1">
                  <from>
                    <xdr:col>15</xdr:col>
                    <xdr:colOff>673100</xdr:colOff>
                    <xdr:row>398</xdr:row>
                    <xdr:rowOff>25400</xdr:rowOff>
                  </from>
                  <to>
                    <xdr:col>16</xdr:col>
                    <xdr:colOff>25400</xdr:colOff>
                    <xdr:row>399</xdr:row>
                    <xdr:rowOff>63500</xdr:rowOff>
                  </to>
                </anchor>
              </controlPr>
            </control>
          </mc:Choice>
        </mc:AlternateContent>
        <mc:AlternateContent xmlns:mc="http://schemas.openxmlformats.org/markup-compatibility/2006">
          <mc:Choice Requires="x14">
            <control shapeId="2907" r:id="rId686" name="Check Box 859">
              <controlPr defaultSize="0" print="0" autoFill="0" autoLine="0" autoPict="0">
                <anchor moveWithCells="1">
                  <from>
                    <xdr:col>7</xdr:col>
                    <xdr:colOff>419100</xdr:colOff>
                    <xdr:row>397</xdr:row>
                    <xdr:rowOff>0</xdr:rowOff>
                  </from>
                  <to>
                    <xdr:col>8</xdr:col>
                    <xdr:colOff>177800</xdr:colOff>
                    <xdr:row>398</xdr:row>
                    <xdr:rowOff>63500</xdr:rowOff>
                  </to>
                </anchor>
              </controlPr>
            </control>
          </mc:Choice>
        </mc:AlternateContent>
        <mc:AlternateContent xmlns:mc="http://schemas.openxmlformats.org/markup-compatibility/2006">
          <mc:Choice Requires="x14">
            <control shapeId="2909" r:id="rId687" name="Check Box 861">
              <controlPr locked="0" defaultSize="0" autoFill="0" autoLine="0" autoPict="0">
                <anchor moveWithCells="1">
                  <from>
                    <xdr:col>7</xdr:col>
                    <xdr:colOff>419100</xdr:colOff>
                    <xdr:row>404</xdr:row>
                    <xdr:rowOff>0</xdr:rowOff>
                  </from>
                  <to>
                    <xdr:col>8</xdr:col>
                    <xdr:colOff>177800</xdr:colOff>
                    <xdr:row>405</xdr:row>
                    <xdr:rowOff>63500</xdr:rowOff>
                  </to>
                </anchor>
              </controlPr>
            </control>
          </mc:Choice>
        </mc:AlternateContent>
        <mc:AlternateContent xmlns:mc="http://schemas.openxmlformats.org/markup-compatibility/2006">
          <mc:Choice Requires="x14">
            <control shapeId="2910" r:id="rId688" name="Check Box 862">
              <controlPr defaultSize="0" autoFill="0" autoLine="0" autoPict="0">
                <anchor moveWithCells="1">
                  <from>
                    <xdr:col>9</xdr:col>
                    <xdr:colOff>673100</xdr:colOff>
                    <xdr:row>406</xdr:row>
                    <xdr:rowOff>25400</xdr:rowOff>
                  </from>
                  <to>
                    <xdr:col>10</xdr:col>
                    <xdr:colOff>25400</xdr:colOff>
                    <xdr:row>407</xdr:row>
                    <xdr:rowOff>63500</xdr:rowOff>
                  </to>
                </anchor>
              </controlPr>
            </control>
          </mc:Choice>
        </mc:AlternateContent>
        <mc:AlternateContent xmlns:mc="http://schemas.openxmlformats.org/markup-compatibility/2006">
          <mc:Choice Requires="x14">
            <control shapeId="2911" r:id="rId689" name="Check Box 863">
              <controlPr defaultSize="0" autoFill="0" autoLine="0" autoPict="0">
                <anchor moveWithCells="1">
                  <from>
                    <xdr:col>10</xdr:col>
                    <xdr:colOff>647700</xdr:colOff>
                    <xdr:row>406</xdr:row>
                    <xdr:rowOff>25400</xdr:rowOff>
                  </from>
                  <to>
                    <xdr:col>10</xdr:col>
                    <xdr:colOff>889000</xdr:colOff>
                    <xdr:row>407</xdr:row>
                    <xdr:rowOff>63500</xdr:rowOff>
                  </to>
                </anchor>
              </controlPr>
            </control>
          </mc:Choice>
        </mc:AlternateContent>
        <mc:AlternateContent xmlns:mc="http://schemas.openxmlformats.org/markup-compatibility/2006">
          <mc:Choice Requires="x14">
            <control shapeId="2912" r:id="rId690" name="Check Box 864">
              <controlPr defaultSize="0" autoFill="0" autoLine="0" autoPict="0">
                <anchor moveWithCells="1">
                  <from>
                    <xdr:col>11</xdr:col>
                    <xdr:colOff>660400</xdr:colOff>
                    <xdr:row>406</xdr:row>
                    <xdr:rowOff>25400</xdr:rowOff>
                  </from>
                  <to>
                    <xdr:col>11</xdr:col>
                    <xdr:colOff>889000</xdr:colOff>
                    <xdr:row>407</xdr:row>
                    <xdr:rowOff>25400</xdr:rowOff>
                  </to>
                </anchor>
              </controlPr>
            </control>
          </mc:Choice>
        </mc:AlternateContent>
        <mc:AlternateContent xmlns:mc="http://schemas.openxmlformats.org/markup-compatibility/2006">
          <mc:Choice Requires="x14">
            <control shapeId="2913" r:id="rId691" name="Check Box 865">
              <controlPr defaultSize="0" autoFill="0" autoLine="0" autoPict="0">
                <anchor moveWithCells="1">
                  <from>
                    <xdr:col>12</xdr:col>
                    <xdr:colOff>673100</xdr:colOff>
                    <xdr:row>406</xdr:row>
                    <xdr:rowOff>25400</xdr:rowOff>
                  </from>
                  <to>
                    <xdr:col>13</xdr:col>
                    <xdr:colOff>25400</xdr:colOff>
                    <xdr:row>407</xdr:row>
                    <xdr:rowOff>63500</xdr:rowOff>
                  </to>
                </anchor>
              </controlPr>
            </control>
          </mc:Choice>
        </mc:AlternateContent>
        <mc:AlternateContent xmlns:mc="http://schemas.openxmlformats.org/markup-compatibility/2006">
          <mc:Choice Requires="x14">
            <control shapeId="2914" r:id="rId692" name="Check Box 866">
              <controlPr defaultSize="0" autoFill="0" autoLine="0" autoPict="0">
                <anchor moveWithCells="1">
                  <from>
                    <xdr:col>13</xdr:col>
                    <xdr:colOff>673100</xdr:colOff>
                    <xdr:row>406</xdr:row>
                    <xdr:rowOff>25400</xdr:rowOff>
                  </from>
                  <to>
                    <xdr:col>14</xdr:col>
                    <xdr:colOff>25400</xdr:colOff>
                    <xdr:row>407</xdr:row>
                    <xdr:rowOff>63500</xdr:rowOff>
                  </to>
                </anchor>
              </controlPr>
            </control>
          </mc:Choice>
        </mc:AlternateContent>
        <mc:AlternateContent xmlns:mc="http://schemas.openxmlformats.org/markup-compatibility/2006">
          <mc:Choice Requires="x14">
            <control shapeId="2915" r:id="rId693" name="Check Box 867">
              <controlPr defaultSize="0" autoFill="0" autoLine="0" autoPict="0">
                <anchor moveWithCells="1">
                  <from>
                    <xdr:col>14</xdr:col>
                    <xdr:colOff>673100</xdr:colOff>
                    <xdr:row>406</xdr:row>
                    <xdr:rowOff>25400</xdr:rowOff>
                  </from>
                  <to>
                    <xdr:col>15</xdr:col>
                    <xdr:colOff>25400</xdr:colOff>
                    <xdr:row>407</xdr:row>
                    <xdr:rowOff>25400</xdr:rowOff>
                  </to>
                </anchor>
              </controlPr>
            </control>
          </mc:Choice>
        </mc:AlternateContent>
        <mc:AlternateContent xmlns:mc="http://schemas.openxmlformats.org/markup-compatibility/2006">
          <mc:Choice Requires="x14">
            <control shapeId="2916" r:id="rId694" name="Check Box 868">
              <controlPr defaultSize="0" autoFill="0" autoLine="0" autoPict="0">
                <anchor moveWithCells="1">
                  <from>
                    <xdr:col>15</xdr:col>
                    <xdr:colOff>673100</xdr:colOff>
                    <xdr:row>406</xdr:row>
                    <xdr:rowOff>25400</xdr:rowOff>
                  </from>
                  <to>
                    <xdr:col>16</xdr:col>
                    <xdr:colOff>25400</xdr:colOff>
                    <xdr:row>407</xdr:row>
                    <xdr:rowOff>63500</xdr:rowOff>
                  </to>
                </anchor>
              </controlPr>
            </control>
          </mc:Choice>
        </mc:AlternateContent>
        <mc:AlternateContent xmlns:mc="http://schemas.openxmlformats.org/markup-compatibility/2006">
          <mc:Choice Requires="x14">
            <control shapeId="2917" r:id="rId695" name="Check Box 869">
              <controlPr defaultSize="0" print="0" autoFill="0" autoLine="0" autoPict="0">
                <anchor moveWithCells="1">
                  <from>
                    <xdr:col>7</xdr:col>
                    <xdr:colOff>419100</xdr:colOff>
                    <xdr:row>405</xdr:row>
                    <xdr:rowOff>0</xdr:rowOff>
                  </from>
                  <to>
                    <xdr:col>8</xdr:col>
                    <xdr:colOff>177800</xdr:colOff>
                    <xdr:row>406</xdr:row>
                    <xdr:rowOff>63500</xdr:rowOff>
                  </to>
                </anchor>
              </controlPr>
            </control>
          </mc:Choice>
        </mc:AlternateContent>
        <mc:AlternateContent xmlns:mc="http://schemas.openxmlformats.org/markup-compatibility/2006">
          <mc:Choice Requires="x14">
            <control shapeId="2918" r:id="rId696" name="Check Box 870">
              <controlPr locked="0" defaultSize="0" autoFill="0" autoLine="0" autoPict="0">
                <anchor moveWithCells="1">
                  <from>
                    <xdr:col>7</xdr:col>
                    <xdr:colOff>419100</xdr:colOff>
                    <xdr:row>404</xdr:row>
                    <xdr:rowOff>0</xdr:rowOff>
                  </from>
                  <to>
                    <xdr:col>8</xdr:col>
                    <xdr:colOff>177800</xdr:colOff>
                    <xdr:row>405</xdr:row>
                    <xdr:rowOff>63500</xdr:rowOff>
                  </to>
                </anchor>
              </controlPr>
            </control>
          </mc:Choice>
        </mc:AlternateContent>
        <mc:AlternateContent xmlns:mc="http://schemas.openxmlformats.org/markup-compatibility/2006">
          <mc:Choice Requires="x14">
            <control shapeId="2919" r:id="rId697" name="Check Box 871">
              <controlPr defaultSize="0" autoFill="0" autoLine="0" autoPict="0">
                <anchor moveWithCells="1">
                  <from>
                    <xdr:col>9</xdr:col>
                    <xdr:colOff>673100</xdr:colOff>
                    <xdr:row>406</xdr:row>
                    <xdr:rowOff>25400</xdr:rowOff>
                  </from>
                  <to>
                    <xdr:col>10</xdr:col>
                    <xdr:colOff>25400</xdr:colOff>
                    <xdr:row>407</xdr:row>
                    <xdr:rowOff>63500</xdr:rowOff>
                  </to>
                </anchor>
              </controlPr>
            </control>
          </mc:Choice>
        </mc:AlternateContent>
        <mc:AlternateContent xmlns:mc="http://schemas.openxmlformats.org/markup-compatibility/2006">
          <mc:Choice Requires="x14">
            <control shapeId="2920" r:id="rId698" name="Check Box 872">
              <controlPr defaultSize="0" autoFill="0" autoLine="0" autoPict="0">
                <anchor moveWithCells="1">
                  <from>
                    <xdr:col>10</xdr:col>
                    <xdr:colOff>647700</xdr:colOff>
                    <xdr:row>406</xdr:row>
                    <xdr:rowOff>25400</xdr:rowOff>
                  </from>
                  <to>
                    <xdr:col>10</xdr:col>
                    <xdr:colOff>889000</xdr:colOff>
                    <xdr:row>407</xdr:row>
                    <xdr:rowOff>63500</xdr:rowOff>
                  </to>
                </anchor>
              </controlPr>
            </control>
          </mc:Choice>
        </mc:AlternateContent>
        <mc:AlternateContent xmlns:mc="http://schemas.openxmlformats.org/markup-compatibility/2006">
          <mc:Choice Requires="x14">
            <control shapeId="2921" r:id="rId699" name="Check Box 873">
              <controlPr defaultSize="0" autoFill="0" autoLine="0" autoPict="0">
                <anchor moveWithCells="1">
                  <from>
                    <xdr:col>11</xdr:col>
                    <xdr:colOff>660400</xdr:colOff>
                    <xdr:row>406</xdr:row>
                    <xdr:rowOff>25400</xdr:rowOff>
                  </from>
                  <to>
                    <xdr:col>11</xdr:col>
                    <xdr:colOff>889000</xdr:colOff>
                    <xdr:row>407</xdr:row>
                    <xdr:rowOff>25400</xdr:rowOff>
                  </to>
                </anchor>
              </controlPr>
            </control>
          </mc:Choice>
        </mc:AlternateContent>
        <mc:AlternateContent xmlns:mc="http://schemas.openxmlformats.org/markup-compatibility/2006">
          <mc:Choice Requires="x14">
            <control shapeId="2922" r:id="rId700" name="Check Box 874">
              <controlPr defaultSize="0" autoFill="0" autoLine="0" autoPict="0">
                <anchor moveWithCells="1">
                  <from>
                    <xdr:col>12</xdr:col>
                    <xdr:colOff>673100</xdr:colOff>
                    <xdr:row>406</xdr:row>
                    <xdr:rowOff>25400</xdr:rowOff>
                  </from>
                  <to>
                    <xdr:col>13</xdr:col>
                    <xdr:colOff>25400</xdr:colOff>
                    <xdr:row>407</xdr:row>
                    <xdr:rowOff>63500</xdr:rowOff>
                  </to>
                </anchor>
              </controlPr>
            </control>
          </mc:Choice>
        </mc:AlternateContent>
        <mc:AlternateContent xmlns:mc="http://schemas.openxmlformats.org/markup-compatibility/2006">
          <mc:Choice Requires="x14">
            <control shapeId="2923" r:id="rId701" name="Check Box 875">
              <controlPr defaultSize="0" autoFill="0" autoLine="0" autoPict="0">
                <anchor moveWithCells="1">
                  <from>
                    <xdr:col>13</xdr:col>
                    <xdr:colOff>673100</xdr:colOff>
                    <xdr:row>406</xdr:row>
                    <xdr:rowOff>25400</xdr:rowOff>
                  </from>
                  <to>
                    <xdr:col>14</xdr:col>
                    <xdr:colOff>25400</xdr:colOff>
                    <xdr:row>407</xdr:row>
                    <xdr:rowOff>63500</xdr:rowOff>
                  </to>
                </anchor>
              </controlPr>
            </control>
          </mc:Choice>
        </mc:AlternateContent>
        <mc:AlternateContent xmlns:mc="http://schemas.openxmlformats.org/markup-compatibility/2006">
          <mc:Choice Requires="x14">
            <control shapeId="2924" r:id="rId702" name="Check Box 876">
              <controlPr defaultSize="0" autoFill="0" autoLine="0" autoPict="0">
                <anchor moveWithCells="1">
                  <from>
                    <xdr:col>14</xdr:col>
                    <xdr:colOff>673100</xdr:colOff>
                    <xdr:row>406</xdr:row>
                    <xdr:rowOff>25400</xdr:rowOff>
                  </from>
                  <to>
                    <xdr:col>15</xdr:col>
                    <xdr:colOff>25400</xdr:colOff>
                    <xdr:row>407</xdr:row>
                    <xdr:rowOff>25400</xdr:rowOff>
                  </to>
                </anchor>
              </controlPr>
            </control>
          </mc:Choice>
        </mc:AlternateContent>
        <mc:AlternateContent xmlns:mc="http://schemas.openxmlformats.org/markup-compatibility/2006">
          <mc:Choice Requires="x14">
            <control shapeId="2925" r:id="rId703" name="Check Box 877">
              <controlPr defaultSize="0" autoFill="0" autoLine="0" autoPict="0">
                <anchor moveWithCells="1">
                  <from>
                    <xdr:col>15</xdr:col>
                    <xdr:colOff>673100</xdr:colOff>
                    <xdr:row>406</xdr:row>
                    <xdr:rowOff>25400</xdr:rowOff>
                  </from>
                  <to>
                    <xdr:col>16</xdr:col>
                    <xdr:colOff>25400</xdr:colOff>
                    <xdr:row>407</xdr:row>
                    <xdr:rowOff>63500</xdr:rowOff>
                  </to>
                </anchor>
              </controlPr>
            </control>
          </mc:Choice>
        </mc:AlternateContent>
        <mc:AlternateContent xmlns:mc="http://schemas.openxmlformats.org/markup-compatibility/2006">
          <mc:Choice Requires="x14">
            <control shapeId="2926" r:id="rId704" name="Check Box 878">
              <controlPr defaultSize="0" print="0" autoFill="0" autoLine="0" autoPict="0">
                <anchor moveWithCells="1">
                  <from>
                    <xdr:col>7</xdr:col>
                    <xdr:colOff>419100</xdr:colOff>
                    <xdr:row>405</xdr:row>
                    <xdr:rowOff>0</xdr:rowOff>
                  </from>
                  <to>
                    <xdr:col>8</xdr:col>
                    <xdr:colOff>177800</xdr:colOff>
                    <xdr:row>406</xdr:row>
                    <xdr:rowOff>63500</xdr:rowOff>
                  </to>
                </anchor>
              </controlPr>
            </control>
          </mc:Choice>
        </mc:AlternateContent>
        <mc:AlternateContent xmlns:mc="http://schemas.openxmlformats.org/markup-compatibility/2006">
          <mc:Choice Requires="x14">
            <control shapeId="2928" r:id="rId705" name="Check Box 880">
              <controlPr locked="0" defaultSize="0" autoFill="0" autoLine="0" autoPict="0">
                <anchor moveWithCells="1">
                  <from>
                    <xdr:col>7</xdr:col>
                    <xdr:colOff>419100</xdr:colOff>
                    <xdr:row>412</xdr:row>
                    <xdr:rowOff>0</xdr:rowOff>
                  </from>
                  <to>
                    <xdr:col>8</xdr:col>
                    <xdr:colOff>177800</xdr:colOff>
                    <xdr:row>413</xdr:row>
                    <xdr:rowOff>63500</xdr:rowOff>
                  </to>
                </anchor>
              </controlPr>
            </control>
          </mc:Choice>
        </mc:AlternateContent>
        <mc:AlternateContent xmlns:mc="http://schemas.openxmlformats.org/markup-compatibility/2006">
          <mc:Choice Requires="x14">
            <control shapeId="2929" r:id="rId706" name="Check Box 881">
              <controlPr defaultSize="0" autoFill="0" autoLine="0" autoPict="0">
                <anchor moveWithCells="1">
                  <from>
                    <xdr:col>9</xdr:col>
                    <xdr:colOff>673100</xdr:colOff>
                    <xdr:row>414</xdr:row>
                    <xdr:rowOff>25400</xdr:rowOff>
                  </from>
                  <to>
                    <xdr:col>10</xdr:col>
                    <xdr:colOff>25400</xdr:colOff>
                    <xdr:row>415</xdr:row>
                    <xdr:rowOff>63500</xdr:rowOff>
                  </to>
                </anchor>
              </controlPr>
            </control>
          </mc:Choice>
        </mc:AlternateContent>
        <mc:AlternateContent xmlns:mc="http://schemas.openxmlformats.org/markup-compatibility/2006">
          <mc:Choice Requires="x14">
            <control shapeId="2930" r:id="rId707" name="Check Box 882">
              <controlPr defaultSize="0" autoFill="0" autoLine="0" autoPict="0">
                <anchor moveWithCells="1">
                  <from>
                    <xdr:col>10</xdr:col>
                    <xdr:colOff>647700</xdr:colOff>
                    <xdr:row>414</xdr:row>
                    <xdr:rowOff>25400</xdr:rowOff>
                  </from>
                  <to>
                    <xdr:col>10</xdr:col>
                    <xdr:colOff>889000</xdr:colOff>
                    <xdr:row>415</xdr:row>
                    <xdr:rowOff>63500</xdr:rowOff>
                  </to>
                </anchor>
              </controlPr>
            </control>
          </mc:Choice>
        </mc:AlternateContent>
        <mc:AlternateContent xmlns:mc="http://schemas.openxmlformats.org/markup-compatibility/2006">
          <mc:Choice Requires="x14">
            <control shapeId="2931" r:id="rId708" name="Check Box 883">
              <controlPr defaultSize="0" autoFill="0" autoLine="0" autoPict="0">
                <anchor moveWithCells="1">
                  <from>
                    <xdr:col>11</xdr:col>
                    <xdr:colOff>660400</xdr:colOff>
                    <xdr:row>414</xdr:row>
                    <xdr:rowOff>25400</xdr:rowOff>
                  </from>
                  <to>
                    <xdr:col>11</xdr:col>
                    <xdr:colOff>889000</xdr:colOff>
                    <xdr:row>415</xdr:row>
                    <xdr:rowOff>25400</xdr:rowOff>
                  </to>
                </anchor>
              </controlPr>
            </control>
          </mc:Choice>
        </mc:AlternateContent>
        <mc:AlternateContent xmlns:mc="http://schemas.openxmlformats.org/markup-compatibility/2006">
          <mc:Choice Requires="x14">
            <control shapeId="2932" r:id="rId709" name="Check Box 884">
              <controlPr defaultSize="0" autoFill="0" autoLine="0" autoPict="0">
                <anchor moveWithCells="1">
                  <from>
                    <xdr:col>12</xdr:col>
                    <xdr:colOff>673100</xdr:colOff>
                    <xdr:row>414</xdr:row>
                    <xdr:rowOff>25400</xdr:rowOff>
                  </from>
                  <to>
                    <xdr:col>13</xdr:col>
                    <xdr:colOff>25400</xdr:colOff>
                    <xdr:row>415</xdr:row>
                    <xdr:rowOff>63500</xdr:rowOff>
                  </to>
                </anchor>
              </controlPr>
            </control>
          </mc:Choice>
        </mc:AlternateContent>
        <mc:AlternateContent xmlns:mc="http://schemas.openxmlformats.org/markup-compatibility/2006">
          <mc:Choice Requires="x14">
            <control shapeId="2933" r:id="rId710" name="Check Box 885">
              <controlPr defaultSize="0" autoFill="0" autoLine="0" autoPict="0">
                <anchor moveWithCells="1">
                  <from>
                    <xdr:col>13</xdr:col>
                    <xdr:colOff>673100</xdr:colOff>
                    <xdr:row>414</xdr:row>
                    <xdr:rowOff>25400</xdr:rowOff>
                  </from>
                  <to>
                    <xdr:col>14</xdr:col>
                    <xdr:colOff>25400</xdr:colOff>
                    <xdr:row>415</xdr:row>
                    <xdr:rowOff>63500</xdr:rowOff>
                  </to>
                </anchor>
              </controlPr>
            </control>
          </mc:Choice>
        </mc:AlternateContent>
        <mc:AlternateContent xmlns:mc="http://schemas.openxmlformats.org/markup-compatibility/2006">
          <mc:Choice Requires="x14">
            <control shapeId="2934" r:id="rId711" name="Check Box 886">
              <controlPr defaultSize="0" autoFill="0" autoLine="0" autoPict="0">
                <anchor moveWithCells="1">
                  <from>
                    <xdr:col>14</xdr:col>
                    <xdr:colOff>673100</xdr:colOff>
                    <xdr:row>414</xdr:row>
                    <xdr:rowOff>25400</xdr:rowOff>
                  </from>
                  <to>
                    <xdr:col>15</xdr:col>
                    <xdr:colOff>25400</xdr:colOff>
                    <xdr:row>415</xdr:row>
                    <xdr:rowOff>25400</xdr:rowOff>
                  </to>
                </anchor>
              </controlPr>
            </control>
          </mc:Choice>
        </mc:AlternateContent>
        <mc:AlternateContent xmlns:mc="http://schemas.openxmlformats.org/markup-compatibility/2006">
          <mc:Choice Requires="x14">
            <control shapeId="2935" r:id="rId712" name="Check Box 887">
              <controlPr defaultSize="0" autoFill="0" autoLine="0" autoPict="0">
                <anchor moveWithCells="1">
                  <from>
                    <xdr:col>15</xdr:col>
                    <xdr:colOff>673100</xdr:colOff>
                    <xdr:row>414</xdr:row>
                    <xdr:rowOff>25400</xdr:rowOff>
                  </from>
                  <to>
                    <xdr:col>16</xdr:col>
                    <xdr:colOff>25400</xdr:colOff>
                    <xdr:row>415</xdr:row>
                    <xdr:rowOff>63500</xdr:rowOff>
                  </to>
                </anchor>
              </controlPr>
            </control>
          </mc:Choice>
        </mc:AlternateContent>
        <mc:AlternateContent xmlns:mc="http://schemas.openxmlformats.org/markup-compatibility/2006">
          <mc:Choice Requires="x14">
            <control shapeId="2936" r:id="rId713" name="Check Box 888">
              <controlPr defaultSize="0" print="0" autoFill="0" autoLine="0" autoPict="0">
                <anchor moveWithCells="1">
                  <from>
                    <xdr:col>7</xdr:col>
                    <xdr:colOff>419100</xdr:colOff>
                    <xdr:row>413</xdr:row>
                    <xdr:rowOff>0</xdr:rowOff>
                  </from>
                  <to>
                    <xdr:col>8</xdr:col>
                    <xdr:colOff>177800</xdr:colOff>
                    <xdr:row>414</xdr:row>
                    <xdr:rowOff>63500</xdr:rowOff>
                  </to>
                </anchor>
              </controlPr>
            </control>
          </mc:Choice>
        </mc:AlternateContent>
        <mc:AlternateContent xmlns:mc="http://schemas.openxmlformats.org/markup-compatibility/2006">
          <mc:Choice Requires="x14">
            <control shapeId="2937" r:id="rId714" name="Check Box 889">
              <controlPr locked="0" defaultSize="0" autoFill="0" autoLine="0" autoPict="0">
                <anchor moveWithCells="1">
                  <from>
                    <xdr:col>7</xdr:col>
                    <xdr:colOff>419100</xdr:colOff>
                    <xdr:row>412</xdr:row>
                    <xdr:rowOff>0</xdr:rowOff>
                  </from>
                  <to>
                    <xdr:col>8</xdr:col>
                    <xdr:colOff>177800</xdr:colOff>
                    <xdr:row>413</xdr:row>
                    <xdr:rowOff>63500</xdr:rowOff>
                  </to>
                </anchor>
              </controlPr>
            </control>
          </mc:Choice>
        </mc:AlternateContent>
        <mc:AlternateContent xmlns:mc="http://schemas.openxmlformats.org/markup-compatibility/2006">
          <mc:Choice Requires="x14">
            <control shapeId="2938" r:id="rId715" name="Check Box 890">
              <controlPr defaultSize="0" autoFill="0" autoLine="0" autoPict="0">
                <anchor moveWithCells="1">
                  <from>
                    <xdr:col>9</xdr:col>
                    <xdr:colOff>673100</xdr:colOff>
                    <xdr:row>414</xdr:row>
                    <xdr:rowOff>25400</xdr:rowOff>
                  </from>
                  <to>
                    <xdr:col>10</xdr:col>
                    <xdr:colOff>25400</xdr:colOff>
                    <xdr:row>415</xdr:row>
                    <xdr:rowOff>63500</xdr:rowOff>
                  </to>
                </anchor>
              </controlPr>
            </control>
          </mc:Choice>
        </mc:AlternateContent>
        <mc:AlternateContent xmlns:mc="http://schemas.openxmlformats.org/markup-compatibility/2006">
          <mc:Choice Requires="x14">
            <control shapeId="2939" r:id="rId716" name="Check Box 891">
              <controlPr defaultSize="0" autoFill="0" autoLine="0" autoPict="0">
                <anchor moveWithCells="1">
                  <from>
                    <xdr:col>10</xdr:col>
                    <xdr:colOff>647700</xdr:colOff>
                    <xdr:row>414</xdr:row>
                    <xdr:rowOff>25400</xdr:rowOff>
                  </from>
                  <to>
                    <xdr:col>10</xdr:col>
                    <xdr:colOff>889000</xdr:colOff>
                    <xdr:row>415</xdr:row>
                    <xdr:rowOff>63500</xdr:rowOff>
                  </to>
                </anchor>
              </controlPr>
            </control>
          </mc:Choice>
        </mc:AlternateContent>
        <mc:AlternateContent xmlns:mc="http://schemas.openxmlformats.org/markup-compatibility/2006">
          <mc:Choice Requires="x14">
            <control shapeId="2940" r:id="rId717" name="Check Box 892">
              <controlPr defaultSize="0" autoFill="0" autoLine="0" autoPict="0">
                <anchor moveWithCells="1">
                  <from>
                    <xdr:col>11</xdr:col>
                    <xdr:colOff>660400</xdr:colOff>
                    <xdr:row>414</xdr:row>
                    <xdr:rowOff>25400</xdr:rowOff>
                  </from>
                  <to>
                    <xdr:col>11</xdr:col>
                    <xdr:colOff>889000</xdr:colOff>
                    <xdr:row>415</xdr:row>
                    <xdr:rowOff>25400</xdr:rowOff>
                  </to>
                </anchor>
              </controlPr>
            </control>
          </mc:Choice>
        </mc:AlternateContent>
        <mc:AlternateContent xmlns:mc="http://schemas.openxmlformats.org/markup-compatibility/2006">
          <mc:Choice Requires="x14">
            <control shapeId="2941" r:id="rId718" name="Check Box 893">
              <controlPr defaultSize="0" autoFill="0" autoLine="0" autoPict="0">
                <anchor moveWithCells="1">
                  <from>
                    <xdr:col>12</xdr:col>
                    <xdr:colOff>673100</xdr:colOff>
                    <xdr:row>414</xdr:row>
                    <xdr:rowOff>25400</xdr:rowOff>
                  </from>
                  <to>
                    <xdr:col>13</xdr:col>
                    <xdr:colOff>25400</xdr:colOff>
                    <xdr:row>415</xdr:row>
                    <xdr:rowOff>63500</xdr:rowOff>
                  </to>
                </anchor>
              </controlPr>
            </control>
          </mc:Choice>
        </mc:AlternateContent>
        <mc:AlternateContent xmlns:mc="http://schemas.openxmlformats.org/markup-compatibility/2006">
          <mc:Choice Requires="x14">
            <control shapeId="2942" r:id="rId719" name="Check Box 894">
              <controlPr defaultSize="0" autoFill="0" autoLine="0" autoPict="0">
                <anchor moveWithCells="1">
                  <from>
                    <xdr:col>13</xdr:col>
                    <xdr:colOff>673100</xdr:colOff>
                    <xdr:row>414</xdr:row>
                    <xdr:rowOff>25400</xdr:rowOff>
                  </from>
                  <to>
                    <xdr:col>14</xdr:col>
                    <xdr:colOff>25400</xdr:colOff>
                    <xdr:row>415</xdr:row>
                    <xdr:rowOff>63500</xdr:rowOff>
                  </to>
                </anchor>
              </controlPr>
            </control>
          </mc:Choice>
        </mc:AlternateContent>
        <mc:AlternateContent xmlns:mc="http://schemas.openxmlformats.org/markup-compatibility/2006">
          <mc:Choice Requires="x14">
            <control shapeId="2943" r:id="rId720" name="Check Box 895">
              <controlPr defaultSize="0" autoFill="0" autoLine="0" autoPict="0">
                <anchor moveWithCells="1">
                  <from>
                    <xdr:col>14</xdr:col>
                    <xdr:colOff>673100</xdr:colOff>
                    <xdr:row>414</xdr:row>
                    <xdr:rowOff>25400</xdr:rowOff>
                  </from>
                  <to>
                    <xdr:col>15</xdr:col>
                    <xdr:colOff>25400</xdr:colOff>
                    <xdr:row>415</xdr:row>
                    <xdr:rowOff>25400</xdr:rowOff>
                  </to>
                </anchor>
              </controlPr>
            </control>
          </mc:Choice>
        </mc:AlternateContent>
        <mc:AlternateContent xmlns:mc="http://schemas.openxmlformats.org/markup-compatibility/2006">
          <mc:Choice Requires="x14">
            <control shapeId="2944" r:id="rId721" name="Check Box 896">
              <controlPr defaultSize="0" autoFill="0" autoLine="0" autoPict="0">
                <anchor moveWithCells="1">
                  <from>
                    <xdr:col>15</xdr:col>
                    <xdr:colOff>673100</xdr:colOff>
                    <xdr:row>414</xdr:row>
                    <xdr:rowOff>25400</xdr:rowOff>
                  </from>
                  <to>
                    <xdr:col>16</xdr:col>
                    <xdr:colOff>25400</xdr:colOff>
                    <xdr:row>415</xdr:row>
                    <xdr:rowOff>63500</xdr:rowOff>
                  </to>
                </anchor>
              </controlPr>
            </control>
          </mc:Choice>
        </mc:AlternateContent>
        <mc:AlternateContent xmlns:mc="http://schemas.openxmlformats.org/markup-compatibility/2006">
          <mc:Choice Requires="x14">
            <control shapeId="2945" r:id="rId722" name="Check Box 897">
              <controlPr defaultSize="0" print="0" autoFill="0" autoLine="0" autoPict="0">
                <anchor moveWithCells="1">
                  <from>
                    <xdr:col>7</xdr:col>
                    <xdr:colOff>419100</xdr:colOff>
                    <xdr:row>413</xdr:row>
                    <xdr:rowOff>0</xdr:rowOff>
                  </from>
                  <to>
                    <xdr:col>8</xdr:col>
                    <xdr:colOff>177800</xdr:colOff>
                    <xdr:row>414</xdr:row>
                    <xdr:rowOff>63500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07"/>
  <sheetViews>
    <sheetView showGridLines="0" zoomScale="110" zoomScaleNormal="110" zoomScalePageLayoutView="110" workbookViewId="0">
      <selection activeCell="A404" sqref="A404:XFD1048576"/>
    </sheetView>
  </sheetViews>
  <sheetFormatPr defaultColWidth="0" defaultRowHeight="12.6" zeroHeight="1"/>
  <cols>
    <col min="1" max="1" width="3" style="28" customWidth="1"/>
    <col min="2" max="2" width="19.42578125" style="28" customWidth="1"/>
    <col min="3" max="15" width="8.42578125" style="29" customWidth="1"/>
    <col min="16" max="16" width="8.42578125" style="28" customWidth="1"/>
    <col min="17" max="17" width="3.42578125" style="28" customWidth="1"/>
    <col min="18" max="16384" width="8.85546875" style="28" hidden="1"/>
  </cols>
  <sheetData>
    <row r="1" spans="2:16"/>
    <row r="2" spans="2:16" ht="47.25" customHeight="1">
      <c r="B2" s="53" t="s">
        <v>63</v>
      </c>
      <c r="C2" s="168">
        <f>'Schedule Input'!J18</f>
        <v>0</v>
      </c>
      <c r="D2" s="168"/>
      <c r="E2" s="168">
        <f>'Schedule Input'!K18</f>
        <v>0</v>
      </c>
      <c r="F2" s="168"/>
      <c r="G2" s="168">
        <f>'Schedule Input'!L18</f>
        <v>0</v>
      </c>
      <c r="H2" s="168"/>
      <c r="I2" s="168">
        <f>'Schedule Input'!M18</f>
        <v>0</v>
      </c>
      <c r="J2" s="168"/>
      <c r="K2" s="168">
        <f>'Schedule Input'!N18</f>
        <v>0</v>
      </c>
      <c r="L2" s="168"/>
      <c r="M2" s="168">
        <f>'Schedule Input'!O18</f>
        <v>0</v>
      </c>
      <c r="N2" s="168"/>
      <c r="O2" s="168">
        <f>'Schedule Input'!P18</f>
        <v>0</v>
      </c>
      <c r="P2" s="168"/>
    </row>
    <row r="3" spans="2:16" ht="14.45" thickBot="1">
      <c r="B3" s="202" t="s">
        <v>64</v>
      </c>
      <c r="C3" s="203"/>
      <c r="D3" s="203"/>
      <c r="E3" s="203"/>
      <c r="F3" s="203"/>
      <c r="G3" s="203"/>
      <c r="H3" s="203"/>
      <c r="I3" s="203"/>
      <c r="J3" s="203"/>
      <c r="K3" s="203"/>
      <c r="L3" s="203"/>
      <c r="M3" s="203"/>
      <c r="N3" s="203"/>
      <c r="O3" s="203"/>
      <c r="P3" s="203"/>
    </row>
    <row r="4" spans="2:16" ht="20.100000000000001" customHeight="1">
      <c r="B4" s="178" t="s">
        <v>65</v>
      </c>
      <c r="C4" s="179"/>
      <c r="D4" s="179"/>
      <c r="E4" s="179"/>
      <c r="F4" s="179"/>
      <c r="G4" s="179"/>
      <c r="H4" s="179"/>
      <c r="I4" s="179"/>
      <c r="J4" s="179"/>
      <c r="K4" s="179"/>
      <c r="L4" s="179"/>
      <c r="M4" s="179"/>
      <c r="N4" s="179"/>
      <c r="O4" s="179"/>
      <c r="P4" s="179"/>
    </row>
    <row r="5" spans="2:16" ht="16.5" customHeight="1">
      <c r="B5" s="32" t="s">
        <v>66</v>
      </c>
      <c r="C5" s="180">
        <f>'Schedule Input'!J16</f>
        <v>41729</v>
      </c>
      <c r="D5" s="180"/>
      <c r="E5" s="180">
        <f>'Schedule Input'!K16</f>
        <v>41730</v>
      </c>
      <c r="F5" s="180"/>
      <c r="G5" s="180">
        <f>'Schedule Input'!L16</f>
        <v>41731</v>
      </c>
      <c r="H5" s="180"/>
      <c r="I5" s="180">
        <f>'Schedule Input'!M16</f>
        <v>41732</v>
      </c>
      <c r="J5" s="180"/>
      <c r="K5" s="180">
        <f>'Schedule Input'!N16</f>
        <v>41733</v>
      </c>
      <c r="L5" s="180"/>
      <c r="M5" s="180">
        <f>'Schedule Input'!O16</f>
        <v>41734</v>
      </c>
      <c r="N5" s="180"/>
      <c r="O5" s="180">
        <f>'Schedule Input'!P16</f>
        <v>41735</v>
      </c>
      <c r="P5" s="180"/>
    </row>
    <row r="6" spans="2:16" ht="16.5" customHeight="1">
      <c r="B6" s="33">
        <f ca="1">NOW()</f>
        <v>44794.343582870373</v>
      </c>
      <c r="C6" s="177">
        <f>'Schedule Input'!J17</f>
        <v>41729</v>
      </c>
      <c r="D6" s="177"/>
      <c r="E6" s="177">
        <f>'Schedule Input'!K17</f>
        <v>41730</v>
      </c>
      <c r="F6" s="177"/>
      <c r="G6" s="177">
        <f>'Schedule Input'!L17</f>
        <v>41731</v>
      </c>
      <c r="H6" s="177"/>
      <c r="I6" s="177">
        <f>'Schedule Input'!M17</f>
        <v>41732</v>
      </c>
      <c r="J6" s="177"/>
      <c r="K6" s="177">
        <f>'Schedule Input'!N17</f>
        <v>41733</v>
      </c>
      <c r="L6" s="177"/>
      <c r="M6" s="177">
        <f>'Schedule Input'!O17</f>
        <v>41734</v>
      </c>
      <c r="N6" s="177"/>
      <c r="O6" s="177">
        <f>'Schedule Input'!P17</f>
        <v>41735</v>
      </c>
      <c r="P6" s="177"/>
    </row>
    <row r="7" spans="2:16" ht="15" customHeight="1">
      <c r="B7" s="169">
        <f>'Schedule Input'!E20</f>
        <v>0</v>
      </c>
      <c r="C7" s="173" t="str">
        <f>IF('Schedule Input'!J21&gt;0,'Schedule Input'!J21,"")</f>
        <v/>
      </c>
      <c r="D7" s="174"/>
      <c r="E7" s="173" t="str">
        <f>IF('Schedule Input'!K21&gt;0,'Schedule Input'!K21,"")</f>
        <v/>
      </c>
      <c r="F7" s="174"/>
      <c r="G7" s="173" t="str">
        <f>IF('Schedule Input'!L21&gt;0,'Schedule Input'!L21,"")</f>
        <v/>
      </c>
      <c r="H7" s="174"/>
      <c r="I7" s="173" t="str">
        <f>IF('Schedule Input'!M21&gt;0,'Schedule Input'!M21,"")</f>
        <v/>
      </c>
      <c r="J7" s="174"/>
      <c r="K7" s="173" t="str">
        <f>IF('Schedule Input'!N21&gt;0,'Schedule Input'!N21,"")</f>
        <v/>
      </c>
      <c r="L7" s="174"/>
      <c r="M7" s="173" t="str">
        <f>IF('Schedule Input'!O21&gt;0,'Schedule Input'!O21,"")</f>
        <v/>
      </c>
      <c r="N7" s="174"/>
      <c r="O7" s="173" t="str">
        <f>IF('Schedule Input'!P21&gt;0,'Schedule Input'!P21,"")</f>
        <v/>
      </c>
      <c r="P7" s="174"/>
    </row>
    <row r="8" spans="2:16" ht="15" customHeight="1">
      <c r="B8" s="170"/>
      <c r="C8" s="175" t="str">
        <f>IF('Schedule Input'!J22&gt;0,'Schedule Input'!J22,"")</f>
        <v/>
      </c>
      <c r="D8" s="176"/>
      <c r="E8" s="175" t="str">
        <f>IF('Schedule Input'!K22&gt;0,'Schedule Input'!K22,"")</f>
        <v/>
      </c>
      <c r="F8" s="176"/>
      <c r="G8" s="175" t="str">
        <f>IF('Schedule Input'!L22&gt;0,'Schedule Input'!L22,"")</f>
        <v/>
      </c>
      <c r="H8" s="176"/>
      <c r="I8" s="175" t="str">
        <f>IF('Schedule Input'!M22&gt;0,'Schedule Input'!M22,"")</f>
        <v/>
      </c>
      <c r="J8" s="176"/>
      <c r="K8" s="175" t="str">
        <f>IF('Schedule Input'!N22&gt;0,'Schedule Input'!N22,"")</f>
        <v/>
      </c>
      <c r="L8" s="176"/>
      <c r="M8" s="175" t="str">
        <f>IF('Schedule Input'!O22&gt;0,'Schedule Input'!O22,"")</f>
        <v/>
      </c>
      <c r="N8" s="176"/>
      <c r="O8" s="175" t="str">
        <f>IF('Schedule Input'!P22&gt;0,'Schedule Input'!P22,"")</f>
        <v/>
      </c>
      <c r="P8" s="176"/>
    </row>
    <row r="9" spans="2:16" s="52" customFormat="1" ht="11.25" customHeight="1">
      <c r="B9" s="51">
        <f>IF(B7=0,0,VLOOKUP(B7,'Employee Data'!$C$5:$G$45,5,0))</f>
        <v>0</v>
      </c>
      <c r="C9" s="171" t="str">
        <f>IF('Schedule Input'!J25&gt;0,'Schedule Input'!J25,"")</f>
        <v/>
      </c>
      <c r="D9" s="172"/>
      <c r="E9" s="171" t="str">
        <f>IF('Schedule Input'!K25&gt;0,'Schedule Input'!K25,"")</f>
        <v/>
      </c>
      <c r="F9" s="172"/>
      <c r="G9" s="171" t="str">
        <f>IF('Schedule Input'!L25&gt;0,'Schedule Input'!L25,"")</f>
        <v/>
      </c>
      <c r="H9" s="172"/>
      <c r="I9" s="171" t="str">
        <f>IF('Schedule Input'!M25&gt;0,'Schedule Input'!M25,"")</f>
        <v/>
      </c>
      <c r="J9" s="172"/>
      <c r="K9" s="171" t="str">
        <f>IF('Schedule Input'!N25&gt;0,'Schedule Input'!N25,"")</f>
        <v/>
      </c>
      <c r="L9" s="172"/>
      <c r="M9" s="171" t="str">
        <f>IF('Schedule Input'!O25&gt;0,'Schedule Input'!O25,"")</f>
        <v/>
      </c>
      <c r="N9" s="172"/>
      <c r="O9" s="171" t="str">
        <f>IF('Schedule Input'!P25&gt;0,'Schedule Input'!P25,"")</f>
        <v/>
      </c>
      <c r="P9" s="172"/>
    </row>
    <row r="10" spans="2:16" ht="15" customHeight="1">
      <c r="B10" s="112">
        <f>IF(B7=0,0,VLOOKUP(B7,'Employee Data'!$C$5:$H$54,6,0))</f>
        <v>0</v>
      </c>
      <c r="C10" s="30" t="s">
        <v>67</v>
      </c>
      <c r="D10" s="31" t="str">
        <f>IF('Schedule Input'!J24&gt;0,'Schedule Input'!J24,"")</f>
        <v/>
      </c>
      <c r="E10" s="30" t="s">
        <v>67</v>
      </c>
      <c r="F10" s="31" t="str">
        <f>IF('Schedule Input'!K24&gt;0,'Schedule Input'!K24,"")</f>
        <v/>
      </c>
      <c r="G10" s="30" t="s">
        <v>67</v>
      </c>
      <c r="H10" s="31" t="str">
        <f>IF('Schedule Input'!L24&gt;0,'Schedule Input'!L24,"")</f>
        <v/>
      </c>
      <c r="I10" s="30" t="s">
        <v>67</v>
      </c>
      <c r="J10" s="31" t="str">
        <f>IF('Schedule Input'!M24&gt;0,'Schedule Input'!M24,"")</f>
        <v/>
      </c>
      <c r="K10" s="30" t="s">
        <v>67</v>
      </c>
      <c r="L10" s="31" t="str">
        <f>IF('Schedule Input'!N24&gt;0,'Schedule Input'!N24,"")</f>
        <v/>
      </c>
      <c r="M10" s="30" t="s">
        <v>67</v>
      </c>
      <c r="N10" s="31" t="str">
        <f>IF('Schedule Input'!O24&gt;0,'Schedule Input'!O24,"")</f>
        <v/>
      </c>
      <c r="O10" s="30" t="s">
        <v>67</v>
      </c>
      <c r="P10" s="31" t="str">
        <f>IF('Schedule Input'!P24&gt;0,'Schedule Input'!P24,"")</f>
        <v/>
      </c>
    </row>
    <row r="11" spans="2:16" ht="2.1" customHeight="1">
      <c r="C11" s="28"/>
      <c r="D11" s="28"/>
      <c r="E11" s="28"/>
      <c r="F11" s="28"/>
      <c r="G11" s="28"/>
      <c r="H11" s="28"/>
      <c r="I11" s="28"/>
      <c r="J11" s="28"/>
      <c r="K11" s="28"/>
      <c r="L11" s="28"/>
      <c r="M11" s="28"/>
      <c r="N11" s="28"/>
      <c r="O11" s="28"/>
    </row>
    <row r="12" spans="2:16" ht="2.1" customHeight="1">
      <c r="C12" s="28"/>
      <c r="D12" s="28"/>
      <c r="E12" s="28"/>
      <c r="F12" s="28"/>
      <c r="G12" s="28"/>
      <c r="H12" s="28"/>
      <c r="I12" s="28"/>
      <c r="J12" s="28"/>
      <c r="K12" s="28"/>
      <c r="L12" s="28"/>
      <c r="M12" s="28"/>
      <c r="N12" s="28"/>
      <c r="O12" s="28"/>
    </row>
    <row r="13" spans="2:16" ht="2.1" customHeight="1">
      <c r="C13" s="28"/>
      <c r="D13" s="28"/>
      <c r="E13" s="28"/>
      <c r="F13" s="28"/>
      <c r="G13" s="28"/>
      <c r="H13" s="28"/>
      <c r="I13" s="28"/>
      <c r="J13" s="28"/>
      <c r="K13" s="28"/>
      <c r="L13" s="28"/>
      <c r="M13" s="28"/>
      <c r="N13" s="28"/>
      <c r="O13" s="28"/>
    </row>
    <row r="14" spans="2:16" ht="2.1" customHeight="1">
      <c r="C14" s="28"/>
      <c r="D14" s="28"/>
      <c r="E14" s="28"/>
      <c r="F14" s="28"/>
      <c r="G14" s="28"/>
      <c r="H14" s="28"/>
      <c r="I14" s="28"/>
      <c r="J14" s="28"/>
      <c r="K14" s="28"/>
      <c r="L14" s="28"/>
      <c r="M14" s="28"/>
      <c r="N14" s="28"/>
      <c r="O14" s="28"/>
    </row>
    <row r="15" spans="2:16" ht="15" customHeight="1">
      <c r="B15" s="169">
        <f>'Schedule Input'!E28</f>
        <v>0</v>
      </c>
      <c r="C15" s="173" t="str">
        <f>IF('Schedule Input'!J29&gt;0,'Schedule Input'!J29,"")</f>
        <v/>
      </c>
      <c r="D15" s="174"/>
      <c r="E15" s="173" t="str">
        <f>IF('Schedule Input'!K29&gt;0,'Schedule Input'!K29,"")</f>
        <v/>
      </c>
      <c r="F15" s="174"/>
      <c r="G15" s="173" t="str">
        <f>IF('Schedule Input'!L29&gt;0,'Schedule Input'!L29,"")</f>
        <v/>
      </c>
      <c r="H15" s="174"/>
      <c r="I15" s="173" t="str">
        <f>IF('Schedule Input'!M29&gt;0,'Schedule Input'!M29,"")</f>
        <v/>
      </c>
      <c r="J15" s="174"/>
      <c r="K15" s="173" t="str">
        <f>IF('Schedule Input'!N29&gt;0,'Schedule Input'!N29,"")</f>
        <v/>
      </c>
      <c r="L15" s="174"/>
      <c r="M15" s="173" t="str">
        <f>IF('Schedule Input'!O29&gt;0,'Schedule Input'!O29,"")</f>
        <v/>
      </c>
      <c r="N15" s="174"/>
      <c r="O15" s="173" t="str">
        <f>IF('Schedule Input'!P29&gt;0,'Schedule Input'!P29,"")</f>
        <v/>
      </c>
      <c r="P15" s="174"/>
    </row>
    <row r="16" spans="2:16" ht="15" customHeight="1">
      <c r="B16" s="170"/>
      <c r="C16" s="175" t="str">
        <f>IF('Schedule Input'!J30&gt;0,'Schedule Input'!J30,"")</f>
        <v/>
      </c>
      <c r="D16" s="176"/>
      <c r="E16" s="175" t="str">
        <f>IF('Schedule Input'!K30&gt;0,'Schedule Input'!K30,"")</f>
        <v/>
      </c>
      <c r="F16" s="176"/>
      <c r="G16" s="175" t="str">
        <f>IF('Schedule Input'!L30&gt;0,'Schedule Input'!L30,"")</f>
        <v/>
      </c>
      <c r="H16" s="176"/>
      <c r="I16" s="175" t="str">
        <f>IF('Schedule Input'!M30&gt;0,'Schedule Input'!M30,"")</f>
        <v/>
      </c>
      <c r="J16" s="176"/>
      <c r="K16" s="175" t="str">
        <f>IF('Schedule Input'!N30&gt;0,'Schedule Input'!N30,"")</f>
        <v/>
      </c>
      <c r="L16" s="176"/>
      <c r="M16" s="175" t="str">
        <f>IF('Schedule Input'!O30&gt;0,'Schedule Input'!O30,"")</f>
        <v/>
      </c>
      <c r="N16" s="176"/>
      <c r="O16" s="175" t="str">
        <f>IF('Schedule Input'!P30&gt;0,'Schedule Input'!P30,"")</f>
        <v/>
      </c>
      <c r="P16" s="176"/>
    </row>
    <row r="17" spans="2:16" s="52" customFormat="1" ht="11.25" customHeight="1">
      <c r="B17" s="51">
        <f>IF(B15=0,0,VLOOKUP(B15,'Employee Data'!$C$5:$G$45,5,0))</f>
        <v>0</v>
      </c>
      <c r="C17" s="171" t="str">
        <f>IF('Schedule Input'!J33&gt;0,'Schedule Input'!J33,"")</f>
        <v/>
      </c>
      <c r="D17" s="172"/>
      <c r="E17" s="171" t="str">
        <f>IF('Schedule Input'!K33&gt;0,'Schedule Input'!K33,"")</f>
        <v/>
      </c>
      <c r="F17" s="172"/>
      <c r="G17" s="171" t="str">
        <f>IF('Schedule Input'!L33&gt;0,'Schedule Input'!L33,"")</f>
        <v/>
      </c>
      <c r="H17" s="172"/>
      <c r="I17" s="171" t="str">
        <f>IF('Schedule Input'!M33&gt;0,'Schedule Input'!M33,"")</f>
        <v/>
      </c>
      <c r="J17" s="172"/>
      <c r="K17" s="171" t="str">
        <f>IF('Schedule Input'!N33&gt;0,'Schedule Input'!N33,"")</f>
        <v/>
      </c>
      <c r="L17" s="172"/>
      <c r="M17" s="171" t="str">
        <f>IF('Schedule Input'!O33&gt;0,'Schedule Input'!O33,"")</f>
        <v/>
      </c>
      <c r="N17" s="172"/>
      <c r="O17" s="171" t="str">
        <f>IF('Schedule Input'!P33&gt;0,'Schedule Input'!P33,"")</f>
        <v/>
      </c>
      <c r="P17" s="172"/>
    </row>
    <row r="18" spans="2:16" ht="15" customHeight="1">
      <c r="B18" s="112">
        <f>IF(B15=0,0,VLOOKUP(B15,'Employee Data'!$C$5:$H$54,6,0))</f>
        <v>0</v>
      </c>
      <c r="C18" s="30" t="s">
        <v>67</v>
      </c>
      <c r="D18" s="31" t="str">
        <f>IF('Schedule Input'!J32&gt;0,'Schedule Input'!J32,"")</f>
        <v/>
      </c>
      <c r="E18" s="30" t="s">
        <v>67</v>
      </c>
      <c r="F18" s="31" t="str">
        <f>IF('Schedule Input'!K32&gt;0,'Schedule Input'!K32,"")</f>
        <v/>
      </c>
      <c r="G18" s="30" t="s">
        <v>67</v>
      </c>
      <c r="H18" s="31" t="str">
        <f>IF('Schedule Input'!L32&gt;0,'Schedule Input'!L32,"")</f>
        <v/>
      </c>
      <c r="I18" s="30" t="s">
        <v>67</v>
      </c>
      <c r="J18" s="31" t="str">
        <f>IF('Schedule Input'!M32&gt;0,'Schedule Input'!M32,"")</f>
        <v/>
      </c>
      <c r="K18" s="30" t="s">
        <v>67</v>
      </c>
      <c r="L18" s="31" t="str">
        <f>IF('Schedule Input'!N32&gt;0,'Schedule Input'!N32,"")</f>
        <v/>
      </c>
      <c r="M18" s="30" t="s">
        <v>67</v>
      </c>
      <c r="N18" s="31" t="str">
        <f>IF('Schedule Input'!O32&gt;0,'Schedule Input'!O32,"")</f>
        <v/>
      </c>
      <c r="O18" s="30" t="s">
        <v>67</v>
      </c>
      <c r="P18" s="31" t="str">
        <f>IF('Schedule Input'!P32&gt;0,'Schedule Input'!P32,"")</f>
        <v/>
      </c>
    </row>
    <row r="19" spans="2:16" ht="2.1" customHeight="1">
      <c r="C19" s="28"/>
      <c r="D19" s="28"/>
      <c r="E19" s="28"/>
      <c r="F19" s="28"/>
      <c r="G19" s="28"/>
      <c r="H19" s="28"/>
      <c r="I19" s="28"/>
      <c r="J19" s="28"/>
      <c r="K19" s="28"/>
      <c r="L19" s="28"/>
      <c r="M19" s="28"/>
      <c r="N19" s="28"/>
      <c r="O19" s="28"/>
    </row>
    <row r="20" spans="2:16" ht="2.1" customHeight="1">
      <c r="C20" s="28"/>
      <c r="D20" s="28"/>
      <c r="E20" s="28"/>
      <c r="F20" s="28"/>
      <c r="G20" s="28"/>
      <c r="H20" s="28"/>
      <c r="I20" s="28"/>
      <c r="J20" s="28"/>
      <c r="K20" s="28"/>
      <c r="L20" s="28"/>
      <c r="M20" s="28"/>
      <c r="N20" s="28"/>
      <c r="O20" s="28"/>
    </row>
    <row r="21" spans="2:16" ht="2.1" customHeight="1">
      <c r="C21" s="28"/>
      <c r="D21" s="28"/>
      <c r="E21" s="28"/>
      <c r="F21" s="28"/>
      <c r="G21" s="28"/>
      <c r="H21" s="28"/>
      <c r="I21" s="28"/>
      <c r="J21" s="28"/>
      <c r="K21" s="28"/>
      <c r="L21" s="28"/>
      <c r="M21" s="28"/>
      <c r="N21" s="28"/>
      <c r="O21" s="28"/>
    </row>
    <row r="22" spans="2:16" ht="2.1" customHeight="1">
      <c r="C22" s="28"/>
      <c r="D22" s="28"/>
      <c r="E22" s="28"/>
      <c r="F22" s="28"/>
      <c r="G22" s="28"/>
      <c r="H22" s="28"/>
      <c r="I22" s="28"/>
      <c r="J22" s="28"/>
      <c r="K22" s="28"/>
      <c r="L22" s="28"/>
      <c r="M22" s="28"/>
      <c r="N22" s="28"/>
      <c r="O22" s="28"/>
    </row>
    <row r="23" spans="2:16" ht="15" customHeight="1">
      <c r="B23" s="169">
        <f>'Schedule Input'!E36</f>
        <v>0</v>
      </c>
      <c r="C23" s="173" t="str">
        <f>IF('Schedule Input'!J37&gt;0,'Schedule Input'!J37,"")</f>
        <v/>
      </c>
      <c r="D23" s="174"/>
      <c r="E23" s="173" t="str">
        <f>IF('Schedule Input'!K37&gt;0,'Schedule Input'!K37,"")</f>
        <v/>
      </c>
      <c r="F23" s="174"/>
      <c r="G23" s="173" t="str">
        <f>IF('Schedule Input'!L37&gt;0,'Schedule Input'!L37,"")</f>
        <v/>
      </c>
      <c r="H23" s="174"/>
      <c r="I23" s="173" t="str">
        <f>IF('Schedule Input'!M37&gt;0,'Schedule Input'!M37,"")</f>
        <v/>
      </c>
      <c r="J23" s="174"/>
      <c r="K23" s="173" t="str">
        <f>IF('Schedule Input'!N37&gt;0,'Schedule Input'!N37,"")</f>
        <v/>
      </c>
      <c r="L23" s="174"/>
      <c r="M23" s="173" t="str">
        <f>IF('Schedule Input'!O37&gt;0,'Schedule Input'!O37,"")</f>
        <v/>
      </c>
      <c r="N23" s="174"/>
      <c r="O23" s="173" t="str">
        <f>IF('Schedule Input'!P37&gt;0,'Schedule Input'!P37,"")</f>
        <v/>
      </c>
      <c r="P23" s="174"/>
    </row>
    <row r="24" spans="2:16" ht="15" customHeight="1">
      <c r="B24" s="170"/>
      <c r="C24" s="175" t="str">
        <f>IF('Schedule Input'!J38&gt;0,'Schedule Input'!J38,"")</f>
        <v/>
      </c>
      <c r="D24" s="176"/>
      <c r="E24" s="175" t="str">
        <f>IF('Schedule Input'!K38&gt;0,'Schedule Input'!K38,"")</f>
        <v/>
      </c>
      <c r="F24" s="176"/>
      <c r="G24" s="175" t="str">
        <f>IF('Schedule Input'!L38&gt;0,'Schedule Input'!L38,"")</f>
        <v/>
      </c>
      <c r="H24" s="176"/>
      <c r="I24" s="175" t="str">
        <f>IF('Schedule Input'!M38&gt;0,'Schedule Input'!M38,"")</f>
        <v/>
      </c>
      <c r="J24" s="176"/>
      <c r="K24" s="175" t="str">
        <f>IF('Schedule Input'!N38&gt;0,'Schedule Input'!N38,"")</f>
        <v/>
      </c>
      <c r="L24" s="176"/>
      <c r="M24" s="175" t="str">
        <f>IF('Schedule Input'!O38&gt;0,'Schedule Input'!O38,"")</f>
        <v/>
      </c>
      <c r="N24" s="176"/>
      <c r="O24" s="175" t="str">
        <f>IF('Schedule Input'!P38&gt;0,'Schedule Input'!P38,"")</f>
        <v/>
      </c>
      <c r="P24" s="176"/>
    </row>
    <row r="25" spans="2:16" s="52" customFormat="1" ht="11.25" customHeight="1">
      <c r="B25" s="51">
        <f>IF(B23=0,0,VLOOKUP(B23,'Employee Data'!$C$5:$G$45,5,0))</f>
        <v>0</v>
      </c>
      <c r="C25" s="171" t="str">
        <f>IF('Schedule Input'!J41&gt;0,'Schedule Input'!J41,"")</f>
        <v/>
      </c>
      <c r="D25" s="172"/>
      <c r="E25" s="171" t="str">
        <f>IF('Schedule Input'!K41&gt;0,'Schedule Input'!K41,"")</f>
        <v/>
      </c>
      <c r="F25" s="172"/>
      <c r="G25" s="171" t="str">
        <f>IF('Schedule Input'!L41&gt;0,'Schedule Input'!L41,"")</f>
        <v/>
      </c>
      <c r="H25" s="172"/>
      <c r="I25" s="171" t="str">
        <f>IF('Schedule Input'!M41&gt;0,'Schedule Input'!M41,"")</f>
        <v/>
      </c>
      <c r="J25" s="172"/>
      <c r="K25" s="171" t="str">
        <f>IF('Schedule Input'!N41&gt;0,'Schedule Input'!N41,"")</f>
        <v/>
      </c>
      <c r="L25" s="172"/>
      <c r="M25" s="171" t="str">
        <f>IF('Schedule Input'!O41&gt;0,'Schedule Input'!O41,"")</f>
        <v/>
      </c>
      <c r="N25" s="172"/>
      <c r="O25" s="171" t="str">
        <f>IF('Schedule Input'!P41&gt;0,'Schedule Input'!P41,"")</f>
        <v/>
      </c>
      <c r="P25" s="172"/>
    </row>
    <row r="26" spans="2:16" ht="15" customHeight="1">
      <c r="B26" s="112">
        <f>IF(B23=0,0,VLOOKUP(B23,'Employee Data'!$C$5:$H$54,6,0))</f>
        <v>0</v>
      </c>
      <c r="C26" s="30" t="s">
        <v>67</v>
      </c>
      <c r="D26" s="31" t="str">
        <f>IF('Schedule Input'!J40&gt;0,'Schedule Input'!J40,"")</f>
        <v/>
      </c>
      <c r="E26" s="30" t="s">
        <v>67</v>
      </c>
      <c r="F26" s="31" t="str">
        <f>IF('Schedule Input'!K40&gt;0,'Schedule Input'!K40,"")</f>
        <v/>
      </c>
      <c r="G26" s="30" t="s">
        <v>67</v>
      </c>
      <c r="H26" s="31" t="str">
        <f>IF('Schedule Input'!L40&gt;0,'Schedule Input'!L40,"")</f>
        <v/>
      </c>
      <c r="I26" s="30" t="s">
        <v>67</v>
      </c>
      <c r="J26" s="31" t="str">
        <f>IF('Schedule Input'!M40&gt;0,'Schedule Input'!M40,"")</f>
        <v/>
      </c>
      <c r="K26" s="30" t="s">
        <v>67</v>
      </c>
      <c r="L26" s="31" t="str">
        <f>IF('Schedule Input'!N40&gt;0,'Schedule Input'!N40,"")</f>
        <v/>
      </c>
      <c r="M26" s="30" t="s">
        <v>67</v>
      </c>
      <c r="N26" s="31" t="str">
        <f>IF('Schedule Input'!O40&gt;0,'Schedule Input'!O40,"")</f>
        <v/>
      </c>
      <c r="O26" s="30" t="s">
        <v>67</v>
      </c>
      <c r="P26" s="31" t="str">
        <f>IF('Schedule Input'!P40&gt;0,'Schedule Input'!P40,"")</f>
        <v/>
      </c>
    </row>
    <row r="27" spans="2:16" ht="2.1" customHeight="1">
      <c r="C27" s="28"/>
      <c r="D27" s="28"/>
      <c r="E27" s="28"/>
      <c r="F27" s="28"/>
      <c r="G27" s="28"/>
      <c r="H27" s="28"/>
      <c r="I27" s="28"/>
      <c r="J27" s="28"/>
      <c r="K27" s="28"/>
      <c r="L27" s="28"/>
      <c r="M27" s="28"/>
      <c r="N27" s="28"/>
      <c r="O27" s="28"/>
    </row>
    <row r="28" spans="2:16" ht="2.1" customHeight="1">
      <c r="C28" s="28"/>
      <c r="D28" s="28"/>
      <c r="E28" s="28"/>
      <c r="F28" s="28"/>
      <c r="G28" s="28"/>
      <c r="H28" s="28"/>
      <c r="I28" s="28"/>
      <c r="J28" s="28"/>
      <c r="K28" s="28"/>
      <c r="L28" s="28"/>
      <c r="M28" s="28"/>
      <c r="N28" s="28"/>
      <c r="O28" s="28"/>
    </row>
    <row r="29" spans="2:16" ht="2.1" customHeight="1">
      <c r="C29" s="28"/>
      <c r="D29" s="28"/>
      <c r="E29" s="28"/>
      <c r="F29" s="28"/>
      <c r="G29" s="28"/>
      <c r="H29" s="28"/>
      <c r="I29" s="28"/>
      <c r="J29" s="28"/>
      <c r="K29" s="28"/>
      <c r="L29" s="28"/>
      <c r="M29" s="28"/>
      <c r="N29" s="28"/>
      <c r="O29" s="28"/>
    </row>
    <row r="30" spans="2:16" ht="2.1" customHeight="1">
      <c r="C30" s="28"/>
      <c r="D30" s="28"/>
      <c r="E30" s="28"/>
      <c r="F30" s="28"/>
      <c r="G30" s="28"/>
      <c r="H30" s="28"/>
      <c r="I30" s="28"/>
      <c r="J30" s="28"/>
      <c r="K30" s="28"/>
      <c r="L30" s="28"/>
      <c r="M30" s="28"/>
      <c r="N30" s="28"/>
      <c r="O30" s="28"/>
    </row>
    <row r="31" spans="2:16" ht="15" customHeight="1">
      <c r="B31" s="169">
        <f>'Schedule Input'!E44</f>
        <v>0</v>
      </c>
      <c r="C31" s="173" t="str">
        <f>IF('Schedule Input'!J45&gt;0,'Schedule Input'!J45,"")</f>
        <v/>
      </c>
      <c r="D31" s="174"/>
      <c r="E31" s="173" t="str">
        <f>IF('Schedule Input'!K45&gt;0,'Schedule Input'!K45,"")</f>
        <v/>
      </c>
      <c r="F31" s="174"/>
      <c r="G31" s="173" t="str">
        <f>IF('Schedule Input'!L45&gt;0,'Schedule Input'!L45,"")</f>
        <v/>
      </c>
      <c r="H31" s="174"/>
      <c r="I31" s="173" t="str">
        <f>IF('Schedule Input'!M45&gt;0,'Schedule Input'!M45,"")</f>
        <v/>
      </c>
      <c r="J31" s="174"/>
      <c r="K31" s="173" t="str">
        <f>IF('Schedule Input'!N45&gt;0,'Schedule Input'!N45,"")</f>
        <v/>
      </c>
      <c r="L31" s="174"/>
      <c r="M31" s="173" t="str">
        <f>IF('Schedule Input'!O45&gt;0,'Schedule Input'!O45,"")</f>
        <v/>
      </c>
      <c r="N31" s="174"/>
      <c r="O31" s="173" t="str">
        <f>IF('Schedule Input'!P45&gt;0,'Schedule Input'!P45,"")</f>
        <v/>
      </c>
      <c r="P31" s="174"/>
    </row>
    <row r="32" spans="2:16" ht="15" customHeight="1">
      <c r="B32" s="170"/>
      <c r="C32" s="175" t="str">
        <f>IF('Schedule Input'!J46&gt;0,'Schedule Input'!J46,"")</f>
        <v/>
      </c>
      <c r="D32" s="176"/>
      <c r="E32" s="175" t="str">
        <f>IF('Schedule Input'!K46&gt;0,'Schedule Input'!K46,"")</f>
        <v/>
      </c>
      <c r="F32" s="176"/>
      <c r="G32" s="175" t="str">
        <f>IF('Schedule Input'!L46&gt;0,'Schedule Input'!L46,"")</f>
        <v/>
      </c>
      <c r="H32" s="176"/>
      <c r="I32" s="175" t="str">
        <f>IF('Schedule Input'!M46&gt;0,'Schedule Input'!M46,"")</f>
        <v/>
      </c>
      <c r="J32" s="176"/>
      <c r="K32" s="175" t="str">
        <f>IF('Schedule Input'!N46&gt;0,'Schedule Input'!N46,"")</f>
        <v/>
      </c>
      <c r="L32" s="176"/>
      <c r="M32" s="175" t="str">
        <f>IF('Schedule Input'!O46&gt;0,'Schedule Input'!O46,"")</f>
        <v/>
      </c>
      <c r="N32" s="176"/>
      <c r="O32" s="175" t="str">
        <f>IF('Schedule Input'!P46&gt;0,'Schedule Input'!P46,"")</f>
        <v/>
      </c>
      <c r="P32" s="176"/>
    </row>
    <row r="33" spans="2:16" s="52" customFormat="1" ht="11.25" customHeight="1">
      <c r="B33" s="51">
        <f>IF(B31=0,0,VLOOKUP(B31,'Employee Data'!$C$5:$G$45,5,0))</f>
        <v>0</v>
      </c>
      <c r="C33" s="171" t="str">
        <f>IF('Schedule Input'!J49&gt;0,'Schedule Input'!J49,"")</f>
        <v/>
      </c>
      <c r="D33" s="172"/>
      <c r="E33" s="171" t="str">
        <f>IF('Schedule Input'!K49&gt;0,'Schedule Input'!K49,"")</f>
        <v/>
      </c>
      <c r="F33" s="172"/>
      <c r="G33" s="171" t="str">
        <f>IF('Schedule Input'!L49&gt;0,'Schedule Input'!L49,"")</f>
        <v/>
      </c>
      <c r="H33" s="172"/>
      <c r="I33" s="171" t="str">
        <f>IF('Schedule Input'!M49&gt;0,'Schedule Input'!M49,"")</f>
        <v/>
      </c>
      <c r="J33" s="172"/>
      <c r="K33" s="171" t="str">
        <f>IF('Schedule Input'!N49&gt;0,'Schedule Input'!N49,"")</f>
        <v/>
      </c>
      <c r="L33" s="172"/>
      <c r="M33" s="171" t="str">
        <f>IF('Schedule Input'!O49&gt;0,'Schedule Input'!O49,"")</f>
        <v/>
      </c>
      <c r="N33" s="172"/>
      <c r="O33" s="171" t="str">
        <f>IF('Schedule Input'!P49&gt;0,'Schedule Input'!P49,"")</f>
        <v/>
      </c>
      <c r="P33" s="172"/>
    </row>
    <row r="34" spans="2:16" ht="15" customHeight="1">
      <c r="B34" s="112">
        <f>IF(B31=0,0,VLOOKUP(B31,'Employee Data'!$C$5:$H$54,6,0))</f>
        <v>0</v>
      </c>
      <c r="C34" s="30" t="s">
        <v>67</v>
      </c>
      <c r="D34" s="31" t="str">
        <f>IF('Schedule Input'!J48&gt;0,'Schedule Input'!J48,"")</f>
        <v/>
      </c>
      <c r="E34" s="30" t="s">
        <v>67</v>
      </c>
      <c r="F34" s="31" t="str">
        <f>IF('Schedule Input'!K48&gt;0,'Schedule Input'!K48,"")</f>
        <v/>
      </c>
      <c r="G34" s="30" t="s">
        <v>67</v>
      </c>
      <c r="H34" s="31" t="str">
        <f>IF('Schedule Input'!L48&gt;0,'Schedule Input'!L48,"")</f>
        <v/>
      </c>
      <c r="I34" s="30" t="s">
        <v>67</v>
      </c>
      <c r="J34" s="31" t="str">
        <f>IF('Schedule Input'!M48&gt;0,'Schedule Input'!M48,"")</f>
        <v/>
      </c>
      <c r="K34" s="30" t="s">
        <v>67</v>
      </c>
      <c r="L34" s="31" t="str">
        <f>IF('Schedule Input'!N48&gt;0,'Schedule Input'!N48,"")</f>
        <v/>
      </c>
      <c r="M34" s="30" t="s">
        <v>67</v>
      </c>
      <c r="N34" s="31" t="str">
        <f>IF('Schedule Input'!O48&gt;0,'Schedule Input'!O48,"")</f>
        <v/>
      </c>
      <c r="O34" s="30" t="s">
        <v>67</v>
      </c>
      <c r="P34" s="31" t="str">
        <f>IF('Schedule Input'!P48&gt;0,'Schedule Input'!P48,"")</f>
        <v/>
      </c>
    </row>
    <row r="35" spans="2:16" ht="2.1" customHeight="1">
      <c r="C35" s="28"/>
      <c r="D35" s="28"/>
      <c r="E35" s="28"/>
      <c r="F35" s="28"/>
      <c r="G35" s="28"/>
      <c r="H35" s="28"/>
      <c r="I35" s="28"/>
      <c r="J35" s="28"/>
      <c r="K35" s="28"/>
      <c r="L35" s="28"/>
      <c r="M35" s="28"/>
      <c r="N35" s="28"/>
      <c r="O35" s="28"/>
    </row>
    <row r="36" spans="2:16" ht="2.1" customHeight="1">
      <c r="C36" s="28"/>
      <c r="D36" s="28"/>
      <c r="E36" s="28"/>
      <c r="F36" s="28"/>
      <c r="G36" s="28"/>
      <c r="H36" s="28"/>
      <c r="I36" s="28"/>
      <c r="J36" s="28"/>
      <c r="K36" s="28"/>
      <c r="L36" s="28"/>
      <c r="M36" s="28"/>
      <c r="N36" s="28"/>
      <c r="O36" s="28"/>
    </row>
    <row r="37" spans="2:16" ht="2.1" customHeight="1">
      <c r="C37" s="28"/>
      <c r="D37" s="28"/>
      <c r="E37" s="28"/>
      <c r="F37" s="28"/>
      <c r="G37" s="28"/>
      <c r="H37" s="28"/>
      <c r="I37" s="28"/>
      <c r="J37" s="28"/>
      <c r="K37" s="28"/>
      <c r="L37" s="28"/>
      <c r="M37" s="28"/>
      <c r="N37" s="28"/>
      <c r="O37" s="28"/>
    </row>
    <row r="38" spans="2:16" ht="2.1" customHeight="1">
      <c r="C38" s="28"/>
      <c r="D38" s="28"/>
      <c r="E38" s="28"/>
      <c r="F38" s="28"/>
      <c r="G38" s="28"/>
      <c r="H38" s="28"/>
      <c r="I38" s="28"/>
      <c r="J38" s="28"/>
      <c r="K38" s="28"/>
      <c r="L38" s="28"/>
      <c r="M38" s="28"/>
      <c r="N38" s="28"/>
      <c r="O38" s="28"/>
    </row>
    <row r="39" spans="2:16" ht="15" customHeight="1">
      <c r="B39" s="169">
        <f>'Schedule Input'!E52</f>
        <v>0</v>
      </c>
      <c r="C39" s="173" t="str">
        <f>IF('Schedule Input'!J53&gt;0,'Schedule Input'!J53,"")</f>
        <v/>
      </c>
      <c r="D39" s="174"/>
      <c r="E39" s="173" t="str">
        <f>IF('Schedule Input'!K53&gt;0,'Schedule Input'!K53,"")</f>
        <v/>
      </c>
      <c r="F39" s="174"/>
      <c r="G39" s="173" t="str">
        <f>IF('Schedule Input'!L53&gt;0,'Schedule Input'!L53,"")</f>
        <v/>
      </c>
      <c r="H39" s="174"/>
      <c r="I39" s="173" t="str">
        <f>IF('Schedule Input'!M53&gt;0,'Schedule Input'!M53,"")</f>
        <v/>
      </c>
      <c r="J39" s="174"/>
      <c r="K39" s="173" t="str">
        <f>IF('Schedule Input'!N53&gt;0,'Schedule Input'!N53,"")</f>
        <v/>
      </c>
      <c r="L39" s="174"/>
      <c r="M39" s="173" t="str">
        <f>IF('Schedule Input'!O53&gt;0,'Schedule Input'!O53,"")</f>
        <v/>
      </c>
      <c r="N39" s="174"/>
      <c r="O39" s="173" t="str">
        <f>IF('Schedule Input'!P53&gt;0,'Schedule Input'!P53,"")</f>
        <v/>
      </c>
      <c r="P39" s="174"/>
    </row>
    <row r="40" spans="2:16" ht="15" customHeight="1">
      <c r="B40" s="170"/>
      <c r="C40" s="175" t="str">
        <f>IF('Schedule Input'!J54&gt;0,'Schedule Input'!J54,"")</f>
        <v/>
      </c>
      <c r="D40" s="176"/>
      <c r="E40" s="175" t="str">
        <f>IF('Schedule Input'!K54&gt;0,'Schedule Input'!K54,"")</f>
        <v/>
      </c>
      <c r="F40" s="176"/>
      <c r="G40" s="175" t="str">
        <f>IF('Schedule Input'!L54&gt;0,'Schedule Input'!L54,"")</f>
        <v/>
      </c>
      <c r="H40" s="176"/>
      <c r="I40" s="175" t="str">
        <f>IF('Schedule Input'!M54&gt;0,'Schedule Input'!M54,"")</f>
        <v/>
      </c>
      <c r="J40" s="176"/>
      <c r="K40" s="175" t="str">
        <f>IF('Schedule Input'!N54&gt;0,'Schedule Input'!N54,"")</f>
        <v/>
      </c>
      <c r="L40" s="176"/>
      <c r="M40" s="175" t="str">
        <f>IF('Schedule Input'!O54&gt;0,'Schedule Input'!O54,"")</f>
        <v/>
      </c>
      <c r="N40" s="176"/>
      <c r="O40" s="175" t="str">
        <f>IF('Schedule Input'!P54&gt;0,'Schedule Input'!P54,"")</f>
        <v/>
      </c>
      <c r="P40" s="176"/>
    </row>
    <row r="41" spans="2:16" s="52" customFormat="1" ht="11.25" customHeight="1">
      <c r="B41" s="51">
        <f>IF(B39=0,0,VLOOKUP(B39,'Employee Data'!$C$5:$G$45,5,0))</f>
        <v>0</v>
      </c>
      <c r="C41" s="171" t="str">
        <f>IF('Schedule Input'!J57&gt;0,'Schedule Input'!J57,"")</f>
        <v/>
      </c>
      <c r="D41" s="172"/>
      <c r="E41" s="171" t="str">
        <f>IF('Schedule Input'!K57&gt;0,'Schedule Input'!K57,"")</f>
        <v/>
      </c>
      <c r="F41" s="172"/>
      <c r="G41" s="171" t="str">
        <f>IF('Schedule Input'!L57&gt;0,'Schedule Input'!L57,"")</f>
        <v/>
      </c>
      <c r="H41" s="172"/>
      <c r="I41" s="171" t="str">
        <f>IF('Schedule Input'!M57&gt;0,'Schedule Input'!M57,"")</f>
        <v/>
      </c>
      <c r="J41" s="172"/>
      <c r="K41" s="171" t="str">
        <f>IF('Schedule Input'!N57&gt;0,'Schedule Input'!N57,"")</f>
        <v/>
      </c>
      <c r="L41" s="172"/>
      <c r="M41" s="171" t="str">
        <f>IF('Schedule Input'!O57&gt;0,'Schedule Input'!O57,"")</f>
        <v/>
      </c>
      <c r="N41" s="172"/>
      <c r="O41" s="171" t="str">
        <f>IF('Schedule Input'!P57&gt;0,'Schedule Input'!P57,"")</f>
        <v/>
      </c>
      <c r="P41" s="172"/>
    </row>
    <row r="42" spans="2:16" ht="15" customHeight="1">
      <c r="B42" s="112">
        <f>IF(B39=0,0,VLOOKUP(B39,'Employee Data'!$C$5:$H$54,6,0))</f>
        <v>0</v>
      </c>
      <c r="C42" s="30" t="s">
        <v>67</v>
      </c>
      <c r="D42" s="31" t="str">
        <f>IF('Schedule Input'!J56&gt;0,'Schedule Input'!J56,"")</f>
        <v/>
      </c>
      <c r="E42" s="30" t="s">
        <v>67</v>
      </c>
      <c r="F42" s="31" t="str">
        <f>IF('Schedule Input'!K56&gt;0,'Schedule Input'!K56,"")</f>
        <v/>
      </c>
      <c r="G42" s="30" t="s">
        <v>67</v>
      </c>
      <c r="H42" s="31" t="str">
        <f>IF('Schedule Input'!L56&gt;0,'Schedule Input'!L56,"")</f>
        <v/>
      </c>
      <c r="I42" s="30" t="s">
        <v>67</v>
      </c>
      <c r="J42" s="31" t="str">
        <f>IF('Schedule Input'!M56&gt;0,'Schedule Input'!M56,"")</f>
        <v/>
      </c>
      <c r="K42" s="30" t="s">
        <v>67</v>
      </c>
      <c r="L42" s="31" t="str">
        <f>IF('Schedule Input'!N56&gt;0,'Schedule Input'!N56,"")</f>
        <v/>
      </c>
      <c r="M42" s="30" t="s">
        <v>67</v>
      </c>
      <c r="N42" s="31" t="str">
        <f>IF('Schedule Input'!O56&gt;0,'Schedule Input'!O56,"")</f>
        <v/>
      </c>
      <c r="O42" s="30" t="s">
        <v>67</v>
      </c>
      <c r="P42" s="31" t="str">
        <f>IF('Schedule Input'!P56&gt;0,'Schedule Input'!P56,"")</f>
        <v/>
      </c>
    </row>
    <row r="43" spans="2:16" ht="2.1" customHeight="1">
      <c r="C43" s="28"/>
      <c r="D43" s="28"/>
      <c r="E43" s="28"/>
      <c r="F43" s="28"/>
      <c r="G43" s="28"/>
      <c r="H43" s="28"/>
      <c r="I43" s="28"/>
      <c r="J43" s="28"/>
      <c r="K43" s="28"/>
      <c r="L43" s="28"/>
      <c r="M43" s="28"/>
      <c r="N43" s="28"/>
      <c r="O43" s="28"/>
    </row>
    <row r="44" spans="2:16" ht="2.1" customHeight="1">
      <c r="C44" s="28"/>
      <c r="D44" s="28"/>
      <c r="E44" s="28"/>
      <c r="F44" s="28"/>
      <c r="G44" s="28"/>
      <c r="H44" s="28"/>
      <c r="I44" s="28"/>
      <c r="J44" s="28"/>
      <c r="K44" s="28"/>
      <c r="L44" s="28"/>
      <c r="M44" s="28"/>
      <c r="N44" s="28"/>
      <c r="O44" s="28"/>
    </row>
    <row r="45" spans="2:16" ht="2.1" customHeight="1">
      <c r="C45" s="28"/>
      <c r="D45" s="28"/>
      <c r="E45" s="28"/>
      <c r="F45" s="28"/>
      <c r="G45" s="28"/>
      <c r="H45" s="28"/>
      <c r="I45" s="28"/>
      <c r="J45" s="28"/>
      <c r="K45" s="28"/>
      <c r="L45" s="28"/>
      <c r="M45" s="28"/>
      <c r="N45" s="28"/>
      <c r="O45" s="28"/>
    </row>
    <row r="46" spans="2:16" ht="2.1" customHeight="1">
      <c r="C46" s="28"/>
      <c r="D46" s="28"/>
      <c r="E46" s="28"/>
      <c r="F46" s="28"/>
      <c r="G46" s="28"/>
      <c r="H46" s="28"/>
      <c r="I46" s="28"/>
      <c r="J46" s="28"/>
      <c r="K46" s="28"/>
      <c r="L46" s="28"/>
      <c r="M46" s="28"/>
      <c r="N46" s="28"/>
      <c r="O46" s="28"/>
    </row>
    <row r="47" spans="2:16" ht="15" customHeight="1">
      <c r="B47" s="169">
        <f>'Schedule Input'!E60</f>
        <v>0</v>
      </c>
      <c r="C47" s="173" t="str">
        <f>IF('Schedule Input'!J61&gt;0,'Schedule Input'!J61,"")</f>
        <v/>
      </c>
      <c r="D47" s="174"/>
      <c r="E47" s="173" t="str">
        <f>IF('Schedule Input'!K61&gt;0,'Schedule Input'!K61,"")</f>
        <v/>
      </c>
      <c r="F47" s="174"/>
      <c r="G47" s="173" t="str">
        <f>IF('Schedule Input'!L61&gt;0,'Schedule Input'!L61,"")</f>
        <v/>
      </c>
      <c r="H47" s="174"/>
      <c r="I47" s="173" t="str">
        <f>IF('Schedule Input'!M61&gt;0,'Schedule Input'!M61,"")</f>
        <v/>
      </c>
      <c r="J47" s="174"/>
      <c r="K47" s="173" t="str">
        <f>IF('Schedule Input'!N61&gt;0,'Schedule Input'!N61,"")</f>
        <v/>
      </c>
      <c r="L47" s="174"/>
      <c r="M47" s="173" t="str">
        <f>IF('Schedule Input'!O61&gt;0,'Schedule Input'!O61,"")</f>
        <v/>
      </c>
      <c r="N47" s="174"/>
      <c r="O47" s="173" t="str">
        <f>IF('Schedule Input'!P61&gt;0,'Schedule Input'!P61,"")</f>
        <v/>
      </c>
      <c r="P47" s="174"/>
    </row>
    <row r="48" spans="2:16" ht="15" customHeight="1">
      <c r="B48" s="170"/>
      <c r="C48" s="175" t="str">
        <f>IF('Schedule Input'!J62&gt;0,'Schedule Input'!J62,"")</f>
        <v/>
      </c>
      <c r="D48" s="176"/>
      <c r="E48" s="175" t="str">
        <f>IF('Schedule Input'!K62&gt;0,'Schedule Input'!K62,"")</f>
        <v/>
      </c>
      <c r="F48" s="176"/>
      <c r="G48" s="175" t="str">
        <f>IF('Schedule Input'!L62&gt;0,'Schedule Input'!L62,"")</f>
        <v/>
      </c>
      <c r="H48" s="176"/>
      <c r="I48" s="175" t="str">
        <f>IF('Schedule Input'!M62&gt;0,'Schedule Input'!M62,"")</f>
        <v/>
      </c>
      <c r="J48" s="176"/>
      <c r="K48" s="175" t="str">
        <f>IF('Schedule Input'!N62&gt;0,'Schedule Input'!N62,"")</f>
        <v/>
      </c>
      <c r="L48" s="176"/>
      <c r="M48" s="175" t="str">
        <f>IF('Schedule Input'!O62&gt;0,'Schedule Input'!O62,"")</f>
        <v/>
      </c>
      <c r="N48" s="176"/>
      <c r="O48" s="175" t="str">
        <f>IF('Schedule Input'!P62&gt;0,'Schedule Input'!P62,"")</f>
        <v/>
      </c>
      <c r="P48" s="176"/>
    </row>
    <row r="49" spans="2:16" s="52" customFormat="1" ht="11.25" customHeight="1">
      <c r="B49" s="51">
        <f>IF(B47=0,0,VLOOKUP(B47,'Employee Data'!$C$5:$G$45,5,0))</f>
        <v>0</v>
      </c>
      <c r="C49" s="171" t="str">
        <f>IF('Schedule Input'!J65&gt;0,'Schedule Input'!J65,"")</f>
        <v/>
      </c>
      <c r="D49" s="172"/>
      <c r="E49" s="171" t="str">
        <f>IF('Schedule Input'!K65&gt;0,'Schedule Input'!K65,"")</f>
        <v/>
      </c>
      <c r="F49" s="172"/>
      <c r="G49" s="171" t="str">
        <f>IF('Schedule Input'!L65&gt;0,'Schedule Input'!L65,"")</f>
        <v/>
      </c>
      <c r="H49" s="172"/>
      <c r="I49" s="171" t="str">
        <f>IF('Schedule Input'!M65&gt;0,'Schedule Input'!M65,"")</f>
        <v/>
      </c>
      <c r="J49" s="172"/>
      <c r="K49" s="171" t="str">
        <f>IF('Schedule Input'!N65&gt;0,'Schedule Input'!N65,"")</f>
        <v/>
      </c>
      <c r="L49" s="172"/>
      <c r="M49" s="171" t="str">
        <f>IF('Schedule Input'!O65&gt;0,'Schedule Input'!O65,"")</f>
        <v/>
      </c>
      <c r="N49" s="172"/>
      <c r="O49" s="171" t="str">
        <f>IF('Schedule Input'!P65&gt;0,'Schedule Input'!P65,"")</f>
        <v/>
      </c>
      <c r="P49" s="172"/>
    </row>
    <row r="50" spans="2:16" ht="15" customHeight="1">
      <c r="B50" s="112">
        <f>IF(B47=0,0,VLOOKUP(B47,'Employee Data'!$C$5:$H$54,6,0))</f>
        <v>0</v>
      </c>
      <c r="C50" s="30" t="s">
        <v>67</v>
      </c>
      <c r="D50" s="31" t="str">
        <f>IF('Schedule Input'!J64&gt;0,'Schedule Input'!J64,"")</f>
        <v/>
      </c>
      <c r="E50" s="30" t="s">
        <v>67</v>
      </c>
      <c r="F50" s="31" t="str">
        <f>IF('Schedule Input'!K64&gt;0,'Schedule Input'!K64,"")</f>
        <v/>
      </c>
      <c r="G50" s="30" t="s">
        <v>67</v>
      </c>
      <c r="H50" s="31" t="str">
        <f>IF('Schedule Input'!L64&gt;0,'Schedule Input'!L64,"")</f>
        <v/>
      </c>
      <c r="I50" s="30" t="s">
        <v>67</v>
      </c>
      <c r="J50" s="31" t="str">
        <f>IF('Schedule Input'!M64&gt;0,'Schedule Input'!M64,"")</f>
        <v/>
      </c>
      <c r="K50" s="30" t="s">
        <v>67</v>
      </c>
      <c r="L50" s="31" t="str">
        <f>IF('Schedule Input'!N64&gt;0,'Schedule Input'!N64,"")</f>
        <v/>
      </c>
      <c r="M50" s="30" t="s">
        <v>67</v>
      </c>
      <c r="N50" s="31" t="str">
        <f>IF('Schedule Input'!O64&gt;0,'Schedule Input'!O64,"")</f>
        <v/>
      </c>
      <c r="O50" s="30" t="s">
        <v>67</v>
      </c>
      <c r="P50" s="31" t="str">
        <f>IF('Schedule Input'!P64&gt;0,'Schedule Input'!P64,"")</f>
        <v/>
      </c>
    </row>
    <row r="51" spans="2:16" ht="2.1" customHeight="1">
      <c r="C51" s="28" t="str">
        <f>IF('Schedule Input'!J67&gt;0,'Schedule Input'!J67,"")</f>
        <v/>
      </c>
      <c r="D51" s="28"/>
      <c r="E51" s="28"/>
      <c r="F51" s="28"/>
      <c r="G51" s="28"/>
      <c r="H51" s="28"/>
      <c r="I51" s="28"/>
      <c r="J51" s="28"/>
      <c r="K51" s="28"/>
      <c r="L51" s="28"/>
      <c r="M51" s="28"/>
      <c r="N51" s="28"/>
      <c r="O51" s="28"/>
    </row>
    <row r="52" spans="2:16" ht="2.1" customHeight="1">
      <c r="C52" s="28">
        <f>IF('Schedule Input'!J68&gt;0,'Schedule Input'!J68,"")</f>
        <v>41729</v>
      </c>
      <c r="D52" s="28"/>
      <c r="E52" s="28" t="str">
        <f>IF('Schedule Input'!K66&gt;0,'Schedule Input'!K66,"")</f>
        <v/>
      </c>
      <c r="F52" s="28"/>
      <c r="G52" s="28" t="str">
        <f>IF('Schedule Input'!L66&gt;0,'Schedule Input'!L66,"")</f>
        <v/>
      </c>
      <c r="H52" s="28"/>
      <c r="I52" s="28" t="str">
        <f>IF('Schedule Input'!M66&gt;0,'Schedule Input'!M66,"")</f>
        <v/>
      </c>
      <c r="J52" s="28"/>
      <c r="K52" s="28" t="str">
        <f>IF('Schedule Input'!N66&gt;0,'Schedule Input'!N66,"")</f>
        <v/>
      </c>
      <c r="L52" s="28"/>
      <c r="M52" s="28" t="str">
        <f>IF('Schedule Input'!O66&gt;0,'Schedule Input'!O66,"")</f>
        <v/>
      </c>
      <c r="N52" s="28"/>
      <c r="O52" s="28" t="str">
        <f>IF('Schedule Input'!P66&gt;0,'Schedule Input'!P66,"")</f>
        <v/>
      </c>
    </row>
    <row r="53" spans="2:16" ht="2.1" customHeight="1">
      <c r="C53" s="28" t="str">
        <f>IF('Schedule Input'!J69&gt;0,'Schedule Input'!J69,"")</f>
        <v/>
      </c>
      <c r="D53" s="28"/>
      <c r="E53" s="28" t="str">
        <f>IF('Schedule Input'!K67&gt;0,'Schedule Input'!K67,"")</f>
        <v/>
      </c>
      <c r="F53" s="28"/>
      <c r="G53" s="28" t="str">
        <f>IF('Schedule Input'!L67&gt;0,'Schedule Input'!L67,"")</f>
        <v/>
      </c>
      <c r="H53" s="28"/>
      <c r="I53" s="28" t="str">
        <f>IF('Schedule Input'!M67&gt;0,'Schedule Input'!M67,"")</f>
        <v/>
      </c>
      <c r="J53" s="28"/>
      <c r="K53" s="28" t="str">
        <f>IF('Schedule Input'!N67&gt;0,'Schedule Input'!N67,"")</f>
        <v/>
      </c>
      <c r="L53" s="28"/>
      <c r="M53" s="28" t="str">
        <f>IF('Schedule Input'!O67&gt;0,'Schedule Input'!O67,"")</f>
        <v/>
      </c>
      <c r="N53" s="28"/>
      <c r="O53" s="28" t="str">
        <f>IF('Schedule Input'!P67&gt;0,'Schedule Input'!P67,"")</f>
        <v/>
      </c>
    </row>
    <row r="54" spans="2:16" ht="2.1" customHeight="1">
      <c r="C54" s="28"/>
      <c r="D54" s="28"/>
      <c r="E54" s="28"/>
      <c r="F54" s="28"/>
      <c r="G54" s="28"/>
      <c r="H54" s="28"/>
      <c r="I54" s="28"/>
      <c r="J54" s="28"/>
      <c r="K54" s="28"/>
      <c r="L54" s="28"/>
      <c r="M54" s="28"/>
      <c r="N54" s="28"/>
      <c r="O54" s="28"/>
    </row>
    <row r="55" spans="2:16" ht="15" customHeight="1">
      <c r="B55" s="169">
        <f>'Schedule Input'!E68</f>
        <v>0</v>
      </c>
      <c r="C55" s="173" t="str">
        <f>IF('Schedule Input'!J69&gt;0,'Schedule Input'!J69,"")</f>
        <v/>
      </c>
      <c r="D55" s="174"/>
      <c r="E55" s="173" t="str">
        <f>IF('Schedule Input'!K69&gt;0,'Schedule Input'!K69,"")</f>
        <v/>
      </c>
      <c r="F55" s="174"/>
      <c r="G55" s="173" t="str">
        <f>IF('Schedule Input'!L69&gt;0,'Schedule Input'!L69,"")</f>
        <v/>
      </c>
      <c r="H55" s="174"/>
      <c r="I55" s="173" t="str">
        <f>IF('Schedule Input'!M69&gt;0,'Schedule Input'!M69,"")</f>
        <v/>
      </c>
      <c r="J55" s="174"/>
      <c r="K55" s="173" t="str">
        <f>IF('Schedule Input'!N69&gt;0,'Schedule Input'!N69,"")</f>
        <v/>
      </c>
      <c r="L55" s="174"/>
      <c r="M55" s="173" t="str">
        <f>IF('Schedule Input'!O69&gt;0,'Schedule Input'!O69,"")</f>
        <v/>
      </c>
      <c r="N55" s="174"/>
      <c r="O55" s="173" t="str">
        <f>IF('Schedule Input'!P69&gt;0,'Schedule Input'!P69,"")</f>
        <v/>
      </c>
      <c r="P55" s="174"/>
    </row>
    <row r="56" spans="2:16" ht="15" customHeight="1">
      <c r="B56" s="170"/>
      <c r="C56" s="175" t="str">
        <f>IF('Schedule Input'!J70&gt;0,'Schedule Input'!J70,"")</f>
        <v/>
      </c>
      <c r="D56" s="176"/>
      <c r="E56" s="175" t="str">
        <f>IF('Schedule Input'!K70&gt;0,'Schedule Input'!K70,"")</f>
        <v/>
      </c>
      <c r="F56" s="176"/>
      <c r="G56" s="175" t="str">
        <f>IF('Schedule Input'!L70&gt;0,'Schedule Input'!L70,"")</f>
        <v/>
      </c>
      <c r="H56" s="176"/>
      <c r="I56" s="175" t="str">
        <f>IF('Schedule Input'!M70&gt;0,'Schedule Input'!M70,"")</f>
        <v/>
      </c>
      <c r="J56" s="176"/>
      <c r="K56" s="175" t="str">
        <f>IF('Schedule Input'!N70&gt;0,'Schedule Input'!N70,"")</f>
        <v/>
      </c>
      <c r="L56" s="176"/>
      <c r="M56" s="175" t="str">
        <f>IF('Schedule Input'!O70&gt;0,'Schedule Input'!O70,"")</f>
        <v/>
      </c>
      <c r="N56" s="176"/>
      <c r="O56" s="175" t="str">
        <f>IF('Schedule Input'!P70&gt;0,'Schedule Input'!P70,"")</f>
        <v/>
      </c>
      <c r="P56" s="176"/>
    </row>
    <row r="57" spans="2:16" s="52" customFormat="1" ht="11.25" customHeight="1">
      <c r="B57" s="51">
        <f>IF(B55=0,0,VLOOKUP(B55,'Employee Data'!$C$5:$G$45,5,0))</f>
        <v>0</v>
      </c>
      <c r="C57" s="171" t="str">
        <f>IF('Schedule Input'!J73&gt;0,'Schedule Input'!J73,"")</f>
        <v/>
      </c>
      <c r="D57" s="172"/>
      <c r="E57" s="171" t="str">
        <f>IF('Schedule Input'!K73&gt;0,'Schedule Input'!K73,"")</f>
        <v/>
      </c>
      <c r="F57" s="172"/>
      <c r="G57" s="171" t="str">
        <f>IF('Schedule Input'!L73&gt;0,'Schedule Input'!L73,"")</f>
        <v/>
      </c>
      <c r="H57" s="172"/>
      <c r="I57" s="171" t="str">
        <f>IF('Schedule Input'!M73&gt;0,'Schedule Input'!M73,"")</f>
        <v/>
      </c>
      <c r="J57" s="172"/>
      <c r="K57" s="171" t="str">
        <f>IF('Schedule Input'!N73&gt;0,'Schedule Input'!N73,"")</f>
        <v/>
      </c>
      <c r="L57" s="172"/>
      <c r="M57" s="171" t="str">
        <f>IF('Schedule Input'!O73&gt;0,'Schedule Input'!O73,"")</f>
        <v/>
      </c>
      <c r="N57" s="172"/>
      <c r="O57" s="171" t="str">
        <f>IF('Schedule Input'!P73&gt;0,'Schedule Input'!P73,"")</f>
        <v/>
      </c>
      <c r="P57" s="172"/>
    </row>
    <row r="58" spans="2:16" ht="15" customHeight="1">
      <c r="B58" s="112">
        <f>IF(B55=0,0,VLOOKUP(B55,'Employee Data'!$C$5:$H$54,6,0))</f>
        <v>0</v>
      </c>
      <c r="C58" s="30" t="s">
        <v>67</v>
      </c>
      <c r="D58" s="31" t="str">
        <f>IF('Schedule Input'!J72&gt;0,'Schedule Input'!J72,"")</f>
        <v/>
      </c>
      <c r="E58" s="30" t="s">
        <v>67</v>
      </c>
      <c r="F58" s="31" t="str">
        <f>IF('Schedule Input'!K72&gt;0,'Schedule Input'!K72,"")</f>
        <v/>
      </c>
      <c r="G58" s="30" t="s">
        <v>67</v>
      </c>
      <c r="H58" s="31" t="str">
        <f>IF('Schedule Input'!L72&gt;0,'Schedule Input'!L72,"")</f>
        <v/>
      </c>
      <c r="I58" s="30" t="s">
        <v>67</v>
      </c>
      <c r="J58" s="31" t="str">
        <f>IF('Schedule Input'!M72&gt;0,'Schedule Input'!M72,"")</f>
        <v/>
      </c>
      <c r="K58" s="30" t="s">
        <v>67</v>
      </c>
      <c r="L58" s="31" t="str">
        <f>IF('Schedule Input'!N72&gt;0,'Schedule Input'!N72,"")</f>
        <v/>
      </c>
      <c r="M58" s="30" t="s">
        <v>67</v>
      </c>
      <c r="N58" s="31" t="str">
        <f>IF('Schedule Input'!O72&gt;0,'Schedule Input'!O72,"")</f>
        <v/>
      </c>
      <c r="O58" s="30" t="s">
        <v>67</v>
      </c>
      <c r="P58" s="31" t="str">
        <f>IF('Schedule Input'!P72&gt;0,'Schedule Input'!P72,"")</f>
        <v/>
      </c>
    </row>
    <row r="59" spans="2:16" ht="2.1" customHeight="1">
      <c r="C59" s="28"/>
      <c r="D59" s="28"/>
      <c r="E59" s="28"/>
      <c r="F59" s="28"/>
      <c r="G59" s="28"/>
      <c r="H59" s="28"/>
      <c r="I59" s="28"/>
      <c r="J59" s="28"/>
      <c r="K59" s="28"/>
      <c r="L59" s="28"/>
      <c r="M59" s="28"/>
      <c r="N59" s="28"/>
      <c r="O59" s="28"/>
    </row>
    <row r="60" spans="2:16" ht="2.1" customHeight="1">
      <c r="C60" s="28"/>
      <c r="D60" s="28"/>
      <c r="E60" s="28"/>
      <c r="F60" s="28"/>
      <c r="G60" s="28"/>
      <c r="H60" s="28"/>
      <c r="I60" s="28"/>
      <c r="J60" s="28"/>
      <c r="K60" s="28"/>
      <c r="L60" s="28"/>
      <c r="M60" s="28"/>
      <c r="N60" s="28"/>
      <c r="O60" s="28"/>
    </row>
    <row r="61" spans="2:16" ht="2.1" customHeight="1">
      <c r="C61" s="28"/>
      <c r="D61" s="28"/>
      <c r="E61" s="28"/>
      <c r="F61" s="28"/>
      <c r="G61" s="28"/>
      <c r="H61" s="28"/>
      <c r="I61" s="28"/>
      <c r="J61" s="28"/>
      <c r="K61" s="28"/>
      <c r="L61" s="28"/>
      <c r="M61" s="28"/>
      <c r="N61" s="28"/>
      <c r="O61" s="28"/>
    </row>
    <row r="62" spans="2:16" ht="2.1" customHeight="1">
      <c r="C62" s="28"/>
      <c r="D62" s="28"/>
      <c r="E62" s="28"/>
      <c r="F62" s="28"/>
      <c r="G62" s="28"/>
      <c r="H62" s="28"/>
      <c r="I62" s="28"/>
      <c r="J62" s="28"/>
      <c r="K62" s="28"/>
      <c r="L62" s="28"/>
      <c r="M62" s="28"/>
      <c r="N62" s="28"/>
      <c r="O62" s="28"/>
    </row>
    <row r="63" spans="2:16" ht="15" customHeight="1">
      <c r="B63" s="169">
        <f>'Schedule Input'!E76</f>
        <v>0</v>
      </c>
      <c r="C63" s="173" t="str">
        <f>IF('Schedule Input'!J77&gt;0,'Schedule Input'!J77,"")</f>
        <v/>
      </c>
      <c r="D63" s="174"/>
      <c r="E63" s="173" t="str">
        <f>IF('Schedule Input'!K77&gt;0,'Schedule Input'!K77,"")</f>
        <v/>
      </c>
      <c r="F63" s="174"/>
      <c r="G63" s="173" t="str">
        <f>IF('Schedule Input'!L77&gt;0,'Schedule Input'!L77,"")</f>
        <v/>
      </c>
      <c r="H63" s="174"/>
      <c r="I63" s="173" t="str">
        <f>IF('Schedule Input'!M77&gt;0,'Schedule Input'!M77,"")</f>
        <v/>
      </c>
      <c r="J63" s="174"/>
      <c r="K63" s="173" t="str">
        <f>IF('Schedule Input'!N77&gt;0,'Schedule Input'!N77,"")</f>
        <v/>
      </c>
      <c r="L63" s="174"/>
      <c r="M63" s="173" t="str">
        <f>IF('Schedule Input'!O77&gt;0,'Schedule Input'!O77,"")</f>
        <v/>
      </c>
      <c r="N63" s="174"/>
      <c r="O63" s="173" t="str">
        <f>IF('Schedule Input'!P77&gt;0,'Schedule Input'!P77,"")</f>
        <v/>
      </c>
      <c r="P63" s="174"/>
    </row>
    <row r="64" spans="2:16" ht="15" customHeight="1">
      <c r="B64" s="170"/>
      <c r="C64" s="175" t="str">
        <f>IF('Schedule Input'!J78&gt;0,'Schedule Input'!J78,"")</f>
        <v/>
      </c>
      <c r="D64" s="176"/>
      <c r="E64" s="175" t="str">
        <f>IF('Schedule Input'!K78&gt;0,'Schedule Input'!K78,"")</f>
        <v/>
      </c>
      <c r="F64" s="176"/>
      <c r="G64" s="175" t="str">
        <f>IF('Schedule Input'!L78&gt;0,'Schedule Input'!L78,"")</f>
        <v/>
      </c>
      <c r="H64" s="176"/>
      <c r="I64" s="175" t="str">
        <f>IF('Schedule Input'!M78&gt;0,'Schedule Input'!M78,"")</f>
        <v/>
      </c>
      <c r="J64" s="176"/>
      <c r="K64" s="175" t="str">
        <f>IF('Schedule Input'!N78&gt;0,'Schedule Input'!N78,"")</f>
        <v/>
      </c>
      <c r="L64" s="176"/>
      <c r="M64" s="175" t="str">
        <f>IF('Schedule Input'!O78&gt;0,'Schedule Input'!O78,"")</f>
        <v/>
      </c>
      <c r="N64" s="176"/>
      <c r="O64" s="175" t="str">
        <f>IF('Schedule Input'!P78&gt;0,'Schedule Input'!P78,"")</f>
        <v/>
      </c>
      <c r="P64" s="176"/>
    </row>
    <row r="65" spans="2:16" s="52" customFormat="1" ht="11.25" customHeight="1">
      <c r="B65" s="51">
        <f>IF(B63=0,0,VLOOKUP(B63,'Employee Data'!$C$5:$G$45,5,0))</f>
        <v>0</v>
      </c>
      <c r="C65" s="171" t="str">
        <f>IF('Schedule Input'!J81&gt;0,'Schedule Input'!J81,"")</f>
        <v/>
      </c>
      <c r="D65" s="172"/>
      <c r="E65" s="171" t="str">
        <f>IF('Schedule Input'!K81&gt;0,'Schedule Input'!K81,"")</f>
        <v/>
      </c>
      <c r="F65" s="172"/>
      <c r="G65" s="171" t="str">
        <f>IF('Schedule Input'!L81&gt;0,'Schedule Input'!L81,"")</f>
        <v/>
      </c>
      <c r="H65" s="172"/>
      <c r="I65" s="171" t="str">
        <f>IF('Schedule Input'!M81&gt;0,'Schedule Input'!M81,"")</f>
        <v/>
      </c>
      <c r="J65" s="172"/>
      <c r="K65" s="171" t="str">
        <f>IF('Schedule Input'!N81&gt;0,'Schedule Input'!N81,"")</f>
        <v/>
      </c>
      <c r="L65" s="172"/>
      <c r="M65" s="171" t="str">
        <f>IF('Schedule Input'!O81&gt;0,'Schedule Input'!O81,"")</f>
        <v/>
      </c>
      <c r="N65" s="172"/>
      <c r="O65" s="171" t="str">
        <f>IF('Schedule Input'!P81&gt;0,'Schedule Input'!P81,"")</f>
        <v/>
      </c>
      <c r="P65" s="172"/>
    </row>
    <row r="66" spans="2:16" ht="15" customHeight="1">
      <c r="B66" s="112">
        <f>IF(B63=0,0,VLOOKUP(B63,'Employee Data'!$C$5:$H$54,6,0))</f>
        <v>0</v>
      </c>
      <c r="C66" s="30" t="s">
        <v>67</v>
      </c>
      <c r="D66" s="31" t="str">
        <f>IF('Schedule Input'!J80&gt;0,'Schedule Input'!J80,"")</f>
        <v/>
      </c>
      <c r="E66" s="30" t="s">
        <v>67</v>
      </c>
      <c r="F66" s="31" t="str">
        <f>IF('Schedule Input'!K80&gt;0,'Schedule Input'!K80,"")</f>
        <v/>
      </c>
      <c r="G66" s="30" t="s">
        <v>67</v>
      </c>
      <c r="H66" s="31" t="str">
        <f>IF('Schedule Input'!L80&gt;0,'Schedule Input'!L80,"")</f>
        <v/>
      </c>
      <c r="I66" s="30" t="s">
        <v>67</v>
      </c>
      <c r="J66" s="31" t="str">
        <f>IF('Schedule Input'!M80&gt;0,'Schedule Input'!M80,"")</f>
        <v/>
      </c>
      <c r="K66" s="30" t="s">
        <v>67</v>
      </c>
      <c r="L66" s="31" t="str">
        <f>IF('Schedule Input'!N80&gt;0,'Schedule Input'!N80,"")</f>
        <v/>
      </c>
      <c r="M66" s="30" t="s">
        <v>67</v>
      </c>
      <c r="N66" s="31" t="str">
        <f>IF('Schedule Input'!O80&gt;0,'Schedule Input'!O80,"")</f>
        <v/>
      </c>
      <c r="O66" s="30" t="s">
        <v>67</v>
      </c>
      <c r="P66" s="31" t="str">
        <f>IF('Schedule Input'!P80&gt;0,'Schedule Input'!P80,"")</f>
        <v/>
      </c>
    </row>
    <row r="67" spans="2:16" ht="2.1" customHeight="1">
      <c r="C67" s="28"/>
      <c r="D67" s="28"/>
      <c r="E67" s="28"/>
      <c r="F67" s="28"/>
      <c r="G67" s="28"/>
      <c r="H67" s="28"/>
      <c r="I67" s="28"/>
      <c r="J67" s="28"/>
      <c r="K67" s="28"/>
      <c r="L67" s="28"/>
      <c r="M67" s="28"/>
      <c r="N67" s="28"/>
      <c r="O67" s="28"/>
    </row>
    <row r="68" spans="2:16" ht="2.1" customHeight="1">
      <c r="C68" s="28"/>
      <c r="D68" s="28"/>
      <c r="E68" s="28"/>
      <c r="F68" s="28"/>
      <c r="G68" s="28"/>
      <c r="H68" s="28"/>
      <c r="I68" s="28"/>
      <c r="J68" s="28"/>
      <c r="K68" s="28"/>
      <c r="L68" s="28"/>
      <c r="M68" s="28"/>
      <c r="N68" s="28"/>
      <c r="O68" s="28"/>
    </row>
    <row r="69" spans="2:16" ht="2.1" customHeight="1">
      <c r="C69" s="28"/>
      <c r="D69" s="28"/>
      <c r="E69" s="28"/>
      <c r="F69" s="28"/>
      <c r="G69" s="28"/>
      <c r="H69" s="28"/>
      <c r="I69" s="28"/>
      <c r="J69" s="28"/>
      <c r="K69" s="28"/>
      <c r="L69" s="28"/>
      <c r="M69" s="28"/>
      <c r="N69" s="28"/>
      <c r="O69" s="28"/>
    </row>
    <row r="70" spans="2:16" ht="2.1" customHeight="1">
      <c r="C70" s="28"/>
      <c r="D70" s="28"/>
      <c r="E70" s="28"/>
      <c r="F70" s="28"/>
      <c r="G70" s="28"/>
      <c r="H70" s="28"/>
      <c r="I70" s="28"/>
      <c r="J70" s="28"/>
      <c r="K70" s="28"/>
      <c r="L70" s="28"/>
      <c r="M70" s="28"/>
      <c r="N70" s="28"/>
      <c r="O70" s="28"/>
    </row>
    <row r="71" spans="2:16" ht="15" customHeight="1">
      <c r="B71" s="169">
        <f>'Schedule Input'!E84</f>
        <v>0</v>
      </c>
      <c r="C71" s="173" t="str">
        <f>IF('Schedule Input'!J85&gt;0,'Schedule Input'!J85,"")</f>
        <v/>
      </c>
      <c r="D71" s="174"/>
      <c r="E71" s="173" t="str">
        <f>IF('Schedule Input'!K85&gt;0,'Schedule Input'!K85,"")</f>
        <v/>
      </c>
      <c r="F71" s="174"/>
      <c r="G71" s="173" t="str">
        <f>IF('Schedule Input'!L85&gt;0,'Schedule Input'!L85,"")</f>
        <v/>
      </c>
      <c r="H71" s="174"/>
      <c r="I71" s="173" t="str">
        <f>IF('Schedule Input'!M85&gt;0,'Schedule Input'!M85,"")</f>
        <v/>
      </c>
      <c r="J71" s="174"/>
      <c r="K71" s="173" t="str">
        <f>IF('Schedule Input'!N85&gt;0,'Schedule Input'!N85,"")</f>
        <v/>
      </c>
      <c r="L71" s="174"/>
      <c r="M71" s="173" t="str">
        <f>IF('Schedule Input'!O85&gt;0,'Schedule Input'!O85,"")</f>
        <v/>
      </c>
      <c r="N71" s="174"/>
      <c r="O71" s="173" t="str">
        <f>IF('Schedule Input'!P85&gt;0,'Schedule Input'!P85,"")</f>
        <v/>
      </c>
      <c r="P71" s="174"/>
    </row>
    <row r="72" spans="2:16" ht="15" customHeight="1">
      <c r="B72" s="170"/>
      <c r="C72" s="175" t="str">
        <f>IF('Schedule Input'!J86&gt;0,'Schedule Input'!J86,"")</f>
        <v/>
      </c>
      <c r="D72" s="176"/>
      <c r="E72" s="175" t="str">
        <f>IF('Schedule Input'!K86&gt;0,'Schedule Input'!K86,"")</f>
        <v/>
      </c>
      <c r="F72" s="176"/>
      <c r="G72" s="175" t="str">
        <f>IF('Schedule Input'!L86&gt;0,'Schedule Input'!L86,"")</f>
        <v/>
      </c>
      <c r="H72" s="176"/>
      <c r="I72" s="175" t="str">
        <f>IF('Schedule Input'!M86&gt;0,'Schedule Input'!M86,"")</f>
        <v/>
      </c>
      <c r="J72" s="176"/>
      <c r="K72" s="175" t="str">
        <f>IF('Schedule Input'!N86&gt;0,'Schedule Input'!N86,"")</f>
        <v/>
      </c>
      <c r="L72" s="176"/>
      <c r="M72" s="175" t="str">
        <f>IF('Schedule Input'!O86&gt;0,'Schedule Input'!O86,"")</f>
        <v/>
      </c>
      <c r="N72" s="176"/>
      <c r="O72" s="175" t="str">
        <f>IF('Schedule Input'!P86&gt;0,'Schedule Input'!P86,"")</f>
        <v/>
      </c>
      <c r="P72" s="176"/>
    </row>
    <row r="73" spans="2:16" s="52" customFormat="1" ht="11.25" customHeight="1">
      <c r="B73" s="51">
        <f>IF(B71=0,0,VLOOKUP(B71,'Employee Data'!$C$5:$G$45,5,0))</f>
        <v>0</v>
      </c>
      <c r="C73" s="171" t="str">
        <f>IF('Schedule Input'!J89&gt;0,'Schedule Input'!J89,"")</f>
        <v/>
      </c>
      <c r="D73" s="172"/>
      <c r="E73" s="171" t="str">
        <f>IF('Schedule Input'!K89&gt;0,'Schedule Input'!K89,"")</f>
        <v/>
      </c>
      <c r="F73" s="172"/>
      <c r="G73" s="171" t="str">
        <f>IF('Schedule Input'!L89&gt;0,'Schedule Input'!L89,"")</f>
        <v/>
      </c>
      <c r="H73" s="172"/>
      <c r="I73" s="171" t="str">
        <f>IF('Schedule Input'!M89&gt;0,'Schedule Input'!M89,"")</f>
        <v/>
      </c>
      <c r="J73" s="172"/>
      <c r="K73" s="171" t="str">
        <f>IF('Schedule Input'!N89&gt;0,'Schedule Input'!N89,"")</f>
        <v/>
      </c>
      <c r="L73" s="172"/>
      <c r="M73" s="171" t="str">
        <f>IF('Schedule Input'!O89&gt;0,'Schedule Input'!O89,"")</f>
        <v/>
      </c>
      <c r="N73" s="172"/>
      <c r="O73" s="171" t="str">
        <f>IF('Schedule Input'!P89&gt;0,'Schedule Input'!P89,"")</f>
        <v/>
      </c>
      <c r="P73" s="172"/>
    </row>
    <row r="74" spans="2:16" ht="15" customHeight="1">
      <c r="B74" s="112">
        <f>IF(B71=0,0,VLOOKUP(B71,'Employee Data'!$C$5:$H$54,6,0))</f>
        <v>0</v>
      </c>
      <c r="C74" s="30" t="s">
        <v>67</v>
      </c>
      <c r="D74" s="31" t="str">
        <f>IF('Schedule Input'!J88&gt;0,'Schedule Input'!J88,"")</f>
        <v/>
      </c>
      <c r="E74" s="30" t="s">
        <v>67</v>
      </c>
      <c r="F74" s="31" t="str">
        <f>IF('Schedule Input'!K88&gt;0,'Schedule Input'!K88,"")</f>
        <v/>
      </c>
      <c r="G74" s="30" t="s">
        <v>67</v>
      </c>
      <c r="H74" s="31" t="str">
        <f>IF('Schedule Input'!L88&gt;0,'Schedule Input'!L88,"")</f>
        <v/>
      </c>
      <c r="I74" s="30" t="s">
        <v>67</v>
      </c>
      <c r="J74" s="31" t="str">
        <f>IF('Schedule Input'!M88&gt;0,'Schedule Input'!M88,"")</f>
        <v/>
      </c>
      <c r="K74" s="30" t="s">
        <v>67</v>
      </c>
      <c r="L74" s="31" t="str">
        <f>IF('Schedule Input'!N88&gt;0,'Schedule Input'!N88,"")</f>
        <v/>
      </c>
      <c r="M74" s="30" t="s">
        <v>67</v>
      </c>
      <c r="N74" s="31" t="str">
        <f>IF('Schedule Input'!O88&gt;0,'Schedule Input'!O88,"")</f>
        <v/>
      </c>
      <c r="O74" s="30" t="s">
        <v>67</v>
      </c>
      <c r="P74" s="31" t="str">
        <f>IF('Schedule Input'!P88&gt;0,'Schedule Input'!P88,"")</f>
        <v/>
      </c>
    </row>
    <row r="75" spans="2:16" ht="2.1" customHeight="1">
      <c r="C75" s="28"/>
      <c r="D75" s="28"/>
      <c r="E75" s="28"/>
      <c r="F75" s="28"/>
      <c r="G75" s="28"/>
      <c r="H75" s="28"/>
      <c r="I75" s="28"/>
      <c r="J75" s="28"/>
      <c r="K75" s="28"/>
      <c r="L75" s="28"/>
      <c r="M75" s="28"/>
      <c r="N75" s="28"/>
      <c r="O75" s="28"/>
    </row>
    <row r="76" spans="2:16" ht="2.1" customHeight="1">
      <c r="C76" s="28"/>
      <c r="D76" s="28"/>
      <c r="E76" s="28"/>
      <c r="F76" s="28"/>
      <c r="G76" s="28"/>
      <c r="H76" s="28"/>
      <c r="I76" s="28"/>
      <c r="J76" s="28"/>
      <c r="K76" s="28"/>
      <c r="L76" s="28"/>
      <c r="M76" s="28"/>
      <c r="N76" s="28"/>
      <c r="O76" s="28"/>
    </row>
    <row r="77" spans="2:16" ht="2.1" customHeight="1">
      <c r="C77" s="28"/>
      <c r="D77" s="28"/>
      <c r="E77" s="28"/>
      <c r="F77" s="28"/>
      <c r="G77" s="28"/>
      <c r="H77" s="28"/>
      <c r="I77" s="28"/>
      <c r="J77" s="28"/>
      <c r="K77" s="28"/>
      <c r="L77" s="28"/>
      <c r="M77" s="28"/>
      <c r="N77" s="28"/>
      <c r="O77" s="28"/>
    </row>
    <row r="78" spans="2:16" ht="2.1" customHeight="1">
      <c r="C78" s="28"/>
      <c r="D78" s="28"/>
      <c r="E78" s="28"/>
      <c r="F78" s="28"/>
      <c r="G78" s="28"/>
      <c r="H78" s="28"/>
      <c r="I78" s="28"/>
      <c r="J78" s="28"/>
      <c r="K78" s="28"/>
      <c r="L78" s="28"/>
      <c r="M78" s="28"/>
      <c r="N78" s="28"/>
      <c r="O78" s="28"/>
    </row>
    <row r="79" spans="2:16" ht="15" customHeight="1">
      <c r="B79" s="169">
        <f>'Schedule Input'!E92</f>
        <v>0</v>
      </c>
      <c r="C79" s="173" t="str">
        <f>IF('Schedule Input'!J93&gt;0,'Schedule Input'!J93,"")</f>
        <v/>
      </c>
      <c r="D79" s="174"/>
      <c r="E79" s="173" t="str">
        <f>IF('Schedule Input'!K93&gt;0,'Schedule Input'!K93,"")</f>
        <v/>
      </c>
      <c r="F79" s="174"/>
      <c r="G79" s="173" t="str">
        <f>IF('Schedule Input'!L93&gt;0,'Schedule Input'!L93,"")</f>
        <v/>
      </c>
      <c r="H79" s="174"/>
      <c r="I79" s="173" t="str">
        <f>IF('Schedule Input'!M93&gt;0,'Schedule Input'!M93,"")</f>
        <v/>
      </c>
      <c r="J79" s="174"/>
      <c r="K79" s="173" t="str">
        <f>IF('Schedule Input'!N93&gt;0,'Schedule Input'!N93,"")</f>
        <v/>
      </c>
      <c r="L79" s="174"/>
      <c r="M79" s="173" t="str">
        <f>IF('Schedule Input'!O93&gt;0,'Schedule Input'!O93,"")</f>
        <v/>
      </c>
      <c r="N79" s="174"/>
      <c r="O79" s="173" t="str">
        <f>IF('Schedule Input'!P93&gt;0,'Schedule Input'!P93,"")</f>
        <v/>
      </c>
      <c r="P79" s="174"/>
    </row>
    <row r="80" spans="2:16" ht="15" customHeight="1">
      <c r="B80" s="170"/>
      <c r="C80" s="175" t="str">
        <f>IF('Schedule Input'!J94&gt;0,'Schedule Input'!J94,"")</f>
        <v/>
      </c>
      <c r="D80" s="176"/>
      <c r="E80" s="175" t="str">
        <f>IF('Schedule Input'!K94&gt;0,'Schedule Input'!K94,"")</f>
        <v/>
      </c>
      <c r="F80" s="176"/>
      <c r="G80" s="175" t="str">
        <f>IF('Schedule Input'!L94&gt;0,'Schedule Input'!L94,"")</f>
        <v/>
      </c>
      <c r="H80" s="176"/>
      <c r="I80" s="175" t="str">
        <f>IF('Schedule Input'!M94&gt;0,'Schedule Input'!M94,"")</f>
        <v/>
      </c>
      <c r="J80" s="176"/>
      <c r="K80" s="175" t="str">
        <f>IF('Schedule Input'!N94&gt;0,'Schedule Input'!N94,"")</f>
        <v/>
      </c>
      <c r="L80" s="176"/>
      <c r="M80" s="175" t="str">
        <f>IF('Schedule Input'!O94&gt;0,'Schedule Input'!O94,"")</f>
        <v/>
      </c>
      <c r="N80" s="176"/>
      <c r="O80" s="175" t="str">
        <f>IF('Schedule Input'!P94&gt;0,'Schedule Input'!P94,"")</f>
        <v/>
      </c>
      <c r="P80" s="176"/>
    </row>
    <row r="81" spans="2:16" s="52" customFormat="1" ht="11.25" customHeight="1">
      <c r="B81" s="51">
        <f>IF(B79=0,0,VLOOKUP(B79,'Employee Data'!$C$5:$G$45,5,0))</f>
        <v>0</v>
      </c>
      <c r="C81" s="171" t="str">
        <f>IF('Schedule Input'!J97&gt;0,'Schedule Input'!J97,"")</f>
        <v/>
      </c>
      <c r="D81" s="172"/>
      <c r="E81" s="171" t="str">
        <f>IF('Schedule Input'!K97&gt;0,'Schedule Input'!K97,"")</f>
        <v/>
      </c>
      <c r="F81" s="172"/>
      <c r="G81" s="171" t="str">
        <f>IF('Schedule Input'!L97&gt;0,'Schedule Input'!L97,"")</f>
        <v/>
      </c>
      <c r="H81" s="172"/>
      <c r="I81" s="171" t="str">
        <f>IF('Schedule Input'!M97&gt;0,'Schedule Input'!M97,"")</f>
        <v/>
      </c>
      <c r="J81" s="172"/>
      <c r="K81" s="171" t="str">
        <f>IF('Schedule Input'!N97&gt;0,'Schedule Input'!N97,"")</f>
        <v/>
      </c>
      <c r="L81" s="172"/>
      <c r="M81" s="171" t="str">
        <f>IF('Schedule Input'!O97&gt;0,'Schedule Input'!O97,"")</f>
        <v/>
      </c>
      <c r="N81" s="172"/>
      <c r="O81" s="171" t="str">
        <f>IF('Schedule Input'!P97&gt;0,'Schedule Input'!P97,"")</f>
        <v/>
      </c>
      <c r="P81" s="172"/>
    </row>
    <row r="82" spans="2:16" ht="15" customHeight="1">
      <c r="B82" s="112">
        <f>IF(B79=0,0,VLOOKUP(B79,'Employee Data'!$C$5:$H$54,6,0))</f>
        <v>0</v>
      </c>
      <c r="C82" s="30" t="s">
        <v>67</v>
      </c>
      <c r="D82" s="31" t="str">
        <f>IF('Schedule Input'!J96&gt;0,'Schedule Input'!J96,"")</f>
        <v/>
      </c>
      <c r="E82" s="30" t="s">
        <v>67</v>
      </c>
      <c r="F82" s="31" t="str">
        <f>IF('Schedule Input'!K96&gt;0,'Schedule Input'!K96,"")</f>
        <v/>
      </c>
      <c r="G82" s="30" t="s">
        <v>67</v>
      </c>
      <c r="H82" s="31" t="str">
        <f>IF('Schedule Input'!L96&gt;0,'Schedule Input'!L96,"")</f>
        <v/>
      </c>
      <c r="I82" s="30" t="s">
        <v>67</v>
      </c>
      <c r="J82" s="31" t="str">
        <f>IF('Schedule Input'!M96&gt;0,'Schedule Input'!M96,"")</f>
        <v/>
      </c>
      <c r="K82" s="30" t="s">
        <v>67</v>
      </c>
      <c r="L82" s="31" t="str">
        <f>IF('Schedule Input'!N96&gt;0,'Schedule Input'!N96,"")</f>
        <v/>
      </c>
      <c r="M82" s="30" t="s">
        <v>67</v>
      </c>
      <c r="N82" s="31" t="str">
        <f>IF('Schedule Input'!O96&gt;0,'Schedule Input'!O96,"")</f>
        <v/>
      </c>
      <c r="O82" s="30" t="s">
        <v>67</v>
      </c>
      <c r="P82" s="31" t="str">
        <f>IF('Schedule Input'!P96&gt;0,'Schedule Input'!P96,"")</f>
        <v/>
      </c>
    </row>
    <row r="83" spans="2:16" ht="2.1" customHeight="1">
      <c r="C83" s="28"/>
      <c r="D83" s="28"/>
      <c r="E83" s="28"/>
      <c r="F83" s="28"/>
      <c r="G83" s="28"/>
      <c r="H83" s="28"/>
      <c r="I83" s="28"/>
      <c r="J83" s="28"/>
      <c r="K83" s="28"/>
      <c r="L83" s="28"/>
      <c r="M83" s="28"/>
      <c r="N83" s="28"/>
      <c r="O83" s="28"/>
    </row>
    <row r="84" spans="2:16" ht="2.1" customHeight="1">
      <c r="C84" s="28"/>
      <c r="D84" s="28"/>
      <c r="E84" s="28"/>
      <c r="F84" s="28"/>
      <c r="G84" s="28"/>
      <c r="H84" s="28"/>
      <c r="I84" s="28"/>
      <c r="J84" s="28"/>
      <c r="K84" s="28"/>
      <c r="L84" s="28"/>
      <c r="M84" s="28"/>
      <c r="N84" s="28"/>
      <c r="O84" s="28"/>
    </row>
    <row r="85" spans="2:16" ht="2.1" customHeight="1">
      <c r="C85" s="28"/>
      <c r="D85" s="28"/>
      <c r="E85" s="28"/>
      <c r="F85" s="28"/>
      <c r="G85" s="28"/>
      <c r="H85" s="28"/>
      <c r="I85" s="28"/>
      <c r="J85" s="28"/>
      <c r="K85" s="28"/>
      <c r="L85" s="28"/>
      <c r="M85" s="28"/>
      <c r="N85" s="28"/>
      <c r="O85" s="28"/>
    </row>
    <row r="86" spans="2:16" ht="2.1" customHeight="1">
      <c r="C86" s="28"/>
      <c r="D86" s="28"/>
      <c r="E86" s="28"/>
      <c r="F86" s="28"/>
      <c r="G86" s="28"/>
      <c r="H86" s="28"/>
      <c r="I86" s="28"/>
      <c r="J86" s="28"/>
      <c r="K86" s="28"/>
      <c r="L86" s="28"/>
      <c r="M86" s="28"/>
      <c r="N86" s="28"/>
      <c r="O86" s="28"/>
    </row>
    <row r="87" spans="2:16" ht="15" customHeight="1">
      <c r="B87" s="169">
        <f>'Schedule Input'!E100</f>
        <v>0</v>
      </c>
      <c r="C87" s="173" t="str">
        <f>IF('Schedule Input'!J101&gt;0,'Schedule Input'!J101,"")</f>
        <v/>
      </c>
      <c r="D87" s="174"/>
      <c r="E87" s="173" t="str">
        <f>IF('Schedule Input'!K101&gt;0,'Schedule Input'!K101,"")</f>
        <v/>
      </c>
      <c r="F87" s="174"/>
      <c r="G87" s="173" t="str">
        <f>IF('Schedule Input'!L101&gt;0,'Schedule Input'!L101,"")</f>
        <v/>
      </c>
      <c r="H87" s="174"/>
      <c r="I87" s="173" t="str">
        <f>IF('Schedule Input'!M101&gt;0,'Schedule Input'!M101,"")</f>
        <v/>
      </c>
      <c r="J87" s="174"/>
      <c r="K87" s="173" t="str">
        <f>IF('Schedule Input'!N101&gt;0,'Schedule Input'!N101,"")</f>
        <v/>
      </c>
      <c r="L87" s="174"/>
      <c r="M87" s="173" t="str">
        <f>IF('Schedule Input'!O101&gt;0,'Schedule Input'!O101,"")</f>
        <v/>
      </c>
      <c r="N87" s="174"/>
      <c r="O87" s="173" t="str">
        <f>IF('Schedule Input'!P101&gt;0,'Schedule Input'!P101,"")</f>
        <v/>
      </c>
      <c r="P87" s="174"/>
    </row>
    <row r="88" spans="2:16" ht="15" customHeight="1">
      <c r="B88" s="170"/>
      <c r="C88" s="175" t="str">
        <f>IF('Schedule Input'!J102&gt;0,'Schedule Input'!J102,"")</f>
        <v/>
      </c>
      <c r="D88" s="176"/>
      <c r="E88" s="175" t="str">
        <f>IF('Schedule Input'!K102&gt;0,'Schedule Input'!K102,"")</f>
        <v/>
      </c>
      <c r="F88" s="176"/>
      <c r="G88" s="175" t="str">
        <f>IF('Schedule Input'!L102&gt;0,'Schedule Input'!L102,"")</f>
        <v/>
      </c>
      <c r="H88" s="176"/>
      <c r="I88" s="175" t="str">
        <f>IF('Schedule Input'!M102&gt;0,'Schedule Input'!M102,"")</f>
        <v/>
      </c>
      <c r="J88" s="176"/>
      <c r="K88" s="175" t="str">
        <f>IF('Schedule Input'!N102&gt;0,'Schedule Input'!N102,"")</f>
        <v/>
      </c>
      <c r="L88" s="176"/>
      <c r="M88" s="175" t="str">
        <f>IF('Schedule Input'!O102&gt;0,'Schedule Input'!O102,"")</f>
        <v/>
      </c>
      <c r="N88" s="176"/>
      <c r="O88" s="175" t="str">
        <f>IF('Schedule Input'!P102&gt;0,'Schedule Input'!P102,"")</f>
        <v/>
      </c>
      <c r="P88" s="176"/>
    </row>
    <row r="89" spans="2:16" s="52" customFormat="1" ht="11.25" customHeight="1">
      <c r="B89" s="51">
        <f>IF(B87=0,0,VLOOKUP(B87,'Employee Data'!$C$5:$G$45,5,0))</f>
        <v>0</v>
      </c>
      <c r="C89" s="171" t="str">
        <f>IF('Schedule Input'!J105&gt;0,'Schedule Input'!J105,"")</f>
        <v/>
      </c>
      <c r="D89" s="172"/>
      <c r="E89" s="171" t="str">
        <f>IF('Schedule Input'!K105&gt;0,'Schedule Input'!K105,"")</f>
        <v/>
      </c>
      <c r="F89" s="172"/>
      <c r="G89" s="171" t="str">
        <f>IF('Schedule Input'!L105&gt;0,'Schedule Input'!L105,"")</f>
        <v/>
      </c>
      <c r="H89" s="172"/>
      <c r="I89" s="171" t="str">
        <f>IF('Schedule Input'!M105&gt;0,'Schedule Input'!M105,"")</f>
        <v/>
      </c>
      <c r="J89" s="172"/>
      <c r="K89" s="171" t="str">
        <f>IF('Schedule Input'!N105&gt;0,'Schedule Input'!N105,"")</f>
        <v/>
      </c>
      <c r="L89" s="172"/>
      <c r="M89" s="171" t="str">
        <f>IF('Schedule Input'!O105&gt;0,'Schedule Input'!O105,"")</f>
        <v/>
      </c>
      <c r="N89" s="172"/>
      <c r="O89" s="171" t="str">
        <f>IF('Schedule Input'!P105&gt;0,'Schedule Input'!P105,"")</f>
        <v/>
      </c>
      <c r="P89" s="172"/>
    </row>
    <row r="90" spans="2:16" ht="15" customHeight="1">
      <c r="B90" s="112">
        <f>IF(B87=0,0,VLOOKUP(B87,'Employee Data'!$C$5:$H$54,6,0))</f>
        <v>0</v>
      </c>
      <c r="C90" s="30" t="s">
        <v>67</v>
      </c>
      <c r="D90" s="31" t="str">
        <f>IF('Schedule Input'!J104&gt;0,'Schedule Input'!J104,"")</f>
        <v/>
      </c>
      <c r="E90" s="30" t="s">
        <v>67</v>
      </c>
      <c r="F90" s="31" t="str">
        <f>IF('Schedule Input'!K104&gt;0,'Schedule Input'!K104,"")</f>
        <v/>
      </c>
      <c r="G90" s="30" t="s">
        <v>67</v>
      </c>
      <c r="H90" s="31" t="str">
        <f>IF('Schedule Input'!L104&gt;0,'Schedule Input'!L104,"")</f>
        <v/>
      </c>
      <c r="I90" s="30" t="s">
        <v>67</v>
      </c>
      <c r="J90" s="31" t="str">
        <f>IF('Schedule Input'!M104&gt;0,'Schedule Input'!M104,"")</f>
        <v/>
      </c>
      <c r="K90" s="30" t="s">
        <v>67</v>
      </c>
      <c r="L90" s="31" t="str">
        <f>IF('Schedule Input'!N104&gt;0,'Schedule Input'!N104,"")</f>
        <v/>
      </c>
      <c r="M90" s="30" t="s">
        <v>67</v>
      </c>
      <c r="N90" s="31" t="str">
        <f>IF('Schedule Input'!O104&gt;0,'Schedule Input'!O104,"")</f>
        <v/>
      </c>
      <c r="O90" s="30" t="s">
        <v>67</v>
      </c>
      <c r="P90" s="31" t="str">
        <f>IF('Schedule Input'!P104&gt;0,'Schedule Input'!P104,"")</f>
        <v/>
      </c>
    </row>
    <row r="91" spans="2:16" ht="2.1" customHeight="1">
      <c r="C91" s="28" t="str">
        <f>IF('Schedule Input'!J107&gt;0,'Schedule Input'!J107,"")</f>
        <v/>
      </c>
      <c r="D91" s="28"/>
      <c r="E91" s="28"/>
      <c r="F91" s="28"/>
      <c r="G91" s="28"/>
      <c r="H91" s="28"/>
      <c r="I91" s="28"/>
      <c r="J91" s="28"/>
      <c r="K91" s="28"/>
      <c r="L91" s="28"/>
      <c r="M91" s="28"/>
      <c r="N91" s="28"/>
      <c r="O91" s="28"/>
    </row>
    <row r="92" spans="2:16" ht="2.1" customHeight="1">
      <c r="C92" s="28">
        <f>IF('Schedule Input'!J108&gt;0,'Schedule Input'!J108,"")</f>
        <v>41729</v>
      </c>
      <c r="D92" s="28"/>
      <c r="E92" s="28" t="str">
        <f>IF('Schedule Input'!K106&gt;0,'Schedule Input'!K106,"")</f>
        <v/>
      </c>
      <c r="F92" s="28"/>
      <c r="G92" s="28" t="str">
        <f>IF('Schedule Input'!L106&gt;0,'Schedule Input'!L106,"")</f>
        <v/>
      </c>
      <c r="H92" s="28"/>
      <c r="I92" s="28" t="str">
        <f>IF('Schedule Input'!M106&gt;0,'Schedule Input'!M106,"")</f>
        <v/>
      </c>
      <c r="J92" s="28"/>
      <c r="K92" s="28" t="str">
        <f>IF('Schedule Input'!N106&gt;0,'Schedule Input'!N106,"")</f>
        <v/>
      </c>
      <c r="L92" s="28"/>
      <c r="M92" s="28" t="str">
        <f>IF('Schedule Input'!O106&gt;0,'Schedule Input'!O106,"")</f>
        <v/>
      </c>
      <c r="N92" s="28"/>
      <c r="O92" s="28" t="str">
        <f>IF('Schedule Input'!P106&gt;0,'Schedule Input'!P106,"")</f>
        <v/>
      </c>
    </row>
    <row r="93" spans="2:16" ht="2.1" customHeight="1">
      <c r="C93" s="28" t="str">
        <f>IF('Schedule Input'!J109&gt;0,'Schedule Input'!J109,"")</f>
        <v/>
      </c>
      <c r="D93" s="28"/>
      <c r="E93" s="28" t="str">
        <f>IF('Schedule Input'!K107&gt;0,'Schedule Input'!K107,"")</f>
        <v/>
      </c>
      <c r="F93" s="28"/>
      <c r="G93" s="28" t="str">
        <f>IF('Schedule Input'!L107&gt;0,'Schedule Input'!L107,"")</f>
        <v/>
      </c>
      <c r="H93" s="28"/>
      <c r="I93" s="28" t="str">
        <f>IF('Schedule Input'!M107&gt;0,'Schedule Input'!M107,"")</f>
        <v/>
      </c>
      <c r="J93" s="28"/>
      <c r="K93" s="28" t="str">
        <f>IF('Schedule Input'!N107&gt;0,'Schedule Input'!N107,"")</f>
        <v/>
      </c>
      <c r="L93" s="28"/>
      <c r="M93" s="28" t="str">
        <f>IF('Schedule Input'!O107&gt;0,'Schedule Input'!O107,"")</f>
        <v/>
      </c>
      <c r="N93" s="28"/>
      <c r="O93" s="28" t="str">
        <f>IF('Schedule Input'!P107&gt;0,'Schedule Input'!P107,"")</f>
        <v/>
      </c>
    </row>
    <row r="94" spans="2:16" ht="2.1" customHeight="1">
      <c r="C94" s="28"/>
      <c r="D94" s="28"/>
      <c r="E94" s="28"/>
      <c r="F94" s="28"/>
      <c r="G94" s="28"/>
      <c r="H94" s="28"/>
      <c r="I94" s="28"/>
      <c r="J94" s="28"/>
      <c r="K94" s="28"/>
      <c r="L94" s="28"/>
      <c r="M94" s="28"/>
      <c r="N94" s="28"/>
      <c r="O94" s="28"/>
    </row>
    <row r="95" spans="2:16" ht="15" customHeight="1">
      <c r="B95" s="169">
        <f>'Schedule Input'!E108</f>
        <v>0</v>
      </c>
      <c r="C95" s="173" t="str">
        <f>IF('Schedule Input'!J109&gt;0,'Schedule Input'!J109,"")</f>
        <v/>
      </c>
      <c r="D95" s="174"/>
      <c r="E95" s="173" t="str">
        <f>IF('Schedule Input'!K109&gt;0,'Schedule Input'!K109,"")</f>
        <v/>
      </c>
      <c r="F95" s="174"/>
      <c r="G95" s="173" t="str">
        <f>IF('Schedule Input'!L109&gt;0,'Schedule Input'!L109,"")</f>
        <v/>
      </c>
      <c r="H95" s="174"/>
      <c r="I95" s="173" t="str">
        <f>IF('Schedule Input'!M109&gt;0,'Schedule Input'!M109,"")</f>
        <v/>
      </c>
      <c r="J95" s="174"/>
      <c r="K95" s="173" t="str">
        <f>IF('Schedule Input'!N109&gt;0,'Schedule Input'!N109,"")</f>
        <v/>
      </c>
      <c r="L95" s="174"/>
      <c r="M95" s="173" t="str">
        <f>IF('Schedule Input'!O109&gt;0,'Schedule Input'!O109,"")</f>
        <v/>
      </c>
      <c r="N95" s="174"/>
      <c r="O95" s="173" t="str">
        <f>IF('Schedule Input'!P109&gt;0,'Schedule Input'!P109,"")</f>
        <v/>
      </c>
      <c r="P95" s="174"/>
    </row>
    <row r="96" spans="2:16" ht="15" customHeight="1">
      <c r="B96" s="170"/>
      <c r="C96" s="175" t="str">
        <f>IF('Schedule Input'!J110&gt;0,'Schedule Input'!J110,"")</f>
        <v/>
      </c>
      <c r="D96" s="176"/>
      <c r="E96" s="175" t="str">
        <f>IF('Schedule Input'!K110&gt;0,'Schedule Input'!K110,"")</f>
        <v/>
      </c>
      <c r="F96" s="176"/>
      <c r="G96" s="175" t="str">
        <f>IF('Schedule Input'!L110&gt;0,'Schedule Input'!L110,"")</f>
        <v/>
      </c>
      <c r="H96" s="176"/>
      <c r="I96" s="175" t="str">
        <f>IF('Schedule Input'!M110&gt;0,'Schedule Input'!M110,"")</f>
        <v/>
      </c>
      <c r="J96" s="176"/>
      <c r="K96" s="175" t="str">
        <f>IF('Schedule Input'!N110&gt;0,'Schedule Input'!N110,"")</f>
        <v/>
      </c>
      <c r="L96" s="176"/>
      <c r="M96" s="175" t="str">
        <f>IF('Schedule Input'!O110&gt;0,'Schedule Input'!O110,"")</f>
        <v/>
      </c>
      <c r="N96" s="176"/>
      <c r="O96" s="175" t="str">
        <f>IF('Schedule Input'!P110&gt;0,'Schedule Input'!P110,"")</f>
        <v/>
      </c>
      <c r="P96" s="176"/>
    </row>
    <row r="97" spans="2:16" s="52" customFormat="1" ht="11.25" customHeight="1">
      <c r="B97" s="51">
        <f>IF(B95=0,0,VLOOKUP(B95,'Employee Data'!$C$5:$G$45,5,0))</f>
        <v>0</v>
      </c>
      <c r="C97" s="171" t="str">
        <f>IF('Schedule Input'!J113&gt;0,'Schedule Input'!J113,"")</f>
        <v/>
      </c>
      <c r="D97" s="172"/>
      <c r="E97" s="171" t="str">
        <f>IF('Schedule Input'!K113&gt;0,'Schedule Input'!K113,"")</f>
        <v/>
      </c>
      <c r="F97" s="172"/>
      <c r="G97" s="171" t="str">
        <f>IF('Schedule Input'!L113&gt;0,'Schedule Input'!L113,"")</f>
        <v/>
      </c>
      <c r="H97" s="172"/>
      <c r="I97" s="171" t="str">
        <f>IF('Schedule Input'!M113&gt;0,'Schedule Input'!M113,"")</f>
        <v/>
      </c>
      <c r="J97" s="172"/>
      <c r="K97" s="171" t="str">
        <f>IF('Schedule Input'!N113&gt;0,'Schedule Input'!N113,"")</f>
        <v/>
      </c>
      <c r="L97" s="172"/>
      <c r="M97" s="171" t="str">
        <f>IF('Schedule Input'!O113&gt;0,'Schedule Input'!O113,"")</f>
        <v/>
      </c>
      <c r="N97" s="172"/>
      <c r="O97" s="171" t="str">
        <f>IF('Schedule Input'!P113&gt;0,'Schedule Input'!P113,"")</f>
        <v/>
      </c>
      <c r="P97" s="172"/>
    </row>
    <row r="98" spans="2:16" ht="15" customHeight="1">
      <c r="B98" s="112">
        <f>IF(B95=0,0,VLOOKUP(B95,'Employee Data'!$C$5:$H$54,6,0))</f>
        <v>0</v>
      </c>
      <c r="C98" s="30" t="s">
        <v>67</v>
      </c>
      <c r="D98" s="31" t="str">
        <f>IF('Schedule Input'!J112&gt;0,'Schedule Input'!J112,"")</f>
        <v/>
      </c>
      <c r="E98" s="30" t="s">
        <v>67</v>
      </c>
      <c r="F98" s="31" t="str">
        <f>IF('Schedule Input'!K112&gt;0,'Schedule Input'!K112,"")</f>
        <v/>
      </c>
      <c r="G98" s="30" t="s">
        <v>67</v>
      </c>
      <c r="H98" s="31" t="str">
        <f>IF('Schedule Input'!L112&gt;0,'Schedule Input'!L112,"")</f>
        <v/>
      </c>
      <c r="I98" s="30" t="s">
        <v>67</v>
      </c>
      <c r="J98" s="31" t="str">
        <f>IF('Schedule Input'!M112&gt;0,'Schedule Input'!M112,"")</f>
        <v/>
      </c>
      <c r="K98" s="30" t="s">
        <v>67</v>
      </c>
      <c r="L98" s="31" t="str">
        <f>IF('Schedule Input'!N112&gt;0,'Schedule Input'!N112,"")</f>
        <v/>
      </c>
      <c r="M98" s="30" t="s">
        <v>67</v>
      </c>
      <c r="N98" s="31" t="str">
        <f>IF('Schedule Input'!O112&gt;0,'Schedule Input'!O112,"")</f>
        <v/>
      </c>
      <c r="O98" s="30" t="s">
        <v>67</v>
      </c>
      <c r="P98" s="31" t="str">
        <f>IF('Schedule Input'!P112&gt;0,'Schedule Input'!P112,"")</f>
        <v/>
      </c>
    </row>
    <row r="99" spans="2:16" ht="2.1" customHeight="1">
      <c r="C99" s="28"/>
      <c r="D99" s="28"/>
      <c r="E99" s="28"/>
      <c r="F99" s="28"/>
      <c r="G99" s="28"/>
      <c r="H99" s="28"/>
      <c r="I99" s="28"/>
      <c r="J99" s="28"/>
      <c r="K99" s="28"/>
      <c r="L99" s="28"/>
      <c r="M99" s="28"/>
      <c r="N99" s="28"/>
      <c r="O99" s="28"/>
    </row>
    <row r="100" spans="2:16" ht="2.1" customHeight="1">
      <c r="C100" s="28"/>
      <c r="D100" s="28"/>
      <c r="E100" s="28"/>
      <c r="F100" s="28"/>
      <c r="G100" s="28"/>
      <c r="H100" s="28"/>
      <c r="I100" s="28"/>
      <c r="J100" s="28"/>
      <c r="K100" s="28"/>
      <c r="L100" s="28"/>
      <c r="M100" s="28"/>
      <c r="N100" s="28"/>
      <c r="O100" s="28"/>
    </row>
    <row r="101" spans="2:16" ht="2.1" customHeight="1">
      <c r="C101" s="28"/>
      <c r="D101" s="28"/>
      <c r="E101" s="28"/>
      <c r="F101" s="28"/>
      <c r="G101" s="28"/>
      <c r="H101" s="28"/>
      <c r="I101" s="28"/>
      <c r="J101" s="28"/>
      <c r="K101" s="28"/>
      <c r="L101" s="28"/>
      <c r="M101" s="28"/>
      <c r="N101" s="28"/>
      <c r="O101" s="28"/>
    </row>
    <row r="102" spans="2:16" ht="2.1" customHeight="1">
      <c r="C102" s="28"/>
      <c r="D102" s="28"/>
      <c r="E102" s="28"/>
      <c r="F102" s="28"/>
      <c r="G102" s="28"/>
      <c r="H102" s="28"/>
      <c r="I102" s="28"/>
      <c r="J102" s="28"/>
      <c r="K102" s="28"/>
      <c r="L102" s="28"/>
      <c r="M102" s="28"/>
      <c r="N102" s="28"/>
      <c r="O102" s="28"/>
    </row>
    <row r="103" spans="2:16" ht="15" customHeight="1">
      <c r="B103" s="169">
        <f>'Schedule Input'!E116</f>
        <v>0</v>
      </c>
      <c r="C103" s="173" t="str">
        <f>IF('Schedule Input'!J117&gt;0,'Schedule Input'!J117,"")</f>
        <v/>
      </c>
      <c r="D103" s="174"/>
      <c r="E103" s="173" t="str">
        <f>IF('Schedule Input'!K117&gt;0,'Schedule Input'!K117,"")</f>
        <v/>
      </c>
      <c r="F103" s="174"/>
      <c r="G103" s="173" t="str">
        <f>IF('Schedule Input'!L117&gt;0,'Schedule Input'!L117,"")</f>
        <v/>
      </c>
      <c r="H103" s="174"/>
      <c r="I103" s="173" t="str">
        <f>IF('Schedule Input'!M117&gt;0,'Schedule Input'!M117,"")</f>
        <v/>
      </c>
      <c r="J103" s="174"/>
      <c r="K103" s="173" t="str">
        <f>IF('Schedule Input'!N117&gt;0,'Schedule Input'!N117,"")</f>
        <v/>
      </c>
      <c r="L103" s="174"/>
      <c r="M103" s="173" t="str">
        <f>IF('Schedule Input'!O117&gt;0,'Schedule Input'!O117,"")</f>
        <v/>
      </c>
      <c r="N103" s="174"/>
      <c r="O103" s="173" t="str">
        <f>IF('Schedule Input'!P117&gt;0,'Schedule Input'!P117,"")</f>
        <v/>
      </c>
      <c r="P103" s="174"/>
    </row>
    <row r="104" spans="2:16" ht="15" customHeight="1">
      <c r="B104" s="170"/>
      <c r="C104" s="175" t="str">
        <f>IF('Schedule Input'!J118&gt;0,'Schedule Input'!J118,"")</f>
        <v/>
      </c>
      <c r="D104" s="176"/>
      <c r="E104" s="175" t="str">
        <f>IF('Schedule Input'!K118&gt;0,'Schedule Input'!K118,"")</f>
        <v/>
      </c>
      <c r="F104" s="176"/>
      <c r="G104" s="175" t="str">
        <f>IF('Schedule Input'!L118&gt;0,'Schedule Input'!L118,"")</f>
        <v/>
      </c>
      <c r="H104" s="176"/>
      <c r="I104" s="175" t="str">
        <f>IF('Schedule Input'!M118&gt;0,'Schedule Input'!M118,"")</f>
        <v/>
      </c>
      <c r="J104" s="176"/>
      <c r="K104" s="175" t="str">
        <f>IF('Schedule Input'!N118&gt;0,'Schedule Input'!N118,"")</f>
        <v/>
      </c>
      <c r="L104" s="176"/>
      <c r="M104" s="175" t="str">
        <f>IF('Schedule Input'!O118&gt;0,'Schedule Input'!O118,"")</f>
        <v/>
      </c>
      <c r="N104" s="176"/>
      <c r="O104" s="175" t="str">
        <f>IF('Schedule Input'!P118&gt;0,'Schedule Input'!P118,"")</f>
        <v/>
      </c>
      <c r="P104" s="176"/>
    </row>
    <row r="105" spans="2:16" s="52" customFormat="1" ht="11.25" customHeight="1">
      <c r="B105" s="51">
        <f>IF(B103=0,0,VLOOKUP(B103,'Employee Data'!$C$5:$G$45,5,0))</f>
        <v>0</v>
      </c>
      <c r="C105" s="171" t="str">
        <f>IF('Schedule Input'!J121&gt;0,'Schedule Input'!J121,"")</f>
        <v/>
      </c>
      <c r="D105" s="172"/>
      <c r="E105" s="171" t="str">
        <f>IF('Schedule Input'!K121&gt;0,'Schedule Input'!K121,"")</f>
        <v/>
      </c>
      <c r="F105" s="172"/>
      <c r="G105" s="171" t="str">
        <f>IF('Schedule Input'!L121&gt;0,'Schedule Input'!L121,"")</f>
        <v/>
      </c>
      <c r="H105" s="172"/>
      <c r="I105" s="171" t="str">
        <f>IF('Schedule Input'!M121&gt;0,'Schedule Input'!M121,"")</f>
        <v/>
      </c>
      <c r="J105" s="172"/>
      <c r="K105" s="171" t="str">
        <f>IF('Schedule Input'!N121&gt;0,'Schedule Input'!N121,"")</f>
        <v/>
      </c>
      <c r="L105" s="172"/>
      <c r="M105" s="171" t="str">
        <f>IF('Schedule Input'!O121&gt;0,'Schedule Input'!O121,"")</f>
        <v/>
      </c>
      <c r="N105" s="172"/>
      <c r="O105" s="171" t="str">
        <f>IF('Schedule Input'!P121&gt;0,'Schedule Input'!P121,"")</f>
        <v/>
      </c>
      <c r="P105" s="172"/>
    </row>
    <row r="106" spans="2:16" ht="15" customHeight="1">
      <c r="B106" s="112">
        <f>IF(B103=0,0,VLOOKUP(B103,'Employee Data'!$C$5:$H$54,6,0))</f>
        <v>0</v>
      </c>
      <c r="C106" s="30" t="s">
        <v>67</v>
      </c>
      <c r="D106" s="31" t="str">
        <f>IF('Schedule Input'!J120&gt;0,'Schedule Input'!J120,"")</f>
        <v/>
      </c>
      <c r="E106" s="30" t="s">
        <v>67</v>
      </c>
      <c r="F106" s="31" t="str">
        <f>IF('Schedule Input'!K120&gt;0,'Schedule Input'!K120,"")</f>
        <v/>
      </c>
      <c r="G106" s="30" t="s">
        <v>67</v>
      </c>
      <c r="H106" s="31" t="str">
        <f>IF('Schedule Input'!L120&gt;0,'Schedule Input'!L120,"")</f>
        <v/>
      </c>
      <c r="I106" s="30" t="s">
        <v>67</v>
      </c>
      <c r="J106" s="31" t="str">
        <f>IF('Schedule Input'!M120&gt;0,'Schedule Input'!M120,"")</f>
        <v/>
      </c>
      <c r="K106" s="30" t="s">
        <v>67</v>
      </c>
      <c r="L106" s="31" t="str">
        <f>IF('Schedule Input'!N120&gt;0,'Schedule Input'!N120,"")</f>
        <v/>
      </c>
      <c r="M106" s="30" t="s">
        <v>67</v>
      </c>
      <c r="N106" s="31" t="str">
        <f>IF('Schedule Input'!O120&gt;0,'Schedule Input'!O120,"")</f>
        <v/>
      </c>
      <c r="O106" s="30" t="s">
        <v>67</v>
      </c>
      <c r="P106" s="31" t="str">
        <f>IF('Schedule Input'!P120&gt;0,'Schedule Input'!P120,"")</f>
        <v/>
      </c>
    </row>
    <row r="107" spans="2:16" ht="2.1" customHeight="1">
      <c r="C107" s="28"/>
      <c r="D107" s="28"/>
      <c r="E107" s="28"/>
      <c r="F107" s="28"/>
      <c r="G107" s="28"/>
      <c r="H107" s="28"/>
      <c r="I107" s="28"/>
      <c r="J107" s="28"/>
      <c r="K107" s="28"/>
      <c r="L107" s="28"/>
      <c r="M107" s="28"/>
      <c r="N107" s="28"/>
      <c r="O107" s="28"/>
    </row>
    <row r="108" spans="2:16" ht="2.1" customHeight="1">
      <c r="C108" s="28"/>
      <c r="D108" s="28"/>
      <c r="E108" s="28"/>
      <c r="F108" s="28"/>
      <c r="G108" s="28"/>
      <c r="H108" s="28"/>
      <c r="I108" s="28"/>
      <c r="J108" s="28"/>
      <c r="K108" s="28"/>
      <c r="L108" s="28"/>
      <c r="M108" s="28"/>
      <c r="N108" s="28"/>
      <c r="O108" s="28"/>
    </row>
    <row r="109" spans="2:16" ht="2.1" customHeight="1">
      <c r="C109" s="28"/>
      <c r="D109" s="28"/>
      <c r="E109" s="28"/>
      <c r="F109" s="28"/>
      <c r="G109" s="28"/>
      <c r="H109" s="28"/>
      <c r="I109" s="28"/>
      <c r="J109" s="28"/>
      <c r="K109" s="28"/>
      <c r="L109" s="28"/>
      <c r="M109" s="28"/>
      <c r="N109" s="28"/>
      <c r="O109" s="28"/>
    </row>
    <row r="110" spans="2:16" ht="2.1" customHeight="1">
      <c r="C110" s="28"/>
      <c r="D110" s="28"/>
      <c r="E110" s="28"/>
      <c r="F110" s="28"/>
      <c r="G110" s="28"/>
      <c r="H110" s="28"/>
      <c r="I110" s="28"/>
      <c r="J110" s="28"/>
      <c r="K110" s="28"/>
      <c r="L110" s="28"/>
      <c r="M110" s="28"/>
      <c r="N110" s="28"/>
      <c r="O110" s="28"/>
    </row>
    <row r="111" spans="2:16" ht="15" customHeight="1">
      <c r="B111" s="169">
        <f>'Schedule Input'!E124</f>
        <v>0</v>
      </c>
      <c r="C111" s="173" t="str">
        <f>IF('Schedule Input'!J125&gt;0,'Schedule Input'!J125,"")</f>
        <v/>
      </c>
      <c r="D111" s="174"/>
      <c r="E111" s="173" t="str">
        <f>IF('Schedule Input'!K125&gt;0,'Schedule Input'!K125,"")</f>
        <v/>
      </c>
      <c r="F111" s="174"/>
      <c r="G111" s="173" t="str">
        <f>IF('Schedule Input'!L125&gt;0,'Schedule Input'!L125,"")</f>
        <v/>
      </c>
      <c r="H111" s="174"/>
      <c r="I111" s="173" t="str">
        <f>IF('Schedule Input'!M125&gt;0,'Schedule Input'!M125,"")</f>
        <v/>
      </c>
      <c r="J111" s="174"/>
      <c r="K111" s="173" t="str">
        <f>IF('Schedule Input'!N125&gt;0,'Schedule Input'!N125,"")</f>
        <v/>
      </c>
      <c r="L111" s="174"/>
      <c r="M111" s="173" t="str">
        <f>IF('Schedule Input'!O125&gt;0,'Schedule Input'!O125,"")</f>
        <v/>
      </c>
      <c r="N111" s="174"/>
      <c r="O111" s="173" t="str">
        <f>IF('Schedule Input'!P125&gt;0,'Schedule Input'!P125,"")</f>
        <v/>
      </c>
      <c r="P111" s="174"/>
    </row>
    <row r="112" spans="2:16" ht="15" customHeight="1">
      <c r="B112" s="170"/>
      <c r="C112" s="175" t="str">
        <f>IF('Schedule Input'!J126&gt;0,'Schedule Input'!J126,"")</f>
        <v/>
      </c>
      <c r="D112" s="176"/>
      <c r="E112" s="175" t="str">
        <f>IF('Schedule Input'!K126&gt;0,'Schedule Input'!K126,"")</f>
        <v/>
      </c>
      <c r="F112" s="176"/>
      <c r="G112" s="175" t="str">
        <f>IF('Schedule Input'!L126&gt;0,'Schedule Input'!L126,"")</f>
        <v/>
      </c>
      <c r="H112" s="176"/>
      <c r="I112" s="175" t="str">
        <f>IF('Schedule Input'!M126&gt;0,'Schedule Input'!M126,"")</f>
        <v/>
      </c>
      <c r="J112" s="176"/>
      <c r="K112" s="175" t="str">
        <f>IF('Schedule Input'!N126&gt;0,'Schedule Input'!N126,"")</f>
        <v/>
      </c>
      <c r="L112" s="176"/>
      <c r="M112" s="175" t="str">
        <f>IF('Schedule Input'!O126&gt;0,'Schedule Input'!O126,"")</f>
        <v/>
      </c>
      <c r="N112" s="176"/>
      <c r="O112" s="175" t="str">
        <f>IF('Schedule Input'!P126&gt;0,'Schedule Input'!P126,"")</f>
        <v/>
      </c>
      <c r="P112" s="176"/>
    </row>
    <row r="113" spans="2:16" s="52" customFormat="1" ht="11.25" customHeight="1">
      <c r="B113" s="51">
        <f>IF(B111=0,0,VLOOKUP(B111,'Employee Data'!$C$5:$G$45,5,0))</f>
        <v>0</v>
      </c>
      <c r="C113" s="171" t="str">
        <f>IF('Schedule Input'!J129&gt;0,'Schedule Input'!J129,"")</f>
        <v/>
      </c>
      <c r="D113" s="172"/>
      <c r="E113" s="171" t="str">
        <f>IF('Schedule Input'!K129&gt;0,'Schedule Input'!K129,"")</f>
        <v/>
      </c>
      <c r="F113" s="172"/>
      <c r="G113" s="171" t="str">
        <f>IF('Schedule Input'!L129&gt;0,'Schedule Input'!L129,"")</f>
        <v/>
      </c>
      <c r="H113" s="172"/>
      <c r="I113" s="171" t="str">
        <f>IF('Schedule Input'!M129&gt;0,'Schedule Input'!M129,"")</f>
        <v/>
      </c>
      <c r="J113" s="172"/>
      <c r="K113" s="171" t="str">
        <f>IF('Schedule Input'!N129&gt;0,'Schedule Input'!N129,"")</f>
        <v/>
      </c>
      <c r="L113" s="172"/>
      <c r="M113" s="171" t="str">
        <f>IF('Schedule Input'!O129&gt;0,'Schedule Input'!O129,"")</f>
        <v/>
      </c>
      <c r="N113" s="172"/>
      <c r="O113" s="171" t="str">
        <f>IF('Schedule Input'!P129&gt;0,'Schedule Input'!P129,"")</f>
        <v/>
      </c>
      <c r="P113" s="172"/>
    </row>
    <row r="114" spans="2:16" ht="15" customHeight="1">
      <c r="B114" s="112">
        <f>IF(B111=0,0,VLOOKUP(B111,'Employee Data'!$C$5:$H$54,6,0))</f>
        <v>0</v>
      </c>
      <c r="C114" s="30" t="s">
        <v>67</v>
      </c>
      <c r="D114" s="31" t="str">
        <f>IF('Schedule Input'!J128&gt;0,'Schedule Input'!J128,"")</f>
        <v/>
      </c>
      <c r="E114" s="30" t="s">
        <v>67</v>
      </c>
      <c r="F114" s="31" t="str">
        <f>IF('Schedule Input'!K128&gt;0,'Schedule Input'!K128,"")</f>
        <v/>
      </c>
      <c r="G114" s="30" t="s">
        <v>67</v>
      </c>
      <c r="H114" s="31" t="str">
        <f>IF('Schedule Input'!L128&gt;0,'Schedule Input'!L128,"")</f>
        <v/>
      </c>
      <c r="I114" s="30" t="s">
        <v>67</v>
      </c>
      <c r="J114" s="31" t="str">
        <f>IF('Schedule Input'!M128&gt;0,'Schedule Input'!M128,"")</f>
        <v/>
      </c>
      <c r="K114" s="30" t="s">
        <v>67</v>
      </c>
      <c r="L114" s="31" t="str">
        <f>IF('Schedule Input'!N128&gt;0,'Schedule Input'!N128,"")</f>
        <v/>
      </c>
      <c r="M114" s="30" t="s">
        <v>67</v>
      </c>
      <c r="N114" s="31" t="str">
        <f>IF('Schedule Input'!O128&gt;0,'Schedule Input'!O128,"")</f>
        <v/>
      </c>
      <c r="O114" s="30" t="s">
        <v>67</v>
      </c>
      <c r="P114" s="31" t="str">
        <f>IF('Schedule Input'!P128&gt;0,'Schedule Input'!P128,"")</f>
        <v/>
      </c>
    </row>
    <row r="115" spans="2:16" ht="2.1" customHeight="1">
      <c r="C115" s="28"/>
      <c r="D115" s="28"/>
      <c r="E115" s="28"/>
      <c r="F115" s="28"/>
      <c r="G115" s="28"/>
      <c r="H115" s="28"/>
      <c r="I115" s="28"/>
      <c r="J115" s="28"/>
      <c r="K115" s="28"/>
      <c r="L115" s="28"/>
      <c r="M115" s="28"/>
      <c r="N115" s="28"/>
      <c r="O115" s="28"/>
    </row>
    <row r="116" spans="2:16" ht="2.1" customHeight="1">
      <c r="C116" s="28"/>
      <c r="D116" s="28"/>
      <c r="E116" s="28"/>
      <c r="F116" s="28"/>
      <c r="G116" s="28"/>
      <c r="H116" s="28"/>
      <c r="I116" s="28"/>
      <c r="J116" s="28"/>
      <c r="K116" s="28"/>
      <c r="L116" s="28"/>
      <c r="M116" s="28"/>
      <c r="N116" s="28"/>
      <c r="O116" s="28"/>
    </row>
    <row r="117" spans="2:16" ht="2.1" customHeight="1">
      <c r="C117" s="28"/>
      <c r="D117" s="28"/>
      <c r="E117" s="28"/>
      <c r="F117" s="28"/>
      <c r="G117" s="28"/>
      <c r="H117" s="28"/>
      <c r="I117" s="28"/>
      <c r="J117" s="28"/>
      <c r="K117" s="28"/>
      <c r="L117" s="28"/>
      <c r="M117" s="28"/>
      <c r="N117" s="28"/>
      <c r="O117" s="28"/>
    </row>
    <row r="118" spans="2:16" ht="2.1" customHeight="1">
      <c r="C118" s="28"/>
      <c r="D118" s="28"/>
      <c r="E118" s="28"/>
      <c r="F118" s="28"/>
      <c r="G118" s="28"/>
      <c r="H118" s="28"/>
      <c r="I118" s="28"/>
      <c r="J118" s="28"/>
      <c r="K118" s="28"/>
      <c r="L118" s="28"/>
      <c r="M118" s="28"/>
      <c r="N118" s="28"/>
      <c r="O118" s="28"/>
    </row>
    <row r="119" spans="2:16" ht="15" customHeight="1">
      <c r="B119" s="169">
        <f>'Schedule Input'!E132</f>
        <v>0</v>
      </c>
      <c r="C119" s="173" t="str">
        <f>IF('Schedule Input'!J133&gt;0,'Schedule Input'!J133,"")</f>
        <v/>
      </c>
      <c r="D119" s="174"/>
      <c r="E119" s="173" t="str">
        <f>IF('Schedule Input'!K133&gt;0,'Schedule Input'!K133,"")</f>
        <v/>
      </c>
      <c r="F119" s="174"/>
      <c r="G119" s="173" t="str">
        <f>IF('Schedule Input'!L133&gt;0,'Schedule Input'!L133,"")</f>
        <v/>
      </c>
      <c r="H119" s="174"/>
      <c r="I119" s="173" t="str">
        <f>IF('Schedule Input'!M133&gt;0,'Schedule Input'!M133,"")</f>
        <v/>
      </c>
      <c r="J119" s="174"/>
      <c r="K119" s="173" t="str">
        <f>IF('Schedule Input'!N133&gt;0,'Schedule Input'!N133,"")</f>
        <v/>
      </c>
      <c r="L119" s="174"/>
      <c r="M119" s="173" t="str">
        <f>IF('Schedule Input'!O133&gt;0,'Schedule Input'!O133,"")</f>
        <v/>
      </c>
      <c r="N119" s="174"/>
      <c r="O119" s="173" t="str">
        <f>IF('Schedule Input'!P133&gt;0,'Schedule Input'!P133,"")</f>
        <v/>
      </c>
      <c r="P119" s="174"/>
    </row>
    <row r="120" spans="2:16" ht="15" customHeight="1">
      <c r="B120" s="170"/>
      <c r="C120" s="175" t="str">
        <f>IF('Schedule Input'!J134&gt;0,'Schedule Input'!J134,"")</f>
        <v/>
      </c>
      <c r="D120" s="176"/>
      <c r="E120" s="175" t="str">
        <f>IF('Schedule Input'!K134&gt;0,'Schedule Input'!K134,"")</f>
        <v/>
      </c>
      <c r="F120" s="176"/>
      <c r="G120" s="175" t="str">
        <f>IF('Schedule Input'!L134&gt;0,'Schedule Input'!L134,"")</f>
        <v/>
      </c>
      <c r="H120" s="176"/>
      <c r="I120" s="175" t="str">
        <f>IF('Schedule Input'!M134&gt;0,'Schedule Input'!M134,"")</f>
        <v/>
      </c>
      <c r="J120" s="176"/>
      <c r="K120" s="175" t="str">
        <f>IF('Schedule Input'!N134&gt;0,'Schedule Input'!N134,"")</f>
        <v/>
      </c>
      <c r="L120" s="176"/>
      <c r="M120" s="175" t="str">
        <f>IF('Schedule Input'!O134&gt;0,'Schedule Input'!O134,"")</f>
        <v/>
      </c>
      <c r="N120" s="176"/>
      <c r="O120" s="175" t="str">
        <f>IF('Schedule Input'!P134&gt;0,'Schedule Input'!P134,"")</f>
        <v/>
      </c>
      <c r="P120" s="176"/>
    </row>
    <row r="121" spans="2:16" s="52" customFormat="1" ht="11.25" customHeight="1">
      <c r="B121" s="51">
        <f>IF(B119=0,0,VLOOKUP(B119,'Employee Data'!$C$5:$G$45,5,0))</f>
        <v>0</v>
      </c>
      <c r="C121" s="171" t="str">
        <f>IF('Schedule Input'!J137&gt;0,'Schedule Input'!J137,"")</f>
        <v/>
      </c>
      <c r="D121" s="172"/>
      <c r="E121" s="171" t="str">
        <f>IF('Schedule Input'!K137&gt;0,'Schedule Input'!K137,"")</f>
        <v/>
      </c>
      <c r="F121" s="172"/>
      <c r="G121" s="171" t="str">
        <f>IF('Schedule Input'!L137&gt;0,'Schedule Input'!L137,"")</f>
        <v/>
      </c>
      <c r="H121" s="172"/>
      <c r="I121" s="171" t="str">
        <f>IF('Schedule Input'!M137&gt;0,'Schedule Input'!M137,"")</f>
        <v/>
      </c>
      <c r="J121" s="172"/>
      <c r="K121" s="171" t="str">
        <f>IF('Schedule Input'!N137&gt;0,'Schedule Input'!N137,"")</f>
        <v/>
      </c>
      <c r="L121" s="172"/>
      <c r="M121" s="171" t="str">
        <f>IF('Schedule Input'!O137&gt;0,'Schedule Input'!O137,"")</f>
        <v/>
      </c>
      <c r="N121" s="172"/>
      <c r="O121" s="171" t="str">
        <f>IF('Schedule Input'!P137&gt;0,'Schedule Input'!P137,"")</f>
        <v/>
      </c>
      <c r="P121" s="172"/>
    </row>
    <row r="122" spans="2:16" ht="15" customHeight="1">
      <c r="B122" s="112">
        <f>IF(B119=0,0,VLOOKUP(B119,'Employee Data'!$C$5:$H$54,6,0))</f>
        <v>0</v>
      </c>
      <c r="C122" s="30" t="s">
        <v>67</v>
      </c>
      <c r="D122" s="31" t="str">
        <f>IF('Schedule Input'!J136&gt;0,'Schedule Input'!J136,"")</f>
        <v/>
      </c>
      <c r="E122" s="30" t="s">
        <v>67</v>
      </c>
      <c r="F122" s="31" t="str">
        <f>IF('Schedule Input'!K136&gt;0,'Schedule Input'!K136,"")</f>
        <v/>
      </c>
      <c r="G122" s="30" t="s">
        <v>67</v>
      </c>
      <c r="H122" s="31" t="str">
        <f>IF('Schedule Input'!L136&gt;0,'Schedule Input'!L136,"")</f>
        <v/>
      </c>
      <c r="I122" s="30" t="s">
        <v>67</v>
      </c>
      <c r="J122" s="31" t="str">
        <f>IF('Schedule Input'!M136&gt;0,'Schedule Input'!M136,"")</f>
        <v/>
      </c>
      <c r="K122" s="30" t="s">
        <v>67</v>
      </c>
      <c r="L122" s="31" t="str">
        <f>IF('Schedule Input'!N136&gt;0,'Schedule Input'!N136,"")</f>
        <v/>
      </c>
      <c r="M122" s="30" t="s">
        <v>67</v>
      </c>
      <c r="N122" s="31" t="str">
        <f>IF('Schedule Input'!O136&gt;0,'Schedule Input'!O136,"")</f>
        <v/>
      </c>
      <c r="O122" s="30" t="s">
        <v>67</v>
      </c>
      <c r="P122" s="31" t="str">
        <f>IF('Schedule Input'!P136&gt;0,'Schedule Input'!P136,"")</f>
        <v/>
      </c>
    </row>
    <row r="123" spans="2:16" ht="2.1" customHeight="1">
      <c r="C123" s="28"/>
      <c r="D123" s="28"/>
      <c r="E123" s="28"/>
      <c r="F123" s="28"/>
      <c r="G123" s="28"/>
      <c r="H123" s="28"/>
      <c r="I123" s="28"/>
      <c r="J123" s="28"/>
      <c r="K123" s="28"/>
      <c r="L123" s="28"/>
      <c r="M123" s="28"/>
      <c r="N123" s="28"/>
      <c r="O123" s="28"/>
    </row>
    <row r="124" spans="2:16" ht="2.1" customHeight="1">
      <c r="C124" s="28"/>
      <c r="D124" s="28"/>
      <c r="E124" s="28"/>
      <c r="F124" s="28"/>
      <c r="G124" s="28"/>
      <c r="H124" s="28"/>
      <c r="I124" s="28"/>
      <c r="J124" s="28"/>
      <c r="K124" s="28"/>
      <c r="L124" s="28"/>
      <c r="M124" s="28"/>
      <c r="N124" s="28"/>
      <c r="O124" s="28"/>
    </row>
    <row r="125" spans="2:16" ht="2.1" customHeight="1">
      <c r="C125" s="28"/>
      <c r="D125" s="28"/>
      <c r="E125" s="28"/>
      <c r="F125" s="28"/>
      <c r="G125" s="28"/>
      <c r="H125" s="28"/>
      <c r="I125" s="28"/>
      <c r="J125" s="28"/>
      <c r="K125" s="28"/>
      <c r="L125" s="28"/>
      <c r="M125" s="28"/>
      <c r="N125" s="28"/>
      <c r="O125" s="28"/>
    </row>
    <row r="126" spans="2:16" ht="2.1" customHeight="1">
      <c r="C126" s="28"/>
      <c r="D126" s="28"/>
      <c r="E126" s="28"/>
      <c r="F126" s="28"/>
      <c r="G126" s="28"/>
      <c r="H126" s="28"/>
      <c r="I126" s="28"/>
      <c r="J126" s="28"/>
      <c r="K126" s="28"/>
      <c r="L126" s="28"/>
      <c r="M126" s="28"/>
      <c r="N126" s="28"/>
      <c r="O126" s="28"/>
    </row>
    <row r="127" spans="2:16" ht="15" customHeight="1">
      <c r="B127" s="169">
        <f>'Schedule Input'!E140</f>
        <v>0</v>
      </c>
      <c r="C127" s="173" t="str">
        <f>IF('Schedule Input'!J141&gt;0,'Schedule Input'!J141,"")</f>
        <v/>
      </c>
      <c r="D127" s="174"/>
      <c r="E127" s="173" t="str">
        <f>IF('Schedule Input'!K141&gt;0,'Schedule Input'!K141,"")</f>
        <v/>
      </c>
      <c r="F127" s="174"/>
      <c r="G127" s="173" t="str">
        <f>IF('Schedule Input'!L141&gt;0,'Schedule Input'!L141,"")</f>
        <v/>
      </c>
      <c r="H127" s="174"/>
      <c r="I127" s="173" t="str">
        <f>IF('Schedule Input'!M141&gt;0,'Schedule Input'!M141,"")</f>
        <v/>
      </c>
      <c r="J127" s="174"/>
      <c r="K127" s="173" t="str">
        <f>IF('Schedule Input'!N141&gt;0,'Schedule Input'!N141,"")</f>
        <v/>
      </c>
      <c r="L127" s="174"/>
      <c r="M127" s="173" t="str">
        <f>IF('Schedule Input'!O141&gt;0,'Schedule Input'!O141,"")</f>
        <v/>
      </c>
      <c r="N127" s="174"/>
      <c r="O127" s="173" t="str">
        <f>IF('Schedule Input'!P141&gt;0,'Schedule Input'!P141,"")</f>
        <v/>
      </c>
      <c r="P127" s="174"/>
    </row>
    <row r="128" spans="2:16" ht="15" customHeight="1">
      <c r="B128" s="170"/>
      <c r="C128" s="175" t="str">
        <f>IF('Schedule Input'!J142&gt;0,'Schedule Input'!J142,"")</f>
        <v/>
      </c>
      <c r="D128" s="176"/>
      <c r="E128" s="175" t="str">
        <f>IF('Schedule Input'!K142&gt;0,'Schedule Input'!K142,"")</f>
        <v/>
      </c>
      <c r="F128" s="176"/>
      <c r="G128" s="175" t="str">
        <f>IF('Schedule Input'!L142&gt;0,'Schedule Input'!L142,"")</f>
        <v/>
      </c>
      <c r="H128" s="176"/>
      <c r="I128" s="175" t="str">
        <f>IF('Schedule Input'!M142&gt;0,'Schedule Input'!M142,"")</f>
        <v/>
      </c>
      <c r="J128" s="176"/>
      <c r="K128" s="175" t="str">
        <f>IF('Schedule Input'!N142&gt;0,'Schedule Input'!N142,"")</f>
        <v/>
      </c>
      <c r="L128" s="176"/>
      <c r="M128" s="175" t="str">
        <f>IF('Schedule Input'!O142&gt;0,'Schedule Input'!O142,"")</f>
        <v/>
      </c>
      <c r="N128" s="176"/>
      <c r="O128" s="175" t="str">
        <f>IF('Schedule Input'!P142&gt;0,'Schedule Input'!P142,"")</f>
        <v/>
      </c>
      <c r="P128" s="176"/>
    </row>
    <row r="129" spans="2:16" s="52" customFormat="1" ht="11.25" customHeight="1">
      <c r="B129" s="51">
        <f>IF(B127=0,0,VLOOKUP(B127,'Employee Data'!$C$5:$G$45,5,0))</f>
        <v>0</v>
      </c>
      <c r="C129" s="171" t="str">
        <f>IF('Schedule Input'!J145&gt;0,'Schedule Input'!J145,"")</f>
        <v/>
      </c>
      <c r="D129" s="172"/>
      <c r="E129" s="171" t="str">
        <f>IF('Schedule Input'!K145&gt;0,'Schedule Input'!K145,"")</f>
        <v/>
      </c>
      <c r="F129" s="172"/>
      <c r="G129" s="171" t="str">
        <f>IF('Schedule Input'!L145&gt;0,'Schedule Input'!L145,"")</f>
        <v/>
      </c>
      <c r="H129" s="172"/>
      <c r="I129" s="171" t="str">
        <f>IF('Schedule Input'!M145&gt;0,'Schedule Input'!M145,"")</f>
        <v/>
      </c>
      <c r="J129" s="172"/>
      <c r="K129" s="171" t="str">
        <f>IF('Schedule Input'!N145&gt;0,'Schedule Input'!N145,"")</f>
        <v/>
      </c>
      <c r="L129" s="172"/>
      <c r="M129" s="171" t="str">
        <f>IF('Schedule Input'!O145&gt;0,'Schedule Input'!O145,"")</f>
        <v/>
      </c>
      <c r="N129" s="172"/>
      <c r="O129" s="171" t="str">
        <f>IF('Schedule Input'!P145&gt;0,'Schedule Input'!P145,"")</f>
        <v/>
      </c>
      <c r="P129" s="172"/>
    </row>
    <row r="130" spans="2:16" ht="15" customHeight="1">
      <c r="B130" s="112">
        <f>IF(B127=0,0,VLOOKUP(B127,'Employee Data'!$C$5:$H$54,6,0))</f>
        <v>0</v>
      </c>
      <c r="C130" s="30" t="s">
        <v>67</v>
      </c>
      <c r="D130" s="31" t="str">
        <f>IF('Schedule Input'!J144&gt;0,'Schedule Input'!J144,"")</f>
        <v/>
      </c>
      <c r="E130" s="30" t="s">
        <v>67</v>
      </c>
      <c r="F130" s="31" t="str">
        <f>IF('Schedule Input'!K144&gt;0,'Schedule Input'!K144,"")</f>
        <v/>
      </c>
      <c r="G130" s="30" t="s">
        <v>67</v>
      </c>
      <c r="H130" s="31" t="str">
        <f>IF('Schedule Input'!L144&gt;0,'Schedule Input'!L144,"")</f>
        <v/>
      </c>
      <c r="I130" s="30" t="s">
        <v>67</v>
      </c>
      <c r="J130" s="31" t="str">
        <f>IF('Schedule Input'!M144&gt;0,'Schedule Input'!M144,"")</f>
        <v/>
      </c>
      <c r="K130" s="30" t="s">
        <v>67</v>
      </c>
      <c r="L130" s="31" t="str">
        <f>IF('Schedule Input'!N144&gt;0,'Schedule Input'!N144,"")</f>
        <v/>
      </c>
      <c r="M130" s="30" t="s">
        <v>67</v>
      </c>
      <c r="N130" s="31" t="str">
        <f>IF('Schedule Input'!O144&gt;0,'Schedule Input'!O144,"")</f>
        <v/>
      </c>
      <c r="O130" s="30" t="s">
        <v>67</v>
      </c>
      <c r="P130" s="31" t="str">
        <f>IF('Schedule Input'!P144&gt;0,'Schedule Input'!P144,"")</f>
        <v/>
      </c>
    </row>
    <row r="131" spans="2:16" ht="2.1" customHeight="1">
      <c r="C131" s="28" t="str">
        <f>IF('Schedule Input'!J147&gt;0,'Schedule Input'!J147,"")</f>
        <v/>
      </c>
      <c r="D131" s="28"/>
      <c r="E131" s="28"/>
      <c r="F131" s="28"/>
      <c r="G131" s="28"/>
      <c r="H131" s="28"/>
      <c r="I131" s="28"/>
      <c r="J131" s="28"/>
      <c r="K131" s="28"/>
      <c r="L131" s="28"/>
      <c r="M131" s="28"/>
      <c r="N131" s="28"/>
      <c r="O131" s="28"/>
    </row>
    <row r="132" spans="2:16" ht="2.1" customHeight="1">
      <c r="C132" s="28">
        <f>IF('Schedule Input'!J148&gt;0,'Schedule Input'!J148,"")</f>
        <v>41729</v>
      </c>
      <c r="D132" s="28"/>
      <c r="E132" s="28" t="str">
        <f>IF('Schedule Input'!K146&gt;0,'Schedule Input'!K146,"")</f>
        <v/>
      </c>
      <c r="F132" s="28"/>
      <c r="G132" s="28" t="str">
        <f>IF('Schedule Input'!L146&gt;0,'Schedule Input'!L146,"")</f>
        <v/>
      </c>
      <c r="H132" s="28"/>
      <c r="I132" s="28" t="str">
        <f>IF('Schedule Input'!M146&gt;0,'Schedule Input'!M146,"")</f>
        <v/>
      </c>
      <c r="J132" s="28"/>
      <c r="K132" s="28" t="str">
        <f>IF('Schedule Input'!N146&gt;0,'Schedule Input'!N146,"")</f>
        <v/>
      </c>
      <c r="L132" s="28"/>
      <c r="M132" s="28" t="str">
        <f>IF('Schedule Input'!O146&gt;0,'Schedule Input'!O146,"")</f>
        <v/>
      </c>
      <c r="N132" s="28"/>
      <c r="O132" s="28" t="str">
        <f>IF('Schedule Input'!P146&gt;0,'Schedule Input'!P146,"")</f>
        <v/>
      </c>
    </row>
    <row r="133" spans="2:16" ht="2.1" customHeight="1">
      <c r="C133" s="28" t="str">
        <f>IF('Schedule Input'!J149&gt;0,'Schedule Input'!J149,"")</f>
        <v/>
      </c>
      <c r="D133" s="28"/>
      <c r="E133" s="28" t="str">
        <f>IF('Schedule Input'!K147&gt;0,'Schedule Input'!K147,"")</f>
        <v/>
      </c>
      <c r="F133" s="28"/>
      <c r="G133" s="28" t="str">
        <f>IF('Schedule Input'!L147&gt;0,'Schedule Input'!L147,"")</f>
        <v/>
      </c>
      <c r="H133" s="28"/>
      <c r="I133" s="28" t="str">
        <f>IF('Schedule Input'!M147&gt;0,'Schedule Input'!M147,"")</f>
        <v/>
      </c>
      <c r="J133" s="28"/>
      <c r="K133" s="28" t="str">
        <f>IF('Schedule Input'!N147&gt;0,'Schedule Input'!N147,"")</f>
        <v/>
      </c>
      <c r="L133" s="28"/>
      <c r="M133" s="28" t="str">
        <f>IF('Schedule Input'!O147&gt;0,'Schedule Input'!O147,"")</f>
        <v/>
      </c>
      <c r="N133" s="28"/>
      <c r="O133" s="28" t="str">
        <f>IF('Schedule Input'!P147&gt;0,'Schedule Input'!P147,"")</f>
        <v/>
      </c>
    </row>
    <row r="134" spans="2:16" ht="2.1" customHeight="1">
      <c r="C134" s="28"/>
      <c r="D134" s="28"/>
      <c r="E134" s="28"/>
      <c r="F134" s="28"/>
      <c r="G134" s="28"/>
      <c r="H134" s="28"/>
      <c r="I134" s="28"/>
      <c r="J134" s="28"/>
      <c r="K134" s="28"/>
      <c r="L134" s="28"/>
      <c r="M134" s="28"/>
      <c r="N134" s="28"/>
      <c r="O134" s="28"/>
    </row>
    <row r="135" spans="2:16" ht="15" customHeight="1">
      <c r="B135" s="169">
        <f>'Schedule Input'!E148</f>
        <v>0</v>
      </c>
      <c r="C135" s="173" t="str">
        <f>IF('Schedule Input'!J149&gt;0,'Schedule Input'!J149,"")</f>
        <v/>
      </c>
      <c r="D135" s="174"/>
      <c r="E135" s="173" t="str">
        <f>IF('Schedule Input'!K149&gt;0,'Schedule Input'!K149,"")</f>
        <v/>
      </c>
      <c r="F135" s="174"/>
      <c r="G135" s="173" t="str">
        <f>IF('Schedule Input'!L149&gt;0,'Schedule Input'!L149,"")</f>
        <v/>
      </c>
      <c r="H135" s="174"/>
      <c r="I135" s="173" t="str">
        <f>IF('Schedule Input'!M149&gt;0,'Schedule Input'!M149,"")</f>
        <v/>
      </c>
      <c r="J135" s="174"/>
      <c r="K135" s="173" t="str">
        <f>IF('Schedule Input'!N149&gt;0,'Schedule Input'!N149,"")</f>
        <v/>
      </c>
      <c r="L135" s="174"/>
      <c r="M135" s="173" t="str">
        <f>IF('Schedule Input'!O149&gt;0,'Schedule Input'!O149,"")</f>
        <v/>
      </c>
      <c r="N135" s="174"/>
      <c r="O135" s="173" t="str">
        <f>IF('Schedule Input'!P149&gt;0,'Schedule Input'!P149,"")</f>
        <v/>
      </c>
      <c r="P135" s="174"/>
    </row>
    <row r="136" spans="2:16" ht="15" customHeight="1">
      <c r="B136" s="170"/>
      <c r="C136" s="175" t="str">
        <f>IF('Schedule Input'!J150&gt;0,'Schedule Input'!J150,"")</f>
        <v/>
      </c>
      <c r="D136" s="176"/>
      <c r="E136" s="175" t="str">
        <f>IF('Schedule Input'!K150&gt;0,'Schedule Input'!K150,"")</f>
        <v/>
      </c>
      <c r="F136" s="176"/>
      <c r="G136" s="175" t="str">
        <f>IF('Schedule Input'!L150&gt;0,'Schedule Input'!L150,"")</f>
        <v/>
      </c>
      <c r="H136" s="176"/>
      <c r="I136" s="175" t="str">
        <f>IF('Schedule Input'!M150&gt;0,'Schedule Input'!M150,"")</f>
        <v/>
      </c>
      <c r="J136" s="176"/>
      <c r="K136" s="175" t="str">
        <f>IF('Schedule Input'!N150&gt;0,'Schedule Input'!N150,"")</f>
        <v/>
      </c>
      <c r="L136" s="176"/>
      <c r="M136" s="175" t="str">
        <f>IF('Schedule Input'!O150&gt;0,'Schedule Input'!O150,"")</f>
        <v/>
      </c>
      <c r="N136" s="176"/>
      <c r="O136" s="175" t="str">
        <f>IF('Schedule Input'!P150&gt;0,'Schedule Input'!P150,"")</f>
        <v/>
      </c>
      <c r="P136" s="176"/>
    </row>
    <row r="137" spans="2:16" s="52" customFormat="1" ht="11.25" customHeight="1">
      <c r="B137" s="51">
        <f>IF(B135=0,0,VLOOKUP(B135,'Employee Data'!$C$5:$G$45,5,0))</f>
        <v>0</v>
      </c>
      <c r="C137" s="171" t="str">
        <f>IF('Schedule Input'!J153&gt;0,'Schedule Input'!J153,"")</f>
        <v/>
      </c>
      <c r="D137" s="172"/>
      <c r="E137" s="171" t="str">
        <f>IF('Schedule Input'!K153&gt;0,'Schedule Input'!K153,"")</f>
        <v/>
      </c>
      <c r="F137" s="172"/>
      <c r="G137" s="171" t="str">
        <f>IF('Schedule Input'!L153&gt;0,'Schedule Input'!L153,"")</f>
        <v/>
      </c>
      <c r="H137" s="172"/>
      <c r="I137" s="171" t="str">
        <f>IF('Schedule Input'!M153&gt;0,'Schedule Input'!M153,"")</f>
        <v/>
      </c>
      <c r="J137" s="172"/>
      <c r="K137" s="171" t="str">
        <f>IF('Schedule Input'!N153&gt;0,'Schedule Input'!N153,"")</f>
        <v/>
      </c>
      <c r="L137" s="172"/>
      <c r="M137" s="171" t="str">
        <f>IF('Schedule Input'!O153&gt;0,'Schedule Input'!O153,"")</f>
        <v/>
      </c>
      <c r="N137" s="172"/>
      <c r="O137" s="171" t="str">
        <f>IF('Schedule Input'!P153&gt;0,'Schedule Input'!P153,"")</f>
        <v/>
      </c>
      <c r="P137" s="172"/>
    </row>
    <row r="138" spans="2:16" ht="15" customHeight="1">
      <c r="B138" s="112">
        <f>IF(B135=0,0,VLOOKUP(B135,'Employee Data'!$C$5:$H$54,6,0))</f>
        <v>0</v>
      </c>
      <c r="C138" s="30" t="s">
        <v>67</v>
      </c>
      <c r="D138" s="31" t="str">
        <f>IF('Schedule Input'!J152&gt;0,'Schedule Input'!J152,"")</f>
        <v/>
      </c>
      <c r="E138" s="30" t="s">
        <v>67</v>
      </c>
      <c r="F138" s="31" t="str">
        <f>IF('Schedule Input'!K152&gt;0,'Schedule Input'!K152,"")</f>
        <v/>
      </c>
      <c r="G138" s="30" t="s">
        <v>67</v>
      </c>
      <c r="H138" s="31" t="str">
        <f>IF('Schedule Input'!L152&gt;0,'Schedule Input'!L152,"")</f>
        <v/>
      </c>
      <c r="I138" s="30" t="s">
        <v>67</v>
      </c>
      <c r="J138" s="31" t="str">
        <f>IF('Schedule Input'!M152&gt;0,'Schedule Input'!M152,"")</f>
        <v/>
      </c>
      <c r="K138" s="30" t="s">
        <v>67</v>
      </c>
      <c r="L138" s="31" t="str">
        <f>IF('Schedule Input'!N152&gt;0,'Schedule Input'!N152,"")</f>
        <v/>
      </c>
      <c r="M138" s="30" t="s">
        <v>67</v>
      </c>
      <c r="N138" s="31" t="str">
        <f>IF('Schedule Input'!O152&gt;0,'Schedule Input'!O152,"")</f>
        <v/>
      </c>
      <c r="O138" s="30" t="s">
        <v>67</v>
      </c>
      <c r="P138" s="31" t="str">
        <f>IF('Schedule Input'!P152&gt;0,'Schedule Input'!P152,"")</f>
        <v/>
      </c>
    </row>
    <row r="139" spans="2:16" ht="2.1" customHeight="1">
      <c r="C139" s="28"/>
      <c r="D139" s="28"/>
      <c r="E139" s="28"/>
      <c r="F139" s="28"/>
      <c r="G139" s="28"/>
      <c r="H139" s="28"/>
      <c r="I139" s="28"/>
      <c r="J139" s="28"/>
      <c r="K139" s="28"/>
      <c r="L139" s="28"/>
      <c r="M139" s="28"/>
      <c r="N139" s="28"/>
      <c r="O139" s="28"/>
    </row>
    <row r="140" spans="2:16" ht="2.1" customHeight="1">
      <c r="C140" s="28"/>
      <c r="D140" s="28"/>
      <c r="E140" s="28"/>
      <c r="F140" s="28"/>
      <c r="G140" s="28"/>
      <c r="H140" s="28"/>
      <c r="I140" s="28"/>
      <c r="J140" s="28"/>
      <c r="K140" s="28"/>
      <c r="L140" s="28"/>
      <c r="M140" s="28"/>
      <c r="N140" s="28"/>
      <c r="O140" s="28"/>
    </row>
    <row r="141" spans="2:16" ht="2.1" customHeight="1">
      <c r="C141" s="28"/>
      <c r="D141" s="28"/>
      <c r="E141" s="28"/>
      <c r="F141" s="28"/>
      <c r="G141" s="28"/>
      <c r="H141" s="28"/>
      <c r="I141" s="28"/>
      <c r="J141" s="28"/>
      <c r="K141" s="28"/>
      <c r="L141" s="28"/>
      <c r="M141" s="28"/>
      <c r="N141" s="28"/>
      <c r="O141" s="28"/>
    </row>
    <row r="142" spans="2:16" ht="2.1" customHeight="1">
      <c r="C142" s="28"/>
      <c r="D142" s="28"/>
      <c r="E142" s="28"/>
      <c r="F142" s="28"/>
      <c r="G142" s="28"/>
      <c r="H142" s="28"/>
      <c r="I142" s="28"/>
      <c r="J142" s="28"/>
      <c r="K142" s="28"/>
      <c r="L142" s="28"/>
      <c r="M142" s="28"/>
      <c r="N142" s="28"/>
      <c r="O142" s="28"/>
    </row>
    <row r="143" spans="2:16" ht="15" customHeight="1">
      <c r="B143" s="169">
        <f>'Schedule Input'!E156</f>
        <v>0</v>
      </c>
      <c r="C143" s="173" t="str">
        <f>IF('Schedule Input'!J157&gt;0,'Schedule Input'!J157,"")</f>
        <v/>
      </c>
      <c r="D143" s="174"/>
      <c r="E143" s="173" t="str">
        <f>IF('Schedule Input'!K157&gt;0,'Schedule Input'!K157,"")</f>
        <v/>
      </c>
      <c r="F143" s="174"/>
      <c r="G143" s="173" t="str">
        <f>IF('Schedule Input'!L157&gt;0,'Schedule Input'!L157,"")</f>
        <v/>
      </c>
      <c r="H143" s="174"/>
      <c r="I143" s="173" t="str">
        <f>IF('Schedule Input'!M157&gt;0,'Schedule Input'!M157,"")</f>
        <v/>
      </c>
      <c r="J143" s="174"/>
      <c r="K143" s="173" t="str">
        <f>IF('Schedule Input'!N157&gt;0,'Schedule Input'!N157,"")</f>
        <v/>
      </c>
      <c r="L143" s="174"/>
      <c r="M143" s="173" t="str">
        <f>IF('Schedule Input'!O157&gt;0,'Schedule Input'!O157,"")</f>
        <v/>
      </c>
      <c r="N143" s="174"/>
      <c r="O143" s="173" t="str">
        <f>IF('Schedule Input'!P157&gt;0,'Schedule Input'!P157,"")</f>
        <v/>
      </c>
      <c r="P143" s="174"/>
    </row>
    <row r="144" spans="2:16" ht="15" customHeight="1">
      <c r="B144" s="170"/>
      <c r="C144" s="175" t="str">
        <f>IF('Schedule Input'!J158&gt;0,'Schedule Input'!J158,"")</f>
        <v/>
      </c>
      <c r="D144" s="176"/>
      <c r="E144" s="175" t="str">
        <f>IF('Schedule Input'!K158&gt;0,'Schedule Input'!K158,"")</f>
        <v/>
      </c>
      <c r="F144" s="176"/>
      <c r="G144" s="175" t="str">
        <f>IF('Schedule Input'!L158&gt;0,'Schedule Input'!L158,"")</f>
        <v/>
      </c>
      <c r="H144" s="176"/>
      <c r="I144" s="175" t="str">
        <f>IF('Schedule Input'!M158&gt;0,'Schedule Input'!M158,"")</f>
        <v/>
      </c>
      <c r="J144" s="176"/>
      <c r="K144" s="175" t="str">
        <f>IF('Schedule Input'!N158&gt;0,'Schedule Input'!N158,"")</f>
        <v/>
      </c>
      <c r="L144" s="176"/>
      <c r="M144" s="175" t="str">
        <f>IF('Schedule Input'!O158&gt;0,'Schedule Input'!O158,"")</f>
        <v/>
      </c>
      <c r="N144" s="176"/>
      <c r="O144" s="175" t="str">
        <f>IF('Schedule Input'!P158&gt;0,'Schedule Input'!P158,"")</f>
        <v/>
      </c>
      <c r="P144" s="176"/>
    </row>
    <row r="145" spans="2:16" s="52" customFormat="1" ht="11.25" customHeight="1">
      <c r="B145" s="51">
        <f>IF(B143=0,0,VLOOKUP(B143,'Employee Data'!$C$5:$G$45,5,0))</f>
        <v>0</v>
      </c>
      <c r="C145" s="171" t="str">
        <f>IF('Schedule Input'!J161&gt;0,'Schedule Input'!J161,"")</f>
        <v/>
      </c>
      <c r="D145" s="172"/>
      <c r="E145" s="171" t="str">
        <f>IF('Schedule Input'!K161&gt;0,'Schedule Input'!K161,"")</f>
        <v/>
      </c>
      <c r="F145" s="172"/>
      <c r="G145" s="171" t="str">
        <f>IF('Schedule Input'!L161&gt;0,'Schedule Input'!L161,"")</f>
        <v/>
      </c>
      <c r="H145" s="172"/>
      <c r="I145" s="171" t="str">
        <f>IF('Schedule Input'!M161&gt;0,'Schedule Input'!M161,"")</f>
        <v/>
      </c>
      <c r="J145" s="172"/>
      <c r="K145" s="171" t="str">
        <f>IF('Schedule Input'!N161&gt;0,'Schedule Input'!N161,"")</f>
        <v/>
      </c>
      <c r="L145" s="172"/>
      <c r="M145" s="171" t="str">
        <f>IF('Schedule Input'!O161&gt;0,'Schedule Input'!O161,"")</f>
        <v/>
      </c>
      <c r="N145" s="172"/>
      <c r="O145" s="171" t="str">
        <f>IF('Schedule Input'!P161&gt;0,'Schedule Input'!P161,"")</f>
        <v/>
      </c>
      <c r="P145" s="172"/>
    </row>
    <row r="146" spans="2:16" ht="15" customHeight="1">
      <c r="B146" s="112">
        <f>IF(B143=0,0,VLOOKUP(B143,'Employee Data'!$C$5:$H$54,6,0))</f>
        <v>0</v>
      </c>
      <c r="C146" s="30" t="s">
        <v>67</v>
      </c>
      <c r="D146" s="31" t="str">
        <f>IF('Schedule Input'!J160&gt;0,'Schedule Input'!J160,"")</f>
        <v/>
      </c>
      <c r="E146" s="30" t="s">
        <v>67</v>
      </c>
      <c r="F146" s="31" t="str">
        <f>IF('Schedule Input'!K160&gt;0,'Schedule Input'!K160,"")</f>
        <v/>
      </c>
      <c r="G146" s="30" t="s">
        <v>67</v>
      </c>
      <c r="H146" s="31" t="str">
        <f>IF('Schedule Input'!L160&gt;0,'Schedule Input'!L160,"")</f>
        <v/>
      </c>
      <c r="I146" s="30" t="s">
        <v>67</v>
      </c>
      <c r="J146" s="31" t="str">
        <f>IF('Schedule Input'!M160&gt;0,'Schedule Input'!M160,"")</f>
        <v/>
      </c>
      <c r="K146" s="30" t="s">
        <v>67</v>
      </c>
      <c r="L146" s="31" t="str">
        <f>IF('Schedule Input'!N160&gt;0,'Schedule Input'!N160,"")</f>
        <v/>
      </c>
      <c r="M146" s="30" t="s">
        <v>67</v>
      </c>
      <c r="N146" s="31" t="str">
        <f>IF('Schedule Input'!O160&gt;0,'Schedule Input'!O160,"")</f>
        <v/>
      </c>
      <c r="O146" s="30" t="s">
        <v>67</v>
      </c>
      <c r="P146" s="31" t="str">
        <f>IF('Schedule Input'!P160&gt;0,'Schedule Input'!P160,"")</f>
        <v/>
      </c>
    </row>
    <row r="147" spans="2:16" ht="2.1" customHeight="1">
      <c r="C147" s="28"/>
      <c r="D147" s="28"/>
      <c r="E147" s="28"/>
      <c r="F147" s="28"/>
      <c r="G147" s="28"/>
      <c r="H147" s="28"/>
      <c r="I147" s="28"/>
      <c r="J147" s="28"/>
      <c r="K147" s="28"/>
      <c r="L147" s="28"/>
      <c r="M147" s="28"/>
      <c r="N147" s="28"/>
      <c r="O147" s="28"/>
    </row>
    <row r="148" spans="2:16" ht="2.1" customHeight="1">
      <c r="C148" s="28"/>
      <c r="D148" s="28"/>
      <c r="E148" s="28"/>
      <c r="F148" s="28"/>
      <c r="G148" s="28"/>
      <c r="H148" s="28"/>
      <c r="I148" s="28"/>
      <c r="J148" s="28"/>
      <c r="K148" s="28"/>
      <c r="L148" s="28"/>
      <c r="M148" s="28"/>
      <c r="N148" s="28"/>
      <c r="O148" s="28"/>
    </row>
    <row r="149" spans="2:16" ht="2.1" customHeight="1">
      <c r="C149" s="28"/>
      <c r="D149" s="28"/>
      <c r="E149" s="28"/>
      <c r="F149" s="28"/>
      <c r="G149" s="28"/>
      <c r="H149" s="28"/>
      <c r="I149" s="28"/>
      <c r="J149" s="28"/>
      <c r="K149" s="28"/>
      <c r="L149" s="28"/>
      <c r="M149" s="28"/>
      <c r="N149" s="28"/>
      <c r="O149" s="28"/>
    </row>
    <row r="150" spans="2:16" ht="2.1" customHeight="1">
      <c r="C150" s="28"/>
      <c r="D150" s="28"/>
      <c r="E150" s="28"/>
      <c r="F150" s="28"/>
      <c r="G150" s="28"/>
      <c r="H150" s="28"/>
      <c r="I150" s="28"/>
      <c r="J150" s="28"/>
      <c r="K150" s="28"/>
      <c r="L150" s="28"/>
      <c r="M150" s="28"/>
      <c r="N150" s="28"/>
      <c r="O150" s="28"/>
    </row>
    <row r="151" spans="2:16" ht="15" customHeight="1">
      <c r="B151" s="169">
        <f>'Schedule Input'!E164</f>
        <v>0</v>
      </c>
      <c r="C151" s="173" t="str">
        <f>IF('Schedule Input'!J165&gt;0,'Schedule Input'!J165,"")</f>
        <v/>
      </c>
      <c r="D151" s="174"/>
      <c r="E151" s="173" t="str">
        <f>IF('Schedule Input'!K165&gt;0,'Schedule Input'!K165,"")</f>
        <v/>
      </c>
      <c r="F151" s="174"/>
      <c r="G151" s="173" t="str">
        <f>IF('Schedule Input'!L165&gt;0,'Schedule Input'!L165,"")</f>
        <v/>
      </c>
      <c r="H151" s="174"/>
      <c r="I151" s="173" t="str">
        <f>IF('Schedule Input'!M165&gt;0,'Schedule Input'!M165,"")</f>
        <v/>
      </c>
      <c r="J151" s="174"/>
      <c r="K151" s="173" t="str">
        <f>IF('Schedule Input'!N165&gt;0,'Schedule Input'!N165,"")</f>
        <v/>
      </c>
      <c r="L151" s="174"/>
      <c r="M151" s="173" t="str">
        <f>IF('Schedule Input'!O165&gt;0,'Schedule Input'!O165,"")</f>
        <v/>
      </c>
      <c r="N151" s="174"/>
      <c r="O151" s="173" t="str">
        <f>IF('Schedule Input'!P165&gt;0,'Schedule Input'!P165,"")</f>
        <v/>
      </c>
      <c r="P151" s="174"/>
    </row>
    <row r="152" spans="2:16" ht="15" customHeight="1">
      <c r="B152" s="170"/>
      <c r="C152" s="175" t="str">
        <f>IF('Schedule Input'!J166&gt;0,'Schedule Input'!J166,"")</f>
        <v/>
      </c>
      <c r="D152" s="176"/>
      <c r="E152" s="175" t="str">
        <f>IF('Schedule Input'!K166&gt;0,'Schedule Input'!K166,"")</f>
        <v/>
      </c>
      <c r="F152" s="176"/>
      <c r="G152" s="175" t="str">
        <f>IF('Schedule Input'!L166&gt;0,'Schedule Input'!L166,"")</f>
        <v/>
      </c>
      <c r="H152" s="176"/>
      <c r="I152" s="175" t="str">
        <f>IF('Schedule Input'!M166&gt;0,'Schedule Input'!M166,"")</f>
        <v/>
      </c>
      <c r="J152" s="176"/>
      <c r="K152" s="175" t="str">
        <f>IF('Schedule Input'!N166&gt;0,'Schedule Input'!N166,"")</f>
        <v/>
      </c>
      <c r="L152" s="176"/>
      <c r="M152" s="175" t="str">
        <f>IF('Schedule Input'!O166&gt;0,'Schedule Input'!O166,"")</f>
        <v/>
      </c>
      <c r="N152" s="176"/>
      <c r="O152" s="175" t="str">
        <f>IF('Schedule Input'!P166&gt;0,'Schedule Input'!P166,"")</f>
        <v/>
      </c>
      <c r="P152" s="176"/>
    </row>
    <row r="153" spans="2:16" s="52" customFormat="1" ht="11.25" customHeight="1">
      <c r="B153" s="51">
        <f>IF(B151=0,0,VLOOKUP(B151,'Employee Data'!$C$5:$G$45,5,0))</f>
        <v>0</v>
      </c>
      <c r="C153" s="171" t="str">
        <f>IF('Schedule Input'!J169&gt;0,'Schedule Input'!J169,"")</f>
        <v/>
      </c>
      <c r="D153" s="172"/>
      <c r="E153" s="171" t="str">
        <f>IF('Schedule Input'!K169&gt;0,'Schedule Input'!K169,"")</f>
        <v/>
      </c>
      <c r="F153" s="172"/>
      <c r="G153" s="171" t="str">
        <f>IF('Schedule Input'!L169&gt;0,'Schedule Input'!L169,"")</f>
        <v/>
      </c>
      <c r="H153" s="172"/>
      <c r="I153" s="171" t="str">
        <f>IF('Schedule Input'!M169&gt;0,'Schedule Input'!M169,"")</f>
        <v/>
      </c>
      <c r="J153" s="172"/>
      <c r="K153" s="171" t="str">
        <f>IF('Schedule Input'!N169&gt;0,'Schedule Input'!N169,"")</f>
        <v/>
      </c>
      <c r="L153" s="172"/>
      <c r="M153" s="171" t="str">
        <f>IF('Schedule Input'!O169&gt;0,'Schedule Input'!O169,"")</f>
        <v/>
      </c>
      <c r="N153" s="172"/>
      <c r="O153" s="171" t="str">
        <f>IF('Schedule Input'!P169&gt;0,'Schedule Input'!P169,"")</f>
        <v/>
      </c>
      <c r="P153" s="172"/>
    </row>
    <row r="154" spans="2:16" ht="15" customHeight="1">
      <c r="B154" s="112">
        <f>IF(B151=0,0,VLOOKUP(B151,'Employee Data'!$C$5:$H$54,6,0))</f>
        <v>0</v>
      </c>
      <c r="C154" s="30" t="s">
        <v>67</v>
      </c>
      <c r="D154" s="31" t="str">
        <f>IF('Schedule Input'!J168&gt;0,'Schedule Input'!J168,"")</f>
        <v/>
      </c>
      <c r="E154" s="30" t="s">
        <v>67</v>
      </c>
      <c r="F154" s="31" t="str">
        <f>IF('Schedule Input'!K168&gt;0,'Schedule Input'!K168,"")</f>
        <v/>
      </c>
      <c r="G154" s="30" t="s">
        <v>67</v>
      </c>
      <c r="H154" s="31" t="str">
        <f>IF('Schedule Input'!L168&gt;0,'Schedule Input'!L168,"")</f>
        <v/>
      </c>
      <c r="I154" s="30" t="s">
        <v>67</v>
      </c>
      <c r="J154" s="31" t="str">
        <f>IF('Schedule Input'!M168&gt;0,'Schedule Input'!M168,"")</f>
        <v/>
      </c>
      <c r="K154" s="30" t="s">
        <v>67</v>
      </c>
      <c r="L154" s="31" t="str">
        <f>IF('Schedule Input'!N168&gt;0,'Schedule Input'!N168,"")</f>
        <v/>
      </c>
      <c r="M154" s="30" t="s">
        <v>67</v>
      </c>
      <c r="N154" s="31" t="str">
        <f>IF('Schedule Input'!O168&gt;0,'Schedule Input'!O168,"")</f>
        <v/>
      </c>
      <c r="O154" s="30" t="s">
        <v>67</v>
      </c>
      <c r="P154" s="31" t="str">
        <f>IF('Schedule Input'!P168&gt;0,'Schedule Input'!P168,"")</f>
        <v/>
      </c>
    </row>
    <row r="155" spans="2:16" ht="2.1" customHeight="1">
      <c r="C155" s="28"/>
      <c r="D155" s="28"/>
      <c r="E155" s="28"/>
      <c r="F155" s="28"/>
      <c r="G155" s="28"/>
      <c r="H155" s="28"/>
      <c r="I155" s="28"/>
      <c r="J155" s="28"/>
      <c r="K155" s="28"/>
      <c r="L155" s="28"/>
      <c r="M155" s="28"/>
      <c r="N155" s="28"/>
      <c r="O155" s="28"/>
    </row>
    <row r="156" spans="2:16" ht="2.1" customHeight="1">
      <c r="C156" s="28"/>
      <c r="D156" s="28"/>
      <c r="E156" s="28"/>
      <c r="F156" s="28"/>
      <c r="G156" s="28"/>
      <c r="H156" s="28"/>
      <c r="I156" s="28"/>
      <c r="J156" s="28"/>
      <c r="K156" s="28"/>
      <c r="L156" s="28"/>
      <c r="M156" s="28"/>
      <c r="N156" s="28"/>
      <c r="O156" s="28"/>
    </row>
    <row r="157" spans="2:16" ht="2.1" customHeight="1">
      <c r="C157" s="28"/>
      <c r="D157" s="28"/>
      <c r="E157" s="28"/>
      <c r="F157" s="28"/>
      <c r="G157" s="28"/>
      <c r="H157" s="28"/>
      <c r="I157" s="28"/>
      <c r="J157" s="28"/>
      <c r="K157" s="28"/>
      <c r="L157" s="28"/>
      <c r="M157" s="28"/>
      <c r="N157" s="28"/>
      <c r="O157" s="28"/>
    </row>
    <row r="158" spans="2:16" ht="2.1" customHeight="1">
      <c r="C158" s="28"/>
      <c r="D158" s="28"/>
      <c r="E158" s="28"/>
      <c r="F158" s="28"/>
      <c r="G158" s="28"/>
      <c r="H158" s="28"/>
      <c r="I158" s="28"/>
      <c r="J158" s="28"/>
      <c r="K158" s="28"/>
      <c r="L158" s="28"/>
      <c r="M158" s="28"/>
      <c r="N158" s="28"/>
      <c r="O158" s="28"/>
    </row>
    <row r="159" spans="2:16" ht="15" customHeight="1">
      <c r="B159" s="169">
        <f>'Schedule Input'!E172</f>
        <v>0</v>
      </c>
      <c r="C159" s="173" t="str">
        <f>IF('Schedule Input'!J173&gt;0,'Schedule Input'!J173,"")</f>
        <v/>
      </c>
      <c r="D159" s="174"/>
      <c r="E159" s="173" t="str">
        <f>IF('Schedule Input'!K173&gt;0,'Schedule Input'!K173,"")</f>
        <v/>
      </c>
      <c r="F159" s="174"/>
      <c r="G159" s="173" t="str">
        <f>IF('Schedule Input'!L173&gt;0,'Schedule Input'!L173,"")</f>
        <v/>
      </c>
      <c r="H159" s="174"/>
      <c r="I159" s="173" t="str">
        <f>IF('Schedule Input'!M173&gt;0,'Schedule Input'!M173,"")</f>
        <v/>
      </c>
      <c r="J159" s="174"/>
      <c r="K159" s="173" t="str">
        <f>IF('Schedule Input'!N173&gt;0,'Schedule Input'!N173,"")</f>
        <v/>
      </c>
      <c r="L159" s="174"/>
      <c r="M159" s="173" t="str">
        <f>IF('Schedule Input'!O173&gt;0,'Schedule Input'!O173,"")</f>
        <v/>
      </c>
      <c r="N159" s="174"/>
      <c r="O159" s="173" t="str">
        <f>IF('Schedule Input'!P173&gt;0,'Schedule Input'!P173,"")</f>
        <v/>
      </c>
      <c r="P159" s="174"/>
    </row>
    <row r="160" spans="2:16" ht="15" customHeight="1">
      <c r="B160" s="170"/>
      <c r="C160" s="175" t="str">
        <f>IF('Schedule Input'!J174&gt;0,'Schedule Input'!J174,"")</f>
        <v/>
      </c>
      <c r="D160" s="176"/>
      <c r="E160" s="175" t="str">
        <f>IF('Schedule Input'!K174&gt;0,'Schedule Input'!K174,"")</f>
        <v/>
      </c>
      <c r="F160" s="176"/>
      <c r="G160" s="175" t="str">
        <f>IF('Schedule Input'!L174&gt;0,'Schedule Input'!L174,"")</f>
        <v/>
      </c>
      <c r="H160" s="176"/>
      <c r="I160" s="175" t="str">
        <f>IF('Schedule Input'!M174&gt;0,'Schedule Input'!M174,"")</f>
        <v/>
      </c>
      <c r="J160" s="176"/>
      <c r="K160" s="175" t="str">
        <f>IF('Schedule Input'!N174&gt;0,'Schedule Input'!N174,"")</f>
        <v/>
      </c>
      <c r="L160" s="176"/>
      <c r="M160" s="175" t="str">
        <f>IF('Schedule Input'!O174&gt;0,'Schedule Input'!O174,"")</f>
        <v/>
      </c>
      <c r="N160" s="176"/>
      <c r="O160" s="175" t="str">
        <f>IF('Schedule Input'!P174&gt;0,'Schedule Input'!P174,"")</f>
        <v/>
      </c>
      <c r="P160" s="176"/>
    </row>
    <row r="161" spans="2:16" s="52" customFormat="1" ht="11.25" customHeight="1">
      <c r="B161" s="51">
        <f>IF(B159=0,0,VLOOKUP(B159,'Employee Data'!$C$5:$G$45,5,0))</f>
        <v>0</v>
      </c>
      <c r="C161" s="171" t="str">
        <f>IF('Schedule Input'!J177&gt;0,'Schedule Input'!J177,"")</f>
        <v/>
      </c>
      <c r="D161" s="172"/>
      <c r="E161" s="171" t="str">
        <f>IF('Schedule Input'!K177&gt;0,'Schedule Input'!K177,"")</f>
        <v/>
      </c>
      <c r="F161" s="172"/>
      <c r="G161" s="171" t="str">
        <f>IF('Schedule Input'!L177&gt;0,'Schedule Input'!L177,"")</f>
        <v/>
      </c>
      <c r="H161" s="172"/>
      <c r="I161" s="171" t="str">
        <f>IF('Schedule Input'!M177&gt;0,'Schedule Input'!M177,"")</f>
        <v/>
      </c>
      <c r="J161" s="172"/>
      <c r="K161" s="171" t="str">
        <f>IF('Schedule Input'!N177&gt;0,'Schedule Input'!N177,"")</f>
        <v/>
      </c>
      <c r="L161" s="172"/>
      <c r="M161" s="171" t="str">
        <f>IF('Schedule Input'!O177&gt;0,'Schedule Input'!O177,"")</f>
        <v/>
      </c>
      <c r="N161" s="172"/>
      <c r="O161" s="171" t="str">
        <f>IF('Schedule Input'!P177&gt;0,'Schedule Input'!P177,"")</f>
        <v/>
      </c>
      <c r="P161" s="172"/>
    </row>
    <row r="162" spans="2:16" ht="15" customHeight="1">
      <c r="B162" s="112">
        <f>IF(B159=0,0,VLOOKUP(B159,'Employee Data'!$C$5:$H$54,6,0))</f>
        <v>0</v>
      </c>
      <c r="C162" s="30" t="s">
        <v>67</v>
      </c>
      <c r="D162" s="31" t="str">
        <f>IF('Schedule Input'!J176&gt;0,'Schedule Input'!J176,"")</f>
        <v/>
      </c>
      <c r="E162" s="30" t="s">
        <v>67</v>
      </c>
      <c r="F162" s="31" t="str">
        <f>IF('Schedule Input'!K176&gt;0,'Schedule Input'!K176,"")</f>
        <v/>
      </c>
      <c r="G162" s="30" t="s">
        <v>67</v>
      </c>
      <c r="H162" s="31" t="str">
        <f>IF('Schedule Input'!L176&gt;0,'Schedule Input'!L176,"")</f>
        <v/>
      </c>
      <c r="I162" s="30" t="s">
        <v>67</v>
      </c>
      <c r="J162" s="31" t="str">
        <f>IF('Schedule Input'!M176&gt;0,'Schedule Input'!M176,"")</f>
        <v/>
      </c>
      <c r="K162" s="30" t="s">
        <v>67</v>
      </c>
      <c r="L162" s="31" t="str">
        <f>IF('Schedule Input'!N176&gt;0,'Schedule Input'!N176,"")</f>
        <v/>
      </c>
      <c r="M162" s="30" t="s">
        <v>67</v>
      </c>
      <c r="N162" s="31" t="str">
        <f>IF('Schedule Input'!O176&gt;0,'Schedule Input'!O176,"")</f>
        <v/>
      </c>
      <c r="O162" s="30" t="s">
        <v>67</v>
      </c>
      <c r="P162" s="31" t="str">
        <f>IF('Schedule Input'!P176&gt;0,'Schedule Input'!P176,"")</f>
        <v/>
      </c>
    </row>
    <row r="163" spans="2:16" ht="2.1" customHeight="1">
      <c r="C163" s="28"/>
      <c r="D163" s="28"/>
      <c r="E163" s="28"/>
      <c r="F163" s="28"/>
      <c r="G163" s="28"/>
      <c r="H163" s="28"/>
      <c r="I163" s="28"/>
      <c r="J163" s="28"/>
      <c r="K163" s="28"/>
      <c r="L163" s="28"/>
      <c r="M163" s="28"/>
      <c r="N163" s="28"/>
      <c r="O163" s="28"/>
    </row>
    <row r="164" spans="2:16" ht="2.1" customHeight="1">
      <c r="C164" s="28"/>
      <c r="D164" s="28"/>
      <c r="E164" s="28"/>
      <c r="F164" s="28"/>
      <c r="G164" s="28"/>
      <c r="H164" s="28"/>
      <c r="I164" s="28"/>
      <c r="J164" s="28"/>
      <c r="K164" s="28"/>
      <c r="L164" s="28"/>
      <c r="M164" s="28"/>
      <c r="N164" s="28"/>
      <c r="O164" s="28"/>
    </row>
    <row r="165" spans="2:16" ht="2.1" customHeight="1">
      <c r="C165" s="28"/>
      <c r="D165" s="28"/>
      <c r="E165" s="28"/>
      <c r="F165" s="28"/>
      <c r="G165" s="28"/>
      <c r="H165" s="28"/>
      <c r="I165" s="28"/>
      <c r="J165" s="28"/>
      <c r="K165" s="28"/>
      <c r="L165" s="28"/>
      <c r="M165" s="28"/>
      <c r="N165" s="28"/>
      <c r="O165" s="28"/>
    </row>
    <row r="166" spans="2:16" ht="2.1" customHeight="1">
      <c r="C166" s="28"/>
      <c r="D166" s="28"/>
      <c r="E166" s="28"/>
      <c r="F166" s="28"/>
      <c r="G166" s="28"/>
      <c r="H166" s="28"/>
      <c r="I166" s="28"/>
      <c r="J166" s="28"/>
      <c r="K166" s="28"/>
      <c r="L166" s="28"/>
      <c r="M166" s="28"/>
      <c r="N166" s="28"/>
      <c r="O166" s="28"/>
    </row>
    <row r="167" spans="2:16" ht="15" customHeight="1">
      <c r="B167" s="169">
        <f>'Schedule Input'!E180</f>
        <v>0</v>
      </c>
      <c r="C167" s="173" t="str">
        <f>IF('Schedule Input'!J181&gt;0,'Schedule Input'!J181,"")</f>
        <v/>
      </c>
      <c r="D167" s="174"/>
      <c r="E167" s="173" t="str">
        <f>IF('Schedule Input'!K181&gt;0,'Schedule Input'!K181,"")</f>
        <v/>
      </c>
      <c r="F167" s="174"/>
      <c r="G167" s="173" t="str">
        <f>IF('Schedule Input'!L181&gt;0,'Schedule Input'!L181,"")</f>
        <v/>
      </c>
      <c r="H167" s="174"/>
      <c r="I167" s="173" t="str">
        <f>IF('Schedule Input'!M181&gt;0,'Schedule Input'!M181,"")</f>
        <v/>
      </c>
      <c r="J167" s="174"/>
      <c r="K167" s="173" t="str">
        <f>IF('Schedule Input'!N181&gt;0,'Schedule Input'!N181,"")</f>
        <v/>
      </c>
      <c r="L167" s="174"/>
      <c r="M167" s="173" t="str">
        <f>IF('Schedule Input'!O181&gt;0,'Schedule Input'!O181,"")</f>
        <v/>
      </c>
      <c r="N167" s="174"/>
      <c r="O167" s="173" t="str">
        <f>IF('Schedule Input'!P181&gt;0,'Schedule Input'!P181,"")</f>
        <v/>
      </c>
      <c r="P167" s="174"/>
    </row>
    <row r="168" spans="2:16" ht="15" customHeight="1">
      <c r="B168" s="170"/>
      <c r="C168" s="175" t="str">
        <f>IF('Schedule Input'!J182&gt;0,'Schedule Input'!J182,"")</f>
        <v/>
      </c>
      <c r="D168" s="176"/>
      <c r="E168" s="175" t="str">
        <f>IF('Schedule Input'!K182&gt;0,'Schedule Input'!K182,"")</f>
        <v/>
      </c>
      <c r="F168" s="176"/>
      <c r="G168" s="175" t="str">
        <f>IF('Schedule Input'!L182&gt;0,'Schedule Input'!L182,"")</f>
        <v/>
      </c>
      <c r="H168" s="176"/>
      <c r="I168" s="175" t="str">
        <f>IF('Schedule Input'!M182&gt;0,'Schedule Input'!M182,"")</f>
        <v/>
      </c>
      <c r="J168" s="176"/>
      <c r="K168" s="175" t="str">
        <f>IF('Schedule Input'!N182&gt;0,'Schedule Input'!N182,"")</f>
        <v/>
      </c>
      <c r="L168" s="176"/>
      <c r="M168" s="175" t="str">
        <f>IF('Schedule Input'!O182&gt;0,'Schedule Input'!O182,"")</f>
        <v/>
      </c>
      <c r="N168" s="176"/>
      <c r="O168" s="175" t="str">
        <f>IF('Schedule Input'!P182&gt;0,'Schedule Input'!P182,"")</f>
        <v/>
      </c>
      <c r="P168" s="176"/>
    </row>
    <row r="169" spans="2:16" s="52" customFormat="1" ht="11.25" customHeight="1">
      <c r="B169" s="51">
        <f>IF(B167=0,0,VLOOKUP(B167,'Employee Data'!$C$5:$G$45,5,0))</f>
        <v>0</v>
      </c>
      <c r="C169" s="171" t="str">
        <f>IF('Schedule Input'!J185&gt;0,'Schedule Input'!J185,"")</f>
        <v/>
      </c>
      <c r="D169" s="172"/>
      <c r="E169" s="171" t="str">
        <f>IF('Schedule Input'!K185&gt;0,'Schedule Input'!K185,"")</f>
        <v/>
      </c>
      <c r="F169" s="172"/>
      <c r="G169" s="171" t="str">
        <f>IF('Schedule Input'!L185&gt;0,'Schedule Input'!L185,"")</f>
        <v/>
      </c>
      <c r="H169" s="172"/>
      <c r="I169" s="171" t="str">
        <f>IF('Schedule Input'!M185&gt;0,'Schedule Input'!M185,"")</f>
        <v/>
      </c>
      <c r="J169" s="172"/>
      <c r="K169" s="171" t="str">
        <f>IF('Schedule Input'!N185&gt;0,'Schedule Input'!N185,"")</f>
        <v/>
      </c>
      <c r="L169" s="172"/>
      <c r="M169" s="171" t="str">
        <f>IF('Schedule Input'!O185&gt;0,'Schedule Input'!O185,"")</f>
        <v/>
      </c>
      <c r="N169" s="172"/>
      <c r="O169" s="171" t="str">
        <f>IF('Schedule Input'!P185&gt;0,'Schedule Input'!P185,"")</f>
        <v/>
      </c>
      <c r="P169" s="172"/>
    </row>
    <row r="170" spans="2:16" ht="15" customHeight="1">
      <c r="B170" s="112">
        <f>IF(B167=0,0,VLOOKUP(B167,'Employee Data'!$C$5:$H$54,6,0))</f>
        <v>0</v>
      </c>
      <c r="C170" s="30" t="s">
        <v>67</v>
      </c>
      <c r="D170" s="31" t="str">
        <f>IF('Schedule Input'!J184&gt;0,'Schedule Input'!J184,"")</f>
        <v/>
      </c>
      <c r="E170" s="30" t="s">
        <v>67</v>
      </c>
      <c r="F170" s="31" t="str">
        <f>IF('Schedule Input'!K184&gt;0,'Schedule Input'!K184,"")</f>
        <v/>
      </c>
      <c r="G170" s="30" t="s">
        <v>67</v>
      </c>
      <c r="H170" s="31" t="str">
        <f>IF('Schedule Input'!L184&gt;0,'Schedule Input'!L184,"")</f>
        <v/>
      </c>
      <c r="I170" s="30" t="s">
        <v>67</v>
      </c>
      <c r="J170" s="31" t="str">
        <f>IF('Schedule Input'!M184&gt;0,'Schedule Input'!M184,"")</f>
        <v/>
      </c>
      <c r="K170" s="30" t="s">
        <v>67</v>
      </c>
      <c r="L170" s="31" t="str">
        <f>IF('Schedule Input'!N184&gt;0,'Schedule Input'!N184,"")</f>
        <v/>
      </c>
      <c r="M170" s="30" t="s">
        <v>67</v>
      </c>
      <c r="N170" s="31" t="str">
        <f>IF('Schedule Input'!O184&gt;0,'Schedule Input'!O184,"")</f>
        <v/>
      </c>
      <c r="O170" s="30" t="s">
        <v>67</v>
      </c>
      <c r="P170" s="31" t="str">
        <f>IF('Schedule Input'!P184&gt;0,'Schedule Input'!P184,"")</f>
        <v/>
      </c>
    </row>
    <row r="171" spans="2:16" ht="2.1" customHeight="1">
      <c r="C171" s="28"/>
      <c r="D171" s="28"/>
      <c r="E171" s="28"/>
      <c r="F171" s="28"/>
      <c r="G171" s="28"/>
      <c r="H171" s="28"/>
      <c r="I171" s="28"/>
      <c r="J171" s="28"/>
      <c r="K171" s="28"/>
      <c r="L171" s="28"/>
      <c r="M171" s="28"/>
      <c r="N171" s="28"/>
      <c r="O171" s="28"/>
    </row>
    <row r="172" spans="2:16" ht="2.1" customHeight="1">
      <c r="C172" s="28"/>
      <c r="D172" s="28"/>
      <c r="E172" s="28"/>
      <c r="F172" s="28"/>
      <c r="G172" s="28"/>
      <c r="H172" s="28"/>
      <c r="I172" s="28"/>
      <c r="J172" s="28"/>
      <c r="K172" s="28"/>
      <c r="L172" s="28"/>
      <c r="M172" s="28"/>
      <c r="N172" s="28"/>
      <c r="O172" s="28"/>
    </row>
    <row r="173" spans="2:16" ht="2.1" customHeight="1">
      <c r="C173" s="28"/>
      <c r="D173" s="28"/>
      <c r="E173" s="28"/>
      <c r="F173" s="28"/>
      <c r="G173" s="28"/>
      <c r="H173" s="28"/>
      <c r="I173" s="28"/>
      <c r="J173" s="28"/>
      <c r="K173" s="28"/>
      <c r="L173" s="28"/>
      <c r="M173" s="28"/>
      <c r="N173" s="28"/>
      <c r="O173" s="28"/>
    </row>
    <row r="174" spans="2:16" ht="2.1" customHeight="1">
      <c r="C174" s="28"/>
      <c r="D174" s="28"/>
      <c r="E174" s="28"/>
      <c r="F174" s="28"/>
      <c r="G174" s="28"/>
      <c r="H174" s="28"/>
      <c r="I174" s="28"/>
      <c r="J174" s="28"/>
      <c r="K174" s="28"/>
      <c r="L174" s="28"/>
      <c r="M174" s="28"/>
      <c r="N174" s="28"/>
      <c r="O174" s="28"/>
    </row>
    <row r="175" spans="2:16" ht="15" customHeight="1">
      <c r="B175" s="169">
        <f>'Schedule Input'!E188</f>
        <v>0</v>
      </c>
      <c r="C175" s="173" t="str">
        <f>IF('Schedule Input'!J189&gt;0,'Schedule Input'!J189,"")</f>
        <v/>
      </c>
      <c r="D175" s="174"/>
      <c r="E175" s="173" t="str">
        <f>IF('Schedule Input'!K189&gt;0,'Schedule Input'!K189,"")</f>
        <v/>
      </c>
      <c r="F175" s="174"/>
      <c r="G175" s="173" t="str">
        <f>IF('Schedule Input'!L189&gt;0,'Schedule Input'!L189,"")</f>
        <v/>
      </c>
      <c r="H175" s="174"/>
      <c r="I175" s="173" t="str">
        <f>IF('Schedule Input'!M189&gt;0,'Schedule Input'!M189,"")</f>
        <v/>
      </c>
      <c r="J175" s="174"/>
      <c r="K175" s="173" t="str">
        <f>IF('Schedule Input'!N189&gt;0,'Schedule Input'!N189,"")</f>
        <v/>
      </c>
      <c r="L175" s="174"/>
      <c r="M175" s="173" t="str">
        <f>IF('Schedule Input'!O189&gt;0,'Schedule Input'!O189,"")</f>
        <v/>
      </c>
      <c r="N175" s="174"/>
      <c r="O175" s="173" t="str">
        <f>IF('Schedule Input'!P189&gt;0,'Schedule Input'!P189,"")</f>
        <v/>
      </c>
      <c r="P175" s="174"/>
    </row>
    <row r="176" spans="2:16" ht="15" customHeight="1">
      <c r="B176" s="170"/>
      <c r="C176" s="175" t="str">
        <f>IF('Schedule Input'!J190&gt;0,'Schedule Input'!J190,"")</f>
        <v/>
      </c>
      <c r="D176" s="176"/>
      <c r="E176" s="175" t="str">
        <f>IF('Schedule Input'!K190&gt;0,'Schedule Input'!K190,"")</f>
        <v/>
      </c>
      <c r="F176" s="176"/>
      <c r="G176" s="175" t="str">
        <f>IF('Schedule Input'!L190&gt;0,'Schedule Input'!L190,"")</f>
        <v/>
      </c>
      <c r="H176" s="176"/>
      <c r="I176" s="175" t="str">
        <f>IF('Schedule Input'!M190&gt;0,'Schedule Input'!M190,"")</f>
        <v/>
      </c>
      <c r="J176" s="176"/>
      <c r="K176" s="175" t="str">
        <f>IF('Schedule Input'!N190&gt;0,'Schedule Input'!N190,"")</f>
        <v/>
      </c>
      <c r="L176" s="176"/>
      <c r="M176" s="175" t="str">
        <f>IF('Schedule Input'!O190&gt;0,'Schedule Input'!O190,"")</f>
        <v/>
      </c>
      <c r="N176" s="176"/>
      <c r="O176" s="175" t="str">
        <f>IF('Schedule Input'!P190&gt;0,'Schedule Input'!P190,"")</f>
        <v/>
      </c>
      <c r="P176" s="176"/>
    </row>
    <row r="177" spans="2:16" s="52" customFormat="1" ht="11.25" customHeight="1">
      <c r="B177" s="51">
        <f>IF(B175=0,0,VLOOKUP(B175,'Employee Data'!$C$5:$G$45,5,0))</f>
        <v>0</v>
      </c>
      <c r="C177" s="171" t="str">
        <f>IF('Schedule Input'!J193&gt;0,'Schedule Input'!J193,"")</f>
        <v/>
      </c>
      <c r="D177" s="172"/>
      <c r="E177" s="171" t="str">
        <f>IF('Schedule Input'!K193&gt;0,'Schedule Input'!K193,"")</f>
        <v/>
      </c>
      <c r="F177" s="172"/>
      <c r="G177" s="171" t="str">
        <f>IF('Schedule Input'!L193&gt;0,'Schedule Input'!L193,"")</f>
        <v/>
      </c>
      <c r="H177" s="172"/>
      <c r="I177" s="171" t="str">
        <f>IF('Schedule Input'!M193&gt;0,'Schedule Input'!M193,"")</f>
        <v/>
      </c>
      <c r="J177" s="172"/>
      <c r="K177" s="171" t="str">
        <f>IF('Schedule Input'!N193&gt;0,'Schedule Input'!N193,"")</f>
        <v/>
      </c>
      <c r="L177" s="172"/>
      <c r="M177" s="171" t="str">
        <f>IF('Schedule Input'!O193&gt;0,'Schedule Input'!O193,"")</f>
        <v/>
      </c>
      <c r="N177" s="172"/>
      <c r="O177" s="171" t="str">
        <f>IF('Schedule Input'!P193&gt;0,'Schedule Input'!P193,"")</f>
        <v/>
      </c>
      <c r="P177" s="172"/>
    </row>
    <row r="178" spans="2:16" ht="15" customHeight="1">
      <c r="B178" s="112">
        <f>IF(B175=0,0,VLOOKUP(B175,'Employee Data'!$C$5:$H$54,6,0))</f>
        <v>0</v>
      </c>
      <c r="C178" s="30" t="s">
        <v>67</v>
      </c>
      <c r="D178" s="31" t="str">
        <f>IF('Schedule Input'!J192&gt;0,'Schedule Input'!J192,"")</f>
        <v/>
      </c>
      <c r="E178" s="30" t="s">
        <v>67</v>
      </c>
      <c r="F178" s="31" t="str">
        <f>IF('Schedule Input'!K192&gt;0,'Schedule Input'!K192,"")</f>
        <v/>
      </c>
      <c r="G178" s="30" t="s">
        <v>67</v>
      </c>
      <c r="H178" s="31" t="str">
        <f>IF('Schedule Input'!L192&gt;0,'Schedule Input'!L192,"")</f>
        <v/>
      </c>
      <c r="I178" s="30" t="s">
        <v>67</v>
      </c>
      <c r="J178" s="31" t="str">
        <f>IF('Schedule Input'!M192&gt;0,'Schedule Input'!M192,"")</f>
        <v/>
      </c>
      <c r="K178" s="30" t="s">
        <v>67</v>
      </c>
      <c r="L178" s="31" t="str">
        <f>IF('Schedule Input'!N192&gt;0,'Schedule Input'!N192,"")</f>
        <v/>
      </c>
      <c r="M178" s="30" t="s">
        <v>67</v>
      </c>
      <c r="N178" s="31" t="str">
        <f>IF('Schedule Input'!O192&gt;0,'Schedule Input'!O192,"")</f>
        <v/>
      </c>
      <c r="O178" s="30" t="s">
        <v>67</v>
      </c>
      <c r="P178" s="31" t="str">
        <f>IF('Schedule Input'!P192&gt;0,'Schedule Input'!P192,"")</f>
        <v/>
      </c>
    </row>
    <row r="179" spans="2:16" ht="2.1" customHeight="1">
      <c r="C179" s="28"/>
      <c r="D179" s="28"/>
      <c r="E179" s="28"/>
      <c r="F179" s="28"/>
      <c r="G179" s="28"/>
      <c r="H179" s="28"/>
      <c r="I179" s="28"/>
      <c r="J179" s="28"/>
      <c r="K179" s="28"/>
      <c r="L179" s="28"/>
      <c r="M179" s="28"/>
      <c r="N179" s="28"/>
      <c r="O179" s="28"/>
    </row>
    <row r="180" spans="2:16" ht="2.1" customHeight="1">
      <c r="C180" s="28"/>
      <c r="D180" s="28"/>
      <c r="E180" s="28"/>
      <c r="F180" s="28"/>
      <c r="G180" s="28"/>
      <c r="H180" s="28"/>
      <c r="I180" s="28"/>
      <c r="J180" s="28"/>
      <c r="K180" s="28"/>
      <c r="L180" s="28"/>
      <c r="M180" s="28"/>
      <c r="N180" s="28"/>
      <c r="O180" s="28"/>
    </row>
    <row r="181" spans="2:16" ht="2.1" customHeight="1">
      <c r="C181" s="28"/>
      <c r="D181" s="28"/>
      <c r="E181" s="28"/>
      <c r="F181" s="28"/>
      <c r="G181" s="28"/>
      <c r="H181" s="28"/>
      <c r="I181" s="28"/>
      <c r="J181" s="28"/>
      <c r="K181" s="28"/>
      <c r="L181" s="28"/>
      <c r="M181" s="28"/>
      <c r="N181" s="28"/>
      <c r="O181" s="28"/>
    </row>
    <row r="182" spans="2:16" ht="2.1" customHeight="1">
      <c r="C182" s="28"/>
      <c r="D182" s="28"/>
      <c r="E182" s="28"/>
      <c r="F182" s="28"/>
      <c r="G182" s="28"/>
      <c r="H182" s="28"/>
      <c r="I182" s="28"/>
      <c r="J182" s="28"/>
      <c r="K182" s="28"/>
      <c r="L182" s="28"/>
      <c r="M182" s="28"/>
      <c r="N182" s="28"/>
      <c r="O182" s="28"/>
    </row>
    <row r="183" spans="2:16" ht="15" customHeight="1">
      <c r="B183" s="169">
        <f>'Schedule Input'!E196</f>
        <v>0</v>
      </c>
      <c r="C183" s="173" t="str">
        <f>IF('Schedule Input'!J197&gt;0,'Schedule Input'!J197,"")</f>
        <v/>
      </c>
      <c r="D183" s="174"/>
      <c r="E183" s="173" t="str">
        <f>IF('Schedule Input'!K197&gt;0,'Schedule Input'!K197,"")</f>
        <v/>
      </c>
      <c r="F183" s="174"/>
      <c r="G183" s="173" t="str">
        <f>IF('Schedule Input'!L197&gt;0,'Schedule Input'!L197,"")</f>
        <v/>
      </c>
      <c r="H183" s="174"/>
      <c r="I183" s="173" t="str">
        <f>IF('Schedule Input'!M197&gt;0,'Schedule Input'!M197,"")</f>
        <v/>
      </c>
      <c r="J183" s="174"/>
      <c r="K183" s="173" t="str">
        <f>IF('Schedule Input'!N197&gt;0,'Schedule Input'!N197,"")</f>
        <v/>
      </c>
      <c r="L183" s="174"/>
      <c r="M183" s="173" t="str">
        <f>IF('Schedule Input'!O197&gt;0,'Schedule Input'!O197,"")</f>
        <v/>
      </c>
      <c r="N183" s="174"/>
      <c r="O183" s="173" t="str">
        <f>IF('Schedule Input'!P197&gt;0,'Schedule Input'!P197,"")</f>
        <v/>
      </c>
      <c r="P183" s="174"/>
    </row>
    <row r="184" spans="2:16" ht="15" customHeight="1">
      <c r="B184" s="170"/>
      <c r="C184" s="175" t="str">
        <f>IF('Schedule Input'!J198&gt;0,'Schedule Input'!J198,"")</f>
        <v/>
      </c>
      <c r="D184" s="176"/>
      <c r="E184" s="175" t="str">
        <f>IF('Schedule Input'!K198&gt;0,'Schedule Input'!K198,"")</f>
        <v/>
      </c>
      <c r="F184" s="176"/>
      <c r="G184" s="175" t="str">
        <f>IF('Schedule Input'!L198&gt;0,'Schedule Input'!L198,"")</f>
        <v/>
      </c>
      <c r="H184" s="176"/>
      <c r="I184" s="175" t="str">
        <f>IF('Schedule Input'!M198&gt;0,'Schedule Input'!M198,"")</f>
        <v/>
      </c>
      <c r="J184" s="176"/>
      <c r="K184" s="175" t="str">
        <f>IF('Schedule Input'!N198&gt;0,'Schedule Input'!N198,"")</f>
        <v/>
      </c>
      <c r="L184" s="176"/>
      <c r="M184" s="175" t="str">
        <f>IF('Schedule Input'!O198&gt;0,'Schedule Input'!O198,"")</f>
        <v/>
      </c>
      <c r="N184" s="176"/>
      <c r="O184" s="175" t="str">
        <f>IF('Schedule Input'!P198&gt;0,'Schedule Input'!P198,"")</f>
        <v/>
      </c>
      <c r="P184" s="176"/>
    </row>
    <row r="185" spans="2:16" s="52" customFormat="1" ht="11.25" customHeight="1">
      <c r="B185" s="51">
        <f>IF(B183=0,0,VLOOKUP(B183,'Employee Data'!$C$5:$G$45,5,0))</f>
        <v>0</v>
      </c>
      <c r="C185" s="171" t="str">
        <f>IF('Schedule Input'!J201&gt;0,'Schedule Input'!J201,"")</f>
        <v/>
      </c>
      <c r="D185" s="172"/>
      <c r="E185" s="171" t="str">
        <f>IF('Schedule Input'!K201&gt;0,'Schedule Input'!K201,"")</f>
        <v/>
      </c>
      <c r="F185" s="172"/>
      <c r="G185" s="171" t="str">
        <f>IF('Schedule Input'!L201&gt;0,'Schedule Input'!L201,"")</f>
        <v/>
      </c>
      <c r="H185" s="172"/>
      <c r="I185" s="171" t="str">
        <f>IF('Schedule Input'!M201&gt;0,'Schedule Input'!M201,"")</f>
        <v/>
      </c>
      <c r="J185" s="172"/>
      <c r="K185" s="171" t="str">
        <f>IF('Schedule Input'!N201&gt;0,'Schedule Input'!N201,"")</f>
        <v/>
      </c>
      <c r="L185" s="172"/>
      <c r="M185" s="171" t="str">
        <f>IF('Schedule Input'!O201&gt;0,'Schedule Input'!O201,"")</f>
        <v/>
      </c>
      <c r="N185" s="172"/>
      <c r="O185" s="171" t="str">
        <f>IF('Schedule Input'!P201&gt;0,'Schedule Input'!P201,"")</f>
        <v/>
      </c>
      <c r="P185" s="172"/>
    </row>
    <row r="186" spans="2:16" ht="15" customHeight="1">
      <c r="B186" s="112">
        <f>IF(B183=0,0,VLOOKUP(B183,'Employee Data'!$C$5:$H$54,6,0))</f>
        <v>0</v>
      </c>
      <c r="C186" s="30" t="s">
        <v>67</v>
      </c>
      <c r="D186" s="31" t="str">
        <f>IF('Schedule Input'!J200&gt;0,'Schedule Input'!J200,"")</f>
        <v/>
      </c>
      <c r="E186" s="30" t="s">
        <v>67</v>
      </c>
      <c r="F186" s="31" t="str">
        <f>IF('Schedule Input'!K200&gt;0,'Schedule Input'!K200,"")</f>
        <v/>
      </c>
      <c r="G186" s="30" t="s">
        <v>67</v>
      </c>
      <c r="H186" s="31" t="str">
        <f>IF('Schedule Input'!L200&gt;0,'Schedule Input'!L200,"")</f>
        <v/>
      </c>
      <c r="I186" s="30" t="s">
        <v>67</v>
      </c>
      <c r="J186" s="31" t="str">
        <f>IF('Schedule Input'!M200&gt;0,'Schedule Input'!M200,"")</f>
        <v/>
      </c>
      <c r="K186" s="30" t="s">
        <v>67</v>
      </c>
      <c r="L186" s="31" t="str">
        <f>IF('Schedule Input'!N200&gt;0,'Schedule Input'!N200,"")</f>
        <v/>
      </c>
      <c r="M186" s="30" t="s">
        <v>67</v>
      </c>
      <c r="N186" s="31" t="str">
        <f>IF('Schedule Input'!O200&gt;0,'Schedule Input'!O200,"")</f>
        <v/>
      </c>
      <c r="O186" s="30" t="s">
        <v>67</v>
      </c>
      <c r="P186" s="31" t="str">
        <f>IF('Schedule Input'!P200&gt;0,'Schedule Input'!P200,"")</f>
        <v/>
      </c>
    </row>
    <row r="187" spans="2:16" ht="2.1" customHeight="1">
      <c r="C187" s="28"/>
      <c r="D187" s="28"/>
      <c r="E187" s="28"/>
      <c r="F187" s="28"/>
      <c r="G187" s="28"/>
      <c r="H187" s="28"/>
      <c r="I187" s="28"/>
      <c r="J187" s="28"/>
      <c r="K187" s="28"/>
      <c r="L187" s="28"/>
      <c r="M187" s="28"/>
      <c r="N187" s="28"/>
      <c r="O187" s="28"/>
    </row>
    <row r="188" spans="2:16" ht="2.1" customHeight="1">
      <c r="C188" s="28"/>
      <c r="D188" s="28"/>
      <c r="E188" s="28"/>
      <c r="F188" s="28"/>
      <c r="G188" s="28"/>
      <c r="H188" s="28"/>
      <c r="I188" s="28"/>
      <c r="J188" s="28"/>
      <c r="K188" s="28"/>
      <c r="L188" s="28"/>
      <c r="M188" s="28"/>
      <c r="N188" s="28"/>
      <c r="O188" s="28"/>
    </row>
    <row r="189" spans="2:16" ht="2.1" customHeight="1">
      <c r="C189" s="28"/>
      <c r="D189" s="28"/>
      <c r="E189" s="28"/>
      <c r="F189" s="28"/>
      <c r="G189" s="28"/>
      <c r="H189" s="28"/>
      <c r="I189" s="28"/>
      <c r="J189" s="28"/>
      <c r="K189" s="28"/>
      <c r="L189" s="28"/>
      <c r="M189" s="28"/>
      <c r="N189" s="28"/>
      <c r="O189" s="28"/>
    </row>
    <row r="190" spans="2:16" ht="2.1" customHeight="1">
      <c r="C190" s="28"/>
      <c r="D190" s="28"/>
      <c r="E190" s="28"/>
      <c r="F190" s="28"/>
      <c r="G190" s="28"/>
      <c r="H190" s="28"/>
      <c r="I190" s="28"/>
      <c r="J190" s="28"/>
      <c r="K190" s="28"/>
      <c r="L190" s="28"/>
      <c r="M190" s="28"/>
      <c r="N190" s="28"/>
      <c r="O190" s="28"/>
    </row>
    <row r="191" spans="2:16" ht="15" customHeight="1">
      <c r="B191" s="169">
        <f>'Schedule Input'!E204</f>
        <v>0</v>
      </c>
      <c r="C191" s="173" t="str">
        <f>IF('Schedule Input'!J205&gt;0,'Schedule Input'!J205,"")</f>
        <v/>
      </c>
      <c r="D191" s="174"/>
      <c r="E191" s="173" t="str">
        <f>IF('Schedule Input'!K205&gt;0,'Schedule Input'!K205,"")</f>
        <v/>
      </c>
      <c r="F191" s="174"/>
      <c r="G191" s="173" t="str">
        <f>IF('Schedule Input'!L205&gt;0,'Schedule Input'!L205,"")</f>
        <v/>
      </c>
      <c r="H191" s="174"/>
      <c r="I191" s="173" t="str">
        <f>IF('Schedule Input'!M205&gt;0,'Schedule Input'!M205,"")</f>
        <v/>
      </c>
      <c r="J191" s="174"/>
      <c r="K191" s="173" t="str">
        <f>IF('Schedule Input'!N205&gt;0,'Schedule Input'!N205,"")</f>
        <v/>
      </c>
      <c r="L191" s="174"/>
      <c r="M191" s="173" t="str">
        <f>IF('Schedule Input'!O205&gt;0,'Schedule Input'!O205,"")</f>
        <v/>
      </c>
      <c r="N191" s="174"/>
      <c r="O191" s="173" t="str">
        <f>IF('Schedule Input'!P205&gt;0,'Schedule Input'!P205,"")</f>
        <v/>
      </c>
      <c r="P191" s="174"/>
    </row>
    <row r="192" spans="2:16" ht="15" customHeight="1">
      <c r="B192" s="170"/>
      <c r="C192" s="175" t="str">
        <f>IF('Schedule Input'!J206&gt;0,'Schedule Input'!J206,"")</f>
        <v/>
      </c>
      <c r="D192" s="176"/>
      <c r="E192" s="175" t="str">
        <f>IF('Schedule Input'!K206&gt;0,'Schedule Input'!K206,"")</f>
        <v/>
      </c>
      <c r="F192" s="176"/>
      <c r="G192" s="175" t="str">
        <f>IF('Schedule Input'!L206&gt;0,'Schedule Input'!L206,"")</f>
        <v/>
      </c>
      <c r="H192" s="176"/>
      <c r="I192" s="175" t="str">
        <f>IF('Schedule Input'!M206&gt;0,'Schedule Input'!M206,"")</f>
        <v/>
      </c>
      <c r="J192" s="176"/>
      <c r="K192" s="175" t="str">
        <f>IF('Schedule Input'!N206&gt;0,'Schedule Input'!N206,"")</f>
        <v/>
      </c>
      <c r="L192" s="176"/>
      <c r="M192" s="175" t="str">
        <f>IF('Schedule Input'!O206&gt;0,'Schedule Input'!O206,"")</f>
        <v/>
      </c>
      <c r="N192" s="176"/>
      <c r="O192" s="175" t="str">
        <f>IF('Schedule Input'!P206&gt;0,'Schedule Input'!P206,"")</f>
        <v/>
      </c>
      <c r="P192" s="176"/>
    </row>
    <row r="193" spans="2:16" s="52" customFormat="1" ht="11.25" customHeight="1">
      <c r="B193" s="51">
        <f>IF(B191=0,0,VLOOKUP(B191,'Employee Data'!$C$5:$G$45,5,0))</f>
        <v>0</v>
      </c>
      <c r="C193" s="171" t="str">
        <f>IF('Schedule Input'!J209&gt;0,'Schedule Input'!J209,"")</f>
        <v/>
      </c>
      <c r="D193" s="172"/>
      <c r="E193" s="171" t="str">
        <f>IF('Schedule Input'!K209&gt;0,'Schedule Input'!K209,"")</f>
        <v/>
      </c>
      <c r="F193" s="172"/>
      <c r="G193" s="171" t="str">
        <f>IF('Schedule Input'!L209&gt;0,'Schedule Input'!L209,"")</f>
        <v/>
      </c>
      <c r="H193" s="172"/>
      <c r="I193" s="171" t="str">
        <f>IF('Schedule Input'!M209&gt;0,'Schedule Input'!M209,"")</f>
        <v/>
      </c>
      <c r="J193" s="172"/>
      <c r="K193" s="171" t="str">
        <f>IF('Schedule Input'!N209&gt;0,'Schedule Input'!N209,"")</f>
        <v/>
      </c>
      <c r="L193" s="172"/>
      <c r="M193" s="171" t="str">
        <f>IF('Schedule Input'!O209&gt;0,'Schedule Input'!O209,"")</f>
        <v/>
      </c>
      <c r="N193" s="172"/>
      <c r="O193" s="171" t="str">
        <f>IF('Schedule Input'!P209&gt;0,'Schedule Input'!P209,"")</f>
        <v/>
      </c>
      <c r="P193" s="172"/>
    </row>
    <row r="194" spans="2:16" ht="15" customHeight="1">
      <c r="B194" s="112">
        <f>IF(B191=0,0,VLOOKUP(B191,'Employee Data'!$C$5:$H$54,6,0))</f>
        <v>0</v>
      </c>
      <c r="C194" s="30" t="s">
        <v>67</v>
      </c>
      <c r="D194" s="31" t="str">
        <f>IF('Schedule Input'!J208&gt;0,'Schedule Input'!J208,"")</f>
        <v/>
      </c>
      <c r="E194" s="30" t="s">
        <v>67</v>
      </c>
      <c r="F194" s="31" t="str">
        <f>IF('Schedule Input'!K208&gt;0,'Schedule Input'!K208,"")</f>
        <v/>
      </c>
      <c r="G194" s="30" t="s">
        <v>67</v>
      </c>
      <c r="H194" s="31" t="str">
        <f>IF('Schedule Input'!L208&gt;0,'Schedule Input'!L208,"")</f>
        <v/>
      </c>
      <c r="I194" s="30" t="s">
        <v>67</v>
      </c>
      <c r="J194" s="31" t="str">
        <f>IF('Schedule Input'!M208&gt;0,'Schedule Input'!M208,"")</f>
        <v/>
      </c>
      <c r="K194" s="30" t="s">
        <v>67</v>
      </c>
      <c r="L194" s="31" t="str">
        <f>IF('Schedule Input'!N208&gt;0,'Schedule Input'!N208,"")</f>
        <v/>
      </c>
      <c r="M194" s="30" t="s">
        <v>67</v>
      </c>
      <c r="N194" s="31" t="str">
        <f>IF('Schedule Input'!O208&gt;0,'Schedule Input'!O208,"")</f>
        <v/>
      </c>
      <c r="O194" s="30" t="s">
        <v>67</v>
      </c>
      <c r="P194" s="31" t="str">
        <f>IF('Schedule Input'!P208&gt;0,'Schedule Input'!P208,"")</f>
        <v/>
      </c>
    </row>
    <row r="195" spans="2:16" ht="2.1" customHeight="1">
      <c r="C195" s="28"/>
      <c r="D195" s="28"/>
      <c r="E195" s="28"/>
      <c r="F195" s="28"/>
      <c r="G195" s="28"/>
      <c r="H195" s="28"/>
      <c r="I195" s="28"/>
      <c r="J195" s="28"/>
      <c r="K195" s="28"/>
      <c r="L195" s="28"/>
      <c r="M195" s="28"/>
      <c r="N195" s="28"/>
      <c r="O195" s="28"/>
    </row>
    <row r="196" spans="2:16" ht="2.1" customHeight="1">
      <c r="C196" s="28"/>
      <c r="D196" s="28"/>
      <c r="E196" s="28"/>
      <c r="F196" s="28"/>
      <c r="G196" s="28"/>
      <c r="H196" s="28"/>
      <c r="I196" s="28"/>
      <c r="J196" s="28"/>
      <c r="K196" s="28"/>
      <c r="L196" s="28"/>
      <c r="M196" s="28"/>
      <c r="N196" s="28"/>
      <c r="O196" s="28"/>
    </row>
    <row r="197" spans="2:16" ht="2.1" customHeight="1">
      <c r="C197" s="28"/>
      <c r="D197" s="28"/>
      <c r="E197" s="28"/>
      <c r="F197" s="28"/>
      <c r="G197" s="28"/>
      <c r="H197" s="28"/>
      <c r="I197" s="28"/>
      <c r="J197" s="28"/>
      <c r="K197" s="28"/>
      <c r="L197" s="28"/>
      <c r="M197" s="28"/>
      <c r="N197" s="28"/>
      <c r="O197" s="28"/>
    </row>
    <row r="198" spans="2:16" ht="2.1" customHeight="1">
      <c r="C198" s="28"/>
      <c r="D198" s="28"/>
      <c r="E198" s="28"/>
      <c r="F198" s="28"/>
      <c r="G198" s="28"/>
      <c r="H198" s="28"/>
      <c r="I198" s="28"/>
      <c r="J198" s="28"/>
      <c r="K198" s="28"/>
      <c r="L198" s="28"/>
      <c r="M198" s="28"/>
      <c r="N198" s="28"/>
      <c r="O198" s="28"/>
    </row>
    <row r="199" spans="2:16" ht="15" customHeight="1">
      <c r="B199" s="169">
        <f>'Schedule Input'!E212</f>
        <v>0</v>
      </c>
      <c r="C199" s="173" t="str">
        <f>IF('Schedule Input'!J213&gt;0,'Schedule Input'!J213,"")</f>
        <v/>
      </c>
      <c r="D199" s="174"/>
      <c r="E199" s="173" t="str">
        <f>IF('Schedule Input'!K213&gt;0,'Schedule Input'!K213,"")</f>
        <v/>
      </c>
      <c r="F199" s="174"/>
      <c r="G199" s="173" t="str">
        <f>IF('Schedule Input'!L213&gt;0,'Schedule Input'!L213,"")</f>
        <v/>
      </c>
      <c r="H199" s="174"/>
      <c r="I199" s="173" t="str">
        <f>IF('Schedule Input'!M213&gt;0,'Schedule Input'!M213,"")</f>
        <v/>
      </c>
      <c r="J199" s="174"/>
      <c r="K199" s="173" t="str">
        <f>IF('Schedule Input'!N213&gt;0,'Schedule Input'!N213,"")</f>
        <v/>
      </c>
      <c r="L199" s="174"/>
      <c r="M199" s="173" t="str">
        <f>IF('Schedule Input'!O213&gt;0,'Schedule Input'!O213,"")</f>
        <v/>
      </c>
      <c r="N199" s="174"/>
      <c r="O199" s="173" t="str">
        <f>IF('Schedule Input'!P213&gt;0,'Schedule Input'!P213,"")</f>
        <v/>
      </c>
      <c r="P199" s="174"/>
    </row>
    <row r="200" spans="2:16" ht="15" customHeight="1">
      <c r="B200" s="170"/>
      <c r="C200" s="175" t="str">
        <f>IF('Schedule Input'!J214&gt;0,'Schedule Input'!J214,"")</f>
        <v/>
      </c>
      <c r="D200" s="176"/>
      <c r="E200" s="175" t="str">
        <f>IF('Schedule Input'!K214&gt;0,'Schedule Input'!K214,"")</f>
        <v/>
      </c>
      <c r="F200" s="176"/>
      <c r="G200" s="175" t="str">
        <f>IF('Schedule Input'!L214&gt;0,'Schedule Input'!L214,"")</f>
        <v/>
      </c>
      <c r="H200" s="176"/>
      <c r="I200" s="175" t="str">
        <f>IF('Schedule Input'!M214&gt;0,'Schedule Input'!M214,"")</f>
        <v/>
      </c>
      <c r="J200" s="176"/>
      <c r="K200" s="175" t="str">
        <f>IF('Schedule Input'!N214&gt;0,'Schedule Input'!N214,"")</f>
        <v/>
      </c>
      <c r="L200" s="176"/>
      <c r="M200" s="175" t="str">
        <f>IF('Schedule Input'!O214&gt;0,'Schedule Input'!O214,"")</f>
        <v/>
      </c>
      <c r="N200" s="176"/>
      <c r="O200" s="175" t="str">
        <f>IF('Schedule Input'!P214&gt;0,'Schedule Input'!P214,"")</f>
        <v/>
      </c>
      <c r="P200" s="176"/>
    </row>
    <row r="201" spans="2:16" s="52" customFormat="1" ht="11.25" customHeight="1">
      <c r="B201" s="51">
        <f>IF(B199=0,0,VLOOKUP(B199,'Employee Data'!$C$5:$G$45,5,0))</f>
        <v>0</v>
      </c>
      <c r="C201" s="171" t="str">
        <f>IF('Schedule Input'!J217&gt;0,'Schedule Input'!J217,"")</f>
        <v/>
      </c>
      <c r="D201" s="172"/>
      <c r="E201" s="171" t="str">
        <f>IF('Schedule Input'!K217&gt;0,'Schedule Input'!K217,"")</f>
        <v/>
      </c>
      <c r="F201" s="172"/>
      <c r="G201" s="171" t="str">
        <f>IF('Schedule Input'!L217&gt;0,'Schedule Input'!L217,"")</f>
        <v/>
      </c>
      <c r="H201" s="172"/>
      <c r="I201" s="171" t="str">
        <f>IF('Schedule Input'!M217&gt;0,'Schedule Input'!M217,"")</f>
        <v/>
      </c>
      <c r="J201" s="172"/>
      <c r="K201" s="171" t="str">
        <f>IF('Schedule Input'!N217&gt;0,'Schedule Input'!N217,"")</f>
        <v/>
      </c>
      <c r="L201" s="172"/>
      <c r="M201" s="171" t="str">
        <f>IF('Schedule Input'!O217&gt;0,'Schedule Input'!O217,"")</f>
        <v/>
      </c>
      <c r="N201" s="172"/>
      <c r="O201" s="171" t="str">
        <f>IF('Schedule Input'!P217&gt;0,'Schedule Input'!P217,"")</f>
        <v/>
      </c>
      <c r="P201" s="172"/>
    </row>
    <row r="202" spans="2:16" ht="15" customHeight="1">
      <c r="B202" s="112">
        <f>IF(B199=0,0,VLOOKUP(B199,'Employee Data'!$C$5:$H$54,6,0))</f>
        <v>0</v>
      </c>
      <c r="C202" s="30" t="s">
        <v>67</v>
      </c>
      <c r="D202" s="31" t="str">
        <f>IF('Schedule Input'!J216&gt;0,'Schedule Input'!J216,"")</f>
        <v/>
      </c>
      <c r="E202" s="30" t="s">
        <v>67</v>
      </c>
      <c r="F202" s="31" t="str">
        <f>IF('Schedule Input'!K216&gt;0,'Schedule Input'!K216,"")</f>
        <v/>
      </c>
      <c r="G202" s="30" t="s">
        <v>67</v>
      </c>
      <c r="H202" s="31" t="str">
        <f>IF('Schedule Input'!L216&gt;0,'Schedule Input'!L216,"")</f>
        <v/>
      </c>
      <c r="I202" s="30" t="s">
        <v>67</v>
      </c>
      <c r="J202" s="31" t="str">
        <f>IF('Schedule Input'!M216&gt;0,'Schedule Input'!M216,"")</f>
        <v/>
      </c>
      <c r="K202" s="30" t="s">
        <v>67</v>
      </c>
      <c r="L202" s="31" t="str">
        <f>IF('Schedule Input'!N216&gt;0,'Schedule Input'!N216,"")</f>
        <v/>
      </c>
      <c r="M202" s="30" t="s">
        <v>67</v>
      </c>
      <c r="N202" s="31" t="str">
        <f>IF('Schedule Input'!O216&gt;0,'Schedule Input'!O216,"")</f>
        <v/>
      </c>
      <c r="O202" s="30" t="s">
        <v>67</v>
      </c>
      <c r="P202" s="31" t="str">
        <f>IF('Schedule Input'!P216&gt;0,'Schedule Input'!P216,"")</f>
        <v/>
      </c>
    </row>
    <row r="203" spans="2:16" ht="2.1" customHeight="1">
      <c r="C203" s="28"/>
      <c r="D203" s="28"/>
      <c r="E203" s="28"/>
      <c r="F203" s="28"/>
      <c r="G203" s="28"/>
      <c r="H203" s="28"/>
      <c r="I203" s="28"/>
      <c r="J203" s="28"/>
      <c r="K203" s="28"/>
      <c r="L203" s="28"/>
      <c r="M203" s="28"/>
      <c r="N203" s="28"/>
      <c r="O203" s="28"/>
    </row>
    <row r="204" spans="2:16" ht="2.1" customHeight="1">
      <c r="C204" s="28"/>
      <c r="D204" s="28"/>
      <c r="E204" s="28"/>
      <c r="F204" s="28"/>
      <c r="G204" s="28"/>
      <c r="H204" s="28"/>
      <c r="I204" s="28"/>
      <c r="J204" s="28"/>
      <c r="K204" s="28"/>
      <c r="L204" s="28"/>
      <c r="M204" s="28"/>
      <c r="N204" s="28"/>
      <c r="O204" s="28"/>
    </row>
    <row r="205" spans="2:16" ht="2.1" customHeight="1">
      <c r="C205" s="28"/>
      <c r="D205" s="28"/>
      <c r="E205" s="28"/>
      <c r="F205" s="28"/>
      <c r="G205" s="28"/>
      <c r="H205" s="28"/>
      <c r="I205" s="28"/>
      <c r="J205" s="28"/>
      <c r="K205" s="28"/>
      <c r="L205" s="28"/>
      <c r="M205" s="28"/>
      <c r="N205" s="28"/>
      <c r="O205" s="28"/>
    </row>
    <row r="206" spans="2:16" ht="2.1" customHeight="1">
      <c r="C206" s="28"/>
      <c r="D206" s="28"/>
      <c r="E206" s="28"/>
      <c r="F206" s="28"/>
      <c r="G206" s="28"/>
      <c r="H206" s="28"/>
      <c r="I206" s="28"/>
      <c r="J206" s="28"/>
      <c r="K206" s="28"/>
      <c r="L206" s="28"/>
      <c r="M206" s="28"/>
      <c r="N206" s="28"/>
      <c r="O206" s="28"/>
    </row>
    <row r="207" spans="2:16" ht="15" customHeight="1">
      <c r="B207" s="169">
        <f>'Schedule Input'!E220</f>
        <v>0</v>
      </c>
      <c r="C207" s="173" t="str">
        <f>IF('Schedule Input'!J221&gt;0,'Schedule Input'!J221,"")</f>
        <v/>
      </c>
      <c r="D207" s="174"/>
      <c r="E207" s="173" t="str">
        <f>IF('Schedule Input'!K221&gt;0,'Schedule Input'!K221,"")</f>
        <v/>
      </c>
      <c r="F207" s="174"/>
      <c r="G207" s="173" t="str">
        <f>IF('Schedule Input'!L221&gt;0,'Schedule Input'!L221,"")</f>
        <v/>
      </c>
      <c r="H207" s="174"/>
      <c r="I207" s="173" t="str">
        <f>IF('Schedule Input'!M221&gt;0,'Schedule Input'!M221,"")</f>
        <v/>
      </c>
      <c r="J207" s="174"/>
      <c r="K207" s="173" t="str">
        <f>IF('Schedule Input'!N221&gt;0,'Schedule Input'!N221,"")</f>
        <v/>
      </c>
      <c r="L207" s="174"/>
      <c r="M207" s="173" t="str">
        <f>IF('Schedule Input'!O221&gt;0,'Schedule Input'!O221,"")</f>
        <v/>
      </c>
      <c r="N207" s="174"/>
      <c r="O207" s="173" t="str">
        <f>IF('Schedule Input'!P221&gt;0,'Schedule Input'!P221,"")</f>
        <v/>
      </c>
      <c r="P207" s="174"/>
    </row>
    <row r="208" spans="2:16" ht="15" customHeight="1">
      <c r="B208" s="170"/>
      <c r="C208" s="175" t="str">
        <f>IF('Schedule Input'!J222&gt;0,'Schedule Input'!J222,"")</f>
        <v/>
      </c>
      <c r="D208" s="176"/>
      <c r="E208" s="175" t="str">
        <f>IF('Schedule Input'!K222&gt;0,'Schedule Input'!K222,"")</f>
        <v/>
      </c>
      <c r="F208" s="176"/>
      <c r="G208" s="175" t="str">
        <f>IF('Schedule Input'!L222&gt;0,'Schedule Input'!L222,"")</f>
        <v/>
      </c>
      <c r="H208" s="176"/>
      <c r="I208" s="175" t="str">
        <f>IF('Schedule Input'!M222&gt;0,'Schedule Input'!M222,"")</f>
        <v/>
      </c>
      <c r="J208" s="176"/>
      <c r="K208" s="175" t="str">
        <f>IF('Schedule Input'!N222&gt;0,'Schedule Input'!N222,"")</f>
        <v/>
      </c>
      <c r="L208" s="176"/>
      <c r="M208" s="175" t="str">
        <f>IF('Schedule Input'!O222&gt;0,'Schedule Input'!O222,"")</f>
        <v/>
      </c>
      <c r="N208" s="176"/>
      <c r="O208" s="175" t="str">
        <f>IF('Schedule Input'!P222&gt;0,'Schedule Input'!P222,"")</f>
        <v/>
      </c>
      <c r="P208" s="176"/>
    </row>
    <row r="209" spans="2:16" s="52" customFormat="1" ht="11.25" customHeight="1">
      <c r="B209" s="51">
        <f>IF(B207=0,0,VLOOKUP(B207,'Employee Data'!$C$5:$G$45,5,0))</f>
        <v>0</v>
      </c>
      <c r="C209" s="171" t="str">
        <f>IF('Schedule Input'!J225&gt;0,'Schedule Input'!J225,"")</f>
        <v/>
      </c>
      <c r="D209" s="172"/>
      <c r="E209" s="171" t="str">
        <f>IF('Schedule Input'!K225&gt;0,'Schedule Input'!K225,"")</f>
        <v/>
      </c>
      <c r="F209" s="172"/>
      <c r="G209" s="171" t="str">
        <f>IF('Schedule Input'!L225&gt;0,'Schedule Input'!L225,"")</f>
        <v/>
      </c>
      <c r="H209" s="172"/>
      <c r="I209" s="171" t="str">
        <f>IF('Schedule Input'!M225&gt;0,'Schedule Input'!M225,"")</f>
        <v/>
      </c>
      <c r="J209" s="172"/>
      <c r="K209" s="171" t="str">
        <f>IF('Schedule Input'!N225&gt;0,'Schedule Input'!N225,"")</f>
        <v/>
      </c>
      <c r="L209" s="172"/>
      <c r="M209" s="171" t="str">
        <f>IF('Schedule Input'!O225&gt;0,'Schedule Input'!O225,"")</f>
        <v/>
      </c>
      <c r="N209" s="172"/>
      <c r="O209" s="171" t="str">
        <f>IF('Schedule Input'!P225&gt;0,'Schedule Input'!P225,"")</f>
        <v/>
      </c>
      <c r="P209" s="172"/>
    </row>
    <row r="210" spans="2:16" ht="15" customHeight="1">
      <c r="B210" s="112">
        <f>IF(B207=0,0,VLOOKUP(B207,'Employee Data'!$C$5:$H$54,6,0))</f>
        <v>0</v>
      </c>
      <c r="C210" s="30" t="s">
        <v>67</v>
      </c>
      <c r="D210" s="31" t="str">
        <f>IF('Schedule Input'!J224&gt;0,'Schedule Input'!J224,"")</f>
        <v/>
      </c>
      <c r="E210" s="30" t="s">
        <v>67</v>
      </c>
      <c r="F210" s="31" t="str">
        <f>IF('Schedule Input'!K224&gt;0,'Schedule Input'!K224,"")</f>
        <v/>
      </c>
      <c r="G210" s="30" t="s">
        <v>67</v>
      </c>
      <c r="H210" s="31" t="str">
        <f>IF('Schedule Input'!L224&gt;0,'Schedule Input'!L224,"")</f>
        <v/>
      </c>
      <c r="I210" s="30" t="s">
        <v>67</v>
      </c>
      <c r="J210" s="31" t="str">
        <f>IF('Schedule Input'!M224&gt;0,'Schedule Input'!M224,"")</f>
        <v/>
      </c>
      <c r="K210" s="30" t="s">
        <v>67</v>
      </c>
      <c r="L210" s="31" t="str">
        <f>IF('Schedule Input'!N224&gt;0,'Schedule Input'!N224,"")</f>
        <v/>
      </c>
      <c r="M210" s="30" t="s">
        <v>67</v>
      </c>
      <c r="N210" s="31" t="str">
        <f>IF('Schedule Input'!O224&gt;0,'Schedule Input'!O224,"")</f>
        <v/>
      </c>
      <c r="O210" s="30" t="s">
        <v>67</v>
      </c>
      <c r="P210" s="31" t="str">
        <f>IF('Schedule Input'!P224&gt;0,'Schedule Input'!P224,"")</f>
        <v/>
      </c>
    </row>
    <row r="211" spans="2:16" ht="2.1" customHeight="1">
      <c r="C211" s="28"/>
      <c r="D211" s="28"/>
      <c r="E211" s="28"/>
      <c r="F211" s="28"/>
      <c r="G211" s="28"/>
      <c r="H211" s="28"/>
      <c r="I211" s="28"/>
      <c r="J211" s="28"/>
      <c r="K211" s="28"/>
      <c r="L211" s="28"/>
      <c r="M211" s="28"/>
      <c r="N211" s="28"/>
      <c r="O211" s="28"/>
    </row>
    <row r="212" spans="2:16" ht="2.1" customHeight="1">
      <c r="C212" s="28"/>
      <c r="D212" s="28"/>
      <c r="E212" s="28"/>
      <c r="F212" s="28"/>
      <c r="G212" s="28"/>
      <c r="H212" s="28"/>
      <c r="I212" s="28"/>
      <c r="J212" s="28"/>
      <c r="K212" s="28"/>
      <c r="L212" s="28"/>
      <c r="M212" s="28"/>
      <c r="N212" s="28"/>
      <c r="O212" s="28"/>
    </row>
    <row r="213" spans="2:16" ht="2.1" customHeight="1">
      <c r="C213" s="28"/>
      <c r="D213" s="28"/>
      <c r="E213" s="28"/>
      <c r="F213" s="28"/>
      <c r="G213" s="28"/>
      <c r="H213" s="28"/>
      <c r="I213" s="28"/>
      <c r="J213" s="28"/>
      <c r="K213" s="28"/>
      <c r="L213" s="28"/>
      <c r="M213" s="28"/>
      <c r="N213" s="28"/>
      <c r="O213" s="28"/>
    </row>
    <row r="214" spans="2:16" ht="2.1" customHeight="1">
      <c r="C214" s="28"/>
      <c r="D214" s="28"/>
      <c r="E214" s="28"/>
      <c r="F214" s="28"/>
      <c r="G214" s="28"/>
      <c r="H214" s="28"/>
      <c r="I214" s="28"/>
      <c r="J214" s="28"/>
      <c r="K214" s="28"/>
      <c r="L214" s="28"/>
      <c r="M214" s="28"/>
      <c r="N214" s="28"/>
      <c r="O214" s="28"/>
    </row>
    <row r="215" spans="2:16" ht="15" customHeight="1">
      <c r="B215" s="169">
        <f>'Schedule Input'!E228</f>
        <v>0</v>
      </c>
      <c r="C215" s="173" t="str">
        <f>IF('Schedule Input'!J229&gt;0,'Schedule Input'!J229,"")</f>
        <v/>
      </c>
      <c r="D215" s="174"/>
      <c r="E215" s="173" t="str">
        <f>IF('Schedule Input'!K229&gt;0,'Schedule Input'!K229,"")</f>
        <v/>
      </c>
      <c r="F215" s="174"/>
      <c r="G215" s="173" t="str">
        <f>IF('Schedule Input'!L229&gt;0,'Schedule Input'!L229,"")</f>
        <v/>
      </c>
      <c r="H215" s="174"/>
      <c r="I215" s="173" t="str">
        <f>IF('Schedule Input'!M229&gt;0,'Schedule Input'!M229,"")</f>
        <v/>
      </c>
      <c r="J215" s="174"/>
      <c r="K215" s="173" t="str">
        <f>IF('Schedule Input'!N229&gt;0,'Schedule Input'!N229,"")</f>
        <v/>
      </c>
      <c r="L215" s="174"/>
      <c r="M215" s="173" t="str">
        <f>IF('Schedule Input'!O229&gt;0,'Schedule Input'!O229,"")</f>
        <v/>
      </c>
      <c r="N215" s="174"/>
      <c r="O215" s="173" t="str">
        <f>IF('Schedule Input'!P229&gt;0,'Schedule Input'!P229,"")</f>
        <v/>
      </c>
      <c r="P215" s="174"/>
    </row>
    <row r="216" spans="2:16" ht="15" customHeight="1">
      <c r="B216" s="170"/>
      <c r="C216" s="175" t="str">
        <f>IF('Schedule Input'!J230&gt;0,'Schedule Input'!J230,"")</f>
        <v/>
      </c>
      <c r="D216" s="176"/>
      <c r="E216" s="175" t="str">
        <f>IF('Schedule Input'!K230&gt;0,'Schedule Input'!K230,"")</f>
        <v/>
      </c>
      <c r="F216" s="176"/>
      <c r="G216" s="175" t="str">
        <f>IF('Schedule Input'!L230&gt;0,'Schedule Input'!L230,"")</f>
        <v/>
      </c>
      <c r="H216" s="176"/>
      <c r="I216" s="175" t="str">
        <f>IF('Schedule Input'!M230&gt;0,'Schedule Input'!M230,"")</f>
        <v/>
      </c>
      <c r="J216" s="176"/>
      <c r="K216" s="175" t="str">
        <f>IF('Schedule Input'!N230&gt;0,'Schedule Input'!N230,"")</f>
        <v/>
      </c>
      <c r="L216" s="176"/>
      <c r="M216" s="175" t="str">
        <f>IF('Schedule Input'!O230&gt;0,'Schedule Input'!O230,"")</f>
        <v/>
      </c>
      <c r="N216" s="176"/>
      <c r="O216" s="175" t="str">
        <f>IF('Schedule Input'!P230&gt;0,'Schedule Input'!P230,"")</f>
        <v/>
      </c>
      <c r="P216" s="176"/>
    </row>
    <row r="217" spans="2:16" s="52" customFormat="1" ht="11.25" customHeight="1">
      <c r="B217" s="51">
        <f>IF(B215=0,0,VLOOKUP(B215,'Employee Data'!$C$5:$G$45,5,0))</f>
        <v>0</v>
      </c>
      <c r="C217" s="171" t="str">
        <f>IF('Schedule Input'!J233&gt;0,'Schedule Input'!J233,"")</f>
        <v/>
      </c>
      <c r="D217" s="172"/>
      <c r="E217" s="171" t="str">
        <f>IF('Schedule Input'!K233&gt;0,'Schedule Input'!K233,"")</f>
        <v/>
      </c>
      <c r="F217" s="172"/>
      <c r="G217" s="171" t="str">
        <f>IF('Schedule Input'!L233&gt;0,'Schedule Input'!L233,"")</f>
        <v/>
      </c>
      <c r="H217" s="172"/>
      <c r="I217" s="171" t="str">
        <f>IF('Schedule Input'!M233&gt;0,'Schedule Input'!M233,"")</f>
        <v/>
      </c>
      <c r="J217" s="172"/>
      <c r="K217" s="171" t="str">
        <f>IF('Schedule Input'!N233&gt;0,'Schedule Input'!N233,"")</f>
        <v/>
      </c>
      <c r="L217" s="172"/>
      <c r="M217" s="171" t="str">
        <f>IF('Schedule Input'!O233&gt;0,'Schedule Input'!O233,"")</f>
        <v/>
      </c>
      <c r="N217" s="172"/>
      <c r="O217" s="171" t="str">
        <f>IF('Schedule Input'!P233&gt;0,'Schedule Input'!P233,"")</f>
        <v/>
      </c>
      <c r="P217" s="172"/>
    </row>
    <row r="218" spans="2:16" ht="15" customHeight="1">
      <c r="B218" s="112">
        <f>IF(B215=0,0,VLOOKUP(B215,'Employee Data'!$C$5:$H$54,6,0))</f>
        <v>0</v>
      </c>
      <c r="C218" s="30" t="s">
        <v>67</v>
      </c>
      <c r="D218" s="31" t="str">
        <f>IF('Schedule Input'!J232&gt;0,'Schedule Input'!J232,"")</f>
        <v/>
      </c>
      <c r="E218" s="30" t="s">
        <v>67</v>
      </c>
      <c r="F218" s="31" t="str">
        <f>IF('Schedule Input'!K232&gt;0,'Schedule Input'!K232,"")</f>
        <v/>
      </c>
      <c r="G218" s="30" t="s">
        <v>67</v>
      </c>
      <c r="H218" s="31" t="str">
        <f>IF('Schedule Input'!L232&gt;0,'Schedule Input'!L232,"")</f>
        <v/>
      </c>
      <c r="I218" s="30" t="s">
        <v>67</v>
      </c>
      <c r="J218" s="31" t="str">
        <f>IF('Schedule Input'!M232&gt;0,'Schedule Input'!M232,"")</f>
        <v/>
      </c>
      <c r="K218" s="30" t="s">
        <v>67</v>
      </c>
      <c r="L218" s="31" t="str">
        <f>IF('Schedule Input'!N232&gt;0,'Schedule Input'!N232,"")</f>
        <v/>
      </c>
      <c r="M218" s="30" t="s">
        <v>67</v>
      </c>
      <c r="N218" s="31" t="str">
        <f>IF('Schedule Input'!O232&gt;0,'Schedule Input'!O232,"")</f>
        <v/>
      </c>
      <c r="O218" s="30" t="s">
        <v>67</v>
      </c>
      <c r="P218" s="31" t="str">
        <f>IF('Schedule Input'!P232&gt;0,'Schedule Input'!P232,"")</f>
        <v/>
      </c>
    </row>
    <row r="219" spans="2:16" ht="2.1" customHeight="1">
      <c r="C219" s="28"/>
      <c r="D219" s="28"/>
      <c r="E219" s="28"/>
      <c r="F219" s="28"/>
      <c r="G219" s="28"/>
      <c r="H219" s="28"/>
      <c r="I219" s="28"/>
      <c r="J219" s="28"/>
      <c r="K219" s="28"/>
      <c r="L219" s="28"/>
      <c r="M219" s="28"/>
      <c r="N219" s="28"/>
      <c r="O219" s="28"/>
    </row>
    <row r="220" spans="2:16" ht="2.1" customHeight="1">
      <c r="C220" s="28"/>
      <c r="D220" s="28"/>
      <c r="E220" s="28"/>
      <c r="F220" s="28"/>
      <c r="G220" s="28"/>
      <c r="H220" s="28"/>
      <c r="I220" s="28"/>
      <c r="J220" s="28"/>
      <c r="K220" s="28"/>
      <c r="L220" s="28"/>
      <c r="M220" s="28"/>
      <c r="N220" s="28"/>
      <c r="O220" s="28"/>
    </row>
    <row r="221" spans="2:16" ht="2.1" customHeight="1">
      <c r="C221" s="28"/>
      <c r="D221" s="28"/>
      <c r="E221" s="28"/>
      <c r="F221" s="28"/>
      <c r="G221" s="28"/>
      <c r="H221" s="28"/>
      <c r="I221" s="28"/>
      <c r="J221" s="28"/>
      <c r="K221" s="28"/>
      <c r="L221" s="28"/>
      <c r="M221" s="28"/>
      <c r="N221" s="28"/>
      <c r="O221" s="28"/>
    </row>
    <row r="222" spans="2:16" ht="2.1" customHeight="1">
      <c r="C222" s="28"/>
      <c r="D222" s="28"/>
      <c r="E222" s="28"/>
      <c r="F222" s="28"/>
      <c r="G222" s="28"/>
      <c r="H222" s="28"/>
      <c r="I222" s="28"/>
      <c r="J222" s="28"/>
      <c r="K222" s="28"/>
      <c r="L222" s="28"/>
      <c r="M222" s="28"/>
      <c r="N222" s="28"/>
      <c r="O222" s="28"/>
    </row>
    <row r="223" spans="2:16" ht="15" customHeight="1">
      <c r="B223" s="169">
        <f>'Schedule Input'!E236</f>
        <v>0</v>
      </c>
      <c r="C223" s="173" t="str">
        <f>IF('Schedule Input'!J237&gt;0,'Schedule Input'!J237,"")</f>
        <v/>
      </c>
      <c r="D223" s="174"/>
      <c r="E223" s="173" t="str">
        <f>IF('Schedule Input'!K237&gt;0,'Schedule Input'!K237,"")</f>
        <v/>
      </c>
      <c r="F223" s="174"/>
      <c r="G223" s="173" t="str">
        <f>IF('Schedule Input'!L237&gt;0,'Schedule Input'!L237,"")</f>
        <v/>
      </c>
      <c r="H223" s="174"/>
      <c r="I223" s="173" t="str">
        <f>IF('Schedule Input'!M237&gt;0,'Schedule Input'!M237,"")</f>
        <v/>
      </c>
      <c r="J223" s="174"/>
      <c r="K223" s="173" t="str">
        <f>IF('Schedule Input'!N237&gt;0,'Schedule Input'!N237,"")</f>
        <v/>
      </c>
      <c r="L223" s="174"/>
      <c r="M223" s="173" t="str">
        <f>IF('Schedule Input'!O237&gt;0,'Schedule Input'!O237,"")</f>
        <v/>
      </c>
      <c r="N223" s="174"/>
      <c r="O223" s="173" t="str">
        <f>IF('Schedule Input'!P237&gt;0,'Schedule Input'!P237,"")</f>
        <v/>
      </c>
      <c r="P223" s="174"/>
    </row>
    <row r="224" spans="2:16" ht="15" customHeight="1">
      <c r="B224" s="170"/>
      <c r="C224" s="175" t="str">
        <f>IF('Schedule Input'!J238&gt;0,'Schedule Input'!J238,"")</f>
        <v/>
      </c>
      <c r="D224" s="176"/>
      <c r="E224" s="175" t="str">
        <f>IF('Schedule Input'!K238&gt;0,'Schedule Input'!K238,"")</f>
        <v/>
      </c>
      <c r="F224" s="176"/>
      <c r="G224" s="175" t="str">
        <f>IF('Schedule Input'!L238&gt;0,'Schedule Input'!L238,"")</f>
        <v/>
      </c>
      <c r="H224" s="176"/>
      <c r="I224" s="175" t="str">
        <f>IF('Schedule Input'!M238&gt;0,'Schedule Input'!M238,"")</f>
        <v/>
      </c>
      <c r="J224" s="176"/>
      <c r="K224" s="175" t="str">
        <f>IF('Schedule Input'!N238&gt;0,'Schedule Input'!N238,"")</f>
        <v/>
      </c>
      <c r="L224" s="176"/>
      <c r="M224" s="175" t="str">
        <f>IF('Schedule Input'!O238&gt;0,'Schedule Input'!O238,"")</f>
        <v/>
      </c>
      <c r="N224" s="176"/>
      <c r="O224" s="175" t="str">
        <f>IF('Schedule Input'!P238&gt;0,'Schedule Input'!P238,"")</f>
        <v/>
      </c>
      <c r="P224" s="176"/>
    </row>
    <row r="225" spans="2:16" s="52" customFormat="1" ht="11.25" customHeight="1">
      <c r="B225" s="51">
        <f>IF(B223=0,0,VLOOKUP(B223,'Employee Data'!$C$5:$G$45,5,0))</f>
        <v>0</v>
      </c>
      <c r="C225" s="171" t="str">
        <f>IF('Schedule Input'!J241&gt;0,'Schedule Input'!J241,"")</f>
        <v/>
      </c>
      <c r="D225" s="172"/>
      <c r="E225" s="171" t="str">
        <f>IF('Schedule Input'!K241&gt;0,'Schedule Input'!K241,"")</f>
        <v/>
      </c>
      <c r="F225" s="172"/>
      <c r="G225" s="171" t="str">
        <f>IF('Schedule Input'!L241&gt;0,'Schedule Input'!L241,"")</f>
        <v/>
      </c>
      <c r="H225" s="172"/>
      <c r="I225" s="171" t="str">
        <f>IF('Schedule Input'!M241&gt;0,'Schedule Input'!M241,"")</f>
        <v/>
      </c>
      <c r="J225" s="172"/>
      <c r="K225" s="171" t="str">
        <f>IF('Schedule Input'!N241&gt;0,'Schedule Input'!N241,"")</f>
        <v/>
      </c>
      <c r="L225" s="172"/>
      <c r="M225" s="171" t="str">
        <f>IF('Schedule Input'!O241&gt;0,'Schedule Input'!O241,"")</f>
        <v/>
      </c>
      <c r="N225" s="172"/>
      <c r="O225" s="171" t="str">
        <f>IF('Schedule Input'!P241&gt;0,'Schedule Input'!P241,"")</f>
        <v/>
      </c>
      <c r="P225" s="172"/>
    </row>
    <row r="226" spans="2:16" ht="15" customHeight="1">
      <c r="B226" s="112">
        <f>IF(B223=0,0,VLOOKUP(B223,'Employee Data'!$C$5:$H$54,6,0))</f>
        <v>0</v>
      </c>
      <c r="C226" s="30" t="s">
        <v>67</v>
      </c>
      <c r="D226" s="31" t="str">
        <f>IF('Schedule Input'!J240&gt;0,'Schedule Input'!J240,"")</f>
        <v/>
      </c>
      <c r="E226" s="30" t="s">
        <v>67</v>
      </c>
      <c r="F226" s="31" t="str">
        <f>IF('Schedule Input'!K240&gt;0,'Schedule Input'!K240,"")</f>
        <v/>
      </c>
      <c r="G226" s="30" t="s">
        <v>67</v>
      </c>
      <c r="H226" s="31" t="str">
        <f>IF('Schedule Input'!L240&gt;0,'Schedule Input'!L240,"")</f>
        <v/>
      </c>
      <c r="I226" s="30" t="s">
        <v>67</v>
      </c>
      <c r="J226" s="31" t="str">
        <f>IF('Schedule Input'!M240&gt;0,'Schedule Input'!M240,"")</f>
        <v/>
      </c>
      <c r="K226" s="30" t="s">
        <v>67</v>
      </c>
      <c r="L226" s="31" t="str">
        <f>IF('Schedule Input'!N240&gt;0,'Schedule Input'!N240,"")</f>
        <v/>
      </c>
      <c r="M226" s="30" t="s">
        <v>67</v>
      </c>
      <c r="N226" s="31" t="str">
        <f>IF('Schedule Input'!O240&gt;0,'Schedule Input'!O240,"")</f>
        <v/>
      </c>
      <c r="O226" s="30" t="s">
        <v>67</v>
      </c>
      <c r="P226" s="31" t="str">
        <f>IF('Schedule Input'!P240&gt;0,'Schedule Input'!P240,"")</f>
        <v/>
      </c>
    </row>
    <row r="227" spans="2:16" ht="2.1" customHeight="1">
      <c r="C227" s="28"/>
      <c r="D227" s="28"/>
      <c r="E227" s="28"/>
      <c r="F227" s="28"/>
      <c r="G227" s="28"/>
      <c r="H227" s="28"/>
      <c r="I227" s="28"/>
      <c r="J227" s="28"/>
      <c r="K227" s="28"/>
      <c r="L227" s="28"/>
      <c r="M227" s="28"/>
      <c r="N227" s="28"/>
      <c r="O227" s="28"/>
    </row>
    <row r="228" spans="2:16" ht="2.1" customHeight="1">
      <c r="C228" s="28"/>
      <c r="D228" s="28"/>
      <c r="E228" s="28"/>
      <c r="F228" s="28"/>
      <c r="G228" s="28"/>
      <c r="H228" s="28"/>
      <c r="I228" s="28"/>
      <c r="J228" s="28"/>
      <c r="K228" s="28"/>
      <c r="L228" s="28"/>
      <c r="M228" s="28"/>
      <c r="N228" s="28"/>
      <c r="O228" s="28"/>
    </row>
    <row r="229" spans="2:16" ht="2.1" customHeight="1">
      <c r="C229" s="28"/>
      <c r="D229" s="28"/>
      <c r="E229" s="28"/>
      <c r="F229" s="28"/>
      <c r="G229" s="28"/>
      <c r="H229" s="28"/>
      <c r="I229" s="28"/>
      <c r="J229" s="28"/>
      <c r="K229" s="28"/>
      <c r="L229" s="28"/>
      <c r="M229" s="28"/>
      <c r="N229" s="28"/>
      <c r="O229" s="28"/>
    </row>
    <row r="230" spans="2:16" ht="2.1" customHeight="1">
      <c r="C230" s="28"/>
      <c r="D230" s="28"/>
      <c r="E230" s="28"/>
      <c r="F230" s="28"/>
      <c r="G230" s="28"/>
      <c r="H230" s="28"/>
      <c r="I230" s="28"/>
      <c r="J230" s="28"/>
      <c r="K230" s="28"/>
      <c r="L230" s="28"/>
      <c r="M230" s="28"/>
      <c r="N230" s="28"/>
      <c r="O230" s="28"/>
    </row>
    <row r="231" spans="2:16" ht="15" customHeight="1">
      <c r="B231" s="169">
        <f>'Schedule Input'!E244</f>
        <v>0</v>
      </c>
      <c r="C231" s="173" t="str">
        <f>IF('Schedule Input'!J245&gt;0,'Schedule Input'!J245,"")</f>
        <v/>
      </c>
      <c r="D231" s="174"/>
      <c r="E231" s="173" t="str">
        <f>IF('Schedule Input'!K245&gt;0,'Schedule Input'!K245,"")</f>
        <v/>
      </c>
      <c r="F231" s="174"/>
      <c r="G231" s="173" t="str">
        <f>IF('Schedule Input'!L245&gt;0,'Schedule Input'!L245,"")</f>
        <v/>
      </c>
      <c r="H231" s="174"/>
      <c r="I231" s="173" t="str">
        <f>IF('Schedule Input'!M245&gt;0,'Schedule Input'!M245,"")</f>
        <v/>
      </c>
      <c r="J231" s="174"/>
      <c r="K231" s="173" t="str">
        <f>IF('Schedule Input'!N245&gt;0,'Schedule Input'!N245,"")</f>
        <v/>
      </c>
      <c r="L231" s="174"/>
      <c r="M231" s="173" t="str">
        <f>IF('Schedule Input'!O245&gt;0,'Schedule Input'!O245,"")</f>
        <v/>
      </c>
      <c r="N231" s="174"/>
      <c r="O231" s="173" t="str">
        <f>IF('Schedule Input'!P245&gt;0,'Schedule Input'!P245,"")</f>
        <v/>
      </c>
      <c r="P231" s="174"/>
    </row>
    <row r="232" spans="2:16" ht="15" customHeight="1">
      <c r="B232" s="170"/>
      <c r="C232" s="175" t="str">
        <f>IF('Schedule Input'!J246&gt;0,'Schedule Input'!J246,"")</f>
        <v/>
      </c>
      <c r="D232" s="176"/>
      <c r="E232" s="175" t="str">
        <f>IF('Schedule Input'!K246&gt;0,'Schedule Input'!K246,"")</f>
        <v/>
      </c>
      <c r="F232" s="176"/>
      <c r="G232" s="175" t="str">
        <f>IF('Schedule Input'!L246&gt;0,'Schedule Input'!L246,"")</f>
        <v/>
      </c>
      <c r="H232" s="176"/>
      <c r="I232" s="175" t="str">
        <f>IF('Schedule Input'!M246&gt;0,'Schedule Input'!M246,"")</f>
        <v/>
      </c>
      <c r="J232" s="176"/>
      <c r="K232" s="175" t="str">
        <f>IF('Schedule Input'!N246&gt;0,'Schedule Input'!N246,"")</f>
        <v/>
      </c>
      <c r="L232" s="176"/>
      <c r="M232" s="175" t="str">
        <f>IF('Schedule Input'!O246&gt;0,'Schedule Input'!O246,"")</f>
        <v/>
      </c>
      <c r="N232" s="176"/>
      <c r="O232" s="175" t="str">
        <f>IF('Schedule Input'!P246&gt;0,'Schedule Input'!P246,"")</f>
        <v/>
      </c>
      <c r="P232" s="176"/>
    </row>
    <row r="233" spans="2:16" s="52" customFormat="1" ht="11.25" customHeight="1">
      <c r="B233" s="51">
        <f>IF(B231=0,0,VLOOKUP(B231,'Employee Data'!$C$5:$G$45,5,0))</f>
        <v>0</v>
      </c>
      <c r="C233" s="171" t="str">
        <f>IF('Schedule Input'!J249&gt;0,'Schedule Input'!J249,"")</f>
        <v/>
      </c>
      <c r="D233" s="172"/>
      <c r="E233" s="171" t="str">
        <f>IF('Schedule Input'!K249&gt;0,'Schedule Input'!K249,"")</f>
        <v/>
      </c>
      <c r="F233" s="172"/>
      <c r="G233" s="171" t="str">
        <f>IF('Schedule Input'!L249&gt;0,'Schedule Input'!L249,"")</f>
        <v/>
      </c>
      <c r="H233" s="172"/>
      <c r="I233" s="171" t="str">
        <f>IF('Schedule Input'!M249&gt;0,'Schedule Input'!M249,"")</f>
        <v/>
      </c>
      <c r="J233" s="172"/>
      <c r="K233" s="171" t="str">
        <f>IF('Schedule Input'!N249&gt;0,'Schedule Input'!N249,"")</f>
        <v/>
      </c>
      <c r="L233" s="172"/>
      <c r="M233" s="171" t="str">
        <f>IF('Schedule Input'!O249&gt;0,'Schedule Input'!O249,"")</f>
        <v/>
      </c>
      <c r="N233" s="172"/>
      <c r="O233" s="171" t="str">
        <f>IF('Schedule Input'!P249&gt;0,'Schedule Input'!P249,"")</f>
        <v/>
      </c>
      <c r="P233" s="172"/>
    </row>
    <row r="234" spans="2:16" ht="15" customHeight="1">
      <c r="B234" s="112">
        <f>IF(B231=0,0,VLOOKUP(B231,'Employee Data'!$C$5:$H$54,6,0))</f>
        <v>0</v>
      </c>
      <c r="C234" s="30" t="s">
        <v>67</v>
      </c>
      <c r="D234" s="31" t="str">
        <f>IF('Schedule Input'!J248&gt;0,'Schedule Input'!J248,"")</f>
        <v/>
      </c>
      <c r="E234" s="30" t="s">
        <v>67</v>
      </c>
      <c r="F234" s="31" t="str">
        <f>IF('Schedule Input'!K248&gt;0,'Schedule Input'!K248,"")</f>
        <v/>
      </c>
      <c r="G234" s="30" t="s">
        <v>67</v>
      </c>
      <c r="H234" s="31" t="str">
        <f>IF('Schedule Input'!L248&gt;0,'Schedule Input'!L248,"")</f>
        <v/>
      </c>
      <c r="I234" s="30" t="s">
        <v>67</v>
      </c>
      <c r="J234" s="31" t="str">
        <f>IF('Schedule Input'!M248&gt;0,'Schedule Input'!M248,"")</f>
        <v/>
      </c>
      <c r="K234" s="30" t="s">
        <v>67</v>
      </c>
      <c r="L234" s="31" t="str">
        <f>IF('Schedule Input'!N248&gt;0,'Schedule Input'!N248,"")</f>
        <v/>
      </c>
      <c r="M234" s="30" t="s">
        <v>67</v>
      </c>
      <c r="N234" s="31" t="str">
        <f>IF('Schedule Input'!O248&gt;0,'Schedule Input'!O248,"")</f>
        <v/>
      </c>
      <c r="O234" s="30" t="s">
        <v>67</v>
      </c>
      <c r="P234" s="31" t="str">
        <f>IF('Schedule Input'!P248&gt;0,'Schedule Input'!P248,"")</f>
        <v/>
      </c>
    </row>
    <row r="235" spans="2:16" ht="2.1" customHeight="1">
      <c r="C235" s="28"/>
      <c r="D235" s="28"/>
      <c r="E235" s="28"/>
      <c r="F235" s="28"/>
      <c r="G235" s="28"/>
      <c r="H235" s="28"/>
      <c r="I235" s="28"/>
      <c r="J235" s="28"/>
      <c r="K235" s="28"/>
      <c r="L235" s="28"/>
      <c r="M235" s="28"/>
      <c r="N235" s="28"/>
      <c r="O235" s="28"/>
    </row>
    <row r="236" spans="2:16" ht="2.1" customHeight="1">
      <c r="C236" s="28"/>
      <c r="D236" s="28"/>
      <c r="E236" s="28"/>
      <c r="F236" s="28"/>
      <c r="G236" s="28"/>
      <c r="H236" s="28"/>
      <c r="I236" s="28"/>
      <c r="J236" s="28"/>
      <c r="K236" s="28"/>
      <c r="L236" s="28"/>
      <c r="M236" s="28"/>
      <c r="N236" s="28"/>
      <c r="O236" s="28"/>
    </row>
    <row r="237" spans="2:16" ht="2.1" customHeight="1">
      <c r="C237" s="28"/>
      <c r="D237" s="28"/>
      <c r="E237" s="28"/>
      <c r="F237" s="28"/>
      <c r="G237" s="28"/>
      <c r="H237" s="28"/>
      <c r="I237" s="28"/>
      <c r="J237" s="28"/>
      <c r="K237" s="28"/>
      <c r="L237" s="28"/>
      <c r="M237" s="28"/>
      <c r="N237" s="28"/>
      <c r="O237" s="28"/>
    </row>
    <row r="238" spans="2:16" ht="2.1" customHeight="1">
      <c r="C238" s="28"/>
      <c r="D238" s="28"/>
      <c r="E238" s="28"/>
      <c r="F238" s="28"/>
      <c r="G238" s="28"/>
      <c r="H238" s="28"/>
      <c r="I238" s="28"/>
      <c r="J238" s="28"/>
      <c r="K238" s="28"/>
      <c r="L238" s="28"/>
      <c r="M238" s="28"/>
      <c r="N238" s="28"/>
      <c r="O238" s="28"/>
    </row>
    <row r="239" spans="2:16" ht="15" customHeight="1">
      <c r="B239" s="169">
        <f>'Schedule Input'!E252</f>
        <v>0</v>
      </c>
      <c r="C239" s="173" t="str">
        <f>IF('Schedule Input'!J253&gt;0,'Schedule Input'!J253,"")</f>
        <v/>
      </c>
      <c r="D239" s="174"/>
      <c r="E239" s="173" t="str">
        <f>IF('Schedule Input'!K253&gt;0,'Schedule Input'!K253,"")</f>
        <v/>
      </c>
      <c r="F239" s="174"/>
      <c r="G239" s="173" t="str">
        <f>IF('Schedule Input'!L253&gt;0,'Schedule Input'!L253,"")</f>
        <v/>
      </c>
      <c r="H239" s="174"/>
      <c r="I239" s="173" t="str">
        <f>IF('Schedule Input'!M253&gt;0,'Schedule Input'!M253,"")</f>
        <v/>
      </c>
      <c r="J239" s="174"/>
      <c r="K239" s="173" t="str">
        <f>IF('Schedule Input'!N253&gt;0,'Schedule Input'!N253,"")</f>
        <v/>
      </c>
      <c r="L239" s="174"/>
      <c r="M239" s="173" t="str">
        <f>IF('Schedule Input'!O253&gt;0,'Schedule Input'!O253,"")</f>
        <v/>
      </c>
      <c r="N239" s="174"/>
      <c r="O239" s="173" t="str">
        <f>IF('Schedule Input'!P253&gt;0,'Schedule Input'!P253,"")</f>
        <v/>
      </c>
      <c r="P239" s="174"/>
    </row>
    <row r="240" spans="2:16" ht="15" customHeight="1">
      <c r="B240" s="170"/>
      <c r="C240" s="175" t="str">
        <f>IF('Schedule Input'!J254&gt;0,'Schedule Input'!J254,"")</f>
        <v/>
      </c>
      <c r="D240" s="176"/>
      <c r="E240" s="175" t="str">
        <f>IF('Schedule Input'!K254&gt;0,'Schedule Input'!K254,"")</f>
        <v/>
      </c>
      <c r="F240" s="176"/>
      <c r="G240" s="175" t="str">
        <f>IF('Schedule Input'!L254&gt;0,'Schedule Input'!L254,"")</f>
        <v/>
      </c>
      <c r="H240" s="176"/>
      <c r="I240" s="175" t="str">
        <f>IF('Schedule Input'!M254&gt;0,'Schedule Input'!M254,"")</f>
        <v/>
      </c>
      <c r="J240" s="176"/>
      <c r="K240" s="175" t="str">
        <f>IF('Schedule Input'!N254&gt;0,'Schedule Input'!N254,"")</f>
        <v/>
      </c>
      <c r="L240" s="176"/>
      <c r="M240" s="175" t="str">
        <f>IF('Schedule Input'!O254&gt;0,'Schedule Input'!O254,"")</f>
        <v/>
      </c>
      <c r="N240" s="176"/>
      <c r="O240" s="175" t="str">
        <f>IF('Schedule Input'!P254&gt;0,'Schedule Input'!P254,"")</f>
        <v/>
      </c>
      <c r="P240" s="176"/>
    </row>
    <row r="241" spans="2:16" s="52" customFormat="1" ht="11.25" customHeight="1">
      <c r="B241" s="51">
        <f>IF(B239=0,0,VLOOKUP(B239,'Employee Data'!$C$5:$G$45,5,0))</f>
        <v>0</v>
      </c>
      <c r="C241" s="171" t="str">
        <f>IF('Schedule Input'!J257&gt;0,'Schedule Input'!J257,"")</f>
        <v/>
      </c>
      <c r="D241" s="172"/>
      <c r="E241" s="171" t="str">
        <f>IF('Schedule Input'!K257&gt;0,'Schedule Input'!K257,"")</f>
        <v/>
      </c>
      <c r="F241" s="172"/>
      <c r="G241" s="171" t="str">
        <f>IF('Schedule Input'!L257&gt;0,'Schedule Input'!L257,"")</f>
        <v/>
      </c>
      <c r="H241" s="172"/>
      <c r="I241" s="171" t="str">
        <f>IF('Schedule Input'!M257&gt;0,'Schedule Input'!M257,"")</f>
        <v/>
      </c>
      <c r="J241" s="172"/>
      <c r="K241" s="171" t="str">
        <f>IF('Schedule Input'!N257&gt;0,'Schedule Input'!N257,"")</f>
        <v/>
      </c>
      <c r="L241" s="172"/>
      <c r="M241" s="171" t="str">
        <f>IF('Schedule Input'!O257&gt;0,'Schedule Input'!O257,"")</f>
        <v/>
      </c>
      <c r="N241" s="172"/>
      <c r="O241" s="171" t="str">
        <f>IF('Schedule Input'!P257&gt;0,'Schedule Input'!P257,"")</f>
        <v/>
      </c>
      <c r="P241" s="172"/>
    </row>
    <row r="242" spans="2:16" ht="15" customHeight="1">
      <c r="B242" s="112">
        <f>IF(B239=0,0,VLOOKUP(B239,'Employee Data'!$C$5:$H$54,6,0))</f>
        <v>0</v>
      </c>
      <c r="C242" s="30" t="s">
        <v>67</v>
      </c>
      <c r="D242" s="31" t="str">
        <f>IF('Schedule Input'!J256&gt;0,'Schedule Input'!J256,"")</f>
        <v/>
      </c>
      <c r="E242" s="30" t="s">
        <v>67</v>
      </c>
      <c r="F242" s="31" t="str">
        <f>IF('Schedule Input'!K256&gt;0,'Schedule Input'!K256,"")</f>
        <v/>
      </c>
      <c r="G242" s="30" t="s">
        <v>67</v>
      </c>
      <c r="H242" s="31" t="str">
        <f>IF('Schedule Input'!L256&gt;0,'Schedule Input'!L256,"")</f>
        <v/>
      </c>
      <c r="I242" s="30" t="s">
        <v>67</v>
      </c>
      <c r="J242" s="31" t="str">
        <f>IF('Schedule Input'!M256&gt;0,'Schedule Input'!M256,"")</f>
        <v/>
      </c>
      <c r="K242" s="30" t="s">
        <v>67</v>
      </c>
      <c r="L242" s="31" t="str">
        <f>IF('Schedule Input'!N256&gt;0,'Schedule Input'!N256,"")</f>
        <v/>
      </c>
      <c r="M242" s="30" t="s">
        <v>67</v>
      </c>
      <c r="N242" s="31" t="str">
        <f>IF('Schedule Input'!O256&gt;0,'Schedule Input'!O256,"")</f>
        <v/>
      </c>
      <c r="O242" s="30" t="s">
        <v>67</v>
      </c>
      <c r="P242" s="31" t="str">
        <f>IF('Schedule Input'!P256&gt;0,'Schedule Input'!P256,"")</f>
        <v/>
      </c>
    </row>
    <row r="243" spans="2:16" ht="2.1" customHeight="1">
      <c r="C243" s="28"/>
      <c r="D243" s="28"/>
      <c r="E243" s="28"/>
      <c r="F243" s="28"/>
      <c r="G243" s="28"/>
      <c r="H243" s="28"/>
      <c r="I243" s="28"/>
      <c r="J243" s="28"/>
      <c r="K243" s="28"/>
      <c r="L243" s="28"/>
      <c r="M243" s="28"/>
      <c r="N243" s="28"/>
      <c r="O243" s="28"/>
    </row>
    <row r="244" spans="2:16" ht="2.1" customHeight="1">
      <c r="C244" s="28"/>
      <c r="D244" s="28"/>
      <c r="E244" s="28"/>
      <c r="F244" s="28"/>
      <c r="G244" s="28"/>
      <c r="H244" s="28"/>
      <c r="I244" s="28"/>
      <c r="J244" s="28"/>
      <c r="K244" s="28"/>
      <c r="L244" s="28"/>
      <c r="M244" s="28"/>
      <c r="N244" s="28"/>
      <c r="O244" s="28"/>
    </row>
    <row r="245" spans="2:16" ht="2.1" customHeight="1">
      <c r="C245" s="28"/>
      <c r="D245" s="28"/>
      <c r="E245" s="28"/>
      <c r="F245" s="28"/>
      <c r="G245" s="28"/>
      <c r="H245" s="28"/>
      <c r="I245" s="28"/>
      <c r="J245" s="28"/>
      <c r="K245" s="28"/>
      <c r="L245" s="28"/>
      <c r="M245" s="28"/>
      <c r="N245" s="28"/>
      <c r="O245" s="28"/>
    </row>
    <row r="246" spans="2:16" ht="2.1" customHeight="1">
      <c r="C246" s="28"/>
      <c r="D246" s="28"/>
      <c r="E246" s="28"/>
      <c r="F246" s="28"/>
      <c r="G246" s="28"/>
      <c r="H246" s="28"/>
      <c r="I246" s="28"/>
      <c r="J246" s="28"/>
      <c r="K246" s="28"/>
      <c r="L246" s="28"/>
      <c r="M246" s="28"/>
      <c r="N246" s="28"/>
      <c r="O246" s="28"/>
    </row>
    <row r="247" spans="2:16" ht="15" customHeight="1">
      <c r="B247" s="169">
        <f>'Schedule Input'!E260</f>
        <v>0</v>
      </c>
      <c r="C247" s="173" t="str">
        <f>IF('Schedule Input'!J261&gt;0,'Schedule Input'!J261,"")</f>
        <v/>
      </c>
      <c r="D247" s="174"/>
      <c r="E247" s="173" t="str">
        <f>IF('Schedule Input'!K261&gt;0,'Schedule Input'!K261,"")</f>
        <v/>
      </c>
      <c r="F247" s="174"/>
      <c r="G247" s="173" t="str">
        <f>IF('Schedule Input'!L261&gt;0,'Schedule Input'!L261,"")</f>
        <v/>
      </c>
      <c r="H247" s="174"/>
      <c r="I247" s="173" t="str">
        <f>IF('Schedule Input'!M261&gt;0,'Schedule Input'!M261,"")</f>
        <v/>
      </c>
      <c r="J247" s="174"/>
      <c r="K247" s="173" t="str">
        <f>IF('Schedule Input'!N261&gt;0,'Schedule Input'!N261,"")</f>
        <v/>
      </c>
      <c r="L247" s="174"/>
      <c r="M247" s="173" t="str">
        <f>IF('Schedule Input'!O261&gt;0,'Schedule Input'!O261,"")</f>
        <v/>
      </c>
      <c r="N247" s="174"/>
      <c r="O247" s="173" t="str">
        <f>IF('Schedule Input'!P261&gt;0,'Schedule Input'!P261,"")</f>
        <v/>
      </c>
      <c r="P247" s="174"/>
    </row>
    <row r="248" spans="2:16" ht="15" customHeight="1">
      <c r="B248" s="170"/>
      <c r="C248" s="175" t="str">
        <f>IF('Schedule Input'!J262&gt;0,'Schedule Input'!J262,"")</f>
        <v/>
      </c>
      <c r="D248" s="176"/>
      <c r="E248" s="175" t="str">
        <f>IF('Schedule Input'!K262&gt;0,'Schedule Input'!K262,"")</f>
        <v/>
      </c>
      <c r="F248" s="176"/>
      <c r="G248" s="175" t="str">
        <f>IF('Schedule Input'!L262&gt;0,'Schedule Input'!L262,"")</f>
        <v/>
      </c>
      <c r="H248" s="176"/>
      <c r="I248" s="175" t="str">
        <f>IF('Schedule Input'!M262&gt;0,'Schedule Input'!M262,"")</f>
        <v/>
      </c>
      <c r="J248" s="176"/>
      <c r="K248" s="175" t="str">
        <f>IF('Schedule Input'!N262&gt;0,'Schedule Input'!N262,"")</f>
        <v/>
      </c>
      <c r="L248" s="176"/>
      <c r="M248" s="175" t="str">
        <f>IF('Schedule Input'!O262&gt;0,'Schedule Input'!O262,"")</f>
        <v/>
      </c>
      <c r="N248" s="176"/>
      <c r="O248" s="175" t="str">
        <f>IF('Schedule Input'!P262&gt;0,'Schedule Input'!P262,"")</f>
        <v/>
      </c>
      <c r="P248" s="176"/>
    </row>
    <row r="249" spans="2:16" s="52" customFormat="1" ht="11.25" customHeight="1">
      <c r="B249" s="51">
        <f>IF(B247=0,0,VLOOKUP(B247,'Employee Data'!$C$5:$G$45,5,0))</f>
        <v>0</v>
      </c>
      <c r="C249" s="171" t="str">
        <f>IF('Schedule Input'!J265&gt;0,'Schedule Input'!J265,"")</f>
        <v/>
      </c>
      <c r="D249" s="172"/>
      <c r="E249" s="171" t="str">
        <f>IF('Schedule Input'!K265&gt;0,'Schedule Input'!K265,"")</f>
        <v/>
      </c>
      <c r="F249" s="172"/>
      <c r="G249" s="171" t="str">
        <f>IF('Schedule Input'!L265&gt;0,'Schedule Input'!L265,"")</f>
        <v/>
      </c>
      <c r="H249" s="172"/>
      <c r="I249" s="171" t="str">
        <f>IF('Schedule Input'!M265&gt;0,'Schedule Input'!M265,"")</f>
        <v/>
      </c>
      <c r="J249" s="172"/>
      <c r="K249" s="171" t="str">
        <f>IF('Schedule Input'!N265&gt;0,'Schedule Input'!N265,"")</f>
        <v/>
      </c>
      <c r="L249" s="172"/>
      <c r="M249" s="171" t="str">
        <f>IF('Schedule Input'!O265&gt;0,'Schedule Input'!O265,"")</f>
        <v/>
      </c>
      <c r="N249" s="172"/>
      <c r="O249" s="171" t="str">
        <f>IF('Schedule Input'!P265&gt;0,'Schedule Input'!P265,"")</f>
        <v/>
      </c>
      <c r="P249" s="172"/>
    </row>
    <row r="250" spans="2:16" ht="15" customHeight="1">
      <c r="B250" s="112">
        <f>IF(B247=0,0,VLOOKUP(B247,'Employee Data'!$C$5:$H$54,6,0))</f>
        <v>0</v>
      </c>
      <c r="C250" s="30" t="s">
        <v>67</v>
      </c>
      <c r="D250" s="31" t="str">
        <f>IF('Schedule Input'!J264&gt;0,'Schedule Input'!J264,"")</f>
        <v/>
      </c>
      <c r="E250" s="30" t="s">
        <v>67</v>
      </c>
      <c r="F250" s="31" t="str">
        <f>IF('Schedule Input'!K264&gt;0,'Schedule Input'!K264,"")</f>
        <v/>
      </c>
      <c r="G250" s="30" t="s">
        <v>67</v>
      </c>
      <c r="H250" s="31" t="str">
        <f>IF('Schedule Input'!L264&gt;0,'Schedule Input'!L264,"")</f>
        <v/>
      </c>
      <c r="I250" s="30" t="s">
        <v>67</v>
      </c>
      <c r="J250" s="31" t="str">
        <f>IF('Schedule Input'!M264&gt;0,'Schedule Input'!M264,"")</f>
        <v/>
      </c>
      <c r="K250" s="30" t="s">
        <v>67</v>
      </c>
      <c r="L250" s="31" t="str">
        <f>IF('Schedule Input'!N264&gt;0,'Schedule Input'!N264,"")</f>
        <v/>
      </c>
      <c r="M250" s="30" t="s">
        <v>67</v>
      </c>
      <c r="N250" s="31" t="str">
        <f>IF('Schedule Input'!O264&gt;0,'Schedule Input'!O264,"")</f>
        <v/>
      </c>
      <c r="O250" s="30" t="s">
        <v>67</v>
      </c>
      <c r="P250" s="31" t="str">
        <f>IF('Schedule Input'!P264&gt;0,'Schedule Input'!P264,"")</f>
        <v/>
      </c>
    </row>
    <row r="251" spans="2:16" ht="2.1" customHeight="1">
      <c r="C251" s="28"/>
      <c r="D251" s="28"/>
      <c r="E251" s="28"/>
      <c r="F251" s="28"/>
      <c r="G251" s="28"/>
      <c r="H251" s="28"/>
      <c r="I251" s="28"/>
      <c r="J251" s="28"/>
      <c r="K251" s="28"/>
      <c r="L251" s="28"/>
      <c r="M251" s="28"/>
      <c r="N251" s="28"/>
      <c r="O251" s="28"/>
    </row>
    <row r="252" spans="2:16" ht="2.1" customHeight="1">
      <c r="C252" s="28"/>
      <c r="D252" s="28"/>
      <c r="E252" s="28"/>
      <c r="F252" s="28"/>
      <c r="G252" s="28"/>
      <c r="H252" s="28"/>
      <c r="I252" s="28"/>
      <c r="J252" s="28"/>
      <c r="K252" s="28"/>
      <c r="L252" s="28"/>
      <c r="M252" s="28"/>
      <c r="N252" s="28"/>
      <c r="O252" s="28"/>
    </row>
    <row r="253" spans="2:16" ht="2.1" customHeight="1">
      <c r="C253" s="28"/>
      <c r="D253" s="28"/>
      <c r="E253" s="28"/>
      <c r="F253" s="28"/>
      <c r="G253" s="28"/>
      <c r="H253" s="28"/>
      <c r="I253" s="28"/>
      <c r="J253" s="28"/>
      <c r="K253" s="28"/>
      <c r="L253" s="28"/>
      <c r="M253" s="28"/>
      <c r="N253" s="28"/>
      <c r="O253" s="28"/>
    </row>
    <row r="254" spans="2:16" ht="2.1" customHeight="1">
      <c r="C254" s="28"/>
      <c r="D254" s="28"/>
      <c r="E254" s="28"/>
      <c r="F254" s="28"/>
      <c r="G254" s="28"/>
      <c r="H254" s="28"/>
      <c r="I254" s="28"/>
      <c r="J254" s="28"/>
      <c r="K254" s="28"/>
      <c r="L254" s="28"/>
      <c r="M254" s="28"/>
      <c r="N254" s="28"/>
      <c r="O254" s="28"/>
    </row>
    <row r="255" spans="2:16" ht="15" customHeight="1">
      <c r="B255" s="169">
        <f>'Schedule Input'!E268</f>
        <v>0</v>
      </c>
      <c r="C255" s="173" t="str">
        <f>IF('Schedule Input'!J269&gt;0,'Schedule Input'!J269,"")</f>
        <v/>
      </c>
      <c r="D255" s="174"/>
      <c r="E255" s="173" t="str">
        <f>IF('Schedule Input'!K269&gt;0,'Schedule Input'!K269,"")</f>
        <v/>
      </c>
      <c r="F255" s="174"/>
      <c r="G255" s="173" t="str">
        <f>IF('Schedule Input'!L269&gt;0,'Schedule Input'!L269,"")</f>
        <v/>
      </c>
      <c r="H255" s="174"/>
      <c r="I255" s="173" t="str">
        <f>IF('Schedule Input'!M269&gt;0,'Schedule Input'!M269,"")</f>
        <v/>
      </c>
      <c r="J255" s="174"/>
      <c r="K255" s="173" t="str">
        <f>IF('Schedule Input'!N269&gt;0,'Schedule Input'!N269,"")</f>
        <v/>
      </c>
      <c r="L255" s="174"/>
      <c r="M255" s="173" t="str">
        <f>IF('Schedule Input'!O269&gt;0,'Schedule Input'!O269,"")</f>
        <v/>
      </c>
      <c r="N255" s="174"/>
      <c r="O255" s="173" t="str">
        <f>IF('Schedule Input'!P269&gt;0,'Schedule Input'!P269,"")</f>
        <v/>
      </c>
      <c r="P255" s="174"/>
    </row>
    <row r="256" spans="2:16" ht="15" customHeight="1">
      <c r="B256" s="170"/>
      <c r="C256" s="175" t="str">
        <f>IF('Schedule Input'!J270&gt;0,'Schedule Input'!J270,"")</f>
        <v/>
      </c>
      <c r="D256" s="176"/>
      <c r="E256" s="175" t="str">
        <f>IF('Schedule Input'!K270&gt;0,'Schedule Input'!K270,"")</f>
        <v/>
      </c>
      <c r="F256" s="176"/>
      <c r="G256" s="175" t="str">
        <f>IF('Schedule Input'!L270&gt;0,'Schedule Input'!L270,"")</f>
        <v/>
      </c>
      <c r="H256" s="176"/>
      <c r="I256" s="175" t="str">
        <f>IF('Schedule Input'!M270&gt;0,'Schedule Input'!M270,"")</f>
        <v/>
      </c>
      <c r="J256" s="176"/>
      <c r="K256" s="175" t="str">
        <f>IF('Schedule Input'!N270&gt;0,'Schedule Input'!N270,"")</f>
        <v/>
      </c>
      <c r="L256" s="176"/>
      <c r="M256" s="175" t="str">
        <f>IF('Schedule Input'!O270&gt;0,'Schedule Input'!O270,"")</f>
        <v/>
      </c>
      <c r="N256" s="176"/>
      <c r="O256" s="175" t="str">
        <f>IF('Schedule Input'!P270&gt;0,'Schedule Input'!P270,"")</f>
        <v/>
      </c>
      <c r="P256" s="176"/>
    </row>
    <row r="257" spans="2:16" s="52" customFormat="1" ht="11.25" customHeight="1">
      <c r="B257" s="51">
        <f>IF(B255=0,0,VLOOKUP(B255,'Employee Data'!$C$5:$G$45,5,0))</f>
        <v>0</v>
      </c>
      <c r="C257" s="171" t="str">
        <f>IF('Schedule Input'!J273&gt;0,'Schedule Input'!J273,"")</f>
        <v/>
      </c>
      <c r="D257" s="172"/>
      <c r="E257" s="171" t="str">
        <f>IF('Schedule Input'!K273&gt;0,'Schedule Input'!K273,"")</f>
        <v/>
      </c>
      <c r="F257" s="172"/>
      <c r="G257" s="171" t="str">
        <f>IF('Schedule Input'!L273&gt;0,'Schedule Input'!L273,"")</f>
        <v/>
      </c>
      <c r="H257" s="172"/>
      <c r="I257" s="171" t="str">
        <f>IF('Schedule Input'!M273&gt;0,'Schedule Input'!M273,"")</f>
        <v/>
      </c>
      <c r="J257" s="172"/>
      <c r="K257" s="171" t="str">
        <f>IF('Schedule Input'!N273&gt;0,'Schedule Input'!N273,"")</f>
        <v/>
      </c>
      <c r="L257" s="172"/>
      <c r="M257" s="171" t="str">
        <f>IF('Schedule Input'!O273&gt;0,'Schedule Input'!O273,"")</f>
        <v/>
      </c>
      <c r="N257" s="172"/>
      <c r="O257" s="171" t="str">
        <f>IF('Schedule Input'!P273&gt;0,'Schedule Input'!P273,"")</f>
        <v/>
      </c>
      <c r="P257" s="172"/>
    </row>
    <row r="258" spans="2:16" ht="15" customHeight="1">
      <c r="B258" s="112">
        <f>IF(B255=0,0,VLOOKUP(B255,'Employee Data'!$C$5:$H$54,6,0))</f>
        <v>0</v>
      </c>
      <c r="C258" s="30" t="s">
        <v>67</v>
      </c>
      <c r="D258" s="31" t="str">
        <f>IF('Schedule Input'!J272&gt;0,'Schedule Input'!J272,"")</f>
        <v/>
      </c>
      <c r="E258" s="30" t="s">
        <v>67</v>
      </c>
      <c r="F258" s="31" t="str">
        <f>IF('Schedule Input'!K272&gt;0,'Schedule Input'!K272,"")</f>
        <v/>
      </c>
      <c r="G258" s="30" t="s">
        <v>67</v>
      </c>
      <c r="H258" s="31" t="str">
        <f>IF('Schedule Input'!L272&gt;0,'Schedule Input'!L272,"")</f>
        <v/>
      </c>
      <c r="I258" s="30" t="s">
        <v>67</v>
      </c>
      <c r="J258" s="31" t="str">
        <f>IF('Schedule Input'!M272&gt;0,'Schedule Input'!M272,"")</f>
        <v/>
      </c>
      <c r="K258" s="30" t="s">
        <v>67</v>
      </c>
      <c r="L258" s="31" t="str">
        <f>IF('Schedule Input'!N272&gt;0,'Schedule Input'!N272,"")</f>
        <v/>
      </c>
      <c r="M258" s="30" t="s">
        <v>67</v>
      </c>
      <c r="N258" s="31" t="str">
        <f>IF('Schedule Input'!O272&gt;0,'Schedule Input'!O272,"")</f>
        <v/>
      </c>
      <c r="O258" s="30" t="s">
        <v>67</v>
      </c>
      <c r="P258" s="31" t="str">
        <f>IF('Schedule Input'!P272&gt;0,'Schedule Input'!P272,"")</f>
        <v/>
      </c>
    </row>
    <row r="259" spans="2:16" ht="2.1" customHeight="1">
      <c r="C259" s="28"/>
      <c r="D259" s="28"/>
      <c r="E259" s="28"/>
      <c r="F259" s="28"/>
      <c r="G259" s="28"/>
      <c r="H259" s="28"/>
      <c r="I259" s="28"/>
      <c r="J259" s="28"/>
      <c r="K259" s="28"/>
      <c r="L259" s="28"/>
      <c r="M259" s="28"/>
      <c r="N259" s="28"/>
      <c r="O259" s="28"/>
    </row>
    <row r="260" spans="2:16" ht="2.1" customHeight="1">
      <c r="C260" s="28"/>
      <c r="D260" s="28"/>
      <c r="E260" s="28"/>
      <c r="F260" s="28"/>
      <c r="G260" s="28"/>
      <c r="H260" s="28"/>
      <c r="I260" s="28"/>
      <c r="J260" s="28"/>
      <c r="K260" s="28"/>
      <c r="L260" s="28"/>
      <c r="M260" s="28"/>
      <c r="N260" s="28"/>
      <c r="O260" s="28"/>
    </row>
    <row r="261" spans="2:16" ht="2.1" customHeight="1">
      <c r="C261" s="28"/>
      <c r="D261" s="28"/>
      <c r="E261" s="28"/>
      <c r="F261" s="28"/>
      <c r="G261" s="28"/>
      <c r="H261" s="28"/>
      <c r="I261" s="28"/>
      <c r="J261" s="28"/>
      <c r="K261" s="28"/>
      <c r="L261" s="28"/>
      <c r="M261" s="28"/>
      <c r="N261" s="28"/>
      <c r="O261" s="28"/>
    </row>
    <row r="262" spans="2:16" ht="2.1" customHeight="1">
      <c r="C262" s="28"/>
      <c r="D262" s="28"/>
      <c r="E262" s="28"/>
      <c r="F262" s="28"/>
      <c r="G262" s="28"/>
      <c r="H262" s="28"/>
      <c r="I262" s="28"/>
      <c r="J262" s="28"/>
      <c r="K262" s="28"/>
      <c r="L262" s="28"/>
      <c r="M262" s="28"/>
      <c r="N262" s="28"/>
      <c r="O262" s="28"/>
    </row>
    <row r="263" spans="2:16" ht="15" customHeight="1">
      <c r="B263" s="169">
        <f>'Schedule Input'!E276</f>
        <v>0</v>
      </c>
      <c r="C263" s="173" t="str">
        <f>IF('Schedule Input'!J277&gt;0,'Schedule Input'!J277,"")</f>
        <v/>
      </c>
      <c r="D263" s="174"/>
      <c r="E263" s="173" t="str">
        <f>IF('Schedule Input'!K277&gt;0,'Schedule Input'!K277,"")</f>
        <v/>
      </c>
      <c r="F263" s="174"/>
      <c r="G263" s="173" t="str">
        <f>IF('Schedule Input'!L277&gt;0,'Schedule Input'!L277,"")</f>
        <v/>
      </c>
      <c r="H263" s="174"/>
      <c r="I263" s="173" t="str">
        <f>IF('Schedule Input'!M277&gt;0,'Schedule Input'!M277,"")</f>
        <v/>
      </c>
      <c r="J263" s="174"/>
      <c r="K263" s="173" t="str">
        <f>IF('Schedule Input'!N277&gt;0,'Schedule Input'!N277,"")</f>
        <v/>
      </c>
      <c r="L263" s="174"/>
      <c r="M263" s="173" t="str">
        <f>IF('Schedule Input'!O277&gt;0,'Schedule Input'!O277,"")</f>
        <v/>
      </c>
      <c r="N263" s="174"/>
      <c r="O263" s="173" t="str">
        <f>IF('Schedule Input'!P277&gt;0,'Schedule Input'!P277,"")</f>
        <v/>
      </c>
      <c r="P263" s="174"/>
    </row>
    <row r="264" spans="2:16" ht="15" customHeight="1">
      <c r="B264" s="170"/>
      <c r="C264" s="175" t="str">
        <f>IF('Schedule Input'!J278&gt;0,'Schedule Input'!J278,"")</f>
        <v/>
      </c>
      <c r="D264" s="176"/>
      <c r="E264" s="175" t="str">
        <f>IF('Schedule Input'!K278&gt;0,'Schedule Input'!K278,"")</f>
        <v/>
      </c>
      <c r="F264" s="176"/>
      <c r="G264" s="175" t="str">
        <f>IF('Schedule Input'!L278&gt;0,'Schedule Input'!L278,"")</f>
        <v/>
      </c>
      <c r="H264" s="176"/>
      <c r="I264" s="175" t="str">
        <f>IF('Schedule Input'!M278&gt;0,'Schedule Input'!M278,"")</f>
        <v/>
      </c>
      <c r="J264" s="176"/>
      <c r="K264" s="175" t="str">
        <f>IF('Schedule Input'!N278&gt;0,'Schedule Input'!N278,"")</f>
        <v/>
      </c>
      <c r="L264" s="176"/>
      <c r="M264" s="175" t="str">
        <f>IF('Schedule Input'!O278&gt;0,'Schedule Input'!O278,"")</f>
        <v/>
      </c>
      <c r="N264" s="176"/>
      <c r="O264" s="175" t="str">
        <f>IF('Schedule Input'!P278&gt;0,'Schedule Input'!P278,"")</f>
        <v/>
      </c>
      <c r="P264" s="176"/>
    </row>
    <row r="265" spans="2:16" s="52" customFormat="1" ht="11.25" customHeight="1">
      <c r="B265" s="51">
        <f>IF(B263=0,0,VLOOKUP(B263,'Employee Data'!$C$5:$G$45,5,0))</f>
        <v>0</v>
      </c>
      <c r="C265" s="171" t="str">
        <f>IF('Schedule Input'!J281&gt;0,'Schedule Input'!J281,"")</f>
        <v/>
      </c>
      <c r="D265" s="172"/>
      <c r="E265" s="171" t="str">
        <f>IF('Schedule Input'!K281&gt;0,'Schedule Input'!K281,"")</f>
        <v/>
      </c>
      <c r="F265" s="172"/>
      <c r="G265" s="171" t="str">
        <f>IF('Schedule Input'!L281&gt;0,'Schedule Input'!L281,"")</f>
        <v/>
      </c>
      <c r="H265" s="172"/>
      <c r="I265" s="171" t="str">
        <f>IF('Schedule Input'!M281&gt;0,'Schedule Input'!M281,"")</f>
        <v/>
      </c>
      <c r="J265" s="172"/>
      <c r="K265" s="171" t="str">
        <f>IF('Schedule Input'!N281&gt;0,'Schedule Input'!N281,"")</f>
        <v/>
      </c>
      <c r="L265" s="172"/>
      <c r="M265" s="171" t="str">
        <f>IF('Schedule Input'!O281&gt;0,'Schedule Input'!O281,"")</f>
        <v/>
      </c>
      <c r="N265" s="172"/>
      <c r="O265" s="171" t="str">
        <f>IF('Schedule Input'!P281&gt;0,'Schedule Input'!P281,"")</f>
        <v/>
      </c>
      <c r="P265" s="172"/>
    </row>
    <row r="266" spans="2:16" ht="15" customHeight="1">
      <c r="B266" s="112">
        <f>IF(B263=0,0,VLOOKUP(B263,'Employee Data'!$C$5:$H$54,6,0))</f>
        <v>0</v>
      </c>
      <c r="C266" s="30" t="s">
        <v>67</v>
      </c>
      <c r="D266" s="31" t="str">
        <f>IF('Schedule Input'!J280&gt;0,'Schedule Input'!J280,"")</f>
        <v/>
      </c>
      <c r="E266" s="30" t="s">
        <v>67</v>
      </c>
      <c r="F266" s="31" t="str">
        <f>IF('Schedule Input'!K280&gt;0,'Schedule Input'!K280,"")</f>
        <v/>
      </c>
      <c r="G266" s="30" t="s">
        <v>67</v>
      </c>
      <c r="H266" s="31" t="str">
        <f>IF('Schedule Input'!L280&gt;0,'Schedule Input'!L280,"")</f>
        <v/>
      </c>
      <c r="I266" s="30" t="s">
        <v>67</v>
      </c>
      <c r="J266" s="31" t="str">
        <f>IF('Schedule Input'!M280&gt;0,'Schedule Input'!M280,"")</f>
        <v/>
      </c>
      <c r="K266" s="30" t="s">
        <v>67</v>
      </c>
      <c r="L266" s="31" t="str">
        <f>IF('Schedule Input'!N280&gt;0,'Schedule Input'!N280,"")</f>
        <v/>
      </c>
      <c r="M266" s="30" t="s">
        <v>67</v>
      </c>
      <c r="N266" s="31" t="str">
        <f>IF('Schedule Input'!O280&gt;0,'Schedule Input'!O280,"")</f>
        <v/>
      </c>
      <c r="O266" s="30" t="s">
        <v>67</v>
      </c>
      <c r="P266" s="31" t="str">
        <f>IF('Schedule Input'!P280&gt;0,'Schedule Input'!P280,"")</f>
        <v/>
      </c>
    </row>
    <row r="267" spans="2:16" ht="2.1" customHeight="1">
      <c r="C267" s="28"/>
      <c r="D267" s="28"/>
      <c r="E267" s="28"/>
      <c r="F267" s="28"/>
      <c r="G267" s="28"/>
      <c r="H267" s="28"/>
      <c r="I267" s="28"/>
      <c r="J267" s="28"/>
      <c r="K267" s="28"/>
      <c r="L267" s="28"/>
      <c r="M267" s="28"/>
      <c r="N267" s="28"/>
      <c r="O267" s="28"/>
    </row>
    <row r="268" spans="2:16" ht="2.1" customHeight="1">
      <c r="C268" s="28"/>
      <c r="D268" s="28"/>
      <c r="E268" s="28"/>
      <c r="F268" s="28"/>
      <c r="G268" s="28"/>
      <c r="H268" s="28"/>
      <c r="I268" s="28"/>
      <c r="J268" s="28"/>
      <c r="K268" s="28"/>
      <c r="L268" s="28"/>
      <c r="M268" s="28"/>
      <c r="N268" s="28"/>
      <c r="O268" s="28"/>
    </row>
    <row r="269" spans="2:16" ht="2.1" customHeight="1">
      <c r="C269" s="28"/>
      <c r="D269" s="28"/>
      <c r="E269" s="28"/>
      <c r="F269" s="28"/>
      <c r="G269" s="28"/>
      <c r="H269" s="28"/>
      <c r="I269" s="28"/>
      <c r="J269" s="28"/>
      <c r="K269" s="28"/>
      <c r="L269" s="28"/>
      <c r="M269" s="28"/>
      <c r="N269" s="28"/>
      <c r="O269" s="28"/>
    </row>
    <row r="270" spans="2:16" ht="2.1" customHeight="1">
      <c r="C270" s="28"/>
      <c r="D270" s="28"/>
      <c r="E270" s="28"/>
      <c r="F270" s="28"/>
      <c r="G270" s="28"/>
      <c r="H270" s="28"/>
      <c r="I270" s="28"/>
      <c r="J270" s="28"/>
      <c r="K270" s="28"/>
      <c r="L270" s="28"/>
      <c r="M270" s="28"/>
      <c r="N270" s="28"/>
      <c r="O270" s="28"/>
    </row>
    <row r="271" spans="2:16" ht="15" customHeight="1">
      <c r="B271" s="169">
        <f>'Schedule Input'!E284</f>
        <v>0</v>
      </c>
      <c r="C271" s="173" t="str">
        <f>IF('Schedule Input'!J285&gt;0,'Schedule Input'!J285,"")</f>
        <v/>
      </c>
      <c r="D271" s="174"/>
      <c r="E271" s="173" t="str">
        <f>IF('Schedule Input'!K285&gt;0,'Schedule Input'!K285,"")</f>
        <v/>
      </c>
      <c r="F271" s="174"/>
      <c r="G271" s="173" t="str">
        <f>IF('Schedule Input'!L285&gt;0,'Schedule Input'!L285,"")</f>
        <v/>
      </c>
      <c r="H271" s="174"/>
      <c r="I271" s="173" t="str">
        <f>IF('Schedule Input'!M285&gt;0,'Schedule Input'!M285,"")</f>
        <v/>
      </c>
      <c r="J271" s="174"/>
      <c r="K271" s="173" t="str">
        <f>IF('Schedule Input'!N285&gt;0,'Schedule Input'!N285,"")</f>
        <v/>
      </c>
      <c r="L271" s="174"/>
      <c r="M271" s="173" t="str">
        <f>IF('Schedule Input'!O285&gt;0,'Schedule Input'!O285,"")</f>
        <v/>
      </c>
      <c r="N271" s="174"/>
      <c r="O271" s="173" t="str">
        <f>IF('Schedule Input'!P285&gt;0,'Schedule Input'!P285,"")</f>
        <v/>
      </c>
      <c r="P271" s="174"/>
    </row>
    <row r="272" spans="2:16" ht="15" customHeight="1">
      <c r="B272" s="170"/>
      <c r="C272" s="175" t="str">
        <f>IF('Schedule Input'!J286&gt;0,'Schedule Input'!J286,"")</f>
        <v/>
      </c>
      <c r="D272" s="176"/>
      <c r="E272" s="175" t="str">
        <f>IF('Schedule Input'!K286&gt;0,'Schedule Input'!K286,"")</f>
        <v/>
      </c>
      <c r="F272" s="176"/>
      <c r="G272" s="175" t="str">
        <f>IF('Schedule Input'!L286&gt;0,'Schedule Input'!L286,"")</f>
        <v/>
      </c>
      <c r="H272" s="176"/>
      <c r="I272" s="175" t="str">
        <f>IF('Schedule Input'!M286&gt;0,'Schedule Input'!M286,"")</f>
        <v/>
      </c>
      <c r="J272" s="176"/>
      <c r="K272" s="175" t="str">
        <f>IF('Schedule Input'!N286&gt;0,'Schedule Input'!N286,"")</f>
        <v/>
      </c>
      <c r="L272" s="176"/>
      <c r="M272" s="175" t="str">
        <f>IF('Schedule Input'!O286&gt;0,'Schedule Input'!O286,"")</f>
        <v/>
      </c>
      <c r="N272" s="176"/>
      <c r="O272" s="175" t="str">
        <f>IF('Schedule Input'!P286&gt;0,'Schedule Input'!P286,"")</f>
        <v/>
      </c>
      <c r="P272" s="176"/>
    </row>
    <row r="273" spans="2:16" s="52" customFormat="1" ht="11.25" customHeight="1">
      <c r="B273" s="51">
        <f>IF(B271=0,0,VLOOKUP(B271,'Employee Data'!$C$5:$G$45,5,0))</f>
        <v>0</v>
      </c>
      <c r="C273" s="171" t="str">
        <f>IF('Schedule Input'!J289&gt;0,'Schedule Input'!J289,"")</f>
        <v/>
      </c>
      <c r="D273" s="172"/>
      <c r="E273" s="171" t="str">
        <f>IF('Schedule Input'!K289&gt;0,'Schedule Input'!K289,"")</f>
        <v/>
      </c>
      <c r="F273" s="172"/>
      <c r="G273" s="171" t="str">
        <f>IF('Schedule Input'!L289&gt;0,'Schedule Input'!L289,"")</f>
        <v/>
      </c>
      <c r="H273" s="172"/>
      <c r="I273" s="171" t="str">
        <f>IF('Schedule Input'!M289&gt;0,'Schedule Input'!M289,"")</f>
        <v/>
      </c>
      <c r="J273" s="172"/>
      <c r="K273" s="171" t="str">
        <f>IF('Schedule Input'!N289&gt;0,'Schedule Input'!N289,"")</f>
        <v/>
      </c>
      <c r="L273" s="172"/>
      <c r="M273" s="171" t="str">
        <f>IF('Schedule Input'!O289&gt;0,'Schedule Input'!O289,"")</f>
        <v/>
      </c>
      <c r="N273" s="172"/>
      <c r="O273" s="171" t="str">
        <f>IF('Schedule Input'!P289&gt;0,'Schedule Input'!P289,"")</f>
        <v/>
      </c>
      <c r="P273" s="172"/>
    </row>
    <row r="274" spans="2:16" ht="15" customHeight="1">
      <c r="B274" s="112">
        <f>IF(B271=0,0,VLOOKUP(B271,'Employee Data'!$C$5:$H$54,6,0))</f>
        <v>0</v>
      </c>
      <c r="C274" s="30" t="s">
        <v>67</v>
      </c>
      <c r="D274" s="31" t="str">
        <f>IF('Schedule Input'!J288&gt;0,'Schedule Input'!J288,"")</f>
        <v/>
      </c>
      <c r="E274" s="30" t="s">
        <v>67</v>
      </c>
      <c r="F274" s="31" t="str">
        <f>IF('Schedule Input'!K288&gt;0,'Schedule Input'!K288,"")</f>
        <v/>
      </c>
      <c r="G274" s="30" t="s">
        <v>67</v>
      </c>
      <c r="H274" s="31" t="str">
        <f>IF('Schedule Input'!L288&gt;0,'Schedule Input'!L288,"")</f>
        <v/>
      </c>
      <c r="I274" s="30" t="s">
        <v>67</v>
      </c>
      <c r="J274" s="31" t="str">
        <f>IF('Schedule Input'!M288&gt;0,'Schedule Input'!M288,"")</f>
        <v/>
      </c>
      <c r="K274" s="30" t="s">
        <v>67</v>
      </c>
      <c r="L274" s="31" t="str">
        <f>IF('Schedule Input'!N288&gt;0,'Schedule Input'!N288,"")</f>
        <v/>
      </c>
      <c r="M274" s="30" t="s">
        <v>67</v>
      </c>
      <c r="N274" s="31" t="str">
        <f>IF('Schedule Input'!O288&gt;0,'Schedule Input'!O288,"")</f>
        <v/>
      </c>
      <c r="O274" s="30" t="s">
        <v>67</v>
      </c>
      <c r="P274" s="31" t="str">
        <f>IF('Schedule Input'!P288&gt;0,'Schedule Input'!P288,"")</f>
        <v/>
      </c>
    </row>
    <row r="275" spans="2:16" ht="2.1" customHeight="1">
      <c r="C275" s="28"/>
      <c r="D275" s="28"/>
      <c r="E275" s="28"/>
      <c r="F275" s="28"/>
      <c r="G275" s="28"/>
      <c r="H275" s="28"/>
      <c r="I275" s="28"/>
      <c r="J275" s="28"/>
      <c r="K275" s="28"/>
      <c r="L275" s="28"/>
      <c r="M275" s="28"/>
      <c r="N275" s="28"/>
      <c r="O275" s="28"/>
    </row>
    <row r="276" spans="2:16" ht="2.1" customHeight="1">
      <c r="C276" s="28"/>
      <c r="D276" s="28"/>
      <c r="E276" s="28"/>
      <c r="F276" s="28"/>
      <c r="G276" s="28"/>
      <c r="H276" s="28"/>
      <c r="I276" s="28"/>
      <c r="J276" s="28"/>
      <c r="K276" s="28"/>
      <c r="L276" s="28"/>
      <c r="M276" s="28"/>
      <c r="N276" s="28"/>
      <c r="O276" s="28"/>
    </row>
    <row r="277" spans="2:16" ht="2.1" customHeight="1">
      <c r="C277" s="28"/>
      <c r="D277" s="28"/>
      <c r="E277" s="28"/>
      <c r="F277" s="28"/>
      <c r="G277" s="28"/>
      <c r="H277" s="28"/>
      <c r="I277" s="28"/>
      <c r="J277" s="28"/>
      <c r="K277" s="28"/>
      <c r="L277" s="28"/>
      <c r="M277" s="28"/>
      <c r="N277" s="28"/>
      <c r="O277" s="28"/>
    </row>
    <row r="278" spans="2:16" ht="2.1" customHeight="1">
      <c r="C278" s="28"/>
      <c r="D278" s="28"/>
      <c r="E278" s="28"/>
      <c r="F278" s="28"/>
      <c r="G278" s="28"/>
      <c r="H278" s="28"/>
      <c r="I278" s="28"/>
      <c r="J278" s="28"/>
      <c r="K278" s="28"/>
      <c r="L278" s="28"/>
      <c r="M278" s="28"/>
      <c r="N278" s="28"/>
      <c r="O278" s="28"/>
    </row>
    <row r="279" spans="2:16" ht="15" customHeight="1">
      <c r="B279" s="169">
        <f>'Schedule Input'!E292</f>
        <v>0</v>
      </c>
      <c r="C279" s="173" t="str">
        <f>IF('Schedule Input'!J293&gt;0,'Schedule Input'!J293,"")</f>
        <v/>
      </c>
      <c r="D279" s="174"/>
      <c r="E279" s="173" t="str">
        <f>IF('Schedule Input'!K293&gt;0,'Schedule Input'!K293,"")</f>
        <v/>
      </c>
      <c r="F279" s="174"/>
      <c r="G279" s="173" t="str">
        <f>IF('Schedule Input'!L293&gt;0,'Schedule Input'!L293,"")</f>
        <v/>
      </c>
      <c r="H279" s="174"/>
      <c r="I279" s="173" t="str">
        <f>IF('Schedule Input'!M293&gt;0,'Schedule Input'!M293,"")</f>
        <v/>
      </c>
      <c r="J279" s="174"/>
      <c r="K279" s="173" t="str">
        <f>IF('Schedule Input'!N293&gt;0,'Schedule Input'!N293,"")</f>
        <v/>
      </c>
      <c r="L279" s="174"/>
      <c r="M279" s="173" t="str">
        <f>IF('Schedule Input'!O293&gt;0,'Schedule Input'!O293,"")</f>
        <v/>
      </c>
      <c r="N279" s="174"/>
      <c r="O279" s="173" t="str">
        <f>IF('Schedule Input'!P293&gt;0,'Schedule Input'!P293,"")</f>
        <v/>
      </c>
      <c r="P279" s="174"/>
    </row>
    <row r="280" spans="2:16" ht="15" customHeight="1">
      <c r="B280" s="170"/>
      <c r="C280" s="175" t="str">
        <f>IF('Schedule Input'!J294&gt;0,'Schedule Input'!J294,"")</f>
        <v/>
      </c>
      <c r="D280" s="176"/>
      <c r="E280" s="175" t="str">
        <f>IF('Schedule Input'!K294&gt;0,'Schedule Input'!K294,"")</f>
        <v/>
      </c>
      <c r="F280" s="176"/>
      <c r="G280" s="175" t="str">
        <f>IF('Schedule Input'!L294&gt;0,'Schedule Input'!L294,"")</f>
        <v/>
      </c>
      <c r="H280" s="176"/>
      <c r="I280" s="175" t="str">
        <f>IF('Schedule Input'!M294&gt;0,'Schedule Input'!M294,"")</f>
        <v/>
      </c>
      <c r="J280" s="176"/>
      <c r="K280" s="175" t="str">
        <f>IF('Schedule Input'!N294&gt;0,'Schedule Input'!N294,"")</f>
        <v/>
      </c>
      <c r="L280" s="176"/>
      <c r="M280" s="175" t="str">
        <f>IF('Schedule Input'!O294&gt;0,'Schedule Input'!O294,"")</f>
        <v/>
      </c>
      <c r="N280" s="176"/>
      <c r="O280" s="175" t="str">
        <f>IF('Schedule Input'!P294&gt;0,'Schedule Input'!P294,"")</f>
        <v/>
      </c>
      <c r="P280" s="176"/>
    </row>
    <row r="281" spans="2:16" s="52" customFormat="1" ht="11.25" customHeight="1">
      <c r="B281" s="51">
        <f>IF(B279=0,0,VLOOKUP(B279,'Employee Data'!$C$5:$G$45,5,0))</f>
        <v>0</v>
      </c>
      <c r="C281" s="171" t="str">
        <f>IF('Schedule Input'!J297&gt;0,'Schedule Input'!J297,"")</f>
        <v/>
      </c>
      <c r="D281" s="172"/>
      <c r="E281" s="171" t="str">
        <f>IF('Schedule Input'!K297&gt;0,'Schedule Input'!K297,"")</f>
        <v/>
      </c>
      <c r="F281" s="172"/>
      <c r="G281" s="171" t="str">
        <f>IF('Schedule Input'!L297&gt;0,'Schedule Input'!L297,"")</f>
        <v/>
      </c>
      <c r="H281" s="172"/>
      <c r="I281" s="171" t="str">
        <f>IF('Schedule Input'!M297&gt;0,'Schedule Input'!M297,"")</f>
        <v/>
      </c>
      <c r="J281" s="172"/>
      <c r="K281" s="171" t="str">
        <f>IF('Schedule Input'!N297&gt;0,'Schedule Input'!N297,"")</f>
        <v/>
      </c>
      <c r="L281" s="172"/>
      <c r="M281" s="171" t="str">
        <f>IF('Schedule Input'!O297&gt;0,'Schedule Input'!O297,"")</f>
        <v/>
      </c>
      <c r="N281" s="172"/>
      <c r="O281" s="171" t="str">
        <f>IF('Schedule Input'!P297&gt;0,'Schedule Input'!P297,"")</f>
        <v/>
      </c>
      <c r="P281" s="172"/>
    </row>
    <row r="282" spans="2:16" ht="15" customHeight="1">
      <c r="B282" s="112">
        <f>IF(B279=0,0,VLOOKUP(B279,'Employee Data'!$C$5:$H$54,6,0))</f>
        <v>0</v>
      </c>
      <c r="C282" s="30" t="s">
        <v>67</v>
      </c>
      <c r="D282" s="31" t="str">
        <f>IF('Schedule Input'!J296&gt;0,'Schedule Input'!J296,"")</f>
        <v/>
      </c>
      <c r="E282" s="30" t="s">
        <v>67</v>
      </c>
      <c r="F282" s="31" t="str">
        <f>IF('Schedule Input'!K296&gt;0,'Schedule Input'!K296,"")</f>
        <v/>
      </c>
      <c r="G282" s="30" t="s">
        <v>67</v>
      </c>
      <c r="H282" s="31" t="str">
        <f>IF('Schedule Input'!L296&gt;0,'Schedule Input'!L296,"")</f>
        <v/>
      </c>
      <c r="I282" s="30" t="s">
        <v>67</v>
      </c>
      <c r="J282" s="31" t="str">
        <f>IF('Schedule Input'!M296&gt;0,'Schedule Input'!M296,"")</f>
        <v/>
      </c>
      <c r="K282" s="30" t="s">
        <v>67</v>
      </c>
      <c r="L282" s="31" t="str">
        <f>IF('Schedule Input'!N296&gt;0,'Schedule Input'!N296,"")</f>
        <v/>
      </c>
      <c r="M282" s="30" t="s">
        <v>67</v>
      </c>
      <c r="N282" s="31" t="str">
        <f>IF('Schedule Input'!O296&gt;0,'Schedule Input'!O296,"")</f>
        <v/>
      </c>
      <c r="O282" s="30" t="s">
        <v>67</v>
      </c>
      <c r="P282" s="31" t="str">
        <f>IF('Schedule Input'!P296&gt;0,'Schedule Input'!P296,"")</f>
        <v/>
      </c>
    </row>
    <row r="283" spans="2:16" ht="2.1" customHeight="1">
      <c r="C283" s="28"/>
      <c r="D283" s="28"/>
      <c r="E283" s="28"/>
      <c r="F283" s="28"/>
      <c r="G283" s="28"/>
      <c r="H283" s="28"/>
      <c r="I283" s="28"/>
      <c r="J283" s="28"/>
      <c r="K283" s="28"/>
      <c r="L283" s="28"/>
      <c r="M283" s="28"/>
      <c r="N283" s="28"/>
      <c r="O283" s="28"/>
    </row>
    <row r="284" spans="2:16" ht="2.1" customHeight="1">
      <c r="C284" s="28"/>
      <c r="D284" s="28"/>
      <c r="E284" s="28"/>
      <c r="F284" s="28"/>
      <c r="G284" s="28"/>
      <c r="H284" s="28"/>
      <c r="I284" s="28"/>
      <c r="J284" s="28"/>
      <c r="K284" s="28"/>
      <c r="L284" s="28"/>
      <c r="M284" s="28"/>
      <c r="N284" s="28"/>
      <c r="O284" s="28"/>
    </row>
    <row r="285" spans="2:16" ht="2.1" customHeight="1">
      <c r="C285" s="28"/>
      <c r="D285" s="28"/>
      <c r="E285" s="28"/>
      <c r="F285" s="28"/>
      <c r="G285" s="28"/>
      <c r="H285" s="28"/>
      <c r="I285" s="28"/>
      <c r="J285" s="28"/>
      <c r="K285" s="28"/>
      <c r="L285" s="28"/>
      <c r="M285" s="28"/>
      <c r="N285" s="28"/>
      <c r="O285" s="28"/>
    </row>
    <row r="286" spans="2:16" ht="2.1" customHeight="1">
      <c r="C286" s="28"/>
      <c r="D286" s="28"/>
      <c r="E286" s="28"/>
      <c r="F286" s="28"/>
      <c r="G286" s="28"/>
      <c r="H286" s="28"/>
      <c r="I286" s="28"/>
      <c r="J286" s="28"/>
      <c r="K286" s="28"/>
      <c r="L286" s="28"/>
      <c r="M286" s="28"/>
      <c r="N286" s="28"/>
      <c r="O286" s="28"/>
    </row>
    <row r="287" spans="2:16" ht="15" customHeight="1">
      <c r="B287" s="169">
        <f>'Schedule Input'!E300</f>
        <v>0</v>
      </c>
      <c r="C287" s="173" t="str">
        <f>IF('Schedule Input'!J301&gt;0,'Schedule Input'!J301,"")</f>
        <v/>
      </c>
      <c r="D287" s="174"/>
      <c r="E287" s="173" t="str">
        <f>IF('Schedule Input'!K301&gt;0,'Schedule Input'!K301,"")</f>
        <v/>
      </c>
      <c r="F287" s="174"/>
      <c r="G287" s="173" t="str">
        <f>IF('Schedule Input'!L301&gt;0,'Schedule Input'!L301,"")</f>
        <v/>
      </c>
      <c r="H287" s="174"/>
      <c r="I287" s="173" t="str">
        <f>IF('Schedule Input'!M301&gt;0,'Schedule Input'!M301,"")</f>
        <v/>
      </c>
      <c r="J287" s="174"/>
      <c r="K287" s="173" t="str">
        <f>IF('Schedule Input'!N301&gt;0,'Schedule Input'!N301,"")</f>
        <v/>
      </c>
      <c r="L287" s="174"/>
      <c r="M287" s="173" t="str">
        <f>IF('Schedule Input'!O301&gt;0,'Schedule Input'!O301,"")</f>
        <v/>
      </c>
      <c r="N287" s="174"/>
      <c r="O287" s="173" t="str">
        <f>IF('Schedule Input'!P301&gt;0,'Schedule Input'!P301,"")</f>
        <v/>
      </c>
      <c r="P287" s="174"/>
    </row>
    <row r="288" spans="2:16" ht="15" customHeight="1">
      <c r="B288" s="170"/>
      <c r="C288" s="175" t="str">
        <f>IF('Schedule Input'!J302&gt;0,'Schedule Input'!J302,"")</f>
        <v/>
      </c>
      <c r="D288" s="176"/>
      <c r="E288" s="175" t="str">
        <f>IF('Schedule Input'!K302&gt;0,'Schedule Input'!K302,"")</f>
        <v/>
      </c>
      <c r="F288" s="176"/>
      <c r="G288" s="175" t="str">
        <f>IF('Schedule Input'!L302&gt;0,'Schedule Input'!L302,"")</f>
        <v/>
      </c>
      <c r="H288" s="176"/>
      <c r="I288" s="175" t="str">
        <f>IF('Schedule Input'!M302&gt;0,'Schedule Input'!M302,"")</f>
        <v/>
      </c>
      <c r="J288" s="176"/>
      <c r="K288" s="175" t="str">
        <f>IF('Schedule Input'!N302&gt;0,'Schedule Input'!N302,"")</f>
        <v/>
      </c>
      <c r="L288" s="176"/>
      <c r="M288" s="175" t="str">
        <f>IF('Schedule Input'!O302&gt;0,'Schedule Input'!O302,"")</f>
        <v/>
      </c>
      <c r="N288" s="176"/>
      <c r="O288" s="175" t="str">
        <f>IF('Schedule Input'!P302&gt;0,'Schedule Input'!P302,"")</f>
        <v/>
      </c>
      <c r="P288" s="176"/>
    </row>
    <row r="289" spans="2:16" s="52" customFormat="1" ht="11.25" customHeight="1">
      <c r="B289" s="51">
        <f>IF(B287=0,0,VLOOKUP(B287,'Employee Data'!$C$5:$G$45,5,0))</f>
        <v>0</v>
      </c>
      <c r="C289" s="171" t="str">
        <f>IF('Schedule Input'!J305&gt;0,'Schedule Input'!J305,"")</f>
        <v/>
      </c>
      <c r="D289" s="172"/>
      <c r="E289" s="171" t="str">
        <f>IF('Schedule Input'!K305&gt;0,'Schedule Input'!K305,"")</f>
        <v/>
      </c>
      <c r="F289" s="172"/>
      <c r="G289" s="171" t="str">
        <f>IF('Schedule Input'!L305&gt;0,'Schedule Input'!L305,"")</f>
        <v/>
      </c>
      <c r="H289" s="172"/>
      <c r="I289" s="171" t="str">
        <f>IF('Schedule Input'!M305&gt;0,'Schedule Input'!M305,"")</f>
        <v/>
      </c>
      <c r="J289" s="172"/>
      <c r="K289" s="171" t="str">
        <f>IF('Schedule Input'!N305&gt;0,'Schedule Input'!N305,"")</f>
        <v/>
      </c>
      <c r="L289" s="172"/>
      <c r="M289" s="171" t="str">
        <f>IF('Schedule Input'!O305&gt;0,'Schedule Input'!O305,"")</f>
        <v/>
      </c>
      <c r="N289" s="172"/>
      <c r="O289" s="171" t="str">
        <f>IF('Schedule Input'!P305&gt;0,'Schedule Input'!P305,"")</f>
        <v/>
      </c>
      <c r="P289" s="172"/>
    </row>
    <row r="290" spans="2:16" ht="15" customHeight="1">
      <c r="B290" s="112">
        <f>IF(B287=0,0,VLOOKUP(B287,'Employee Data'!$C$5:$H$54,6,0))</f>
        <v>0</v>
      </c>
      <c r="C290" s="30" t="s">
        <v>67</v>
      </c>
      <c r="D290" s="31" t="str">
        <f>IF('Schedule Input'!J304&gt;0,'Schedule Input'!J304,"")</f>
        <v/>
      </c>
      <c r="E290" s="30" t="s">
        <v>67</v>
      </c>
      <c r="F290" s="31" t="str">
        <f>IF('Schedule Input'!K304&gt;0,'Schedule Input'!K304,"")</f>
        <v/>
      </c>
      <c r="G290" s="30" t="s">
        <v>67</v>
      </c>
      <c r="H290" s="31" t="str">
        <f>IF('Schedule Input'!L304&gt;0,'Schedule Input'!L304,"")</f>
        <v/>
      </c>
      <c r="I290" s="30" t="s">
        <v>67</v>
      </c>
      <c r="J290" s="31" t="str">
        <f>IF('Schedule Input'!M304&gt;0,'Schedule Input'!M304,"")</f>
        <v/>
      </c>
      <c r="K290" s="30" t="s">
        <v>67</v>
      </c>
      <c r="L290" s="31" t="str">
        <f>IF('Schedule Input'!N304&gt;0,'Schedule Input'!N304,"")</f>
        <v/>
      </c>
      <c r="M290" s="30" t="s">
        <v>67</v>
      </c>
      <c r="N290" s="31" t="str">
        <f>IF('Schedule Input'!O304&gt;0,'Schedule Input'!O304,"")</f>
        <v/>
      </c>
      <c r="O290" s="30" t="s">
        <v>67</v>
      </c>
      <c r="P290" s="31" t="str">
        <f>IF('Schedule Input'!P304&gt;0,'Schedule Input'!P304,"")</f>
        <v/>
      </c>
    </row>
    <row r="291" spans="2:16" ht="2.1" customHeight="1">
      <c r="C291" s="28"/>
      <c r="D291" s="28"/>
      <c r="E291" s="28"/>
      <c r="F291" s="28"/>
      <c r="G291" s="28"/>
      <c r="H291" s="28"/>
      <c r="I291" s="28"/>
      <c r="J291" s="28"/>
      <c r="K291" s="28"/>
      <c r="L291" s="28"/>
      <c r="M291" s="28"/>
      <c r="N291" s="28"/>
      <c r="O291" s="28"/>
    </row>
    <row r="292" spans="2:16" ht="2.1" customHeight="1">
      <c r="C292" s="28"/>
      <c r="D292" s="28"/>
      <c r="E292" s="28"/>
      <c r="F292" s="28"/>
      <c r="G292" s="28"/>
      <c r="H292" s="28"/>
      <c r="I292" s="28"/>
      <c r="J292" s="28"/>
      <c r="K292" s="28"/>
      <c r="L292" s="28"/>
      <c r="M292" s="28"/>
      <c r="N292" s="28"/>
      <c r="O292" s="28"/>
    </row>
    <row r="293" spans="2:16" ht="2.1" customHeight="1">
      <c r="C293" s="28"/>
      <c r="D293" s="28"/>
      <c r="E293" s="28"/>
      <c r="F293" s="28"/>
      <c r="G293" s="28"/>
      <c r="H293" s="28"/>
      <c r="I293" s="28"/>
      <c r="J293" s="28"/>
      <c r="K293" s="28"/>
      <c r="L293" s="28"/>
      <c r="M293" s="28"/>
      <c r="N293" s="28"/>
      <c r="O293" s="28"/>
    </row>
    <row r="294" spans="2:16" ht="2.1" customHeight="1">
      <c r="C294" s="28"/>
      <c r="D294" s="28"/>
      <c r="E294" s="28"/>
      <c r="F294" s="28"/>
      <c r="G294" s="28"/>
      <c r="H294" s="28"/>
      <c r="I294" s="28"/>
      <c r="J294" s="28"/>
      <c r="K294" s="28"/>
      <c r="L294" s="28"/>
      <c r="M294" s="28"/>
      <c r="N294" s="28"/>
      <c r="O294" s="28"/>
    </row>
    <row r="295" spans="2:16" ht="15" customHeight="1">
      <c r="B295" s="169">
        <f>'Schedule Input'!E308</f>
        <v>0</v>
      </c>
      <c r="C295" s="173" t="str">
        <f>IF('Schedule Input'!J309&gt;0,'Schedule Input'!J309,"")</f>
        <v/>
      </c>
      <c r="D295" s="174"/>
      <c r="E295" s="173" t="str">
        <f>IF('Schedule Input'!K309&gt;0,'Schedule Input'!K309,"")</f>
        <v/>
      </c>
      <c r="F295" s="174"/>
      <c r="G295" s="173" t="str">
        <f>IF('Schedule Input'!L309&gt;0,'Schedule Input'!L309,"")</f>
        <v/>
      </c>
      <c r="H295" s="174"/>
      <c r="I295" s="173" t="str">
        <f>IF('Schedule Input'!M309&gt;0,'Schedule Input'!M309,"")</f>
        <v/>
      </c>
      <c r="J295" s="174"/>
      <c r="K295" s="173" t="str">
        <f>IF('Schedule Input'!N309&gt;0,'Schedule Input'!N309,"")</f>
        <v/>
      </c>
      <c r="L295" s="174"/>
      <c r="M295" s="173" t="str">
        <f>IF('Schedule Input'!O309&gt;0,'Schedule Input'!O309,"")</f>
        <v/>
      </c>
      <c r="N295" s="174"/>
      <c r="O295" s="173" t="str">
        <f>IF('Schedule Input'!P309&gt;0,'Schedule Input'!P309,"")</f>
        <v/>
      </c>
      <c r="P295" s="174"/>
    </row>
    <row r="296" spans="2:16" ht="15" customHeight="1">
      <c r="B296" s="170"/>
      <c r="C296" s="175" t="str">
        <f>IF('Schedule Input'!J310&gt;0,'Schedule Input'!J310,"")</f>
        <v/>
      </c>
      <c r="D296" s="176"/>
      <c r="E296" s="175" t="str">
        <f>IF('Schedule Input'!K310&gt;0,'Schedule Input'!K310,"")</f>
        <v/>
      </c>
      <c r="F296" s="176"/>
      <c r="G296" s="175" t="str">
        <f>IF('Schedule Input'!L310&gt;0,'Schedule Input'!L310,"")</f>
        <v/>
      </c>
      <c r="H296" s="176"/>
      <c r="I296" s="175" t="str">
        <f>IF('Schedule Input'!M310&gt;0,'Schedule Input'!M310,"")</f>
        <v/>
      </c>
      <c r="J296" s="176"/>
      <c r="K296" s="175" t="str">
        <f>IF('Schedule Input'!N310&gt;0,'Schedule Input'!N310,"")</f>
        <v/>
      </c>
      <c r="L296" s="176"/>
      <c r="M296" s="175" t="str">
        <f>IF('Schedule Input'!O310&gt;0,'Schedule Input'!O310,"")</f>
        <v/>
      </c>
      <c r="N296" s="176"/>
      <c r="O296" s="175" t="str">
        <f>IF('Schedule Input'!P310&gt;0,'Schedule Input'!P310,"")</f>
        <v/>
      </c>
      <c r="P296" s="176"/>
    </row>
    <row r="297" spans="2:16" s="52" customFormat="1" ht="11.25" customHeight="1">
      <c r="B297" s="51">
        <f>IF(B295=0,0,VLOOKUP(B295,'Employee Data'!$C$5:$G$45,5,0))</f>
        <v>0</v>
      </c>
      <c r="C297" s="171" t="str">
        <f>IF('Schedule Input'!J313&gt;0,'Schedule Input'!J313,"")</f>
        <v/>
      </c>
      <c r="D297" s="172"/>
      <c r="E297" s="171" t="str">
        <f>IF('Schedule Input'!K313&gt;0,'Schedule Input'!K313,"")</f>
        <v/>
      </c>
      <c r="F297" s="172"/>
      <c r="G297" s="171" t="str">
        <f>IF('Schedule Input'!L313&gt;0,'Schedule Input'!L313,"")</f>
        <v/>
      </c>
      <c r="H297" s="172"/>
      <c r="I297" s="171" t="str">
        <f>IF('Schedule Input'!M313&gt;0,'Schedule Input'!M313,"")</f>
        <v/>
      </c>
      <c r="J297" s="172"/>
      <c r="K297" s="171" t="str">
        <f>IF('Schedule Input'!N313&gt;0,'Schedule Input'!N313,"")</f>
        <v/>
      </c>
      <c r="L297" s="172"/>
      <c r="M297" s="171" t="str">
        <f>IF('Schedule Input'!O313&gt;0,'Schedule Input'!O313,"")</f>
        <v/>
      </c>
      <c r="N297" s="172"/>
      <c r="O297" s="171" t="str">
        <f>IF('Schedule Input'!P313&gt;0,'Schedule Input'!P313,"")</f>
        <v/>
      </c>
      <c r="P297" s="172"/>
    </row>
    <row r="298" spans="2:16" ht="15" customHeight="1">
      <c r="B298" s="112">
        <f>IF(B295=0,0,VLOOKUP(B295,'Employee Data'!$C$5:$H$54,6,0))</f>
        <v>0</v>
      </c>
      <c r="C298" s="30" t="s">
        <v>67</v>
      </c>
      <c r="D298" s="31" t="str">
        <f>IF('Schedule Input'!J312&gt;0,'Schedule Input'!J312,"")</f>
        <v/>
      </c>
      <c r="E298" s="30" t="s">
        <v>67</v>
      </c>
      <c r="F298" s="31" t="str">
        <f>IF('Schedule Input'!K312&gt;0,'Schedule Input'!K312,"")</f>
        <v/>
      </c>
      <c r="G298" s="30" t="s">
        <v>67</v>
      </c>
      <c r="H298" s="31" t="str">
        <f>IF('Schedule Input'!L312&gt;0,'Schedule Input'!L312,"")</f>
        <v/>
      </c>
      <c r="I298" s="30" t="s">
        <v>67</v>
      </c>
      <c r="J298" s="31" t="str">
        <f>IF('Schedule Input'!M312&gt;0,'Schedule Input'!M312,"")</f>
        <v/>
      </c>
      <c r="K298" s="30" t="s">
        <v>67</v>
      </c>
      <c r="L298" s="31" t="str">
        <f>IF('Schedule Input'!N312&gt;0,'Schedule Input'!N312,"")</f>
        <v/>
      </c>
      <c r="M298" s="30" t="s">
        <v>67</v>
      </c>
      <c r="N298" s="31" t="str">
        <f>IF('Schedule Input'!O312&gt;0,'Schedule Input'!O312,"")</f>
        <v/>
      </c>
      <c r="O298" s="30" t="s">
        <v>67</v>
      </c>
      <c r="P298" s="31" t="str">
        <f>IF('Schedule Input'!P312&gt;0,'Schedule Input'!P312,"")</f>
        <v/>
      </c>
    </row>
    <row r="299" spans="2:16" ht="2.1" customHeight="1">
      <c r="C299" s="28"/>
      <c r="D299" s="28"/>
      <c r="E299" s="28"/>
      <c r="F299" s="28"/>
      <c r="G299" s="28"/>
      <c r="H299" s="28"/>
      <c r="I299" s="28"/>
      <c r="J299" s="28"/>
      <c r="K299" s="28"/>
      <c r="L299" s="28"/>
      <c r="M299" s="28"/>
      <c r="N299" s="28"/>
      <c r="O299" s="28"/>
    </row>
    <row r="300" spans="2:16" ht="2.1" customHeight="1">
      <c r="C300" s="28"/>
      <c r="D300" s="28"/>
      <c r="E300" s="28"/>
      <c r="F300" s="28"/>
      <c r="G300" s="28"/>
      <c r="H300" s="28"/>
      <c r="I300" s="28"/>
      <c r="J300" s="28"/>
      <c r="K300" s="28"/>
      <c r="L300" s="28"/>
      <c r="M300" s="28"/>
      <c r="N300" s="28"/>
      <c r="O300" s="28"/>
    </row>
    <row r="301" spans="2:16" ht="2.1" customHeight="1">
      <c r="C301" s="28"/>
      <c r="D301" s="28"/>
      <c r="E301" s="28"/>
      <c r="F301" s="28"/>
      <c r="G301" s="28"/>
      <c r="H301" s="28"/>
      <c r="I301" s="28"/>
      <c r="J301" s="28"/>
      <c r="K301" s="28"/>
      <c r="L301" s="28"/>
      <c r="M301" s="28"/>
      <c r="N301" s="28"/>
      <c r="O301" s="28"/>
    </row>
    <row r="302" spans="2:16" ht="2.1" customHeight="1">
      <c r="C302" s="28"/>
      <c r="D302" s="28"/>
      <c r="E302" s="28"/>
      <c r="F302" s="28"/>
      <c r="G302" s="28"/>
      <c r="H302" s="28"/>
      <c r="I302" s="28"/>
      <c r="J302" s="28"/>
      <c r="K302" s="28"/>
      <c r="L302" s="28"/>
      <c r="M302" s="28"/>
      <c r="N302" s="28"/>
      <c r="O302" s="28"/>
    </row>
    <row r="303" spans="2:16" ht="15" customHeight="1">
      <c r="B303" s="169">
        <f>'Schedule Input'!E316</f>
        <v>0</v>
      </c>
      <c r="C303" s="173" t="str">
        <f>IF('Schedule Input'!J317&gt;0,'Schedule Input'!J317,"")</f>
        <v/>
      </c>
      <c r="D303" s="174"/>
      <c r="E303" s="173" t="str">
        <f>IF('Schedule Input'!K317&gt;0,'Schedule Input'!K317,"")</f>
        <v/>
      </c>
      <c r="F303" s="174"/>
      <c r="G303" s="173" t="str">
        <f>IF('Schedule Input'!L317&gt;0,'Schedule Input'!L317,"")</f>
        <v/>
      </c>
      <c r="H303" s="174"/>
      <c r="I303" s="173" t="str">
        <f>IF('Schedule Input'!M317&gt;0,'Schedule Input'!M317,"")</f>
        <v/>
      </c>
      <c r="J303" s="174"/>
      <c r="K303" s="173" t="str">
        <f>IF('Schedule Input'!N317&gt;0,'Schedule Input'!N317,"")</f>
        <v/>
      </c>
      <c r="L303" s="174"/>
      <c r="M303" s="173" t="str">
        <f>IF('Schedule Input'!O317&gt;0,'Schedule Input'!O317,"")</f>
        <v/>
      </c>
      <c r="N303" s="174"/>
      <c r="O303" s="173" t="str">
        <f>IF('Schedule Input'!P317&gt;0,'Schedule Input'!P317,"")</f>
        <v/>
      </c>
      <c r="P303" s="174"/>
    </row>
    <row r="304" spans="2:16" ht="15" customHeight="1">
      <c r="B304" s="170"/>
      <c r="C304" s="175" t="str">
        <f>IF('Schedule Input'!J318&gt;0,'Schedule Input'!J318,"")</f>
        <v/>
      </c>
      <c r="D304" s="176"/>
      <c r="E304" s="175" t="str">
        <f>IF('Schedule Input'!K318&gt;0,'Schedule Input'!K318,"")</f>
        <v/>
      </c>
      <c r="F304" s="176"/>
      <c r="G304" s="175" t="str">
        <f>IF('Schedule Input'!L318&gt;0,'Schedule Input'!L318,"")</f>
        <v/>
      </c>
      <c r="H304" s="176"/>
      <c r="I304" s="175" t="str">
        <f>IF('Schedule Input'!M318&gt;0,'Schedule Input'!M318,"")</f>
        <v/>
      </c>
      <c r="J304" s="176"/>
      <c r="K304" s="175" t="str">
        <f>IF('Schedule Input'!N318&gt;0,'Schedule Input'!N318,"")</f>
        <v/>
      </c>
      <c r="L304" s="176"/>
      <c r="M304" s="175" t="str">
        <f>IF('Schedule Input'!O318&gt;0,'Schedule Input'!O318,"")</f>
        <v/>
      </c>
      <c r="N304" s="176"/>
      <c r="O304" s="175" t="str">
        <f>IF('Schedule Input'!P318&gt;0,'Schedule Input'!P318,"")</f>
        <v/>
      </c>
      <c r="P304" s="176"/>
    </row>
    <row r="305" spans="2:16" s="52" customFormat="1" ht="11.25" customHeight="1">
      <c r="B305" s="51">
        <f>IF(B303=0,0,VLOOKUP(B303,'Employee Data'!$C$5:$G$45,5,0))</f>
        <v>0</v>
      </c>
      <c r="C305" s="171" t="str">
        <f>IF('Schedule Input'!J321&gt;0,'Schedule Input'!J321,"")</f>
        <v/>
      </c>
      <c r="D305" s="172"/>
      <c r="E305" s="171" t="str">
        <f>IF('Schedule Input'!K321&gt;0,'Schedule Input'!K321,"")</f>
        <v/>
      </c>
      <c r="F305" s="172"/>
      <c r="G305" s="171" t="str">
        <f>IF('Schedule Input'!L321&gt;0,'Schedule Input'!L321,"")</f>
        <v/>
      </c>
      <c r="H305" s="172"/>
      <c r="I305" s="171" t="str">
        <f>IF('Schedule Input'!M321&gt;0,'Schedule Input'!M321,"")</f>
        <v/>
      </c>
      <c r="J305" s="172"/>
      <c r="K305" s="171" t="str">
        <f>IF('Schedule Input'!N321&gt;0,'Schedule Input'!N321,"")</f>
        <v/>
      </c>
      <c r="L305" s="172"/>
      <c r="M305" s="171" t="str">
        <f>IF('Schedule Input'!O321&gt;0,'Schedule Input'!O321,"")</f>
        <v/>
      </c>
      <c r="N305" s="172"/>
      <c r="O305" s="171" t="str">
        <f>IF('Schedule Input'!P321&gt;0,'Schedule Input'!P321,"")</f>
        <v/>
      </c>
      <c r="P305" s="172"/>
    </row>
    <row r="306" spans="2:16" ht="15" customHeight="1">
      <c r="B306" s="112">
        <f>IF(B303=0,0,VLOOKUP(B303,'Employee Data'!$C$5:$H$54,6,0))</f>
        <v>0</v>
      </c>
      <c r="C306" s="30" t="s">
        <v>67</v>
      </c>
      <c r="D306" s="31" t="str">
        <f>IF('Schedule Input'!J320&gt;0,'Schedule Input'!J320,"")</f>
        <v/>
      </c>
      <c r="E306" s="30" t="s">
        <v>67</v>
      </c>
      <c r="F306" s="31" t="str">
        <f>IF('Schedule Input'!K320&gt;0,'Schedule Input'!K320,"")</f>
        <v/>
      </c>
      <c r="G306" s="30" t="s">
        <v>67</v>
      </c>
      <c r="H306" s="31" t="str">
        <f>IF('Schedule Input'!L320&gt;0,'Schedule Input'!L320,"")</f>
        <v/>
      </c>
      <c r="I306" s="30" t="s">
        <v>67</v>
      </c>
      <c r="J306" s="31" t="str">
        <f>IF('Schedule Input'!M320&gt;0,'Schedule Input'!M320,"")</f>
        <v/>
      </c>
      <c r="K306" s="30" t="s">
        <v>67</v>
      </c>
      <c r="L306" s="31" t="str">
        <f>IF('Schedule Input'!N320&gt;0,'Schedule Input'!N320,"")</f>
        <v/>
      </c>
      <c r="M306" s="30" t="s">
        <v>67</v>
      </c>
      <c r="N306" s="31" t="str">
        <f>IF('Schedule Input'!O320&gt;0,'Schedule Input'!O320,"")</f>
        <v/>
      </c>
      <c r="O306" s="30" t="s">
        <v>67</v>
      </c>
      <c r="P306" s="31" t="str">
        <f>IF('Schedule Input'!P320&gt;0,'Schedule Input'!P320,"")</f>
        <v/>
      </c>
    </row>
    <row r="307" spans="2:16" ht="2.1" customHeight="1">
      <c r="C307" s="28"/>
      <c r="D307" s="28"/>
      <c r="E307" s="28"/>
      <c r="F307" s="28"/>
      <c r="G307" s="28"/>
      <c r="H307" s="28"/>
      <c r="I307" s="28"/>
      <c r="J307" s="28"/>
      <c r="K307" s="28"/>
      <c r="L307" s="28"/>
      <c r="M307" s="28"/>
      <c r="N307" s="28"/>
      <c r="O307" s="28"/>
    </row>
    <row r="308" spans="2:16" ht="2.1" customHeight="1">
      <c r="C308" s="28"/>
      <c r="D308" s="28"/>
      <c r="E308" s="28"/>
      <c r="F308" s="28"/>
      <c r="G308" s="28"/>
      <c r="H308" s="28"/>
      <c r="I308" s="28"/>
      <c r="J308" s="28"/>
      <c r="K308" s="28"/>
      <c r="L308" s="28"/>
      <c r="M308" s="28"/>
      <c r="N308" s="28"/>
      <c r="O308" s="28"/>
    </row>
    <row r="309" spans="2:16" ht="2.1" customHeight="1">
      <c r="C309" s="28"/>
      <c r="D309" s="28"/>
      <c r="E309" s="28"/>
      <c r="F309" s="28"/>
      <c r="G309" s="28"/>
      <c r="H309" s="28"/>
      <c r="I309" s="28"/>
      <c r="J309" s="28"/>
      <c r="K309" s="28"/>
      <c r="L309" s="28"/>
      <c r="M309" s="28"/>
      <c r="N309" s="28"/>
      <c r="O309" s="28"/>
    </row>
    <row r="310" spans="2:16" ht="2.1" customHeight="1">
      <c r="C310" s="28"/>
      <c r="D310" s="28"/>
      <c r="E310" s="28"/>
      <c r="F310" s="28"/>
      <c r="G310" s="28"/>
      <c r="H310" s="28"/>
      <c r="I310" s="28"/>
      <c r="J310" s="28"/>
      <c r="K310" s="28"/>
      <c r="L310" s="28"/>
      <c r="M310" s="28"/>
      <c r="N310" s="28"/>
      <c r="O310" s="28"/>
    </row>
    <row r="311" spans="2:16" ht="15" customHeight="1">
      <c r="B311" s="169">
        <f>'Schedule Input'!E324</f>
        <v>0</v>
      </c>
      <c r="C311" s="173" t="str">
        <f>IF('Schedule Input'!J325&gt;0,'Schedule Input'!J325,"")</f>
        <v/>
      </c>
      <c r="D311" s="174"/>
      <c r="E311" s="173" t="str">
        <f>IF('Schedule Input'!K325&gt;0,'Schedule Input'!K325,"")</f>
        <v/>
      </c>
      <c r="F311" s="174"/>
      <c r="G311" s="173" t="str">
        <f>IF('Schedule Input'!L325&gt;0,'Schedule Input'!L325,"")</f>
        <v/>
      </c>
      <c r="H311" s="174"/>
      <c r="I311" s="173" t="str">
        <f>IF('Schedule Input'!M325&gt;0,'Schedule Input'!M325,"")</f>
        <v/>
      </c>
      <c r="J311" s="174"/>
      <c r="K311" s="173" t="str">
        <f>IF('Schedule Input'!N325&gt;0,'Schedule Input'!N325,"")</f>
        <v/>
      </c>
      <c r="L311" s="174"/>
      <c r="M311" s="173" t="str">
        <f>IF('Schedule Input'!O325&gt;0,'Schedule Input'!O325,"")</f>
        <v/>
      </c>
      <c r="N311" s="174"/>
      <c r="O311" s="173" t="str">
        <f>IF('Schedule Input'!P325&gt;0,'Schedule Input'!P325,"")</f>
        <v/>
      </c>
      <c r="P311" s="174"/>
    </row>
    <row r="312" spans="2:16" ht="15" customHeight="1">
      <c r="B312" s="170"/>
      <c r="C312" s="175" t="str">
        <f>IF('Schedule Input'!J326&gt;0,'Schedule Input'!J326,"")</f>
        <v/>
      </c>
      <c r="D312" s="176"/>
      <c r="E312" s="175" t="str">
        <f>IF('Schedule Input'!K326&gt;0,'Schedule Input'!K326,"")</f>
        <v/>
      </c>
      <c r="F312" s="176"/>
      <c r="G312" s="175" t="str">
        <f>IF('Schedule Input'!L326&gt;0,'Schedule Input'!L326,"")</f>
        <v/>
      </c>
      <c r="H312" s="176"/>
      <c r="I312" s="175" t="str">
        <f>IF('Schedule Input'!M326&gt;0,'Schedule Input'!M326,"")</f>
        <v/>
      </c>
      <c r="J312" s="176"/>
      <c r="K312" s="175" t="str">
        <f>IF('Schedule Input'!N326&gt;0,'Schedule Input'!N326,"")</f>
        <v/>
      </c>
      <c r="L312" s="176"/>
      <c r="M312" s="175" t="str">
        <f>IF('Schedule Input'!O326&gt;0,'Schedule Input'!O326,"")</f>
        <v/>
      </c>
      <c r="N312" s="176"/>
      <c r="O312" s="175" t="str">
        <f>IF('Schedule Input'!P326&gt;0,'Schedule Input'!P326,"")</f>
        <v/>
      </c>
      <c r="P312" s="176"/>
    </row>
    <row r="313" spans="2:16" s="52" customFormat="1" ht="11.25" customHeight="1">
      <c r="B313" s="51">
        <f>IF(B311=0,0,VLOOKUP(B311,'Employee Data'!$C$5:$G$45,5,0))</f>
        <v>0</v>
      </c>
      <c r="C313" s="171" t="str">
        <f>IF('Schedule Input'!J329&gt;0,'Schedule Input'!J329,"")</f>
        <v/>
      </c>
      <c r="D313" s="172"/>
      <c r="E313" s="171" t="str">
        <f>IF('Schedule Input'!K329&gt;0,'Schedule Input'!K329,"")</f>
        <v/>
      </c>
      <c r="F313" s="172"/>
      <c r="G313" s="171" t="str">
        <f>IF('Schedule Input'!L329&gt;0,'Schedule Input'!L329,"")</f>
        <v/>
      </c>
      <c r="H313" s="172"/>
      <c r="I313" s="171" t="str">
        <f>IF('Schedule Input'!M329&gt;0,'Schedule Input'!M329,"")</f>
        <v/>
      </c>
      <c r="J313" s="172"/>
      <c r="K313" s="171" t="str">
        <f>IF('Schedule Input'!N329&gt;0,'Schedule Input'!N329,"")</f>
        <v/>
      </c>
      <c r="L313" s="172"/>
      <c r="M313" s="171" t="str">
        <f>IF('Schedule Input'!O329&gt;0,'Schedule Input'!O329,"")</f>
        <v/>
      </c>
      <c r="N313" s="172"/>
      <c r="O313" s="171" t="str">
        <f>IF('Schedule Input'!P329&gt;0,'Schedule Input'!P329,"")</f>
        <v/>
      </c>
      <c r="P313" s="172"/>
    </row>
    <row r="314" spans="2:16" ht="15" customHeight="1">
      <c r="B314" s="112">
        <f>IF(B311=0,0,VLOOKUP(B311,'Employee Data'!$C$5:$H$54,6,0))</f>
        <v>0</v>
      </c>
      <c r="C314" s="30" t="s">
        <v>67</v>
      </c>
      <c r="D314" s="31" t="str">
        <f>IF('Schedule Input'!J328&gt;0,'Schedule Input'!J328,"")</f>
        <v/>
      </c>
      <c r="E314" s="30" t="s">
        <v>67</v>
      </c>
      <c r="F314" s="31" t="str">
        <f>IF('Schedule Input'!K328&gt;0,'Schedule Input'!K328,"")</f>
        <v/>
      </c>
      <c r="G314" s="30" t="s">
        <v>67</v>
      </c>
      <c r="H314" s="31" t="str">
        <f>IF('Schedule Input'!L328&gt;0,'Schedule Input'!L328,"")</f>
        <v/>
      </c>
      <c r="I314" s="30" t="s">
        <v>67</v>
      </c>
      <c r="J314" s="31" t="str">
        <f>IF('Schedule Input'!M328&gt;0,'Schedule Input'!M328,"")</f>
        <v/>
      </c>
      <c r="K314" s="30" t="s">
        <v>67</v>
      </c>
      <c r="L314" s="31" t="str">
        <f>IF('Schedule Input'!N328&gt;0,'Schedule Input'!N328,"")</f>
        <v/>
      </c>
      <c r="M314" s="30" t="s">
        <v>67</v>
      </c>
      <c r="N314" s="31" t="str">
        <f>IF('Schedule Input'!O328&gt;0,'Schedule Input'!O328,"")</f>
        <v/>
      </c>
      <c r="O314" s="30" t="s">
        <v>67</v>
      </c>
      <c r="P314" s="31" t="str">
        <f>IF('Schedule Input'!P328&gt;0,'Schedule Input'!P328,"")</f>
        <v/>
      </c>
    </row>
    <row r="315" spans="2:16" ht="2.1" customHeight="1">
      <c r="C315" s="28"/>
      <c r="D315" s="28"/>
      <c r="E315" s="28"/>
      <c r="F315" s="28"/>
      <c r="G315" s="28"/>
      <c r="H315" s="28"/>
      <c r="I315" s="28"/>
      <c r="J315" s="28"/>
      <c r="K315" s="28"/>
      <c r="L315" s="28"/>
      <c r="M315" s="28"/>
      <c r="N315" s="28"/>
      <c r="O315" s="28"/>
    </row>
    <row r="316" spans="2:16" ht="2.1" customHeight="1">
      <c r="C316" s="28"/>
      <c r="D316" s="28"/>
      <c r="E316" s="28"/>
      <c r="F316" s="28"/>
      <c r="G316" s="28"/>
      <c r="H316" s="28"/>
      <c r="I316" s="28"/>
      <c r="J316" s="28"/>
      <c r="K316" s="28"/>
      <c r="L316" s="28"/>
      <c r="M316" s="28"/>
      <c r="N316" s="28"/>
      <c r="O316" s="28"/>
    </row>
    <row r="317" spans="2:16" ht="2.1" customHeight="1">
      <c r="C317" s="28"/>
      <c r="D317" s="28"/>
      <c r="E317" s="28"/>
      <c r="F317" s="28"/>
      <c r="G317" s="28"/>
      <c r="H317" s="28"/>
      <c r="I317" s="28"/>
      <c r="J317" s="28"/>
      <c r="K317" s="28"/>
      <c r="L317" s="28"/>
      <c r="M317" s="28"/>
      <c r="N317" s="28"/>
      <c r="O317" s="28"/>
    </row>
    <row r="318" spans="2:16" ht="2.1" customHeight="1">
      <c r="C318" s="28"/>
      <c r="D318" s="28"/>
      <c r="E318" s="28"/>
      <c r="F318" s="28"/>
      <c r="G318" s="28"/>
      <c r="H318" s="28"/>
      <c r="I318" s="28"/>
      <c r="J318" s="28"/>
      <c r="K318" s="28"/>
      <c r="L318" s="28"/>
      <c r="M318" s="28"/>
      <c r="N318" s="28"/>
      <c r="O318" s="28"/>
    </row>
    <row r="319" spans="2:16" ht="15" customHeight="1">
      <c r="B319" s="169">
        <f>'Schedule Input'!E332</f>
        <v>0</v>
      </c>
      <c r="C319" s="173" t="str">
        <f>IF('Schedule Input'!J333&gt;0,'Schedule Input'!J333,"")</f>
        <v/>
      </c>
      <c r="D319" s="174"/>
      <c r="E319" s="173" t="str">
        <f>IF('Schedule Input'!K333&gt;0,'Schedule Input'!K333,"")</f>
        <v/>
      </c>
      <c r="F319" s="174"/>
      <c r="G319" s="173" t="str">
        <f>IF('Schedule Input'!L333&gt;0,'Schedule Input'!L333,"")</f>
        <v/>
      </c>
      <c r="H319" s="174"/>
      <c r="I319" s="173" t="str">
        <f>IF('Schedule Input'!M333&gt;0,'Schedule Input'!M333,"")</f>
        <v/>
      </c>
      <c r="J319" s="174"/>
      <c r="K319" s="173" t="str">
        <f>IF('Schedule Input'!N333&gt;0,'Schedule Input'!N333,"")</f>
        <v/>
      </c>
      <c r="L319" s="174"/>
      <c r="M319" s="173" t="str">
        <f>IF('Schedule Input'!O333&gt;0,'Schedule Input'!O333,"")</f>
        <v/>
      </c>
      <c r="N319" s="174"/>
      <c r="O319" s="173" t="str">
        <f>IF('Schedule Input'!P333&gt;0,'Schedule Input'!P333,"")</f>
        <v/>
      </c>
      <c r="P319" s="174"/>
    </row>
    <row r="320" spans="2:16" ht="15" customHeight="1">
      <c r="B320" s="170"/>
      <c r="C320" s="175" t="str">
        <f>IF('Schedule Input'!J334&gt;0,'Schedule Input'!J334,"")</f>
        <v/>
      </c>
      <c r="D320" s="176"/>
      <c r="E320" s="175" t="str">
        <f>IF('Schedule Input'!K334&gt;0,'Schedule Input'!K334,"")</f>
        <v/>
      </c>
      <c r="F320" s="176"/>
      <c r="G320" s="175" t="str">
        <f>IF('Schedule Input'!L334&gt;0,'Schedule Input'!L334,"")</f>
        <v/>
      </c>
      <c r="H320" s="176"/>
      <c r="I320" s="175" t="str">
        <f>IF('Schedule Input'!M334&gt;0,'Schedule Input'!M334,"")</f>
        <v/>
      </c>
      <c r="J320" s="176"/>
      <c r="K320" s="175" t="str">
        <f>IF('Schedule Input'!N334&gt;0,'Schedule Input'!N334,"")</f>
        <v/>
      </c>
      <c r="L320" s="176"/>
      <c r="M320" s="175" t="str">
        <f>IF('Schedule Input'!O334&gt;0,'Schedule Input'!O334,"")</f>
        <v/>
      </c>
      <c r="N320" s="176"/>
      <c r="O320" s="175" t="str">
        <f>IF('Schedule Input'!P334&gt;0,'Schedule Input'!P334,"")</f>
        <v/>
      </c>
      <c r="P320" s="176"/>
    </row>
    <row r="321" spans="2:16" s="52" customFormat="1" ht="11.25" customHeight="1">
      <c r="B321" s="51">
        <f>IF(B319=0,0,VLOOKUP(B319,'Employee Data'!$C$5:$G$45,5,0))</f>
        <v>0</v>
      </c>
      <c r="C321" s="171" t="str">
        <f>IF('Schedule Input'!J337&gt;0,'Schedule Input'!J337,"")</f>
        <v/>
      </c>
      <c r="D321" s="172"/>
      <c r="E321" s="171" t="str">
        <f>IF('Schedule Input'!K337&gt;0,'Schedule Input'!K337,"")</f>
        <v/>
      </c>
      <c r="F321" s="172"/>
      <c r="G321" s="171" t="str">
        <f>IF('Schedule Input'!L337&gt;0,'Schedule Input'!L337,"")</f>
        <v/>
      </c>
      <c r="H321" s="172"/>
      <c r="I321" s="171" t="str">
        <f>IF('Schedule Input'!M337&gt;0,'Schedule Input'!M337,"")</f>
        <v/>
      </c>
      <c r="J321" s="172"/>
      <c r="K321" s="171" t="str">
        <f>IF('Schedule Input'!N337&gt;0,'Schedule Input'!N337,"")</f>
        <v/>
      </c>
      <c r="L321" s="172"/>
      <c r="M321" s="171" t="str">
        <f>IF('Schedule Input'!O337&gt;0,'Schedule Input'!O337,"")</f>
        <v/>
      </c>
      <c r="N321" s="172"/>
      <c r="O321" s="171" t="str">
        <f>IF('Schedule Input'!P337&gt;0,'Schedule Input'!P337,"")</f>
        <v/>
      </c>
      <c r="P321" s="172"/>
    </row>
    <row r="322" spans="2:16" ht="15" customHeight="1">
      <c r="B322" s="112">
        <f>IF(B319=0,0,VLOOKUP(B319,'Employee Data'!$C$5:$H$54,6,0))</f>
        <v>0</v>
      </c>
      <c r="C322" s="30" t="s">
        <v>67</v>
      </c>
      <c r="D322" s="31" t="str">
        <f>IF('Schedule Input'!J336&gt;0,'Schedule Input'!J336,"")</f>
        <v/>
      </c>
      <c r="E322" s="30" t="s">
        <v>67</v>
      </c>
      <c r="F322" s="31" t="str">
        <f>IF('Schedule Input'!K336&gt;0,'Schedule Input'!K336,"")</f>
        <v/>
      </c>
      <c r="G322" s="30" t="s">
        <v>67</v>
      </c>
      <c r="H322" s="31" t="str">
        <f>IF('Schedule Input'!L336&gt;0,'Schedule Input'!L336,"")</f>
        <v/>
      </c>
      <c r="I322" s="30" t="s">
        <v>67</v>
      </c>
      <c r="J322" s="31" t="str">
        <f>IF('Schedule Input'!M336&gt;0,'Schedule Input'!M336,"")</f>
        <v/>
      </c>
      <c r="K322" s="30" t="s">
        <v>67</v>
      </c>
      <c r="L322" s="31" t="str">
        <f>IF('Schedule Input'!N336&gt;0,'Schedule Input'!N336,"")</f>
        <v/>
      </c>
      <c r="M322" s="30" t="s">
        <v>67</v>
      </c>
      <c r="N322" s="31" t="str">
        <f>IF('Schedule Input'!O336&gt;0,'Schedule Input'!O336,"")</f>
        <v/>
      </c>
      <c r="O322" s="30" t="s">
        <v>67</v>
      </c>
      <c r="P322" s="31" t="str">
        <f>IF('Schedule Input'!P336&gt;0,'Schedule Input'!P336,"")</f>
        <v/>
      </c>
    </row>
    <row r="323" spans="2:16" ht="2.1" customHeight="1">
      <c r="C323" s="28"/>
      <c r="D323" s="28"/>
      <c r="E323" s="28"/>
      <c r="F323" s="28"/>
      <c r="G323" s="28"/>
      <c r="H323" s="28"/>
      <c r="I323" s="28"/>
      <c r="J323" s="28"/>
      <c r="K323" s="28"/>
      <c r="L323" s="28"/>
      <c r="M323" s="28"/>
      <c r="N323" s="28"/>
      <c r="O323" s="28"/>
    </row>
    <row r="324" spans="2:16" ht="2.1" customHeight="1">
      <c r="C324" s="28"/>
      <c r="D324" s="28"/>
      <c r="E324" s="28"/>
      <c r="F324" s="28"/>
      <c r="G324" s="28"/>
      <c r="H324" s="28"/>
      <c r="I324" s="28"/>
      <c r="J324" s="28"/>
      <c r="K324" s="28"/>
      <c r="L324" s="28"/>
      <c r="M324" s="28"/>
      <c r="N324" s="28"/>
      <c r="O324" s="28"/>
    </row>
    <row r="325" spans="2:16" ht="2.1" customHeight="1">
      <c r="C325" s="28"/>
      <c r="D325" s="28"/>
      <c r="E325" s="28"/>
      <c r="F325" s="28"/>
      <c r="G325" s="28"/>
      <c r="H325" s="28"/>
      <c r="I325" s="28"/>
      <c r="J325" s="28"/>
      <c r="K325" s="28"/>
      <c r="L325" s="28"/>
      <c r="M325" s="28"/>
      <c r="N325" s="28"/>
      <c r="O325" s="28"/>
    </row>
    <row r="326" spans="2:16" ht="2.1" customHeight="1">
      <c r="C326" s="28"/>
      <c r="D326" s="28"/>
      <c r="E326" s="28"/>
      <c r="F326" s="28"/>
      <c r="G326" s="28"/>
      <c r="H326" s="28"/>
      <c r="I326" s="28"/>
      <c r="J326" s="28"/>
      <c r="K326" s="28"/>
      <c r="L326" s="28"/>
      <c r="M326" s="28"/>
      <c r="N326" s="28"/>
      <c r="O326" s="28"/>
    </row>
    <row r="327" spans="2:16" ht="15" customHeight="1">
      <c r="B327" s="169">
        <f>'Schedule Input'!E340</f>
        <v>0</v>
      </c>
      <c r="C327" s="173" t="str">
        <f>IF('Schedule Input'!J341&gt;0,'Schedule Input'!J341,"")</f>
        <v/>
      </c>
      <c r="D327" s="174"/>
      <c r="E327" s="173" t="str">
        <f>IF('Schedule Input'!K341&gt;0,'Schedule Input'!K341,"")</f>
        <v/>
      </c>
      <c r="F327" s="174"/>
      <c r="G327" s="173" t="str">
        <f>IF('Schedule Input'!L341&gt;0,'Schedule Input'!L341,"")</f>
        <v/>
      </c>
      <c r="H327" s="174"/>
      <c r="I327" s="173" t="str">
        <f>IF('Schedule Input'!M341&gt;0,'Schedule Input'!M341,"")</f>
        <v/>
      </c>
      <c r="J327" s="174"/>
      <c r="K327" s="173" t="str">
        <f>IF('Schedule Input'!N341&gt;0,'Schedule Input'!N341,"")</f>
        <v/>
      </c>
      <c r="L327" s="174"/>
      <c r="M327" s="173" t="str">
        <f>IF('Schedule Input'!O341&gt;0,'Schedule Input'!O341,"")</f>
        <v/>
      </c>
      <c r="N327" s="174"/>
      <c r="O327" s="173" t="str">
        <f>IF('Schedule Input'!P341&gt;0,'Schedule Input'!P341,"")</f>
        <v/>
      </c>
      <c r="P327" s="174"/>
    </row>
    <row r="328" spans="2:16" ht="15" customHeight="1">
      <c r="B328" s="170"/>
      <c r="C328" s="175" t="str">
        <f>IF('Schedule Input'!J342&gt;0,'Schedule Input'!J342,"")</f>
        <v/>
      </c>
      <c r="D328" s="176"/>
      <c r="E328" s="175" t="str">
        <f>IF('Schedule Input'!K342&gt;0,'Schedule Input'!K342,"")</f>
        <v/>
      </c>
      <c r="F328" s="176"/>
      <c r="G328" s="175" t="str">
        <f>IF('Schedule Input'!L342&gt;0,'Schedule Input'!L342,"")</f>
        <v/>
      </c>
      <c r="H328" s="176"/>
      <c r="I328" s="175" t="str">
        <f>IF('Schedule Input'!M342&gt;0,'Schedule Input'!M342,"")</f>
        <v/>
      </c>
      <c r="J328" s="176"/>
      <c r="K328" s="175" t="str">
        <f>IF('Schedule Input'!N342&gt;0,'Schedule Input'!N342,"")</f>
        <v/>
      </c>
      <c r="L328" s="176"/>
      <c r="M328" s="175" t="str">
        <f>IF('Schedule Input'!O342&gt;0,'Schedule Input'!O342,"")</f>
        <v/>
      </c>
      <c r="N328" s="176"/>
      <c r="O328" s="175" t="str">
        <f>IF('Schedule Input'!P342&gt;0,'Schedule Input'!P342,"")</f>
        <v/>
      </c>
      <c r="P328" s="176"/>
    </row>
    <row r="329" spans="2:16" s="52" customFormat="1" ht="11.25" customHeight="1">
      <c r="B329" s="51">
        <f>IF(B327=0,0,VLOOKUP(B327,'Employee Data'!$C$5:$G$45,5,0))</f>
        <v>0</v>
      </c>
      <c r="C329" s="171" t="str">
        <f>IF('Schedule Input'!J345&gt;0,'Schedule Input'!J345,"")</f>
        <v/>
      </c>
      <c r="D329" s="172"/>
      <c r="E329" s="171" t="str">
        <f>IF('Schedule Input'!K345&gt;0,'Schedule Input'!K345,"")</f>
        <v/>
      </c>
      <c r="F329" s="172"/>
      <c r="G329" s="171" t="str">
        <f>IF('Schedule Input'!L345&gt;0,'Schedule Input'!L345,"")</f>
        <v/>
      </c>
      <c r="H329" s="172"/>
      <c r="I329" s="171" t="str">
        <f>IF('Schedule Input'!M345&gt;0,'Schedule Input'!M345,"")</f>
        <v/>
      </c>
      <c r="J329" s="172"/>
      <c r="K329" s="171" t="str">
        <f>IF('Schedule Input'!N345&gt;0,'Schedule Input'!N345,"")</f>
        <v/>
      </c>
      <c r="L329" s="172"/>
      <c r="M329" s="171" t="str">
        <f>IF('Schedule Input'!O345&gt;0,'Schedule Input'!O345,"")</f>
        <v/>
      </c>
      <c r="N329" s="172"/>
      <c r="O329" s="171" t="str">
        <f>IF('Schedule Input'!P345&gt;0,'Schedule Input'!P345,"")</f>
        <v/>
      </c>
      <c r="P329" s="172"/>
    </row>
    <row r="330" spans="2:16" ht="15" customHeight="1">
      <c r="B330" s="112">
        <f>IF(B327=0,0,VLOOKUP(B327,'Employee Data'!$C$5:$H$54,6,0))</f>
        <v>0</v>
      </c>
      <c r="C330" s="30" t="s">
        <v>67</v>
      </c>
      <c r="D330" s="31" t="str">
        <f>IF('Schedule Input'!J344&gt;0,'Schedule Input'!J344,"")</f>
        <v/>
      </c>
      <c r="E330" s="30" t="s">
        <v>67</v>
      </c>
      <c r="F330" s="31" t="str">
        <f>IF('Schedule Input'!K344&gt;0,'Schedule Input'!K344,"")</f>
        <v/>
      </c>
      <c r="G330" s="30" t="s">
        <v>67</v>
      </c>
      <c r="H330" s="31" t="str">
        <f>IF('Schedule Input'!L344&gt;0,'Schedule Input'!L344,"")</f>
        <v/>
      </c>
      <c r="I330" s="30" t="s">
        <v>67</v>
      </c>
      <c r="J330" s="31" t="str">
        <f>IF('Schedule Input'!M344&gt;0,'Schedule Input'!M344,"")</f>
        <v/>
      </c>
      <c r="K330" s="30" t="s">
        <v>67</v>
      </c>
      <c r="L330" s="31" t="str">
        <f>IF('Schedule Input'!N344&gt;0,'Schedule Input'!N344,"")</f>
        <v/>
      </c>
      <c r="M330" s="30" t="s">
        <v>67</v>
      </c>
      <c r="N330" s="31" t="str">
        <f>IF('Schedule Input'!O344&gt;0,'Schedule Input'!O344,"")</f>
        <v/>
      </c>
      <c r="O330" s="30" t="s">
        <v>67</v>
      </c>
      <c r="P330" s="31" t="str">
        <f>IF('Schedule Input'!P344&gt;0,'Schedule Input'!P344,"")</f>
        <v/>
      </c>
    </row>
    <row r="331" spans="2:16" ht="2.1" customHeight="1">
      <c r="C331" s="28"/>
      <c r="D331" s="28"/>
      <c r="E331" s="28"/>
      <c r="F331" s="28"/>
      <c r="G331" s="28"/>
      <c r="H331" s="28"/>
      <c r="I331" s="28"/>
      <c r="J331" s="28"/>
      <c r="K331" s="28"/>
      <c r="L331" s="28"/>
      <c r="M331" s="28"/>
      <c r="N331" s="28"/>
      <c r="O331" s="28"/>
    </row>
    <row r="332" spans="2:16" ht="2.1" customHeight="1">
      <c r="C332" s="28"/>
      <c r="D332" s="28"/>
      <c r="E332" s="28"/>
      <c r="F332" s="28"/>
      <c r="G332" s="28"/>
      <c r="H332" s="28"/>
      <c r="I332" s="28"/>
      <c r="J332" s="28"/>
      <c r="K332" s="28"/>
      <c r="L332" s="28"/>
      <c r="M332" s="28"/>
      <c r="N332" s="28"/>
      <c r="O332" s="28"/>
    </row>
    <row r="333" spans="2:16" ht="2.1" customHeight="1">
      <c r="C333" s="28"/>
      <c r="D333" s="28"/>
      <c r="E333" s="28"/>
      <c r="F333" s="28"/>
      <c r="G333" s="28"/>
      <c r="H333" s="28"/>
      <c r="I333" s="28"/>
      <c r="J333" s="28"/>
      <c r="K333" s="28"/>
      <c r="L333" s="28"/>
      <c r="M333" s="28"/>
      <c r="N333" s="28"/>
      <c r="O333" s="28"/>
    </row>
    <row r="334" spans="2:16" ht="2.1" customHeight="1">
      <c r="C334" s="28"/>
      <c r="D334" s="28"/>
      <c r="E334" s="28"/>
      <c r="F334" s="28"/>
      <c r="G334" s="28"/>
      <c r="H334" s="28"/>
      <c r="I334" s="28"/>
      <c r="J334" s="28"/>
      <c r="K334" s="28"/>
      <c r="L334" s="28"/>
      <c r="M334" s="28"/>
      <c r="N334" s="28"/>
      <c r="O334" s="28"/>
    </row>
    <row r="335" spans="2:16" ht="15" customHeight="1">
      <c r="B335" s="169">
        <f>'Schedule Input'!E348</f>
        <v>0</v>
      </c>
      <c r="C335" s="173" t="str">
        <f>IF('Schedule Input'!J349&gt;0,'Schedule Input'!J349,"")</f>
        <v/>
      </c>
      <c r="D335" s="174"/>
      <c r="E335" s="173" t="str">
        <f>IF('Schedule Input'!K349&gt;0,'Schedule Input'!K349,"")</f>
        <v/>
      </c>
      <c r="F335" s="174"/>
      <c r="G335" s="173" t="str">
        <f>IF('Schedule Input'!L349&gt;0,'Schedule Input'!L349,"")</f>
        <v/>
      </c>
      <c r="H335" s="174"/>
      <c r="I335" s="173" t="str">
        <f>IF('Schedule Input'!M349&gt;0,'Schedule Input'!M349,"")</f>
        <v/>
      </c>
      <c r="J335" s="174"/>
      <c r="K335" s="173" t="str">
        <f>IF('Schedule Input'!N349&gt;0,'Schedule Input'!N349,"")</f>
        <v/>
      </c>
      <c r="L335" s="174"/>
      <c r="M335" s="173" t="str">
        <f>IF('Schedule Input'!O349&gt;0,'Schedule Input'!O349,"")</f>
        <v/>
      </c>
      <c r="N335" s="174"/>
      <c r="O335" s="173" t="str">
        <f>IF('Schedule Input'!P349&gt;0,'Schedule Input'!P349,"")</f>
        <v/>
      </c>
      <c r="P335" s="174"/>
    </row>
    <row r="336" spans="2:16" ht="15" customHeight="1">
      <c r="B336" s="170"/>
      <c r="C336" s="175" t="str">
        <f>IF('Schedule Input'!J350&gt;0,'Schedule Input'!J350,"")</f>
        <v/>
      </c>
      <c r="D336" s="176"/>
      <c r="E336" s="175" t="str">
        <f>IF('Schedule Input'!K350&gt;0,'Schedule Input'!K350,"")</f>
        <v/>
      </c>
      <c r="F336" s="176"/>
      <c r="G336" s="175" t="str">
        <f>IF('Schedule Input'!L350&gt;0,'Schedule Input'!L350,"")</f>
        <v/>
      </c>
      <c r="H336" s="176"/>
      <c r="I336" s="175" t="str">
        <f>IF('Schedule Input'!M350&gt;0,'Schedule Input'!M350,"")</f>
        <v/>
      </c>
      <c r="J336" s="176"/>
      <c r="K336" s="175" t="str">
        <f>IF('Schedule Input'!N350&gt;0,'Schedule Input'!N350,"")</f>
        <v/>
      </c>
      <c r="L336" s="176"/>
      <c r="M336" s="175" t="str">
        <f>IF('Schedule Input'!O350&gt;0,'Schedule Input'!O350,"")</f>
        <v/>
      </c>
      <c r="N336" s="176"/>
      <c r="O336" s="175" t="str">
        <f>IF('Schedule Input'!P350&gt;0,'Schedule Input'!P350,"")</f>
        <v/>
      </c>
      <c r="P336" s="176"/>
    </row>
    <row r="337" spans="2:16" s="52" customFormat="1" ht="11.25" customHeight="1">
      <c r="B337" s="51">
        <f>IF(B335=0,0,VLOOKUP(B335,'Employee Data'!$C$5:$G$45,5,0))</f>
        <v>0</v>
      </c>
      <c r="C337" s="171" t="str">
        <f>IF('Schedule Input'!J353&gt;0,'Schedule Input'!J353,"")</f>
        <v/>
      </c>
      <c r="D337" s="172"/>
      <c r="E337" s="171" t="str">
        <f>IF('Schedule Input'!K353&gt;0,'Schedule Input'!K353,"")</f>
        <v/>
      </c>
      <c r="F337" s="172"/>
      <c r="G337" s="171" t="str">
        <f>IF('Schedule Input'!L353&gt;0,'Schedule Input'!L353,"")</f>
        <v/>
      </c>
      <c r="H337" s="172"/>
      <c r="I337" s="171" t="str">
        <f>IF('Schedule Input'!M353&gt;0,'Schedule Input'!M353,"")</f>
        <v/>
      </c>
      <c r="J337" s="172"/>
      <c r="K337" s="171" t="str">
        <f>IF('Schedule Input'!N353&gt;0,'Schedule Input'!N353,"")</f>
        <v/>
      </c>
      <c r="L337" s="172"/>
      <c r="M337" s="171" t="str">
        <f>IF('Schedule Input'!O353&gt;0,'Schedule Input'!O353,"")</f>
        <v/>
      </c>
      <c r="N337" s="172"/>
      <c r="O337" s="171" t="str">
        <f>IF('Schedule Input'!P353&gt;0,'Schedule Input'!P353,"")</f>
        <v/>
      </c>
      <c r="P337" s="172"/>
    </row>
    <row r="338" spans="2:16" ht="15" customHeight="1">
      <c r="B338" s="112">
        <f>IF(B335=0,0,VLOOKUP(B335,'Employee Data'!$C$5:$H$54,6,0))</f>
        <v>0</v>
      </c>
      <c r="C338" s="30" t="s">
        <v>67</v>
      </c>
      <c r="D338" s="31" t="str">
        <f>IF('Schedule Input'!J352&gt;0,'Schedule Input'!J352,"")</f>
        <v/>
      </c>
      <c r="E338" s="30" t="s">
        <v>67</v>
      </c>
      <c r="F338" s="31" t="str">
        <f>IF('Schedule Input'!K352&gt;0,'Schedule Input'!K352,"")</f>
        <v/>
      </c>
      <c r="G338" s="30" t="s">
        <v>67</v>
      </c>
      <c r="H338" s="31" t="str">
        <f>IF('Schedule Input'!L352&gt;0,'Schedule Input'!L352,"")</f>
        <v/>
      </c>
      <c r="I338" s="30" t="s">
        <v>67</v>
      </c>
      <c r="J338" s="31" t="str">
        <f>IF('Schedule Input'!M352&gt;0,'Schedule Input'!M352,"")</f>
        <v/>
      </c>
      <c r="K338" s="30" t="s">
        <v>67</v>
      </c>
      <c r="L338" s="31" t="str">
        <f>IF('Schedule Input'!N352&gt;0,'Schedule Input'!N352,"")</f>
        <v/>
      </c>
      <c r="M338" s="30" t="s">
        <v>67</v>
      </c>
      <c r="N338" s="31" t="str">
        <f>IF('Schedule Input'!O352&gt;0,'Schedule Input'!O352,"")</f>
        <v/>
      </c>
      <c r="O338" s="30" t="s">
        <v>67</v>
      </c>
      <c r="P338" s="31" t="str">
        <f>IF('Schedule Input'!P352&gt;0,'Schedule Input'!P352,"")</f>
        <v/>
      </c>
    </row>
    <row r="339" spans="2:16" ht="2.1" customHeight="1">
      <c r="C339" s="28"/>
      <c r="D339" s="28"/>
      <c r="E339" s="28"/>
      <c r="F339" s="28"/>
      <c r="G339" s="28"/>
      <c r="H339" s="28"/>
      <c r="I339" s="28"/>
      <c r="J339" s="28"/>
      <c r="K339" s="28"/>
      <c r="L339" s="28"/>
      <c r="M339" s="28"/>
      <c r="N339" s="28"/>
      <c r="O339" s="28"/>
    </row>
    <row r="340" spans="2:16" ht="2.1" customHeight="1">
      <c r="C340" s="28"/>
      <c r="D340" s="28"/>
      <c r="E340" s="28"/>
      <c r="F340" s="28"/>
      <c r="G340" s="28"/>
      <c r="H340" s="28"/>
      <c r="I340" s="28"/>
      <c r="J340" s="28"/>
      <c r="K340" s="28"/>
      <c r="L340" s="28"/>
      <c r="M340" s="28"/>
      <c r="N340" s="28"/>
      <c r="O340" s="28"/>
    </row>
    <row r="341" spans="2:16" ht="2.1" customHeight="1">
      <c r="C341" s="28"/>
      <c r="D341" s="28"/>
      <c r="E341" s="28"/>
      <c r="F341" s="28"/>
      <c r="G341" s="28"/>
      <c r="H341" s="28"/>
      <c r="I341" s="28"/>
      <c r="J341" s="28"/>
      <c r="K341" s="28"/>
      <c r="L341" s="28"/>
      <c r="M341" s="28"/>
      <c r="N341" s="28"/>
      <c r="O341" s="28"/>
    </row>
    <row r="342" spans="2:16" ht="2.1" customHeight="1">
      <c r="C342" s="28"/>
      <c r="D342" s="28"/>
      <c r="E342" s="28"/>
      <c r="F342" s="28"/>
      <c r="G342" s="28"/>
      <c r="H342" s="28"/>
      <c r="I342" s="28"/>
      <c r="J342" s="28"/>
      <c r="K342" s="28"/>
      <c r="L342" s="28"/>
      <c r="M342" s="28"/>
      <c r="N342" s="28"/>
      <c r="O342" s="28"/>
    </row>
    <row r="343" spans="2:16" ht="15" customHeight="1">
      <c r="B343" s="169">
        <f>'Schedule Input'!E356</f>
        <v>0</v>
      </c>
      <c r="C343" s="173" t="str">
        <f>IF('Schedule Input'!J357&gt;0,'Schedule Input'!J357,"")</f>
        <v/>
      </c>
      <c r="D343" s="174"/>
      <c r="E343" s="173" t="str">
        <f>IF('Schedule Input'!K357&gt;0,'Schedule Input'!K357,"")</f>
        <v/>
      </c>
      <c r="F343" s="174"/>
      <c r="G343" s="173" t="str">
        <f>IF('Schedule Input'!L357&gt;0,'Schedule Input'!L357,"")</f>
        <v/>
      </c>
      <c r="H343" s="174"/>
      <c r="I343" s="173" t="str">
        <f>IF('Schedule Input'!M357&gt;0,'Schedule Input'!M357,"")</f>
        <v/>
      </c>
      <c r="J343" s="174"/>
      <c r="K343" s="173" t="str">
        <f>IF('Schedule Input'!N357&gt;0,'Schedule Input'!N357,"")</f>
        <v/>
      </c>
      <c r="L343" s="174"/>
      <c r="M343" s="173" t="str">
        <f>IF('Schedule Input'!O357&gt;0,'Schedule Input'!O357,"")</f>
        <v/>
      </c>
      <c r="N343" s="174"/>
      <c r="O343" s="173" t="str">
        <f>IF('Schedule Input'!P357&gt;0,'Schedule Input'!P357,"")</f>
        <v/>
      </c>
      <c r="P343" s="174"/>
    </row>
    <row r="344" spans="2:16" ht="15" customHeight="1">
      <c r="B344" s="170"/>
      <c r="C344" s="175" t="str">
        <f>IF('Schedule Input'!J358&gt;0,'Schedule Input'!J358,"")</f>
        <v/>
      </c>
      <c r="D344" s="176"/>
      <c r="E344" s="175" t="str">
        <f>IF('Schedule Input'!K358&gt;0,'Schedule Input'!K358,"")</f>
        <v/>
      </c>
      <c r="F344" s="176"/>
      <c r="G344" s="175" t="str">
        <f>IF('Schedule Input'!L358&gt;0,'Schedule Input'!L358,"")</f>
        <v/>
      </c>
      <c r="H344" s="176"/>
      <c r="I344" s="175" t="str">
        <f>IF('Schedule Input'!M358&gt;0,'Schedule Input'!M358,"")</f>
        <v/>
      </c>
      <c r="J344" s="176"/>
      <c r="K344" s="175" t="str">
        <f>IF('Schedule Input'!N358&gt;0,'Schedule Input'!N358,"")</f>
        <v/>
      </c>
      <c r="L344" s="176"/>
      <c r="M344" s="175" t="str">
        <f>IF('Schedule Input'!O358&gt;0,'Schedule Input'!O358,"")</f>
        <v/>
      </c>
      <c r="N344" s="176"/>
      <c r="O344" s="175" t="str">
        <f>IF('Schedule Input'!P358&gt;0,'Schedule Input'!P358,"")</f>
        <v/>
      </c>
      <c r="P344" s="176"/>
    </row>
    <row r="345" spans="2:16" s="52" customFormat="1" ht="11.25" customHeight="1">
      <c r="B345" s="51">
        <f>IF(B343=0,0,VLOOKUP(B343,'Employee Data'!$C$5:$G$45,5,0))</f>
        <v>0</v>
      </c>
      <c r="C345" s="171" t="str">
        <f>IF('Schedule Input'!J361&gt;0,'Schedule Input'!J361,"")</f>
        <v/>
      </c>
      <c r="D345" s="172"/>
      <c r="E345" s="171" t="str">
        <f>IF('Schedule Input'!K361&gt;0,'Schedule Input'!K361,"")</f>
        <v/>
      </c>
      <c r="F345" s="172"/>
      <c r="G345" s="171" t="str">
        <f>IF('Schedule Input'!L361&gt;0,'Schedule Input'!L361,"")</f>
        <v/>
      </c>
      <c r="H345" s="172"/>
      <c r="I345" s="171" t="str">
        <f>IF('Schedule Input'!M361&gt;0,'Schedule Input'!M361,"")</f>
        <v/>
      </c>
      <c r="J345" s="172"/>
      <c r="K345" s="171" t="str">
        <f>IF('Schedule Input'!N361&gt;0,'Schedule Input'!N361,"")</f>
        <v/>
      </c>
      <c r="L345" s="172"/>
      <c r="M345" s="171" t="str">
        <f>IF('Schedule Input'!O361&gt;0,'Schedule Input'!O361,"")</f>
        <v/>
      </c>
      <c r="N345" s="172"/>
      <c r="O345" s="171" t="str">
        <f>IF('Schedule Input'!P361&gt;0,'Schedule Input'!P361,"")</f>
        <v/>
      </c>
      <c r="P345" s="172"/>
    </row>
    <row r="346" spans="2:16" ht="15" customHeight="1">
      <c r="B346" s="112">
        <f>IF(B343=0,0,VLOOKUP(B343,'Employee Data'!$C$5:$H$54,6,0))</f>
        <v>0</v>
      </c>
      <c r="C346" s="30" t="s">
        <v>67</v>
      </c>
      <c r="D346" s="31" t="str">
        <f>IF('Schedule Input'!J360&gt;0,'Schedule Input'!J360,"")</f>
        <v/>
      </c>
      <c r="E346" s="30" t="s">
        <v>67</v>
      </c>
      <c r="F346" s="31" t="str">
        <f>IF('Schedule Input'!K360&gt;0,'Schedule Input'!K360,"")</f>
        <v/>
      </c>
      <c r="G346" s="30" t="s">
        <v>67</v>
      </c>
      <c r="H346" s="31" t="str">
        <f>IF('Schedule Input'!L360&gt;0,'Schedule Input'!L360,"")</f>
        <v/>
      </c>
      <c r="I346" s="30" t="s">
        <v>67</v>
      </c>
      <c r="J346" s="31" t="str">
        <f>IF('Schedule Input'!M360&gt;0,'Schedule Input'!M360,"")</f>
        <v/>
      </c>
      <c r="K346" s="30" t="s">
        <v>67</v>
      </c>
      <c r="L346" s="31" t="str">
        <f>IF('Schedule Input'!N360&gt;0,'Schedule Input'!N360,"")</f>
        <v/>
      </c>
      <c r="M346" s="30" t="s">
        <v>67</v>
      </c>
      <c r="N346" s="31" t="str">
        <f>IF('Schedule Input'!O360&gt;0,'Schedule Input'!O360,"")</f>
        <v/>
      </c>
      <c r="O346" s="30" t="s">
        <v>67</v>
      </c>
      <c r="P346" s="31" t="str">
        <f>IF('Schedule Input'!P360&gt;0,'Schedule Input'!P360,"")</f>
        <v/>
      </c>
    </row>
    <row r="347" spans="2:16" ht="2.1" customHeight="1">
      <c r="C347" s="28"/>
      <c r="D347" s="28"/>
      <c r="E347" s="28"/>
      <c r="F347" s="28"/>
      <c r="G347" s="28"/>
      <c r="H347" s="28"/>
      <c r="I347" s="28"/>
      <c r="J347" s="28"/>
      <c r="K347" s="28"/>
      <c r="L347" s="28"/>
      <c r="M347" s="28"/>
      <c r="N347" s="28"/>
      <c r="O347" s="28"/>
    </row>
    <row r="348" spans="2:16" ht="2.1" customHeight="1">
      <c r="C348" s="28"/>
      <c r="D348" s="28"/>
      <c r="E348" s="28"/>
      <c r="F348" s="28"/>
      <c r="G348" s="28"/>
      <c r="H348" s="28"/>
      <c r="I348" s="28"/>
      <c r="J348" s="28"/>
      <c r="K348" s="28"/>
      <c r="L348" s="28"/>
      <c r="M348" s="28"/>
      <c r="N348" s="28"/>
      <c r="O348" s="28"/>
    </row>
    <row r="349" spans="2:16" ht="2.1" customHeight="1">
      <c r="C349" s="28"/>
      <c r="D349" s="28"/>
      <c r="E349" s="28"/>
      <c r="F349" s="28"/>
      <c r="G349" s="28"/>
      <c r="H349" s="28"/>
      <c r="I349" s="28"/>
      <c r="J349" s="28"/>
      <c r="K349" s="28"/>
      <c r="L349" s="28"/>
      <c r="M349" s="28"/>
      <c r="N349" s="28"/>
      <c r="O349" s="28"/>
    </row>
    <row r="350" spans="2:16" ht="2.1" customHeight="1">
      <c r="C350" s="28"/>
      <c r="D350" s="28"/>
      <c r="E350" s="28"/>
      <c r="F350" s="28"/>
      <c r="G350" s="28"/>
      <c r="H350" s="28"/>
      <c r="I350" s="28"/>
      <c r="J350" s="28"/>
      <c r="K350" s="28"/>
      <c r="L350" s="28"/>
      <c r="M350" s="28"/>
      <c r="N350" s="28"/>
      <c r="O350" s="28"/>
    </row>
    <row r="351" spans="2:16" ht="15" customHeight="1">
      <c r="B351" s="169">
        <f>'Schedule Input'!E364</f>
        <v>0</v>
      </c>
      <c r="C351" s="173" t="str">
        <f>IF('Schedule Input'!J365&gt;0,'Schedule Input'!J365,"")</f>
        <v/>
      </c>
      <c r="D351" s="174"/>
      <c r="E351" s="173" t="str">
        <f>IF('Schedule Input'!K365&gt;0,'Schedule Input'!K365,"")</f>
        <v/>
      </c>
      <c r="F351" s="174"/>
      <c r="G351" s="173" t="str">
        <f>IF('Schedule Input'!L365&gt;0,'Schedule Input'!L365,"")</f>
        <v/>
      </c>
      <c r="H351" s="174"/>
      <c r="I351" s="173" t="str">
        <f>IF('Schedule Input'!M365&gt;0,'Schedule Input'!M365,"")</f>
        <v/>
      </c>
      <c r="J351" s="174"/>
      <c r="K351" s="173" t="str">
        <f>IF('Schedule Input'!N365&gt;0,'Schedule Input'!N365,"")</f>
        <v/>
      </c>
      <c r="L351" s="174"/>
      <c r="M351" s="173" t="str">
        <f>IF('Schedule Input'!O365&gt;0,'Schedule Input'!O365,"")</f>
        <v/>
      </c>
      <c r="N351" s="174"/>
      <c r="O351" s="173" t="str">
        <f>IF('Schedule Input'!P365&gt;0,'Schedule Input'!P365,"")</f>
        <v/>
      </c>
      <c r="P351" s="174"/>
    </row>
    <row r="352" spans="2:16" ht="15" customHeight="1">
      <c r="B352" s="170"/>
      <c r="C352" s="175" t="str">
        <f>IF('Schedule Input'!J366&gt;0,'Schedule Input'!J366,"")</f>
        <v/>
      </c>
      <c r="D352" s="176"/>
      <c r="E352" s="175" t="str">
        <f>IF('Schedule Input'!K366&gt;0,'Schedule Input'!K366,"")</f>
        <v/>
      </c>
      <c r="F352" s="176"/>
      <c r="G352" s="175" t="str">
        <f>IF('Schedule Input'!L366&gt;0,'Schedule Input'!L366,"")</f>
        <v/>
      </c>
      <c r="H352" s="176"/>
      <c r="I352" s="175" t="str">
        <f>IF('Schedule Input'!M366&gt;0,'Schedule Input'!M366,"")</f>
        <v/>
      </c>
      <c r="J352" s="176"/>
      <c r="K352" s="175" t="str">
        <f>IF('Schedule Input'!N366&gt;0,'Schedule Input'!N366,"")</f>
        <v/>
      </c>
      <c r="L352" s="176"/>
      <c r="M352" s="175" t="str">
        <f>IF('Schedule Input'!O366&gt;0,'Schedule Input'!O366,"")</f>
        <v/>
      </c>
      <c r="N352" s="176"/>
      <c r="O352" s="175" t="str">
        <f>IF('Schedule Input'!P366&gt;0,'Schedule Input'!P366,"")</f>
        <v/>
      </c>
      <c r="P352" s="176"/>
    </row>
    <row r="353" spans="2:16" s="52" customFormat="1" ht="11.25" customHeight="1">
      <c r="B353" s="51">
        <f>IF(B351=0,0,VLOOKUP(B351,'Employee Data'!$C$5:$G$45,5,0))</f>
        <v>0</v>
      </c>
      <c r="C353" s="171" t="str">
        <f>IF('Schedule Input'!J369&gt;0,'Schedule Input'!J369,"")</f>
        <v/>
      </c>
      <c r="D353" s="172"/>
      <c r="E353" s="171" t="str">
        <f>IF('Schedule Input'!K369&gt;0,'Schedule Input'!K369,"")</f>
        <v/>
      </c>
      <c r="F353" s="172"/>
      <c r="G353" s="171" t="str">
        <f>IF('Schedule Input'!L369&gt;0,'Schedule Input'!L369,"")</f>
        <v/>
      </c>
      <c r="H353" s="172"/>
      <c r="I353" s="171" t="str">
        <f>IF('Schedule Input'!M369&gt;0,'Schedule Input'!M369,"")</f>
        <v/>
      </c>
      <c r="J353" s="172"/>
      <c r="K353" s="171" t="str">
        <f>IF('Schedule Input'!N369&gt;0,'Schedule Input'!N369,"")</f>
        <v/>
      </c>
      <c r="L353" s="172"/>
      <c r="M353" s="171" t="str">
        <f>IF('Schedule Input'!O369&gt;0,'Schedule Input'!O369,"")</f>
        <v/>
      </c>
      <c r="N353" s="172"/>
      <c r="O353" s="171" t="str">
        <f>IF('Schedule Input'!P369&gt;0,'Schedule Input'!P369,"")</f>
        <v/>
      </c>
      <c r="P353" s="172"/>
    </row>
    <row r="354" spans="2:16" ht="15" customHeight="1">
      <c r="B354" s="112">
        <f>IF(B351=0,0,VLOOKUP(B351,'Employee Data'!$C$5:$H$54,6,0))</f>
        <v>0</v>
      </c>
      <c r="C354" s="30" t="s">
        <v>67</v>
      </c>
      <c r="D354" s="31" t="str">
        <f>IF('Schedule Input'!J368&gt;0,'Schedule Input'!J368,"")</f>
        <v/>
      </c>
      <c r="E354" s="30" t="s">
        <v>67</v>
      </c>
      <c r="F354" s="31" t="str">
        <f>IF('Schedule Input'!K368&gt;0,'Schedule Input'!K368,"")</f>
        <v/>
      </c>
      <c r="G354" s="30" t="s">
        <v>67</v>
      </c>
      <c r="H354" s="31" t="str">
        <f>IF('Schedule Input'!L368&gt;0,'Schedule Input'!L368,"")</f>
        <v/>
      </c>
      <c r="I354" s="30" t="s">
        <v>67</v>
      </c>
      <c r="J354" s="31" t="str">
        <f>IF('Schedule Input'!M368&gt;0,'Schedule Input'!M368,"")</f>
        <v/>
      </c>
      <c r="K354" s="30" t="s">
        <v>67</v>
      </c>
      <c r="L354" s="31" t="str">
        <f>IF('Schedule Input'!N368&gt;0,'Schedule Input'!N368,"")</f>
        <v/>
      </c>
      <c r="M354" s="30" t="s">
        <v>67</v>
      </c>
      <c r="N354" s="31" t="str">
        <f>IF('Schedule Input'!O368&gt;0,'Schedule Input'!O368,"")</f>
        <v/>
      </c>
      <c r="O354" s="30" t="s">
        <v>67</v>
      </c>
      <c r="P354" s="31" t="str">
        <f>IF('Schedule Input'!P368&gt;0,'Schedule Input'!P368,"")</f>
        <v/>
      </c>
    </row>
    <row r="355" spans="2:16" ht="2.1" customHeight="1">
      <c r="C355" s="28"/>
      <c r="D355" s="28"/>
      <c r="E355" s="28"/>
      <c r="F355" s="28"/>
      <c r="G355" s="28"/>
      <c r="H355" s="28"/>
      <c r="I355" s="28"/>
      <c r="J355" s="28"/>
      <c r="K355" s="28"/>
      <c r="L355" s="28"/>
      <c r="M355" s="28"/>
      <c r="N355" s="28"/>
      <c r="O355" s="28"/>
    </row>
    <row r="356" spans="2:16" ht="2.1" customHeight="1">
      <c r="C356" s="28"/>
      <c r="D356" s="28"/>
      <c r="E356" s="28"/>
      <c r="F356" s="28"/>
      <c r="G356" s="28"/>
      <c r="H356" s="28"/>
      <c r="I356" s="28"/>
      <c r="J356" s="28"/>
      <c r="K356" s="28"/>
      <c r="L356" s="28"/>
      <c r="M356" s="28"/>
      <c r="N356" s="28"/>
      <c r="O356" s="28"/>
    </row>
    <row r="357" spans="2:16" ht="2.1" customHeight="1">
      <c r="C357" s="28"/>
      <c r="D357" s="28"/>
      <c r="E357" s="28"/>
      <c r="F357" s="28"/>
      <c r="G357" s="28"/>
      <c r="H357" s="28"/>
      <c r="I357" s="28"/>
      <c r="J357" s="28"/>
      <c r="K357" s="28"/>
      <c r="L357" s="28"/>
      <c r="M357" s="28"/>
      <c r="N357" s="28"/>
      <c r="O357" s="28"/>
    </row>
    <row r="358" spans="2:16" ht="2.1" customHeight="1">
      <c r="C358" s="28"/>
      <c r="D358" s="28"/>
      <c r="E358" s="28"/>
      <c r="F358" s="28"/>
      <c r="G358" s="28"/>
      <c r="H358" s="28"/>
      <c r="I358" s="28"/>
      <c r="J358" s="28"/>
      <c r="K358" s="28"/>
      <c r="L358" s="28"/>
      <c r="M358" s="28"/>
      <c r="N358" s="28"/>
      <c r="O358" s="28"/>
    </row>
    <row r="359" spans="2:16" ht="15" customHeight="1">
      <c r="B359" s="169">
        <f>'Schedule Input'!E372</f>
        <v>0</v>
      </c>
      <c r="C359" s="173" t="str">
        <f>IF('Schedule Input'!J373&gt;0,'Schedule Input'!J373,"")</f>
        <v/>
      </c>
      <c r="D359" s="174"/>
      <c r="E359" s="173" t="str">
        <f>IF('Schedule Input'!K373&gt;0,'Schedule Input'!K373,"")</f>
        <v/>
      </c>
      <c r="F359" s="174"/>
      <c r="G359" s="173" t="str">
        <f>IF('Schedule Input'!L373&gt;0,'Schedule Input'!L373,"")</f>
        <v/>
      </c>
      <c r="H359" s="174"/>
      <c r="I359" s="173" t="str">
        <f>IF('Schedule Input'!M373&gt;0,'Schedule Input'!M373,"")</f>
        <v/>
      </c>
      <c r="J359" s="174"/>
      <c r="K359" s="173" t="str">
        <f>IF('Schedule Input'!N373&gt;0,'Schedule Input'!N373,"")</f>
        <v/>
      </c>
      <c r="L359" s="174"/>
      <c r="M359" s="173" t="str">
        <f>IF('Schedule Input'!O373&gt;0,'Schedule Input'!O373,"")</f>
        <v/>
      </c>
      <c r="N359" s="174"/>
      <c r="O359" s="173" t="str">
        <f>IF('Schedule Input'!P373&gt;0,'Schedule Input'!P373,"")</f>
        <v/>
      </c>
      <c r="P359" s="174"/>
    </row>
    <row r="360" spans="2:16" ht="15" customHeight="1">
      <c r="B360" s="170"/>
      <c r="C360" s="175" t="str">
        <f>IF('Schedule Input'!J374&gt;0,'Schedule Input'!J374,"")</f>
        <v/>
      </c>
      <c r="D360" s="176"/>
      <c r="E360" s="175" t="str">
        <f>IF('Schedule Input'!K374&gt;0,'Schedule Input'!K374,"")</f>
        <v/>
      </c>
      <c r="F360" s="176"/>
      <c r="G360" s="175" t="str">
        <f>IF('Schedule Input'!L374&gt;0,'Schedule Input'!L374,"")</f>
        <v/>
      </c>
      <c r="H360" s="176"/>
      <c r="I360" s="175" t="str">
        <f>IF('Schedule Input'!M374&gt;0,'Schedule Input'!M374,"")</f>
        <v/>
      </c>
      <c r="J360" s="176"/>
      <c r="K360" s="175" t="str">
        <f>IF('Schedule Input'!N374&gt;0,'Schedule Input'!N374,"")</f>
        <v/>
      </c>
      <c r="L360" s="176"/>
      <c r="M360" s="175" t="str">
        <f>IF('Schedule Input'!O374&gt;0,'Schedule Input'!O374,"")</f>
        <v/>
      </c>
      <c r="N360" s="176"/>
      <c r="O360" s="175" t="str">
        <f>IF('Schedule Input'!P374&gt;0,'Schedule Input'!P374,"")</f>
        <v/>
      </c>
      <c r="P360" s="176"/>
    </row>
    <row r="361" spans="2:16" s="52" customFormat="1" ht="11.25" customHeight="1">
      <c r="B361" s="51">
        <f>IF(B359=0,0,VLOOKUP(B359,'Employee Data'!$C$5:$G$45,5,0))</f>
        <v>0</v>
      </c>
      <c r="C361" s="171" t="str">
        <f>IF('Schedule Input'!J377&gt;0,'Schedule Input'!J377,"")</f>
        <v/>
      </c>
      <c r="D361" s="172"/>
      <c r="E361" s="171" t="str">
        <f>IF('Schedule Input'!K377&gt;0,'Schedule Input'!K377,"")</f>
        <v/>
      </c>
      <c r="F361" s="172"/>
      <c r="G361" s="171" t="str">
        <f>IF('Schedule Input'!L377&gt;0,'Schedule Input'!L377,"")</f>
        <v/>
      </c>
      <c r="H361" s="172"/>
      <c r="I361" s="171" t="str">
        <f>IF('Schedule Input'!M377&gt;0,'Schedule Input'!M377,"")</f>
        <v/>
      </c>
      <c r="J361" s="172"/>
      <c r="K361" s="171" t="str">
        <f>IF('Schedule Input'!N377&gt;0,'Schedule Input'!N377,"")</f>
        <v/>
      </c>
      <c r="L361" s="172"/>
      <c r="M361" s="171" t="str">
        <f>IF('Schedule Input'!O377&gt;0,'Schedule Input'!O377,"")</f>
        <v/>
      </c>
      <c r="N361" s="172"/>
      <c r="O361" s="171" t="str">
        <f>IF('Schedule Input'!P377&gt;0,'Schedule Input'!P377,"")</f>
        <v/>
      </c>
      <c r="P361" s="172"/>
    </row>
    <row r="362" spans="2:16" ht="15" customHeight="1">
      <c r="B362" s="112">
        <f>IF(B359=0,0,VLOOKUP(B359,'Employee Data'!$C$5:$H$54,6,0))</f>
        <v>0</v>
      </c>
      <c r="C362" s="30" t="s">
        <v>67</v>
      </c>
      <c r="D362" s="31" t="str">
        <f>IF('Schedule Input'!J376&gt;0,'Schedule Input'!J376,"")</f>
        <v/>
      </c>
      <c r="E362" s="30" t="s">
        <v>67</v>
      </c>
      <c r="F362" s="31" t="str">
        <f>IF('Schedule Input'!K376&gt;0,'Schedule Input'!K376,"")</f>
        <v/>
      </c>
      <c r="G362" s="30" t="s">
        <v>67</v>
      </c>
      <c r="H362" s="31" t="str">
        <f>IF('Schedule Input'!L376&gt;0,'Schedule Input'!L376,"")</f>
        <v/>
      </c>
      <c r="I362" s="30" t="s">
        <v>67</v>
      </c>
      <c r="J362" s="31" t="str">
        <f>IF('Schedule Input'!M376&gt;0,'Schedule Input'!M376,"")</f>
        <v/>
      </c>
      <c r="K362" s="30" t="s">
        <v>67</v>
      </c>
      <c r="L362" s="31" t="str">
        <f>IF('Schedule Input'!N376&gt;0,'Schedule Input'!N376,"")</f>
        <v/>
      </c>
      <c r="M362" s="30" t="s">
        <v>67</v>
      </c>
      <c r="N362" s="31" t="str">
        <f>IF('Schedule Input'!O376&gt;0,'Schedule Input'!O376,"")</f>
        <v/>
      </c>
      <c r="O362" s="30" t="s">
        <v>67</v>
      </c>
      <c r="P362" s="31" t="str">
        <f>IF('Schedule Input'!P376&gt;0,'Schedule Input'!P376,"")</f>
        <v/>
      </c>
    </row>
    <row r="363" spans="2:16" ht="2.1" customHeight="1">
      <c r="C363" s="28"/>
      <c r="D363" s="28"/>
      <c r="E363" s="28"/>
      <c r="F363" s="28"/>
      <c r="G363" s="28"/>
      <c r="H363" s="28"/>
      <c r="I363" s="28"/>
      <c r="J363" s="28"/>
      <c r="K363" s="28"/>
      <c r="L363" s="28"/>
      <c r="M363" s="28"/>
      <c r="N363" s="28"/>
      <c r="O363" s="28"/>
    </row>
    <row r="364" spans="2:16" ht="2.1" customHeight="1">
      <c r="C364" s="28"/>
      <c r="D364" s="28"/>
      <c r="E364" s="28"/>
      <c r="F364" s="28"/>
      <c r="G364" s="28"/>
      <c r="H364" s="28"/>
      <c r="I364" s="28"/>
      <c r="J364" s="28"/>
      <c r="K364" s="28"/>
      <c r="L364" s="28"/>
      <c r="M364" s="28"/>
      <c r="N364" s="28"/>
      <c r="O364" s="28"/>
    </row>
    <row r="365" spans="2:16" ht="2.1" customHeight="1">
      <c r="C365" s="28"/>
      <c r="D365" s="28"/>
      <c r="E365" s="28"/>
      <c r="F365" s="28"/>
      <c r="G365" s="28"/>
      <c r="H365" s="28"/>
      <c r="I365" s="28"/>
      <c r="J365" s="28"/>
      <c r="K365" s="28"/>
      <c r="L365" s="28"/>
      <c r="M365" s="28"/>
      <c r="N365" s="28"/>
      <c r="O365" s="28"/>
    </row>
    <row r="366" spans="2:16" ht="2.1" customHeight="1">
      <c r="C366" s="28"/>
      <c r="D366" s="28"/>
      <c r="E366" s="28"/>
      <c r="F366" s="28"/>
      <c r="G366" s="28"/>
      <c r="H366" s="28"/>
      <c r="I366" s="28"/>
      <c r="J366" s="28"/>
      <c r="K366" s="28"/>
      <c r="L366" s="28"/>
      <c r="M366" s="28"/>
      <c r="N366" s="28"/>
      <c r="O366" s="28"/>
    </row>
    <row r="367" spans="2:16" ht="15" customHeight="1">
      <c r="B367" s="169">
        <f>'Schedule Input'!E380</f>
        <v>0</v>
      </c>
      <c r="C367" s="173" t="str">
        <f>IF('Schedule Input'!J381&gt;0,'Schedule Input'!J381,"")</f>
        <v/>
      </c>
      <c r="D367" s="174"/>
      <c r="E367" s="173" t="str">
        <f>IF('Schedule Input'!K381&gt;0,'Schedule Input'!K381,"")</f>
        <v/>
      </c>
      <c r="F367" s="174"/>
      <c r="G367" s="173" t="str">
        <f>IF('Schedule Input'!L381&gt;0,'Schedule Input'!L381,"")</f>
        <v/>
      </c>
      <c r="H367" s="174"/>
      <c r="I367" s="173" t="str">
        <f>IF('Schedule Input'!M381&gt;0,'Schedule Input'!M381,"")</f>
        <v/>
      </c>
      <c r="J367" s="174"/>
      <c r="K367" s="173" t="str">
        <f>IF('Schedule Input'!N381&gt;0,'Schedule Input'!N381,"")</f>
        <v/>
      </c>
      <c r="L367" s="174"/>
      <c r="M367" s="173" t="str">
        <f>IF('Schedule Input'!O381&gt;0,'Schedule Input'!O381,"")</f>
        <v/>
      </c>
      <c r="N367" s="174"/>
      <c r="O367" s="173" t="str">
        <f>IF('Schedule Input'!P381&gt;0,'Schedule Input'!P381,"")</f>
        <v/>
      </c>
      <c r="P367" s="174"/>
    </row>
    <row r="368" spans="2:16" ht="15" customHeight="1">
      <c r="B368" s="170"/>
      <c r="C368" s="175" t="str">
        <f>IF('Schedule Input'!J382&gt;0,'Schedule Input'!J382,"")</f>
        <v/>
      </c>
      <c r="D368" s="176"/>
      <c r="E368" s="175" t="str">
        <f>IF('Schedule Input'!K382&gt;0,'Schedule Input'!K382,"")</f>
        <v/>
      </c>
      <c r="F368" s="176"/>
      <c r="G368" s="175" t="str">
        <f>IF('Schedule Input'!L382&gt;0,'Schedule Input'!L382,"")</f>
        <v/>
      </c>
      <c r="H368" s="176"/>
      <c r="I368" s="175" t="str">
        <f>IF('Schedule Input'!M382&gt;0,'Schedule Input'!M382,"")</f>
        <v/>
      </c>
      <c r="J368" s="176"/>
      <c r="K368" s="175" t="str">
        <f>IF('Schedule Input'!N382&gt;0,'Schedule Input'!N382,"")</f>
        <v/>
      </c>
      <c r="L368" s="176"/>
      <c r="M368" s="175" t="str">
        <f>IF('Schedule Input'!O382&gt;0,'Schedule Input'!O382,"")</f>
        <v/>
      </c>
      <c r="N368" s="176"/>
      <c r="O368" s="175" t="str">
        <f>IF('Schedule Input'!P382&gt;0,'Schedule Input'!P382,"")</f>
        <v/>
      </c>
      <c r="P368" s="176"/>
    </row>
    <row r="369" spans="2:16" s="52" customFormat="1" ht="11.25" customHeight="1">
      <c r="B369" s="51">
        <f>IF(B367=0,0,VLOOKUP(B367,'Employee Data'!$C$5:$G$45,5,0))</f>
        <v>0</v>
      </c>
      <c r="C369" s="171" t="str">
        <f>IF('Schedule Input'!J385&gt;0,'Schedule Input'!J385,"")</f>
        <v/>
      </c>
      <c r="D369" s="172"/>
      <c r="E369" s="171" t="str">
        <f>IF('Schedule Input'!K385&gt;0,'Schedule Input'!K385,"")</f>
        <v/>
      </c>
      <c r="F369" s="172"/>
      <c r="G369" s="171" t="str">
        <f>IF('Schedule Input'!L385&gt;0,'Schedule Input'!L385,"")</f>
        <v/>
      </c>
      <c r="H369" s="172"/>
      <c r="I369" s="171" t="str">
        <f>IF('Schedule Input'!M385&gt;0,'Schedule Input'!M385,"")</f>
        <v/>
      </c>
      <c r="J369" s="172"/>
      <c r="K369" s="171" t="str">
        <f>IF('Schedule Input'!N385&gt;0,'Schedule Input'!N385,"")</f>
        <v/>
      </c>
      <c r="L369" s="172"/>
      <c r="M369" s="171" t="str">
        <f>IF('Schedule Input'!O385&gt;0,'Schedule Input'!O385,"")</f>
        <v/>
      </c>
      <c r="N369" s="172"/>
      <c r="O369" s="171" t="str">
        <f>IF('Schedule Input'!P385&gt;0,'Schedule Input'!P385,"")</f>
        <v/>
      </c>
      <c r="P369" s="172"/>
    </row>
    <row r="370" spans="2:16" ht="15" customHeight="1">
      <c r="B370" s="112">
        <f>IF(B367=0,0,VLOOKUP(B367,'Employee Data'!$C$5:$H$54,6,0))</f>
        <v>0</v>
      </c>
      <c r="C370" s="30" t="s">
        <v>67</v>
      </c>
      <c r="D370" s="31" t="str">
        <f>IF('Schedule Input'!J384&gt;0,'Schedule Input'!J384,"")</f>
        <v/>
      </c>
      <c r="E370" s="30" t="s">
        <v>67</v>
      </c>
      <c r="F370" s="31" t="str">
        <f>IF('Schedule Input'!K384&gt;0,'Schedule Input'!K384,"")</f>
        <v/>
      </c>
      <c r="G370" s="30" t="s">
        <v>67</v>
      </c>
      <c r="H370" s="31" t="str">
        <f>IF('Schedule Input'!L384&gt;0,'Schedule Input'!L384,"")</f>
        <v/>
      </c>
      <c r="I370" s="30" t="s">
        <v>67</v>
      </c>
      <c r="J370" s="31" t="str">
        <f>IF('Schedule Input'!M384&gt;0,'Schedule Input'!M384,"")</f>
        <v/>
      </c>
      <c r="K370" s="30" t="s">
        <v>67</v>
      </c>
      <c r="L370" s="31" t="str">
        <f>IF('Schedule Input'!N384&gt;0,'Schedule Input'!N384,"")</f>
        <v/>
      </c>
      <c r="M370" s="30" t="s">
        <v>67</v>
      </c>
      <c r="N370" s="31" t="str">
        <f>IF('Schedule Input'!O384&gt;0,'Schedule Input'!O384,"")</f>
        <v/>
      </c>
      <c r="O370" s="30" t="s">
        <v>67</v>
      </c>
      <c r="P370" s="31" t="str">
        <f>IF('Schedule Input'!P384&gt;0,'Schedule Input'!P384,"")</f>
        <v/>
      </c>
    </row>
    <row r="371" spans="2:16" ht="2.1" customHeight="1">
      <c r="C371" s="28"/>
      <c r="D371" s="28"/>
      <c r="E371" s="28"/>
      <c r="F371" s="28"/>
      <c r="G371" s="28"/>
      <c r="H371" s="28"/>
      <c r="I371" s="28"/>
      <c r="J371" s="28"/>
      <c r="K371" s="28"/>
      <c r="L371" s="28"/>
      <c r="M371" s="28"/>
      <c r="N371" s="28"/>
      <c r="O371" s="28"/>
    </row>
    <row r="372" spans="2:16" ht="2.1" customHeight="1">
      <c r="C372" s="28"/>
      <c r="D372" s="28"/>
      <c r="E372" s="28"/>
      <c r="F372" s="28"/>
      <c r="G372" s="28"/>
      <c r="H372" s="28"/>
      <c r="I372" s="28"/>
      <c r="J372" s="28"/>
      <c r="K372" s="28"/>
      <c r="L372" s="28"/>
      <c r="M372" s="28"/>
      <c r="N372" s="28"/>
      <c r="O372" s="28"/>
    </row>
    <row r="373" spans="2:16" ht="2.1" customHeight="1">
      <c r="C373" s="28"/>
      <c r="D373" s="28"/>
      <c r="E373" s="28"/>
      <c r="F373" s="28"/>
      <c r="G373" s="28"/>
      <c r="H373" s="28"/>
      <c r="I373" s="28"/>
      <c r="J373" s="28"/>
      <c r="K373" s="28"/>
      <c r="L373" s="28"/>
      <c r="M373" s="28"/>
      <c r="N373" s="28"/>
      <c r="O373" s="28"/>
    </row>
    <row r="374" spans="2:16" ht="2.1" customHeight="1">
      <c r="C374" s="28"/>
      <c r="D374" s="28"/>
      <c r="E374" s="28"/>
      <c r="F374" s="28"/>
      <c r="G374" s="28"/>
      <c r="H374" s="28"/>
      <c r="I374" s="28"/>
      <c r="J374" s="28"/>
      <c r="K374" s="28"/>
      <c r="L374" s="28"/>
      <c r="M374" s="28"/>
      <c r="N374" s="28"/>
      <c r="O374" s="28"/>
    </row>
    <row r="375" spans="2:16" ht="15" customHeight="1">
      <c r="B375" s="169">
        <f>'Schedule Input'!E388</f>
        <v>0</v>
      </c>
      <c r="C375" s="173" t="str">
        <f>IF('Schedule Input'!J389&gt;0,'Schedule Input'!J389,"")</f>
        <v/>
      </c>
      <c r="D375" s="174"/>
      <c r="E375" s="173" t="str">
        <f>IF('Schedule Input'!K389&gt;0,'Schedule Input'!K389,"")</f>
        <v/>
      </c>
      <c r="F375" s="174"/>
      <c r="G375" s="173" t="str">
        <f>IF('Schedule Input'!L389&gt;0,'Schedule Input'!L389,"")</f>
        <v/>
      </c>
      <c r="H375" s="174"/>
      <c r="I375" s="173" t="str">
        <f>IF('Schedule Input'!M389&gt;0,'Schedule Input'!M389,"")</f>
        <v/>
      </c>
      <c r="J375" s="174"/>
      <c r="K375" s="173" t="str">
        <f>IF('Schedule Input'!N389&gt;0,'Schedule Input'!N389,"")</f>
        <v/>
      </c>
      <c r="L375" s="174"/>
      <c r="M375" s="173" t="str">
        <f>IF('Schedule Input'!O389&gt;0,'Schedule Input'!O389,"")</f>
        <v/>
      </c>
      <c r="N375" s="174"/>
      <c r="O375" s="173" t="str">
        <f>IF('Schedule Input'!P389&gt;0,'Schedule Input'!P389,"")</f>
        <v/>
      </c>
      <c r="P375" s="174"/>
    </row>
    <row r="376" spans="2:16" ht="15" customHeight="1">
      <c r="B376" s="170"/>
      <c r="C376" s="175" t="str">
        <f>IF('Schedule Input'!J390&gt;0,'Schedule Input'!J390,"")</f>
        <v/>
      </c>
      <c r="D376" s="176"/>
      <c r="E376" s="175" t="str">
        <f>IF('Schedule Input'!K390&gt;0,'Schedule Input'!K390,"")</f>
        <v/>
      </c>
      <c r="F376" s="176"/>
      <c r="G376" s="175" t="str">
        <f>IF('Schedule Input'!L390&gt;0,'Schedule Input'!L390,"")</f>
        <v/>
      </c>
      <c r="H376" s="176"/>
      <c r="I376" s="175" t="str">
        <f>IF('Schedule Input'!M390&gt;0,'Schedule Input'!M390,"")</f>
        <v/>
      </c>
      <c r="J376" s="176"/>
      <c r="K376" s="175" t="str">
        <f>IF('Schedule Input'!N390&gt;0,'Schedule Input'!N390,"")</f>
        <v/>
      </c>
      <c r="L376" s="176"/>
      <c r="M376" s="175" t="str">
        <f>IF('Schedule Input'!O390&gt;0,'Schedule Input'!O390,"")</f>
        <v/>
      </c>
      <c r="N376" s="176"/>
      <c r="O376" s="175" t="str">
        <f>IF('Schedule Input'!P390&gt;0,'Schedule Input'!P390,"")</f>
        <v/>
      </c>
      <c r="P376" s="176"/>
    </row>
    <row r="377" spans="2:16" s="52" customFormat="1" ht="11.25" customHeight="1">
      <c r="B377" s="51">
        <f>IF(B375=0,0,VLOOKUP(B375,'Employee Data'!$C$5:$G$45,5,0))</f>
        <v>0</v>
      </c>
      <c r="C377" s="171" t="str">
        <f>IF('Schedule Input'!J393&gt;0,'Schedule Input'!J393,"")</f>
        <v/>
      </c>
      <c r="D377" s="172"/>
      <c r="E377" s="171" t="str">
        <f>IF('Schedule Input'!K393&gt;0,'Schedule Input'!K393,"")</f>
        <v/>
      </c>
      <c r="F377" s="172"/>
      <c r="G377" s="171" t="str">
        <f>IF('Schedule Input'!L393&gt;0,'Schedule Input'!L393,"")</f>
        <v/>
      </c>
      <c r="H377" s="172"/>
      <c r="I377" s="171" t="str">
        <f>IF('Schedule Input'!M393&gt;0,'Schedule Input'!M393,"")</f>
        <v/>
      </c>
      <c r="J377" s="172"/>
      <c r="K377" s="171" t="str">
        <f>IF('Schedule Input'!N393&gt;0,'Schedule Input'!N393,"")</f>
        <v/>
      </c>
      <c r="L377" s="172"/>
      <c r="M377" s="171" t="str">
        <f>IF('Schedule Input'!O393&gt;0,'Schedule Input'!O393,"")</f>
        <v/>
      </c>
      <c r="N377" s="172"/>
      <c r="O377" s="171" t="str">
        <f>IF('Schedule Input'!P393&gt;0,'Schedule Input'!P393,"")</f>
        <v/>
      </c>
      <c r="P377" s="172"/>
    </row>
    <row r="378" spans="2:16" ht="15" customHeight="1">
      <c r="B378" s="112">
        <f>IF(B375=0,0,VLOOKUP(B375,'Employee Data'!$C$5:$H$54,6,0))</f>
        <v>0</v>
      </c>
      <c r="C378" s="30" t="s">
        <v>67</v>
      </c>
      <c r="D378" s="31" t="str">
        <f>IF('Schedule Input'!J392&gt;0,'Schedule Input'!J392,"")</f>
        <v/>
      </c>
      <c r="E378" s="30" t="s">
        <v>67</v>
      </c>
      <c r="F378" s="31" t="str">
        <f>IF('Schedule Input'!K392&gt;0,'Schedule Input'!K392,"")</f>
        <v/>
      </c>
      <c r="G378" s="30" t="s">
        <v>67</v>
      </c>
      <c r="H378" s="31" t="str">
        <f>IF('Schedule Input'!L392&gt;0,'Schedule Input'!L392,"")</f>
        <v/>
      </c>
      <c r="I378" s="30" t="s">
        <v>67</v>
      </c>
      <c r="J378" s="31" t="str">
        <f>IF('Schedule Input'!M392&gt;0,'Schedule Input'!M392,"")</f>
        <v/>
      </c>
      <c r="K378" s="30" t="s">
        <v>67</v>
      </c>
      <c r="L378" s="31" t="str">
        <f>IF('Schedule Input'!N392&gt;0,'Schedule Input'!N392,"")</f>
        <v/>
      </c>
      <c r="M378" s="30" t="s">
        <v>67</v>
      </c>
      <c r="N378" s="31" t="str">
        <f>IF('Schedule Input'!O392&gt;0,'Schedule Input'!O392,"")</f>
        <v/>
      </c>
      <c r="O378" s="30" t="s">
        <v>67</v>
      </c>
      <c r="P378" s="31" t="str">
        <f>IF('Schedule Input'!P392&gt;0,'Schedule Input'!P392,"")</f>
        <v/>
      </c>
    </row>
    <row r="379" spans="2:16" ht="2.1" customHeight="1">
      <c r="C379" s="28"/>
      <c r="D379" s="28"/>
      <c r="E379" s="28"/>
      <c r="F379" s="28"/>
      <c r="G379" s="28"/>
      <c r="H379" s="28"/>
      <c r="I379" s="28"/>
      <c r="J379" s="28"/>
      <c r="K379" s="28"/>
      <c r="L379" s="28"/>
      <c r="M379" s="28"/>
      <c r="N379" s="28"/>
      <c r="O379" s="28"/>
    </row>
    <row r="380" spans="2:16" ht="2.1" customHeight="1">
      <c r="C380" s="28"/>
      <c r="D380" s="28"/>
      <c r="E380" s="28"/>
      <c r="F380" s="28"/>
      <c r="G380" s="28"/>
      <c r="H380" s="28"/>
      <c r="I380" s="28"/>
      <c r="J380" s="28"/>
      <c r="K380" s="28"/>
      <c r="L380" s="28"/>
      <c r="M380" s="28"/>
      <c r="N380" s="28"/>
      <c r="O380" s="28"/>
    </row>
    <row r="381" spans="2:16" ht="2.1" customHeight="1">
      <c r="C381" s="28"/>
      <c r="D381" s="28"/>
      <c r="E381" s="28"/>
      <c r="F381" s="28"/>
      <c r="G381" s="28"/>
      <c r="H381" s="28"/>
      <c r="I381" s="28"/>
      <c r="J381" s="28"/>
      <c r="K381" s="28"/>
      <c r="L381" s="28"/>
      <c r="M381" s="28"/>
      <c r="N381" s="28"/>
      <c r="O381" s="28"/>
    </row>
    <row r="382" spans="2:16" ht="2.1" customHeight="1">
      <c r="C382" s="28"/>
      <c r="D382" s="28"/>
      <c r="E382" s="28"/>
      <c r="F382" s="28"/>
      <c r="G382" s="28"/>
      <c r="H382" s="28"/>
      <c r="I382" s="28"/>
      <c r="J382" s="28"/>
      <c r="K382" s="28"/>
      <c r="L382" s="28"/>
      <c r="M382" s="28"/>
      <c r="N382" s="28"/>
      <c r="O382" s="28"/>
    </row>
    <row r="383" spans="2:16" ht="15" customHeight="1">
      <c r="B383" s="169">
        <f>'Schedule Input'!E396</f>
        <v>0</v>
      </c>
      <c r="C383" s="173" t="str">
        <f>IF('Schedule Input'!J397&gt;0,'Schedule Input'!J397,"")</f>
        <v/>
      </c>
      <c r="D383" s="174"/>
      <c r="E383" s="173" t="str">
        <f>IF('Schedule Input'!K397&gt;0,'Schedule Input'!K397,"")</f>
        <v/>
      </c>
      <c r="F383" s="174"/>
      <c r="G383" s="173" t="str">
        <f>IF('Schedule Input'!L397&gt;0,'Schedule Input'!L397,"")</f>
        <v/>
      </c>
      <c r="H383" s="174"/>
      <c r="I383" s="173" t="str">
        <f>IF('Schedule Input'!M397&gt;0,'Schedule Input'!M397,"")</f>
        <v/>
      </c>
      <c r="J383" s="174"/>
      <c r="K383" s="173" t="str">
        <f>IF('Schedule Input'!N397&gt;0,'Schedule Input'!N397,"")</f>
        <v/>
      </c>
      <c r="L383" s="174"/>
      <c r="M383" s="173" t="str">
        <f>IF('Schedule Input'!O397&gt;0,'Schedule Input'!O397,"")</f>
        <v/>
      </c>
      <c r="N383" s="174"/>
      <c r="O383" s="173" t="str">
        <f>IF('Schedule Input'!P397&gt;0,'Schedule Input'!P397,"")</f>
        <v/>
      </c>
      <c r="P383" s="174"/>
    </row>
    <row r="384" spans="2:16" ht="15" customHeight="1">
      <c r="B384" s="170"/>
      <c r="C384" s="175" t="str">
        <f>IF('Schedule Input'!J398&gt;0,'Schedule Input'!J398,"")</f>
        <v/>
      </c>
      <c r="D384" s="176"/>
      <c r="E384" s="175" t="str">
        <f>IF('Schedule Input'!K398&gt;0,'Schedule Input'!K398,"")</f>
        <v/>
      </c>
      <c r="F384" s="176"/>
      <c r="G384" s="175" t="str">
        <f>IF('Schedule Input'!L398&gt;0,'Schedule Input'!L398,"")</f>
        <v/>
      </c>
      <c r="H384" s="176"/>
      <c r="I384" s="175" t="str">
        <f>IF('Schedule Input'!M398&gt;0,'Schedule Input'!M398,"")</f>
        <v/>
      </c>
      <c r="J384" s="176"/>
      <c r="K384" s="175" t="str">
        <f>IF('Schedule Input'!N398&gt;0,'Schedule Input'!N398,"")</f>
        <v/>
      </c>
      <c r="L384" s="176"/>
      <c r="M384" s="175" t="str">
        <f>IF('Schedule Input'!O398&gt;0,'Schedule Input'!O398,"")</f>
        <v/>
      </c>
      <c r="N384" s="176"/>
      <c r="O384" s="175" t="str">
        <f>IF('Schedule Input'!P398&gt;0,'Schedule Input'!P398,"")</f>
        <v/>
      </c>
      <c r="P384" s="176"/>
    </row>
    <row r="385" spans="2:16" s="52" customFormat="1" ht="11.25" customHeight="1">
      <c r="B385" s="51">
        <f>IF(B383=0,0,VLOOKUP(B383,'Employee Data'!$C$5:$G$45,5,0))</f>
        <v>0</v>
      </c>
      <c r="C385" s="171" t="str">
        <f>IF('Schedule Input'!J401&gt;0,'Schedule Input'!J401,"")</f>
        <v/>
      </c>
      <c r="D385" s="172"/>
      <c r="E385" s="171" t="str">
        <f>IF('Schedule Input'!K401&gt;0,'Schedule Input'!K401,"")</f>
        <v/>
      </c>
      <c r="F385" s="172"/>
      <c r="G385" s="171" t="str">
        <f>IF('Schedule Input'!L401&gt;0,'Schedule Input'!L401,"")</f>
        <v/>
      </c>
      <c r="H385" s="172"/>
      <c r="I385" s="171" t="str">
        <f>IF('Schedule Input'!M401&gt;0,'Schedule Input'!M401,"")</f>
        <v/>
      </c>
      <c r="J385" s="172"/>
      <c r="K385" s="171" t="str">
        <f>IF('Schedule Input'!N401&gt;0,'Schedule Input'!N401,"")</f>
        <v/>
      </c>
      <c r="L385" s="172"/>
      <c r="M385" s="171" t="str">
        <f>IF('Schedule Input'!O401&gt;0,'Schedule Input'!O401,"")</f>
        <v/>
      </c>
      <c r="N385" s="172"/>
      <c r="O385" s="171" t="str">
        <f>IF('Schedule Input'!P401&gt;0,'Schedule Input'!P401,"")</f>
        <v/>
      </c>
      <c r="P385" s="172"/>
    </row>
    <row r="386" spans="2:16" ht="15" customHeight="1">
      <c r="B386" s="112">
        <f>IF(B383=0,0,VLOOKUP(B383,'Employee Data'!$C$5:$H$54,6,0))</f>
        <v>0</v>
      </c>
      <c r="C386" s="30" t="s">
        <v>67</v>
      </c>
      <c r="D386" s="31" t="str">
        <f>IF('Schedule Input'!J400&gt;0,'Schedule Input'!J400,"")</f>
        <v/>
      </c>
      <c r="E386" s="30" t="s">
        <v>67</v>
      </c>
      <c r="F386" s="31" t="str">
        <f>IF('Schedule Input'!K400&gt;0,'Schedule Input'!K400,"")</f>
        <v/>
      </c>
      <c r="G386" s="30" t="s">
        <v>67</v>
      </c>
      <c r="H386" s="31" t="str">
        <f>IF('Schedule Input'!L400&gt;0,'Schedule Input'!L400,"")</f>
        <v/>
      </c>
      <c r="I386" s="30" t="s">
        <v>67</v>
      </c>
      <c r="J386" s="31" t="str">
        <f>IF('Schedule Input'!M400&gt;0,'Schedule Input'!M400,"")</f>
        <v/>
      </c>
      <c r="K386" s="30" t="s">
        <v>67</v>
      </c>
      <c r="L386" s="31" t="str">
        <f>IF('Schedule Input'!N400&gt;0,'Schedule Input'!N400,"")</f>
        <v/>
      </c>
      <c r="M386" s="30" t="s">
        <v>67</v>
      </c>
      <c r="N386" s="31" t="str">
        <f>IF('Schedule Input'!O400&gt;0,'Schedule Input'!O400,"")</f>
        <v/>
      </c>
      <c r="O386" s="30" t="s">
        <v>67</v>
      </c>
      <c r="P386" s="31" t="str">
        <f>IF('Schedule Input'!P400&gt;0,'Schedule Input'!P400,"")</f>
        <v/>
      </c>
    </row>
    <row r="387" spans="2:16" ht="2.1" customHeight="1">
      <c r="C387" s="28"/>
      <c r="D387" s="28"/>
      <c r="E387" s="28"/>
      <c r="F387" s="28"/>
      <c r="G387" s="28"/>
      <c r="H387" s="28"/>
      <c r="I387" s="28"/>
      <c r="J387" s="28"/>
      <c r="K387" s="28"/>
      <c r="L387" s="28"/>
      <c r="M387" s="28"/>
      <c r="N387" s="28"/>
      <c r="O387" s="28"/>
    </row>
    <row r="388" spans="2:16" ht="2.1" customHeight="1">
      <c r="C388" s="28"/>
      <c r="D388" s="28"/>
      <c r="E388" s="28"/>
      <c r="F388" s="28"/>
      <c r="G388" s="28"/>
      <c r="H388" s="28"/>
      <c r="I388" s="28"/>
      <c r="J388" s="28"/>
      <c r="K388" s="28"/>
      <c r="L388" s="28"/>
      <c r="M388" s="28"/>
      <c r="N388" s="28"/>
      <c r="O388" s="28"/>
    </row>
    <row r="389" spans="2:16" ht="2.1" customHeight="1">
      <c r="C389" s="28"/>
      <c r="D389" s="28"/>
      <c r="E389" s="28"/>
      <c r="F389" s="28"/>
      <c r="G389" s="28"/>
      <c r="H389" s="28"/>
      <c r="I389" s="28"/>
      <c r="J389" s="28"/>
      <c r="K389" s="28"/>
      <c r="L389" s="28"/>
      <c r="M389" s="28"/>
      <c r="N389" s="28"/>
      <c r="O389" s="28"/>
    </row>
    <row r="390" spans="2:16" ht="2.1" customHeight="1">
      <c r="C390" s="28"/>
      <c r="D390" s="28"/>
      <c r="E390" s="28"/>
      <c r="F390" s="28"/>
      <c r="G390" s="28"/>
      <c r="H390" s="28"/>
      <c r="I390" s="28"/>
      <c r="J390" s="28"/>
      <c r="K390" s="28"/>
      <c r="L390" s="28"/>
      <c r="M390" s="28"/>
      <c r="N390" s="28"/>
      <c r="O390" s="28"/>
    </row>
    <row r="391" spans="2:16" ht="15" customHeight="1">
      <c r="B391" s="169">
        <f>'Schedule Input'!E404</f>
        <v>0</v>
      </c>
      <c r="C391" s="173" t="str">
        <f>IF('Schedule Input'!J405&gt;0,'Schedule Input'!J405,"")</f>
        <v/>
      </c>
      <c r="D391" s="174"/>
      <c r="E391" s="173" t="str">
        <f>IF('Schedule Input'!K405&gt;0,'Schedule Input'!K405,"")</f>
        <v/>
      </c>
      <c r="F391" s="174"/>
      <c r="G391" s="173" t="str">
        <f>IF('Schedule Input'!L405&gt;0,'Schedule Input'!L405,"")</f>
        <v/>
      </c>
      <c r="H391" s="174"/>
      <c r="I391" s="173" t="str">
        <f>IF('Schedule Input'!M405&gt;0,'Schedule Input'!M405,"")</f>
        <v/>
      </c>
      <c r="J391" s="174"/>
      <c r="K391" s="173" t="str">
        <f>IF('Schedule Input'!N405&gt;0,'Schedule Input'!N405,"")</f>
        <v/>
      </c>
      <c r="L391" s="174"/>
      <c r="M391" s="173" t="str">
        <f>IF('Schedule Input'!O405&gt;0,'Schedule Input'!O405,"")</f>
        <v/>
      </c>
      <c r="N391" s="174"/>
      <c r="O391" s="173" t="str">
        <f>IF('Schedule Input'!P405&gt;0,'Schedule Input'!P405,"")</f>
        <v/>
      </c>
      <c r="P391" s="174"/>
    </row>
    <row r="392" spans="2:16" ht="15" customHeight="1">
      <c r="B392" s="170"/>
      <c r="C392" s="175" t="str">
        <f>IF('Schedule Input'!J406&gt;0,'Schedule Input'!J406,"")</f>
        <v/>
      </c>
      <c r="D392" s="176"/>
      <c r="E392" s="175" t="str">
        <f>IF('Schedule Input'!K406&gt;0,'Schedule Input'!K406,"")</f>
        <v/>
      </c>
      <c r="F392" s="176"/>
      <c r="G392" s="175" t="str">
        <f>IF('Schedule Input'!L406&gt;0,'Schedule Input'!L406,"")</f>
        <v/>
      </c>
      <c r="H392" s="176"/>
      <c r="I392" s="175" t="str">
        <f>IF('Schedule Input'!M406&gt;0,'Schedule Input'!M406,"")</f>
        <v/>
      </c>
      <c r="J392" s="176"/>
      <c r="K392" s="175" t="str">
        <f>IF('Schedule Input'!N406&gt;0,'Schedule Input'!N406,"")</f>
        <v/>
      </c>
      <c r="L392" s="176"/>
      <c r="M392" s="175" t="str">
        <f>IF('Schedule Input'!O406&gt;0,'Schedule Input'!O406,"")</f>
        <v/>
      </c>
      <c r="N392" s="176"/>
      <c r="O392" s="175" t="str">
        <f>IF('Schedule Input'!P406&gt;0,'Schedule Input'!P406,"")</f>
        <v/>
      </c>
      <c r="P392" s="176"/>
    </row>
    <row r="393" spans="2:16" s="52" customFormat="1" ht="11.25" customHeight="1">
      <c r="B393" s="51">
        <f>IF(B391=0,0,VLOOKUP(B391,'Employee Data'!$C$5:$G$45,5,0))</f>
        <v>0</v>
      </c>
      <c r="C393" s="171" t="str">
        <f>IF('Schedule Input'!J409&gt;0,'Schedule Input'!J409,"")</f>
        <v/>
      </c>
      <c r="D393" s="172"/>
      <c r="E393" s="171" t="str">
        <f>IF('Schedule Input'!K409&gt;0,'Schedule Input'!K409,"")</f>
        <v/>
      </c>
      <c r="F393" s="172"/>
      <c r="G393" s="171" t="str">
        <f>IF('Schedule Input'!L409&gt;0,'Schedule Input'!L409,"")</f>
        <v/>
      </c>
      <c r="H393" s="172"/>
      <c r="I393" s="171" t="str">
        <f>IF('Schedule Input'!M409&gt;0,'Schedule Input'!M409,"")</f>
        <v/>
      </c>
      <c r="J393" s="172"/>
      <c r="K393" s="171" t="str">
        <f>IF('Schedule Input'!N409&gt;0,'Schedule Input'!N409,"")</f>
        <v/>
      </c>
      <c r="L393" s="172"/>
      <c r="M393" s="171" t="str">
        <f>IF('Schedule Input'!O409&gt;0,'Schedule Input'!O409,"")</f>
        <v/>
      </c>
      <c r="N393" s="172"/>
      <c r="O393" s="171" t="str">
        <f>IF('Schedule Input'!P409&gt;0,'Schedule Input'!P409,"")</f>
        <v/>
      </c>
      <c r="P393" s="172"/>
    </row>
    <row r="394" spans="2:16" ht="15" customHeight="1">
      <c r="B394" s="112">
        <f>IF(B391=0,0,VLOOKUP(B391,'Employee Data'!$C$5:$H$54,6,0))</f>
        <v>0</v>
      </c>
      <c r="C394" s="30" t="s">
        <v>67</v>
      </c>
      <c r="D394" s="31" t="str">
        <f>IF('Schedule Input'!J408&gt;0,'Schedule Input'!J408,"")</f>
        <v/>
      </c>
      <c r="E394" s="30" t="s">
        <v>67</v>
      </c>
      <c r="F394" s="31" t="str">
        <f>IF('Schedule Input'!K408&gt;0,'Schedule Input'!K408,"")</f>
        <v/>
      </c>
      <c r="G394" s="30" t="s">
        <v>67</v>
      </c>
      <c r="H394" s="31" t="str">
        <f>IF('Schedule Input'!L408&gt;0,'Schedule Input'!L408,"")</f>
        <v/>
      </c>
      <c r="I394" s="30" t="s">
        <v>67</v>
      </c>
      <c r="J394" s="31" t="str">
        <f>IF('Schedule Input'!M408&gt;0,'Schedule Input'!M408,"")</f>
        <v/>
      </c>
      <c r="K394" s="30" t="s">
        <v>67</v>
      </c>
      <c r="L394" s="31" t="str">
        <f>IF('Schedule Input'!N408&gt;0,'Schedule Input'!N408,"")</f>
        <v/>
      </c>
      <c r="M394" s="30" t="s">
        <v>67</v>
      </c>
      <c r="N394" s="31" t="str">
        <f>IF('Schedule Input'!O408&gt;0,'Schedule Input'!O408,"")</f>
        <v/>
      </c>
      <c r="O394" s="30" t="s">
        <v>67</v>
      </c>
      <c r="P394" s="31" t="str">
        <f>IF('Schedule Input'!P408&gt;0,'Schedule Input'!P408,"")</f>
        <v/>
      </c>
    </row>
    <row r="395" spans="2:16" ht="2.1" customHeight="1">
      <c r="C395" s="28"/>
      <c r="D395" s="28"/>
      <c r="E395" s="28"/>
      <c r="F395" s="28"/>
      <c r="G395" s="28"/>
      <c r="H395" s="28"/>
      <c r="I395" s="28"/>
      <c r="J395" s="28"/>
      <c r="K395" s="28"/>
      <c r="L395" s="28"/>
      <c r="M395" s="28"/>
      <c r="N395" s="28"/>
      <c r="O395" s="28"/>
    </row>
    <row r="396" spans="2:16" ht="2.1" customHeight="1">
      <c r="C396" s="28"/>
      <c r="D396" s="28"/>
      <c r="E396" s="28"/>
      <c r="F396" s="28"/>
      <c r="G396" s="28"/>
      <c r="H396" s="28"/>
      <c r="I396" s="28"/>
      <c r="J396" s="28"/>
      <c r="K396" s="28"/>
      <c r="L396" s="28"/>
      <c r="M396" s="28"/>
      <c r="N396" s="28"/>
      <c r="O396" s="28"/>
    </row>
    <row r="397" spans="2:16" ht="2.1" customHeight="1">
      <c r="C397" s="28"/>
      <c r="D397" s="28"/>
      <c r="E397" s="28"/>
      <c r="F397" s="28"/>
      <c r="G397" s="28"/>
      <c r="H397" s="28"/>
      <c r="I397" s="28"/>
      <c r="J397" s="28"/>
      <c r="K397" s="28"/>
      <c r="L397" s="28"/>
      <c r="M397" s="28"/>
      <c r="N397" s="28"/>
      <c r="O397" s="28"/>
    </row>
    <row r="398" spans="2:16" ht="2.1" customHeight="1">
      <c r="C398" s="28"/>
      <c r="D398" s="28"/>
      <c r="E398" s="28"/>
      <c r="F398" s="28"/>
      <c r="G398" s="28"/>
      <c r="H398" s="28"/>
      <c r="I398" s="28"/>
      <c r="J398" s="28"/>
      <c r="K398" s="28"/>
      <c r="L398" s="28"/>
      <c r="M398" s="28"/>
      <c r="N398" s="28"/>
      <c r="O398" s="28"/>
    </row>
    <row r="399" spans="2:16" ht="15" customHeight="1">
      <c r="B399" s="169">
        <f>'Schedule Input'!E412</f>
        <v>0</v>
      </c>
      <c r="C399" s="173" t="str">
        <f>IF('Schedule Input'!J413&gt;0,'Schedule Input'!J413,"")</f>
        <v/>
      </c>
      <c r="D399" s="174"/>
      <c r="E399" s="173" t="str">
        <f>IF('Schedule Input'!K413&gt;0,'Schedule Input'!K413,"")</f>
        <v/>
      </c>
      <c r="F399" s="174"/>
      <c r="G399" s="173" t="str">
        <f>IF('Schedule Input'!L413&gt;0,'Schedule Input'!L413,"")</f>
        <v/>
      </c>
      <c r="H399" s="174"/>
      <c r="I399" s="173" t="str">
        <f>IF('Schedule Input'!M413&gt;0,'Schedule Input'!M413,"")</f>
        <v/>
      </c>
      <c r="J399" s="174"/>
      <c r="K399" s="173" t="str">
        <f>IF('Schedule Input'!N413&gt;0,'Schedule Input'!N413,"")</f>
        <v/>
      </c>
      <c r="L399" s="174"/>
      <c r="M399" s="173" t="str">
        <f>IF('Schedule Input'!O413&gt;0,'Schedule Input'!O413,"")</f>
        <v/>
      </c>
      <c r="N399" s="174"/>
      <c r="O399" s="173" t="str">
        <f>IF('Schedule Input'!P413&gt;0,'Schedule Input'!P413,"")</f>
        <v/>
      </c>
      <c r="P399" s="174"/>
    </row>
    <row r="400" spans="2:16" ht="15" customHeight="1">
      <c r="B400" s="170"/>
      <c r="C400" s="175" t="str">
        <f>IF('Schedule Input'!J414&gt;0,'Schedule Input'!J414,"")</f>
        <v/>
      </c>
      <c r="D400" s="176"/>
      <c r="E400" s="175" t="str">
        <f>IF('Schedule Input'!K414&gt;0,'Schedule Input'!K414,"")</f>
        <v/>
      </c>
      <c r="F400" s="176"/>
      <c r="G400" s="175" t="str">
        <f>IF('Schedule Input'!L414&gt;0,'Schedule Input'!L414,"")</f>
        <v/>
      </c>
      <c r="H400" s="176"/>
      <c r="I400" s="175" t="str">
        <f>IF('Schedule Input'!M414&gt;0,'Schedule Input'!M414,"")</f>
        <v/>
      </c>
      <c r="J400" s="176"/>
      <c r="K400" s="175" t="str">
        <f>IF('Schedule Input'!N414&gt;0,'Schedule Input'!N414,"")</f>
        <v/>
      </c>
      <c r="L400" s="176"/>
      <c r="M400" s="175" t="str">
        <f>IF('Schedule Input'!O414&gt;0,'Schedule Input'!O414,"")</f>
        <v/>
      </c>
      <c r="N400" s="176"/>
      <c r="O400" s="175" t="str">
        <f>IF('Schedule Input'!P414&gt;0,'Schedule Input'!P414,"")</f>
        <v/>
      </c>
      <c r="P400" s="176"/>
    </row>
    <row r="401" spans="2:16" s="52" customFormat="1" ht="11.25" customHeight="1">
      <c r="B401" s="51">
        <f>IF(B399=0,0,VLOOKUP(B399,'Employee Data'!$C$5:$G$45,5,0))</f>
        <v>0</v>
      </c>
      <c r="C401" s="171" t="str">
        <f>IF('Schedule Input'!J417&gt;0,'Schedule Input'!J417,"")</f>
        <v/>
      </c>
      <c r="D401" s="172"/>
      <c r="E401" s="171" t="str">
        <f>IF('Schedule Input'!K417&gt;0,'Schedule Input'!K417,"")</f>
        <v/>
      </c>
      <c r="F401" s="172"/>
      <c r="G401" s="171" t="str">
        <f>IF('Schedule Input'!L417&gt;0,'Schedule Input'!L417,"")</f>
        <v/>
      </c>
      <c r="H401" s="172"/>
      <c r="I401" s="171" t="str">
        <f>IF('Schedule Input'!M417&gt;0,'Schedule Input'!M417,"")</f>
        <v/>
      </c>
      <c r="J401" s="172"/>
      <c r="K401" s="171" t="str">
        <f>IF('Schedule Input'!N417&gt;0,'Schedule Input'!N417,"")</f>
        <v/>
      </c>
      <c r="L401" s="172"/>
      <c r="M401" s="171" t="str">
        <f>IF('Schedule Input'!O417&gt;0,'Schedule Input'!O417,"")</f>
        <v/>
      </c>
      <c r="N401" s="172"/>
      <c r="O401" s="171" t="str">
        <f>IF('Schedule Input'!P417&gt;0,'Schedule Input'!P417,"")</f>
        <v/>
      </c>
      <c r="P401" s="172"/>
    </row>
    <row r="402" spans="2:16" ht="13.5" customHeight="1">
      <c r="B402" s="112">
        <f>IF(B399=0,0,VLOOKUP(B399,'Employee Data'!$C$5:$H$54,6,0))</f>
        <v>0</v>
      </c>
      <c r="C402" s="30" t="s">
        <v>67</v>
      </c>
      <c r="D402" s="31" t="str">
        <f>IF('Schedule Input'!J416&gt;0,'Schedule Input'!J416,"")</f>
        <v/>
      </c>
      <c r="E402" s="30" t="s">
        <v>67</v>
      </c>
      <c r="F402" s="31" t="str">
        <f>IF('Schedule Input'!K416&gt;0,'Schedule Input'!K416,"")</f>
        <v/>
      </c>
      <c r="G402" s="30" t="s">
        <v>67</v>
      </c>
      <c r="H402" s="31" t="str">
        <f>IF('Schedule Input'!L416&gt;0,'Schedule Input'!L416,"")</f>
        <v/>
      </c>
      <c r="I402" s="30" t="s">
        <v>67</v>
      </c>
      <c r="J402" s="31" t="str">
        <f>IF('Schedule Input'!M416&gt;0,'Schedule Input'!M416,"")</f>
        <v/>
      </c>
      <c r="K402" s="30" t="s">
        <v>67</v>
      </c>
      <c r="L402" s="31" t="str">
        <f>IF('Schedule Input'!N416&gt;0,'Schedule Input'!N416,"")</f>
        <v/>
      </c>
      <c r="M402" s="30" t="s">
        <v>67</v>
      </c>
      <c r="N402" s="31" t="str">
        <f>IF('Schedule Input'!O416&gt;0,'Schedule Input'!O416,"")</f>
        <v/>
      </c>
      <c r="O402" s="30" t="s">
        <v>67</v>
      </c>
      <c r="P402" s="31" t="str">
        <f>IF('Schedule Input'!P416&gt;0,'Schedule Input'!P416,"")</f>
        <v/>
      </c>
    </row>
    <row r="403" spans="2:16" ht="13.5" customHeight="1">
      <c r="C403" s="28"/>
      <c r="D403" s="28"/>
      <c r="E403" s="28"/>
      <c r="F403" s="28"/>
      <c r="G403" s="28"/>
      <c r="H403" s="28"/>
      <c r="I403" s="28"/>
      <c r="J403" s="28"/>
      <c r="K403" s="28"/>
      <c r="L403" s="28"/>
      <c r="M403" s="28"/>
      <c r="N403" s="28"/>
      <c r="O403" s="28"/>
    </row>
    <row r="404" spans="2:16" ht="13.5" hidden="1" customHeight="1">
      <c r="C404" s="28"/>
      <c r="D404" s="28"/>
      <c r="E404" s="28"/>
      <c r="F404" s="28"/>
      <c r="G404" s="28"/>
      <c r="H404" s="28"/>
      <c r="I404" s="28"/>
      <c r="J404" s="28"/>
      <c r="K404" s="28"/>
      <c r="L404" s="28"/>
      <c r="M404" s="28"/>
      <c r="N404" s="28"/>
      <c r="O404" s="28"/>
    </row>
    <row r="405" spans="2:16" ht="13.5" hidden="1" customHeight="1">
      <c r="C405" s="28"/>
      <c r="D405" s="28"/>
      <c r="E405" s="28"/>
      <c r="F405" s="28"/>
      <c r="G405" s="28"/>
      <c r="H405" s="28"/>
      <c r="I405" s="28"/>
      <c r="J405" s="28"/>
      <c r="K405" s="28"/>
      <c r="L405" s="28"/>
      <c r="M405" s="28"/>
      <c r="N405" s="28"/>
      <c r="O405" s="28"/>
    </row>
    <row r="406" spans="2:16" ht="13.5" hidden="1" customHeight="1"/>
    <row r="407" spans="2:16" ht="13.5" hidden="1" customHeight="1"/>
  </sheetData>
  <sheetProtection algorithmName="SHA-512" hashValue="b7JQ4qVHc4VWVOK5SDfD2P7XvtIhwGJZTQs6OqI+DfDC3LRLxIvZB38R/y/PoT8x7nkYQ/MZvsdht4VNsjOv2g==" saltValue="okfYxn6N3FoKdtLkAJZADQ==" spinCount="100000" sheet="1" objects="1" scenarios="1" formatCells="0" formatColumns="0" formatRows="0"/>
  <mergeCells count="1123">
    <mergeCell ref="C401:D401"/>
    <mergeCell ref="E401:F401"/>
    <mergeCell ref="G401:H401"/>
    <mergeCell ref="I401:J401"/>
    <mergeCell ref="K401:L401"/>
    <mergeCell ref="M401:N401"/>
    <mergeCell ref="O401:P401"/>
    <mergeCell ref="C393:D393"/>
    <mergeCell ref="E393:F393"/>
    <mergeCell ref="G393:H393"/>
    <mergeCell ref="I393:J393"/>
    <mergeCell ref="K393:L393"/>
    <mergeCell ref="M393:N393"/>
    <mergeCell ref="O393:P393"/>
    <mergeCell ref="B399:B400"/>
    <mergeCell ref="C399:D399"/>
    <mergeCell ref="E399:F399"/>
    <mergeCell ref="G399:H399"/>
    <mergeCell ref="I399:J399"/>
    <mergeCell ref="K399:L399"/>
    <mergeCell ref="M399:N399"/>
    <mergeCell ref="O399:P399"/>
    <mergeCell ref="C400:D400"/>
    <mergeCell ref="E400:F400"/>
    <mergeCell ref="G400:H400"/>
    <mergeCell ref="I400:J400"/>
    <mergeCell ref="K400:L400"/>
    <mergeCell ref="M400:N400"/>
    <mergeCell ref="O400:P400"/>
    <mergeCell ref="C385:D385"/>
    <mergeCell ref="E385:F385"/>
    <mergeCell ref="G385:H385"/>
    <mergeCell ref="I385:J385"/>
    <mergeCell ref="K385:L385"/>
    <mergeCell ref="M385:N385"/>
    <mergeCell ref="O385:P385"/>
    <mergeCell ref="B391:B392"/>
    <mergeCell ref="C391:D391"/>
    <mergeCell ref="E391:F391"/>
    <mergeCell ref="G391:H391"/>
    <mergeCell ref="I391:J391"/>
    <mergeCell ref="K391:L391"/>
    <mergeCell ref="M391:N391"/>
    <mergeCell ref="O391:P391"/>
    <mergeCell ref="C392:D392"/>
    <mergeCell ref="E392:F392"/>
    <mergeCell ref="G392:H392"/>
    <mergeCell ref="I392:J392"/>
    <mergeCell ref="K392:L392"/>
    <mergeCell ref="M392:N392"/>
    <mergeCell ref="O392:P392"/>
    <mergeCell ref="C377:D377"/>
    <mergeCell ref="E377:F377"/>
    <mergeCell ref="G377:H377"/>
    <mergeCell ref="I377:J377"/>
    <mergeCell ref="K377:L377"/>
    <mergeCell ref="M377:N377"/>
    <mergeCell ref="O377:P377"/>
    <mergeCell ref="B383:B384"/>
    <mergeCell ref="C383:D383"/>
    <mergeCell ref="E383:F383"/>
    <mergeCell ref="G383:H383"/>
    <mergeCell ref="I383:J383"/>
    <mergeCell ref="K383:L383"/>
    <mergeCell ref="M383:N383"/>
    <mergeCell ref="O383:P383"/>
    <mergeCell ref="C384:D384"/>
    <mergeCell ref="E384:F384"/>
    <mergeCell ref="G384:H384"/>
    <mergeCell ref="I384:J384"/>
    <mergeCell ref="K384:L384"/>
    <mergeCell ref="M384:N384"/>
    <mergeCell ref="O384:P384"/>
    <mergeCell ref="C369:D369"/>
    <mergeCell ref="E369:F369"/>
    <mergeCell ref="G369:H369"/>
    <mergeCell ref="I369:J369"/>
    <mergeCell ref="K369:L369"/>
    <mergeCell ref="M369:N369"/>
    <mergeCell ref="O369:P369"/>
    <mergeCell ref="B375:B376"/>
    <mergeCell ref="C375:D375"/>
    <mergeCell ref="E375:F375"/>
    <mergeCell ref="G375:H375"/>
    <mergeCell ref="I375:J375"/>
    <mergeCell ref="K375:L375"/>
    <mergeCell ref="M375:N375"/>
    <mergeCell ref="O375:P375"/>
    <mergeCell ref="C376:D376"/>
    <mergeCell ref="E376:F376"/>
    <mergeCell ref="G376:H376"/>
    <mergeCell ref="I376:J376"/>
    <mergeCell ref="K376:L376"/>
    <mergeCell ref="M376:N376"/>
    <mergeCell ref="O376:P376"/>
    <mergeCell ref="C361:D361"/>
    <mergeCell ref="E361:F361"/>
    <mergeCell ref="G361:H361"/>
    <mergeCell ref="I361:J361"/>
    <mergeCell ref="K361:L361"/>
    <mergeCell ref="M361:N361"/>
    <mergeCell ref="O361:P361"/>
    <mergeCell ref="B367:B368"/>
    <mergeCell ref="C367:D367"/>
    <mergeCell ref="E367:F367"/>
    <mergeCell ref="G367:H367"/>
    <mergeCell ref="I367:J367"/>
    <mergeCell ref="K367:L367"/>
    <mergeCell ref="M367:N367"/>
    <mergeCell ref="O367:P367"/>
    <mergeCell ref="C368:D368"/>
    <mergeCell ref="E368:F368"/>
    <mergeCell ref="G368:H368"/>
    <mergeCell ref="I368:J368"/>
    <mergeCell ref="K368:L368"/>
    <mergeCell ref="M368:N368"/>
    <mergeCell ref="O368:P368"/>
    <mergeCell ref="C353:D353"/>
    <mergeCell ref="E353:F353"/>
    <mergeCell ref="G353:H353"/>
    <mergeCell ref="I353:J353"/>
    <mergeCell ref="K353:L353"/>
    <mergeCell ref="M353:N353"/>
    <mergeCell ref="O353:P353"/>
    <mergeCell ref="B359:B360"/>
    <mergeCell ref="C359:D359"/>
    <mergeCell ref="E359:F359"/>
    <mergeCell ref="G359:H359"/>
    <mergeCell ref="I359:J359"/>
    <mergeCell ref="K359:L359"/>
    <mergeCell ref="M359:N359"/>
    <mergeCell ref="O359:P359"/>
    <mergeCell ref="C360:D360"/>
    <mergeCell ref="E360:F360"/>
    <mergeCell ref="G360:H360"/>
    <mergeCell ref="I360:J360"/>
    <mergeCell ref="K360:L360"/>
    <mergeCell ref="M360:N360"/>
    <mergeCell ref="O360:P360"/>
    <mergeCell ref="C345:D345"/>
    <mergeCell ref="E345:F345"/>
    <mergeCell ref="G345:H345"/>
    <mergeCell ref="I345:J345"/>
    <mergeCell ref="K345:L345"/>
    <mergeCell ref="M345:N345"/>
    <mergeCell ref="O345:P345"/>
    <mergeCell ref="B351:B352"/>
    <mergeCell ref="C351:D351"/>
    <mergeCell ref="E351:F351"/>
    <mergeCell ref="G351:H351"/>
    <mergeCell ref="I351:J351"/>
    <mergeCell ref="K351:L351"/>
    <mergeCell ref="M351:N351"/>
    <mergeCell ref="O351:P351"/>
    <mergeCell ref="C352:D352"/>
    <mergeCell ref="E352:F352"/>
    <mergeCell ref="G352:H352"/>
    <mergeCell ref="I352:J352"/>
    <mergeCell ref="K352:L352"/>
    <mergeCell ref="M352:N352"/>
    <mergeCell ref="O352:P352"/>
    <mergeCell ref="C337:D337"/>
    <mergeCell ref="E337:F337"/>
    <mergeCell ref="G337:H337"/>
    <mergeCell ref="I337:J337"/>
    <mergeCell ref="K337:L337"/>
    <mergeCell ref="M337:N337"/>
    <mergeCell ref="O337:P337"/>
    <mergeCell ref="B343:B344"/>
    <mergeCell ref="C343:D343"/>
    <mergeCell ref="E343:F343"/>
    <mergeCell ref="G343:H343"/>
    <mergeCell ref="I343:J343"/>
    <mergeCell ref="K343:L343"/>
    <mergeCell ref="M343:N343"/>
    <mergeCell ref="O343:P343"/>
    <mergeCell ref="C344:D344"/>
    <mergeCell ref="E344:F344"/>
    <mergeCell ref="G344:H344"/>
    <mergeCell ref="I344:J344"/>
    <mergeCell ref="K344:L344"/>
    <mergeCell ref="M344:N344"/>
    <mergeCell ref="O344:P344"/>
    <mergeCell ref="C329:D329"/>
    <mergeCell ref="E329:F329"/>
    <mergeCell ref="G329:H329"/>
    <mergeCell ref="I329:J329"/>
    <mergeCell ref="K329:L329"/>
    <mergeCell ref="M329:N329"/>
    <mergeCell ref="O329:P329"/>
    <mergeCell ref="B335:B336"/>
    <mergeCell ref="C335:D335"/>
    <mergeCell ref="E335:F335"/>
    <mergeCell ref="G335:H335"/>
    <mergeCell ref="I335:J335"/>
    <mergeCell ref="K335:L335"/>
    <mergeCell ref="M335:N335"/>
    <mergeCell ref="O335:P335"/>
    <mergeCell ref="C336:D336"/>
    <mergeCell ref="E336:F336"/>
    <mergeCell ref="G336:H336"/>
    <mergeCell ref="I336:J336"/>
    <mergeCell ref="K336:L336"/>
    <mergeCell ref="M336:N336"/>
    <mergeCell ref="O336:P336"/>
    <mergeCell ref="C321:D321"/>
    <mergeCell ref="E321:F321"/>
    <mergeCell ref="G321:H321"/>
    <mergeCell ref="I321:J321"/>
    <mergeCell ref="K321:L321"/>
    <mergeCell ref="M321:N321"/>
    <mergeCell ref="O321:P321"/>
    <mergeCell ref="B327:B328"/>
    <mergeCell ref="C327:D327"/>
    <mergeCell ref="E327:F327"/>
    <mergeCell ref="G327:H327"/>
    <mergeCell ref="I327:J327"/>
    <mergeCell ref="K327:L327"/>
    <mergeCell ref="M327:N327"/>
    <mergeCell ref="O327:P327"/>
    <mergeCell ref="C328:D328"/>
    <mergeCell ref="E328:F328"/>
    <mergeCell ref="G328:H328"/>
    <mergeCell ref="I328:J328"/>
    <mergeCell ref="K328:L328"/>
    <mergeCell ref="M328:N328"/>
    <mergeCell ref="O328:P328"/>
    <mergeCell ref="C313:D313"/>
    <mergeCell ref="E313:F313"/>
    <mergeCell ref="G313:H313"/>
    <mergeCell ref="I313:J313"/>
    <mergeCell ref="K313:L313"/>
    <mergeCell ref="M313:N313"/>
    <mergeCell ref="O313:P313"/>
    <mergeCell ref="B319:B320"/>
    <mergeCell ref="C319:D319"/>
    <mergeCell ref="E319:F319"/>
    <mergeCell ref="G319:H319"/>
    <mergeCell ref="I319:J319"/>
    <mergeCell ref="K319:L319"/>
    <mergeCell ref="M319:N319"/>
    <mergeCell ref="O319:P319"/>
    <mergeCell ref="C320:D320"/>
    <mergeCell ref="E320:F320"/>
    <mergeCell ref="G320:H320"/>
    <mergeCell ref="I320:J320"/>
    <mergeCell ref="K320:L320"/>
    <mergeCell ref="M320:N320"/>
    <mergeCell ref="O320:P320"/>
    <mergeCell ref="C305:D305"/>
    <mergeCell ref="E305:F305"/>
    <mergeCell ref="G305:H305"/>
    <mergeCell ref="I305:J305"/>
    <mergeCell ref="K305:L305"/>
    <mergeCell ref="M305:N305"/>
    <mergeCell ref="O305:P305"/>
    <mergeCell ref="B311:B312"/>
    <mergeCell ref="C311:D311"/>
    <mergeCell ref="E311:F311"/>
    <mergeCell ref="G311:H311"/>
    <mergeCell ref="I311:J311"/>
    <mergeCell ref="K311:L311"/>
    <mergeCell ref="M311:N311"/>
    <mergeCell ref="O311:P311"/>
    <mergeCell ref="C312:D312"/>
    <mergeCell ref="E312:F312"/>
    <mergeCell ref="G312:H312"/>
    <mergeCell ref="I312:J312"/>
    <mergeCell ref="K312:L312"/>
    <mergeCell ref="M312:N312"/>
    <mergeCell ref="O312:P312"/>
    <mergeCell ref="C297:D297"/>
    <mergeCell ref="E297:F297"/>
    <mergeCell ref="G297:H297"/>
    <mergeCell ref="I297:J297"/>
    <mergeCell ref="K297:L297"/>
    <mergeCell ref="M297:N297"/>
    <mergeCell ref="O297:P297"/>
    <mergeCell ref="B303:B304"/>
    <mergeCell ref="C303:D303"/>
    <mergeCell ref="E303:F303"/>
    <mergeCell ref="G303:H303"/>
    <mergeCell ref="I303:J303"/>
    <mergeCell ref="K303:L303"/>
    <mergeCell ref="M303:N303"/>
    <mergeCell ref="O303:P303"/>
    <mergeCell ref="C304:D304"/>
    <mergeCell ref="E304:F304"/>
    <mergeCell ref="G304:H304"/>
    <mergeCell ref="I304:J304"/>
    <mergeCell ref="K304:L304"/>
    <mergeCell ref="M304:N304"/>
    <mergeCell ref="O304:P304"/>
    <mergeCell ref="C289:D289"/>
    <mergeCell ref="E289:F289"/>
    <mergeCell ref="G289:H289"/>
    <mergeCell ref="I289:J289"/>
    <mergeCell ref="K289:L289"/>
    <mergeCell ref="M289:N289"/>
    <mergeCell ref="O289:P289"/>
    <mergeCell ref="B295:B296"/>
    <mergeCell ref="C295:D295"/>
    <mergeCell ref="E295:F295"/>
    <mergeCell ref="G295:H295"/>
    <mergeCell ref="I295:J295"/>
    <mergeCell ref="K295:L295"/>
    <mergeCell ref="M295:N295"/>
    <mergeCell ref="O295:P295"/>
    <mergeCell ref="C296:D296"/>
    <mergeCell ref="E296:F296"/>
    <mergeCell ref="G296:H296"/>
    <mergeCell ref="I296:J296"/>
    <mergeCell ref="K296:L296"/>
    <mergeCell ref="M296:N296"/>
    <mergeCell ref="O296:P296"/>
    <mergeCell ref="C281:D281"/>
    <mergeCell ref="E281:F281"/>
    <mergeCell ref="G281:H281"/>
    <mergeCell ref="I281:J281"/>
    <mergeCell ref="K281:L281"/>
    <mergeCell ref="M281:N281"/>
    <mergeCell ref="O281:P281"/>
    <mergeCell ref="B287:B288"/>
    <mergeCell ref="C287:D287"/>
    <mergeCell ref="E287:F287"/>
    <mergeCell ref="G287:H287"/>
    <mergeCell ref="I287:J287"/>
    <mergeCell ref="K287:L287"/>
    <mergeCell ref="M287:N287"/>
    <mergeCell ref="O287:P287"/>
    <mergeCell ref="C288:D288"/>
    <mergeCell ref="E288:F288"/>
    <mergeCell ref="G288:H288"/>
    <mergeCell ref="I288:J288"/>
    <mergeCell ref="K288:L288"/>
    <mergeCell ref="M288:N288"/>
    <mergeCell ref="O288:P288"/>
    <mergeCell ref="C273:D273"/>
    <mergeCell ref="E273:F273"/>
    <mergeCell ref="G273:H273"/>
    <mergeCell ref="I273:J273"/>
    <mergeCell ref="K273:L273"/>
    <mergeCell ref="M273:N273"/>
    <mergeCell ref="O273:P273"/>
    <mergeCell ref="B279:B280"/>
    <mergeCell ref="C279:D279"/>
    <mergeCell ref="E279:F279"/>
    <mergeCell ref="G279:H279"/>
    <mergeCell ref="I279:J279"/>
    <mergeCell ref="K279:L279"/>
    <mergeCell ref="M279:N279"/>
    <mergeCell ref="O279:P279"/>
    <mergeCell ref="C280:D280"/>
    <mergeCell ref="E280:F280"/>
    <mergeCell ref="G280:H280"/>
    <mergeCell ref="I280:J280"/>
    <mergeCell ref="K280:L280"/>
    <mergeCell ref="M280:N280"/>
    <mergeCell ref="O280:P280"/>
    <mergeCell ref="C265:D265"/>
    <mergeCell ref="E265:F265"/>
    <mergeCell ref="G265:H265"/>
    <mergeCell ref="I265:J265"/>
    <mergeCell ref="K265:L265"/>
    <mergeCell ref="M265:N265"/>
    <mergeCell ref="O265:P265"/>
    <mergeCell ref="B271:B272"/>
    <mergeCell ref="C271:D271"/>
    <mergeCell ref="E271:F271"/>
    <mergeCell ref="G271:H271"/>
    <mergeCell ref="I271:J271"/>
    <mergeCell ref="K271:L271"/>
    <mergeCell ref="M271:N271"/>
    <mergeCell ref="O271:P271"/>
    <mergeCell ref="C272:D272"/>
    <mergeCell ref="E272:F272"/>
    <mergeCell ref="G272:H272"/>
    <mergeCell ref="I272:J272"/>
    <mergeCell ref="K272:L272"/>
    <mergeCell ref="M272:N272"/>
    <mergeCell ref="O272:P272"/>
    <mergeCell ref="C257:D257"/>
    <mergeCell ref="E257:F257"/>
    <mergeCell ref="G257:H257"/>
    <mergeCell ref="I257:J257"/>
    <mergeCell ref="K257:L257"/>
    <mergeCell ref="M257:N257"/>
    <mergeCell ref="O257:P257"/>
    <mergeCell ref="B263:B264"/>
    <mergeCell ref="C263:D263"/>
    <mergeCell ref="E263:F263"/>
    <mergeCell ref="G263:H263"/>
    <mergeCell ref="I263:J263"/>
    <mergeCell ref="K263:L263"/>
    <mergeCell ref="M263:N263"/>
    <mergeCell ref="O263:P263"/>
    <mergeCell ref="C264:D264"/>
    <mergeCell ref="E264:F264"/>
    <mergeCell ref="G264:H264"/>
    <mergeCell ref="I264:J264"/>
    <mergeCell ref="K264:L264"/>
    <mergeCell ref="M264:N264"/>
    <mergeCell ref="O264:P264"/>
    <mergeCell ref="C249:D249"/>
    <mergeCell ref="E249:F249"/>
    <mergeCell ref="G249:H249"/>
    <mergeCell ref="I249:J249"/>
    <mergeCell ref="K249:L249"/>
    <mergeCell ref="M249:N249"/>
    <mergeCell ref="O249:P249"/>
    <mergeCell ref="B255:B256"/>
    <mergeCell ref="C255:D255"/>
    <mergeCell ref="E255:F255"/>
    <mergeCell ref="G255:H255"/>
    <mergeCell ref="I255:J255"/>
    <mergeCell ref="K255:L255"/>
    <mergeCell ref="M255:N255"/>
    <mergeCell ref="O255:P255"/>
    <mergeCell ref="C256:D256"/>
    <mergeCell ref="E256:F256"/>
    <mergeCell ref="G256:H256"/>
    <mergeCell ref="I256:J256"/>
    <mergeCell ref="K256:L256"/>
    <mergeCell ref="M256:N256"/>
    <mergeCell ref="O256:P256"/>
    <mergeCell ref="C241:D241"/>
    <mergeCell ref="E241:F241"/>
    <mergeCell ref="G241:H241"/>
    <mergeCell ref="I241:J241"/>
    <mergeCell ref="K241:L241"/>
    <mergeCell ref="M241:N241"/>
    <mergeCell ref="O241:P241"/>
    <mergeCell ref="B247:B248"/>
    <mergeCell ref="C247:D247"/>
    <mergeCell ref="E247:F247"/>
    <mergeCell ref="G247:H247"/>
    <mergeCell ref="I247:J247"/>
    <mergeCell ref="K247:L247"/>
    <mergeCell ref="M247:N247"/>
    <mergeCell ref="O247:P247"/>
    <mergeCell ref="C248:D248"/>
    <mergeCell ref="E248:F248"/>
    <mergeCell ref="G248:H248"/>
    <mergeCell ref="I248:J248"/>
    <mergeCell ref="K248:L248"/>
    <mergeCell ref="M248:N248"/>
    <mergeCell ref="O248:P248"/>
    <mergeCell ref="C233:D233"/>
    <mergeCell ref="E233:F233"/>
    <mergeCell ref="G233:H233"/>
    <mergeCell ref="I233:J233"/>
    <mergeCell ref="K233:L233"/>
    <mergeCell ref="M233:N233"/>
    <mergeCell ref="O233:P233"/>
    <mergeCell ref="B239:B240"/>
    <mergeCell ref="C239:D239"/>
    <mergeCell ref="E239:F239"/>
    <mergeCell ref="G239:H239"/>
    <mergeCell ref="I239:J239"/>
    <mergeCell ref="K239:L239"/>
    <mergeCell ref="M239:N239"/>
    <mergeCell ref="O239:P239"/>
    <mergeCell ref="C240:D240"/>
    <mergeCell ref="E240:F240"/>
    <mergeCell ref="G240:H240"/>
    <mergeCell ref="I240:J240"/>
    <mergeCell ref="K240:L240"/>
    <mergeCell ref="M240:N240"/>
    <mergeCell ref="O240:P240"/>
    <mergeCell ref="C225:D225"/>
    <mergeCell ref="E225:F225"/>
    <mergeCell ref="G225:H225"/>
    <mergeCell ref="I225:J225"/>
    <mergeCell ref="K225:L225"/>
    <mergeCell ref="M225:N225"/>
    <mergeCell ref="O225:P225"/>
    <mergeCell ref="B231:B232"/>
    <mergeCell ref="C231:D231"/>
    <mergeCell ref="E231:F231"/>
    <mergeCell ref="G231:H231"/>
    <mergeCell ref="I231:J231"/>
    <mergeCell ref="K231:L231"/>
    <mergeCell ref="M231:N231"/>
    <mergeCell ref="O231:P231"/>
    <mergeCell ref="C232:D232"/>
    <mergeCell ref="E232:F232"/>
    <mergeCell ref="G232:H232"/>
    <mergeCell ref="I232:J232"/>
    <mergeCell ref="K232:L232"/>
    <mergeCell ref="M232:N232"/>
    <mergeCell ref="O232:P232"/>
    <mergeCell ref="C217:D217"/>
    <mergeCell ref="E217:F217"/>
    <mergeCell ref="G217:H217"/>
    <mergeCell ref="I217:J217"/>
    <mergeCell ref="K217:L217"/>
    <mergeCell ref="M217:N217"/>
    <mergeCell ref="O217:P217"/>
    <mergeCell ref="B223:B224"/>
    <mergeCell ref="C223:D223"/>
    <mergeCell ref="E223:F223"/>
    <mergeCell ref="G223:H223"/>
    <mergeCell ref="I223:J223"/>
    <mergeCell ref="K223:L223"/>
    <mergeCell ref="M223:N223"/>
    <mergeCell ref="O223:P223"/>
    <mergeCell ref="C224:D224"/>
    <mergeCell ref="E224:F224"/>
    <mergeCell ref="G224:H224"/>
    <mergeCell ref="I224:J224"/>
    <mergeCell ref="K224:L224"/>
    <mergeCell ref="M224:N224"/>
    <mergeCell ref="O224:P224"/>
    <mergeCell ref="C209:D209"/>
    <mergeCell ref="E209:F209"/>
    <mergeCell ref="G209:H209"/>
    <mergeCell ref="I209:J209"/>
    <mergeCell ref="K209:L209"/>
    <mergeCell ref="M209:N209"/>
    <mergeCell ref="O209:P209"/>
    <mergeCell ref="B215:B216"/>
    <mergeCell ref="C215:D215"/>
    <mergeCell ref="E215:F215"/>
    <mergeCell ref="G215:H215"/>
    <mergeCell ref="I215:J215"/>
    <mergeCell ref="K215:L215"/>
    <mergeCell ref="M215:N215"/>
    <mergeCell ref="O215:P215"/>
    <mergeCell ref="C216:D216"/>
    <mergeCell ref="E216:F216"/>
    <mergeCell ref="G216:H216"/>
    <mergeCell ref="I216:J216"/>
    <mergeCell ref="K216:L216"/>
    <mergeCell ref="M216:N216"/>
    <mergeCell ref="O216:P216"/>
    <mergeCell ref="C201:D201"/>
    <mergeCell ref="E201:F201"/>
    <mergeCell ref="G201:H201"/>
    <mergeCell ref="I201:J201"/>
    <mergeCell ref="K201:L201"/>
    <mergeCell ref="M201:N201"/>
    <mergeCell ref="O201:P201"/>
    <mergeCell ref="B207:B208"/>
    <mergeCell ref="C207:D207"/>
    <mergeCell ref="E207:F207"/>
    <mergeCell ref="G207:H207"/>
    <mergeCell ref="I207:J207"/>
    <mergeCell ref="K207:L207"/>
    <mergeCell ref="M207:N207"/>
    <mergeCell ref="O207:P207"/>
    <mergeCell ref="C208:D208"/>
    <mergeCell ref="E208:F208"/>
    <mergeCell ref="G208:H208"/>
    <mergeCell ref="I208:J208"/>
    <mergeCell ref="K208:L208"/>
    <mergeCell ref="M208:N208"/>
    <mergeCell ref="O208:P208"/>
    <mergeCell ref="C193:D193"/>
    <mergeCell ref="E193:F193"/>
    <mergeCell ref="G193:H193"/>
    <mergeCell ref="I193:J193"/>
    <mergeCell ref="K193:L193"/>
    <mergeCell ref="M193:N193"/>
    <mergeCell ref="O193:P193"/>
    <mergeCell ref="B199:B200"/>
    <mergeCell ref="C199:D199"/>
    <mergeCell ref="E199:F199"/>
    <mergeCell ref="G199:H199"/>
    <mergeCell ref="I199:J199"/>
    <mergeCell ref="K199:L199"/>
    <mergeCell ref="M199:N199"/>
    <mergeCell ref="O199:P199"/>
    <mergeCell ref="C200:D200"/>
    <mergeCell ref="E200:F200"/>
    <mergeCell ref="G200:H200"/>
    <mergeCell ref="I200:J200"/>
    <mergeCell ref="K200:L200"/>
    <mergeCell ref="M200:N200"/>
    <mergeCell ref="O200:P200"/>
    <mergeCell ref="C185:D185"/>
    <mergeCell ref="E185:F185"/>
    <mergeCell ref="G185:H185"/>
    <mergeCell ref="I185:J185"/>
    <mergeCell ref="K185:L185"/>
    <mergeCell ref="M185:N185"/>
    <mergeCell ref="O185:P185"/>
    <mergeCell ref="B191:B192"/>
    <mergeCell ref="C191:D191"/>
    <mergeCell ref="E191:F191"/>
    <mergeCell ref="G191:H191"/>
    <mergeCell ref="I191:J191"/>
    <mergeCell ref="K191:L191"/>
    <mergeCell ref="M191:N191"/>
    <mergeCell ref="O191:P191"/>
    <mergeCell ref="C192:D192"/>
    <mergeCell ref="E192:F192"/>
    <mergeCell ref="G192:H192"/>
    <mergeCell ref="I192:J192"/>
    <mergeCell ref="K192:L192"/>
    <mergeCell ref="M192:N192"/>
    <mergeCell ref="O192:P192"/>
    <mergeCell ref="C177:D177"/>
    <mergeCell ref="E177:F177"/>
    <mergeCell ref="G177:H177"/>
    <mergeCell ref="I177:J177"/>
    <mergeCell ref="K177:L177"/>
    <mergeCell ref="M177:N177"/>
    <mergeCell ref="O177:P177"/>
    <mergeCell ref="B183:B184"/>
    <mergeCell ref="C183:D183"/>
    <mergeCell ref="E183:F183"/>
    <mergeCell ref="G183:H183"/>
    <mergeCell ref="I183:J183"/>
    <mergeCell ref="K183:L183"/>
    <mergeCell ref="M183:N183"/>
    <mergeCell ref="O183:P183"/>
    <mergeCell ref="C184:D184"/>
    <mergeCell ref="E184:F184"/>
    <mergeCell ref="G184:H184"/>
    <mergeCell ref="I184:J184"/>
    <mergeCell ref="K184:L184"/>
    <mergeCell ref="M184:N184"/>
    <mergeCell ref="O184:P184"/>
    <mergeCell ref="C175:D175"/>
    <mergeCell ref="E175:F175"/>
    <mergeCell ref="G175:H175"/>
    <mergeCell ref="I175:J175"/>
    <mergeCell ref="K175:L175"/>
    <mergeCell ref="M175:N175"/>
    <mergeCell ref="O175:P175"/>
    <mergeCell ref="B167:B168"/>
    <mergeCell ref="C169:D169"/>
    <mergeCell ref="E169:F169"/>
    <mergeCell ref="G169:H169"/>
    <mergeCell ref="I169:J169"/>
    <mergeCell ref="K169:L169"/>
    <mergeCell ref="M169:N169"/>
    <mergeCell ref="O169:P169"/>
    <mergeCell ref="B175:B176"/>
    <mergeCell ref="C176:D176"/>
    <mergeCell ref="E176:F176"/>
    <mergeCell ref="G176:H176"/>
    <mergeCell ref="I176:J176"/>
    <mergeCell ref="K176:L176"/>
    <mergeCell ref="M176:N176"/>
    <mergeCell ref="O176:P176"/>
    <mergeCell ref="C168:D168"/>
    <mergeCell ref="E168:F168"/>
    <mergeCell ref="G168:H168"/>
    <mergeCell ref="I168:J168"/>
    <mergeCell ref="K168:L168"/>
    <mergeCell ref="M168:N168"/>
    <mergeCell ref="O168:P168"/>
    <mergeCell ref="C167:D167"/>
    <mergeCell ref="E167:F167"/>
    <mergeCell ref="B3:P3"/>
    <mergeCell ref="B4:P4"/>
    <mergeCell ref="C5:D5"/>
    <mergeCell ref="O5:P5"/>
    <mergeCell ref="E8:F8"/>
    <mergeCell ref="G8:H8"/>
    <mergeCell ref="I8:J8"/>
    <mergeCell ref="K8:L8"/>
    <mergeCell ref="M8:N8"/>
    <mergeCell ref="E7:F7"/>
    <mergeCell ref="G7:H7"/>
    <mergeCell ref="I7:J7"/>
    <mergeCell ref="K7:L7"/>
    <mergeCell ref="B7:B8"/>
    <mergeCell ref="O7:P7"/>
    <mergeCell ref="O8:P8"/>
    <mergeCell ref="E5:F5"/>
    <mergeCell ref="G5:H5"/>
    <mergeCell ref="I5:J5"/>
    <mergeCell ref="K5:L5"/>
    <mergeCell ref="M5:N5"/>
    <mergeCell ref="E6:F6"/>
    <mergeCell ref="G6:H6"/>
    <mergeCell ref="I6:J6"/>
    <mergeCell ref="K6:L6"/>
    <mergeCell ref="M6:N6"/>
    <mergeCell ref="O6:P6"/>
    <mergeCell ref="I9:J9"/>
    <mergeCell ref="K9:L9"/>
    <mergeCell ref="M7:N7"/>
    <mergeCell ref="C6:D6"/>
    <mergeCell ref="C7:D7"/>
    <mergeCell ref="C8:D8"/>
    <mergeCell ref="C9:D9"/>
    <mergeCell ref="M9:N9"/>
    <mergeCell ref="O9:P9"/>
    <mergeCell ref="E9:F9"/>
    <mergeCell ref="G9:H9"/>
    <mergeCell ref="G167:H167"/>
    <mergeCell ref="I167:J167"/>
    <mergeCell ref="K167:L167"/>
    <mergeCell ref="M167:N167"/>
    <mergeCell ref="O167:P167"/>
    <mergeCell ref="C15:D15"/>
    <mergeCell ref="C17:D17"/>
    <mergeCell ref="E17:F17"/>
    <mergeCell ref="G17:H17"/>
    <mergeCell ref="I17:J17"/>
    <mergeCell ref="O15:P15"/>
    <mergeCell ref="C16:D16"/>
    <mergeCell ref="E16:F16"/>
    <mergeCell ref="G16:H16"/>
    <mergeCell ref="I16:J16"/>
    <mergeCell ref="K16:L16"/>
    <mergeCell ref="K17:L17"/>
    <mergeCell ref="M17:N17"/>
    <mergeCell ref="O17:P17"/>
    <mergeCell ref="M16:N16"/>
    <mergeCell ref="O16:P16"/>
    <mergeCell ref="E15:F15"/>
    <mergeCell ref="G15:H15"/>
    <mergeCell ref="I15:J15"/>
    <mergeCell ref="K15:L15"/>
    <mergeCell ref="M15:N15"/>
    <mergeCell ref="C25:D25"/>
    <mergeCell ref="E25:F25"/>
    <mergeCell ref="G25:H25"/>
    <mergeCell ref="I25:J25"/>
    <mergeCell ref="K25:L25"/>
    <mergeCell ref="M25:N25"/>
    <mergeCell ref="O25:P25"/>
    <mergeCell ref="C24:D24"/>
    <mergeCell ref="E24:F24"/>
    <mergeCell ref="K24:L24"/>
    <mergeCell ref="M24:N24"/>
    <mergeCell ref="G24:H24"/>
    <mergeCell ref="I24:J24"/>
    <mergeCell ref="K31:L31"/>
    <mergeCell ref="M31:N31"/>
    <mergeCell ref="C23:D23"/>
    <mergeCell ref="E23:F23"/>
    <mergeCell ref="G23:H23"/>
    <mergeCell ref="I23:J23"/>
    <mergeCell ref="K23:L23"/>
    <mergeCell ref="M23:N23"/>
    <mergeCell ref="C33:D33"/>
    <mergeCell ref="E33:F33"/>
    <mergeCell ref="O31:P31"/>
    <mergeCell ref="C32:D32"/>
    <mergeCell ref="E32:F32"/>
    <mergeCell ref="G32:H32"/>
    <mergeCell ref="I32:J32"/>
    <mergeCell ref="K32:L32"/>
    <mergeCell ref="M32:N32"/>
    <mergeCell ref="O32:P32"/>
    <mergeCell ref="O33:P33"/>
    <mergeCell ref="C31:D31"/>
    <mergeCell ref="E31:F31"/>
    <mergeCell ref="G31:H31"/>
    <mergeCell ref="I31:J31"/>
    <mergeCell ref="K33:L33"/>
    <mergeCell ref="M33:N33"/>
    <mergeCell ref="G33:H33"/>
    <mergeCell ref="I33:J33"/>
    <mergeCell ref="O23:P23"/>
    <mergeCell ref="O24:P24"/>
    <mergeCell ref="K40:L40"/>
    <mergeCell ref="M40:N40"/>
    <mergeCell ref="C39:D39"/>
    <mergeCell ref="E39:F39"/>
    <mergeCell ref="G39:H39"/>
    <mergeCell ref="I39:J39"/>
    <mergeCell ref="K39:L39"/>
    <mergeCell ref="M39:N39"/>
    <mergeCell ref="O48:P48"/>
    <mergeCell ref="C47:D47"/>
    <mergeCell ref="E47:F47"/>
    <mergeCell ref="O40:P40"/>
    <mergeCell ref="C41:D41"/>
    <mergeCell ref="E41:F41"/>
    <mergeCell ref="G41:H41"/>
    <mergeCell ref="I41:J41"/>
    <mergeCell ref="K41:L41"/>
    <mergeCell ref="M41:N41"/>
    <mergeCell ref="O41:P41"/>
    <mergeCell ref="O47:P47"/>
    <mergeCell ref="C40:D40"/>
    <mergeCell ref="E40:F40"/>
    <mergeCell ref="G40:H40"/>
    <mergeCell ref="I40:J40"/>
    <mergeCell ref="K47:L47"/>
    <mergeCell ref="M47:N47"/>
    <mergeCell ref="G47:H47"/>
    <mergeCell ref="I47:J47"/>
    <mergeCell ref="O39:P39"/>
    <mergeCell ref="K49:L49"/>
    <mergeCell ref="M49:N49"/>
    <mergeCell ref="C48:D48"/>
    <mergeCell ref="E48:F48"/>
    <mergeCell ref="G48:H48"/>
    <mergeCell ref="I48:J48"/>
    <mergeCell ref="K48:L48"/>
    <mergeCell ref="M48:N48"/>
    <mergeCell ref="O57:P57"/>
    <mergeCell ref="C56:D56"/>
    <mergeCell ref="E56:F56"/>
    <mergeCell ref="O49:P49"/>
    <mergeCell ref="C55:D55"/>
    <mergeCell ref="E55:F55"/>
    <mergeCell ref="G55:H55"/>
    <mergeCell ref="I55:J55"/>
    <mergeCell ref="K55:L55"/>
    <mergeCell ref="M55:N55"/>
    <mergeCell ref="O55:P55"/>
    <mergeCell ref="O56:P56"/>
    <mergeCell ref="C49:D49"/>
    <mergeCell ref="E49:F49"/>
    <mergeCell ref="G49:H49"/>
    <mergeCell ref="I49:J49"/>
    <mergeCell ref="K56:L56"/>
    <mergeCell ref="M56:N56"/>
    <mergeCell ref="G56:H56"/>
    <mergeCell ref="I56:J56"/>
    <mergeCell ref="K63:L63"/>
    <mergeCell ref="M63:N63"/>
    <mergeCell ref="C57:D57"/>
    <mergeCell ref="E57:F57"/>
    <mergeCell ref="G57:H57"/>
    <mergeCell ref="I57:J57"/>
    <mergeCell ref="K57:L57"/>
    <mergeCell ref="M57:N57"/>
    <mergeCell ref="O71:P71"/>
    <mergeCell ref="C65:D65"/>
    <mergeCell ref="E65:F65"/>
    <mergeCell ref="O63:P63"/>
    <mergeCell ref="C64:D64"/>
    <mergeCell ref="E64:F64"/>
    <mergeCell ref="G64:H64"/>
    <mergeCell ref="I64:J64"/>
    <mergeCell ref="K64:L64"/>
    <mergeCell ref="M64:N64"/>
    <mergeCell ref="O64:P64"/>
    <mergeCell ref="O65:P65"/>
    <mergeCell ref="C63:D63"/>
    <mergeCell ref="E63:F63"/>
    <mergeCell ref="G63:H63"/>
    <mergeCell ref="I63:J63"/>
    <mergeCell ref="K65:L65"/>
    <mergeCell ref="M65:N65"/>
    <mergeCell ref="G65:H65"/>
    <mergeCell ref="I65:J65"/>
    <mergeCell ref="K72:L72"/>
    <mergeCell ref="M72:N72"/>
    <mergeCell ref="C71:D71"/>
    <mergeCell ref="E71:F71"/>
    <mergeCell ref="G71:H71"/>
    <mergeCell ref="I71:J71"/>
    <mergeCell ref="K71:L71"/>
    <mergeCell ref="M71:N71"/>
    <mergeCell ref="O80:P80"/>
    <mergeCell ref="C79:D79"/>
    <mergeCell ref="E79:F79"/>
    <mergeCell ref="O72:P72"/>
    <mergeCell ref="C73:D73"/>
    <mergeCell ref="E73:F73"/>
    <mergeCell ref="G73:H73"/>
    <mergeCell ref="I73:J73"/>
    <mergeCell ref="K73:L73"/>
    <mergeCell ref="M73:N73"/>
    <mergeCell ref="O73:P73"/>
    <mergeCell ref="O79:P79"/>
    <mergeCell ref="C72:D72"/>
    <mergeCell ref="E72:F72"/>
    <mergeCell ref="G72:H72"/>
    <mergeCell ref="I72:J72"/>
    <mergeCell ref="K79:L79"/>
    <mergeCell ref="M79:N79"/>
    <mergeCell ref="G79:H79"/>
    <mergeCell ref="I79:J79"/>
    <mergeCell ref="K81:L81"/>
    <mergeCell ref="M81:N81"/>
    <mergeCell ref="C80:D80"/>
    <mergeCell ref="E80:F80"/>
    <mergeCell ref="G80:H80"/>
    <mergeCell ref="I80:J80"/>
    <mergeCell ref="K80:L80"/>
    <mergeCell ref="M80:N80"/>
    <mergeCell ref="O89:P89"/>
    <mergeCell ref="C88:D88"/>
    <mergeCell ref="E88:F88"/>
    <mergeCell ref="O81:P81"/>
    <mergeCell ref="C87:D87"/>
    <mergeCell ref="E87:F87"/>
    <mergeCell ref="G87:H87"/>
    <mergeCell ref="I87:J87"/>
    <mergeCell ref="K87:L87"/>
    <mergeCell ref="M87:N87"/>
    <mergeCell ref="O87:P87"/>
    <mergeCell ref="O88:P88"/>
    <mergeCell ref="C81:D81"/>
    <mergeCell ref="E81:F81"/>
    <mergeCell ref="G81:H81"/>
    <mergeCell ref="I81:J81"/>
    <mergeCell ref="K88:L88"/>
    <mergeCell ref="M88:N88"/>
    <mergeCell ref="G88:H88"/>
    <mergeCell ref="I88:J88"/>
    <mergeCell ref="K95:L95"/>
    <mergeCell ref="M95:N95"/>
    <mergeCell ref="C89:D89"/>
    <mergeCell ref="E89:F89"/>
    <mergeCell ref="G89:H89"/>
    <mergeCell ref="I89:J89"/>
    <mergeCell ref="K89:L89"/>
    <mergeCell ref="M89:N89"/>
    <mergeCell ref="O103:P103"/>
    <mergeCell ref="C97:D97"/>
    <mergeCell ref="E97:F97"/>
    <mergeCell ref="O95:P95"/>
    <mergeCell ref="C96:D96"/>
    <mergeCell ref="E96:F96"/>
    <mergeCell ref="G96:H96"/>
    <mergeCell ref="I96:J96"/>
    <mergeCell ref="K96:L96"/>
    <mergeCell ref="M96:N96"/>
    <mergeCell ref="O96:P96"/>
    <mergeCell ref="O97:P97"/>
    <mergeCell ref="C95:D95"/>
    <mergeCell ref="E95:F95"/>
    <mergeCell ref="G95:H95"/>
    <mergeCell ref="I95:J95"/>
    <mergeCell ref="K97:L97"/>
    <mergeCell ref="M97:N97"/>
    <mergeCell ref="G97:H97"/>
    <mergeCell ref="I97:J97"/>
    <mergeCell ref="K104:L104"/>
    <mergeCell ref="M104:N104"/>
    <mergeCell ref="C103:D103"/>
    <mergeCell ref="E103:F103"/>
    <mergeCell ref="G103:H103"/>
    <mergeCell ref="I103:J103"/>
    <mergeCell ref="K103:L103"/>
    <mergeCell ref="M103:N103"/>
    <mergeCell ref="O112:P112"/>
    <mergeCell ref="C111:D111"/>
    <mergeCell ref="E111:F111"/>
    <mergeCell ref="O104:P104"/>
    <mergeCell ref="C105:D105"/>
    <mergeCell ref="E105:F105"/>
    <mergeCell ref="G105:H105"/>
    <mergeCell ref="I105:J105"/>
    <mergeCell ref="K105:L105"/>
    <mergeCell ref="M105:N105"/>
    <mergeCell ref="O105:P105"/>
    <mergeCell ref="O111:P111"/>
    <mergeCell ref="C104:D104"/>
    <mergeCell ref="E104:F104"/>
    <mergeCell ref="G104:H104"/>
    <mergeCell ref="I104:J104"/>
    <mergeCell ref="K111:L111"/>
    <mergeCell ref="M111:N111"/>
    <mergeCell ref="G111:H111"/>
    <mergeCell ref="I111:J111"/>
    <mergeCell ref="K113:L113"/>
    <mergeCell ref="M113:N113"/>
    <mergeCell ref="C112:D112"/>
    <mergeCell ref="E112:F112"/>
    <mergeCell ref="G112:H112"/>
    <mergeCell ref="I112:J112"/>
    <mergeCell ref="K112:L112"/>
    <mergeCell ref="M112:N112"/>
    <mergeCell ref="O121:P121"/>
    <mergeCell ref="C120:D120"/>
    <mergeCell ref="E120:F120"/>
    <mergeCell ref="O113:P113"/>
    <mergeCell ref="C119:D119"/>
    <mergeCell ref="E119:F119"/>
    <mergeCell ref="G119:H119"/>
    <mergeCell ref="I119:J119"/>
    <mergeCell ref="K119:L119"/>
    <mergeCell ref="M119:N119"/>
    <mergeCell ref="O119:P119"/>
    <mergeCell ref="O120:P120"/>
    <mergeCell ref="C113:D113"/>
    <mergeCell ref="E113:F113"/>
    <mergeCell ref="G113:H113"/>
    <mergeCell ref="I113:J113"/>
    <mergeCell ref="K120:L120"/>
    <mergeCell ref="M120:N120"/>
    <mergeCell ref="G120:H120"/>
    <mergeCell ref="I120:J120"/>
    <mergeCell ref="C121:D121"/>
    <mergeCell ref="E121:F121"/>
    <mergeCell ref="G121:H121"/>
    <mergeCell ref="I121:J121"/>
    <mergeCell ref="K121:L121"/>
    <mergeCell ref="M121:N121"/>
    <mergeCell ref="I135:J135"/>
    <mergeCell ref="K135:L135"/>
    <mergeCell ref="M135:N135"/>
    <mergeCell ref="O135:P135"/>
    <mergeCell ref="C129:D129"/>
    <mergeCell ref="E129:F129"/>
    <mergeCell ref="O127:P127"/>
    <mergeCell ref="C128:D128"/>
    <mergeCell ref="E128:F128"/>
    <mergeCell ref="G128:H128"/>
    <mergeCell ref="I128:J128"/>
    <mergeCell ref="K128:L128"/>
    <mergeCell ref="M128:N128"/>
    <mergeCell ref="O128:P128"/>
    <mergeCell ref="O129:P129"/>
    <mergeCell ref="C127:D127"/>
    <mergeCell ref="E127:F127"/>
    <mergeCell ref="G127:H127"/>
    <mergeCell ref="I127:J127"/>
    <mergeCell ref="E144:F144"/>
    <mergeCell ref="G144:H144"/>
    <mergeCell ref="I144:J144"/>
    <mergeCell ref="K144:L144"/>
    <mergeCell ref="M144:N144"/>
    <mergeCell ref="O144:P144"/>
    <mergeCell ref="C143:D143"/>
    <mergeCell ref="E143:F143"/>
    <mergeCell ref="O136:P136"/>
    <mergeCell ref="C137:D137"/>
    <mergeCell ref="E137:F137"/>
    <mergeCell ref="G137:H137"/>
    <mergeCell ref="I137:J137"/>
    <mergeCell ref="K137:L137"/>
    <mergeCell ref="M137:N137"/>
    <mergeCell ref="O137:P137"/>
    <mergeCell ref="O143:P143"/>
    <mergeCell ref="C136:D136"/>
    <mergeCell ref="E136:F136"/>
    <mergeCell ref="G136:H136"/>
    <mergeCell ref="I136:J136"/>
    <mergeCell ref="K136:L136"/>
    <mergeCell ref="M136:N136"/>
    <mergeCell ref="M160:N160"/>
    <mergeCell ref="O152:P152"/>
    <mergeCell ref="C153:D153"/>
    <mergeCell ref="E153:F153"/>
    <mergeCell ref="O145:P145"/>
    <mergeCell ref="C151:D151"/>
    <mergeCell ref="E151:F151"/>
    <mergeCell ref="G151:H151"/>
    <mergeCell ref="I151:J151"/>
    <mergeCell ref="K151:L151"/>
    <mergeCell ref="M151:N151"/>
    <mergeCell ref="O151:P151"/>
    <mergeCell ref="G153:H153"/>
    <mergeCell ref="I153:J153"/>
    <mergeCell ref="K153:L153"/>
    <mergeCell ref="M153:N153"/>
    <mergeCell ref="O153:P153"/>
    <mergeCell ref="C152:D152"/>
    <mergeCell ref="E152:F152"/>
    <mergeCell ref="G152:H152"/>
    <mergeCell ref="I152:J152"/>
    <mergeCell ref="C145:D145"/>
    <mergeCell ref="E145:F145"/>
    <mergeCell ref="G145:H145"/>
    <mergeCell ref="I145:J145"/>
    <mergeCell ref="B143:B144"/>
    <mergeCell ref="B151:B152"/>
    <mergeCell ref="B159:B160"/>
    <mergeCell ref="K152:L152"/>
    <mergeCell ref="M152:N152"/>
    <mergeCell ref="K143:L143"/>
    <mergeCell ref="M143:N143"/>
    <mergeCell ref="G143:H143"/>
    <mergeCell ref="I143:J143"/>
    <mergeCell ref="K145:L145"/>
    <mergeCell ref="M145:N145"/>
    <mergeCell ref="C144:D144"/>
    <mergeCell ref="O161:P161"/>
    <mergeCell ref="C161:D161"/>
    <mergeCell ref="E161:F161"/>
    <mergeCell ref="G161:H161"/>
    <mergeCell ref="I161:J161"/>
    <mergeCell ref="K159:L159"/>
    <mergeCell ref="M159:N159"/>
    <mergeCell ref="O159:P159"/>
    <mergeCell ref="C160:D160"/>
    <mergeCell ref="E160:F160"/>
    <mergeCell ref="O160:P160"/>
    <mergeCell ref="C159:D159"/>
    <mergeCell ref="E159:F159"/>
    <mergeCell ref="G159:H159"/>
    <mergeCell ref="I159:J159"/>
    <mergeCell ref="K161:L161"/>
    <mergeCell ref="M161:N161"/>
    <mergeCell ref="G160:H160"/>
    <mergeCell ref="I160:J160"/>
    <mergeCell ref="K160:L160"/>
    <mergeCell ref="C2:D2"/>
    <mergeCell ref="B111:B112"/>
    <mergeCell ref="B119:B120"/>
    <mergeCell ref="B127:B128"/>
    <mergeCell ref="B135:B136"/>
    <mergeCell ref="B79:B80"/>
    <mergeCell ref="B87:B88"/>
    <mergeCell ref="M2:N2"/>
    <mergeCell ref="O2:P2"/>
    <mergeCell ref="E2:F2"/>
    <mergeCell ref="G2:H2"/>
    <mergeCell ref="I2:J2"/>
    <mergeCell ref="K2:L2"/>
    <mergeCell ref="B15:B16"/>
    <mergeCell ref="B23:B24"/>
    <mergeCell ref="B31:B32"/>
    <mergeCell ref="B39:B40"/>
    <mergeCell ref="K129:L129"/>
    <mergeCell ref="M129:N129"/>
    <mergeCell ref="G129:H129"/>
    <mergeCell ref="I129:J129"/>
    <mergeCell ref="C135:D135"/>
    <mergeCell ref="E135:F135"/>
    <mergeCell ref="G135:H135"/>
    <mergeCell ref="B95:B96"/>
    <mergeCell ref="B103:B104"/>
    <mergeCell ref="B47:B48"/>
    <mergeCell ref="B55:B56"/>
    <mergeCell ref="B63:B64"/>
    <mergeCell ref="B71:B72"/>
    <mergeCell ref="K127:L127"/>
    <mergeCell ref="M127:N127"/>
  </mergeCells>
  <phoneticPr fontId="11" type="noConversion"/>
  <conditionalFormatting sqref="C2:P2 B7:B22">
    <cfRule type="cellIs" dxfId="2" priority="10" stopIfTrue="1" operator="equal">
      <formula>0</formula>
    </cfRule>
  </conditionalFormatting>
  <conditionalFormatting sqref="B35:B406">
    <cfRule type="cellIs" dxfId="1" priority="2" stopIfTrue="1" operator="equal">
      <formula>0</formula>
    </cfRule>
  </conditionalFormatting>
  <conditionalFormatting sqref="B23:B34">
    <cfRule type="cellIs" dxfId="0" priority="1" stopIfTrue="1" operator="equal">
      <formula>0</formula>
    </cfRule>
  </conditionalFormatting>
  <pageMargins left="0.13" right="0.13" top="0.48" bottom="0.38" header="0.37" footer="0.48"/>
  <pageSetup paperSize="296" scale="74" fitToHeight="7" orientation="portrait" horizontalDpi="4800" verticalDpi="120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B8" sqref="B8"/>
    </sheetView>
  </sheetViews>
  <sheetFormatPr defaultColWidth="8.85546875" defaultRowHeight="12.6"/>
  <sheetData>
    <row r="2" spans="1:3">
      <c r="A2">
        <v>1.02</v>
      </c>
      <c r="B2" s="76">
        <v>41245</v>
      </c>
      <c r="C2" s="77" t="s">
        <v>68</v>
      </c>
    </row>
    <row r="3" spans="1:3">
      <c r="A3">
        <v>1.02</v>
      </c>
      <c r="B3" s="76">
        <v>41245</v>
      </c>
      <c r="C3" s="77" t="s">
        <v>69</v>
      </c>
    </row>
    <row r="4" spans="1:3">
      <c r="A4">
        <v>1.02</v>
      </c>
      <c r="B4" s="76">
        <v>41245</v>
      </c>
      <c r="C4" s="77" t="s">
        <v>70</v>
      </c>
    </row>
  </sheetData>
  <sheetProtection algorithmName="SHA-512" hashValue="hLD3caztiKtLx/ZFDnlTxaJKB/2p3y960FKa3J3NhKxibfRtNlAow6z/ES8XMAIrKeVmme7EFq5Eqvoc80UOmQ==" saltValue="cG66rSNQH1Rxh0zCScnW6Q==" spinCount="100000" sheet="1" objects="1" scenarios="1" formatCells="0" formatColumns="0" formatRows="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Dena Perez</dc:creator>
  <cp:keywords/>
  <dc:description/>
  <cp:lastModifiedBy>Whitney Crouse</cp:lastModifiedBy>
  <cp:revision/>
  <dcterms:created xsi:type="dcterms:W3CDTF">2011-12-07T14:17:41Z</dcterms:created>
  <dcterms:modified xsi:type="dcterms:W3CDTF">2022-08-21T12:19:47Z</dcterms:modified>
  <cp:category/>
  <cp:contentStatus/>
</cp:coreProperties>
</file>