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updateLinks="always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CCS\The Vault\The Company Vault\OLD Vault\Profitmaker Trackers\"/>
    </mc:Choice>
  </mc:AlternateContent>
  <xr:revisionPtr revIDLastSave="0" documentId="13_ncr:1_{A5B0473E-ED0F-47F9-9A1B-328DCA7677C1}" xr6:coauthVersionLast="40" xr6:coauthVersionMax="40" xr10:uidLastSave="{00000000-0000-0000-0000-000000000000}"/>
  <bookViews>
    <workbookView xWindow="-110" yWindow="-110" windowWidth="19420" windowHeight="10420" tabRatio="730" firstSheet="6" activeTab="6" xr2:uid="{00000000-000D-0000-FFFF-FFFF00000000}"/>
  </bookViews>
  <sheets>
    <sheet name="GMROI" sheetId="32" r:id="rId1"/>
    <sheet name="BUDGET" sheetId="4" r:id="rId2"/>
    <sheet name="BUYING PLAN" sheetId="18" r:id="rId3"/>
    <sheet name="JAN" sheetId="3" r:id="rId4"/>
    <sheet name="FEB" sheetId="19" r:id="rId5"/>
    <sheet name="MAR" sheetId="20" r:id="rId6"/>
    <sheet name="APR" sheetId="21" r:id="rId7"/>
    <sheet name="MAY" sheetId="22" r:id="rId8"/>
    <sheet name="JUN" sheetId="23" r:id="rId9"/>
    <sheet name="JUL" sheetId="24" r:id="rId10"/>
    <sheet name="AUG" sheetId="25" r:id="rId11"/>
    <sheet name="SEP" sheetId="26" r:id="rId12"/>
    <sheet name="OCT" sheetId="27" r:id="rId13"/>
    <sheet name="NOV" sheetId="29" r:id="rId14"/>
    <sheet name="DEC" sheetId="28" r:id="rId15"/>
    <sheet name="General Summary &amp; KPI" sheetId="1" r:id="rId16"/>
    <sheet name="Category Sales Summary" sheetId="16" r:id="rId17"/>
    <sheet name="TREND 8+4" sheetId="30" state="hidden" r:id="rId18"/>
    <sheet name="Previous Year" sheetId="33" r:id="rId19"/>
  </sheets>
  <definedNames>
    <definedName name="_xlnm.Print_Area" localSheetId="2">'BUYING PLAN'!$B$7:$AB$48</definedName>
    <definedName name="_xlnm.Print_Area" localSheetId="16">'Category Sales Summary'!$B$2:$R$51</definedName>
    <definedName name="_xlnm.Print_Area" localSheetId="15">'General Summary &amp; KPI'!$C$1:$X$26</definedName>
    <definedName name="_xlnm.Print_Area" localSheetId="3">JAN!$B$5:$H$40,JAN!$J$7:$O$155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55" i="20" l="1"/>
  <c r="N154" i="20"/>
  <c r="N153" i="20"/>
  <c r="N152" i="20"/>
  <c r="N151" i="20"/>
  <c r="N150" i="20"/>
  <c r="N149" i="20"/>
  <c r="N148" i="20"/>
  <c r="N147" i="20"/>
  <c r="N146" i="20"/>
  <c r="N145" i="20"/>
  <c r="N144" i="20"/>
  <c r="N143" i="20"/>
  <c r="N142" i="20"/>
  <c r="N141" i="20"/>
  <c r="N140" i="20"/>
  <c r="N139" i="20"/>
  <c r="N138" i="20"/>
  <c r="N137" i="20"/>
  <c r="N136" i="20"/>
  <c r="N135" i="20"/>
  <c r="N134" i="20"/>
  <c r="N133" i="20"/>
  <c r="N132" i="20"/>
  <c r="N131" i="20"/>
  <c r="N130" i="20"/>
  <c r="N129" i="20"/>
  <c r="N128" i="20"/>
  <c r="N127" i="20"/>
  <c r="N126" i="20"/>
  <c r="N125" i="20"/>
  <c r="N124" i="20"/>
  <c r="N123" i="20"/>
  <c r="N122" i="20"/>
  <c r="N121" i="20"/>
  <c r="N120" i="20"/>
  <c r="N119" i="20"/>
  <c r="N118" i="20"/>
  <c r="N117" i="20"/>
  <c r="N116" i="20"/>
  <c r="N115" i="20"/>
  <c r="N114" i="20"/>
  <c r="N113" i="20"/>
  <c r="N112" i="20"/>
  <c r="N111" i="20"/>
  <c r="N110" i="20"/>
  <c r="N109" i="20"/>
  <c r="N108" i="20"/>
  <c r="N107" i="20"/>
  <c r="N106" i="20"/>
  <c r="N105" i="20"/>
  <c r="N104" i="20"/>
  <c r="N103" i="20"/>
  <c r="N102" i="20"/>
  <c r="N101" i="20"/>
  <c r="N100" i="20"/>
  <c r="N99" i="20"/>
  <c r="N98" i="20"/>
  <c r="N97" i="20"/>
  <c r="N96" i="20"/>
  <c r="N95" i="20"/>
  <c r="N94" i="20"/>
  <c r="N93" i="20"/>
  <c r="N92" i="20"/>
  <c r="N91" i="20"/>
  <c r="N90" i="20"/>
  <c r="N89" i="20"/>
  <c r="N88" i="20"/>
  <c r="N87" i="20"/>
  <c r="N86" i="20"/>
  <c r="N85" i="20"/>
  <c r="N84" i="20"/>
  <c r="N83" i="20"/>
  <c r="N82" i="20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3" i="20"/>
  <c r="N62" i="20"/>
  <c r="N61" i="20"/>
  <c r="N60" i="20"/>
  <c r="N59" i="20"/>
  <c r="N58" i="20"/>
  <c r="N57" i="20"/>
  <c r="N56" i="20"/>
  <c r="N55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155" i="21"/>
  <c r="N154" i="21"/>
  <c r="N153" i="21"/>
  <c r="N152" i="21"/>
  <c r="N151" i="21"/>
  <c r="N150" i="21"/>
  <c r="N149" i="21"/>
  <c r="N148" i="21"/>
  <c r="N147" i="21"/>
  <c r="N146" i="21"/>
  <c r="N145" i="21"/>
  <c r="N144" i="21"/>
  <c r="N143" i="21"/>
  <c r="N142" i="21"/>
  <c r="N141" i="21"/>
  <c r="N140" i="21"/>
  <c r="N139" i="21"/>
  <c r="N138" i="21"/>
  <c r="N137" i="21"/>
  <c r="N136" i="21"/>
  <c r="N135" i="21"/>
  <c r="N134" i="21"/>
  <c r="N133" i="21"/>
  <c r="N132" i="21"/>
  <c r="N131" i="21"/>
  <c r="N130" i="21"/>
  <c r="N129" i="21"/>
  <c r="N128" i="21"/>
  <c r="N127" i="21"/>
  <c r="N126" i="21"/>
  <c r="N125" i="21"/>
  <c r="N124" i="21"/>
  <c r="N123" i="21"/>
  <c r="N122" i="21"/>
  <c r="N121" i="21"/>
  <c r="N120" i="21"/>
  <c r="N119" i="21"/>
  <c r="N118" i="21"/>
  <c r="N117" i="21"/>
  <c r="N116" i="21"/>
  <c r="N115" i="21"/>
  <c r="N114" i="21"/>
  <c r="N113" i="21"/>
  <c r="N112" i="21"/>
  <c r="N111" i="21"/>
  <c r="N110" i="21"/>
  <c r="N109" i="21"/>
  <c r="N108" i="21"/>
  <c r="N107" i="21"/>
  <c r="N106" i="21"/>
  <c r="N105" i="21"/>
  <c r="N104" i="21"/>
  <c r="N103" i="21"/>
  <c r="N102" i="21"/>
  <c r="N101" i="21"/>
  <c r="N100" i="21"/>
  <c r="N99" i="21"/>
  <c r="N98" i="21"/>
  <c r="N97" i="21"/>
  <c r="N96" i="21"/>
  <c r="N95" i="21"/>
  <c r="N94" i="21"/>
  <c r="N93" i="21"/>
  <c r="N92" i="21"/>
  <c r="N91" i="21"/>
  <c r="N90" i="21"/>
  <c r="N89" i="21"/>
  <c r="N88" i="21"/>
  <c r="N87" i="21"/>
  <c r="N86" i="2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155" i="22"/>
  <c r="N154" i="22"/>
  <c r="N153" i="22"/>
  <c r="N152" i="22"/>
  <c r="N151" i="22"/>
  <c r="N150" i="22"/>
  <c r="N149" i="22"/>
  <c r="N148" i="22"/>
  <c r="N147" i="22"/>
  <c r="N146" i="22"/>
  <c r="N145" i="22"/>
  <c r="N144" i="22"/>
  <c r="N143" i="22"/>
  <c r="N142" i="22"/>
  <c r="N141" i="22"/>
  <c r="N140" i="22"/>
  <c r="N139" i="22"/>
  <c r="N138" i="22"/>
  <c r="N137" i="22"/>
  <c r="N136" i="22"/>
  <c r="N135" i="22"/>
  <c r="N134" i="22"/>
  <c r="N133" i="22"/>
  <c r="N132" i="22"/>
  <c r="N131" i="22"/>
  <c r="N130" i="22"/>
  <c r="N129" i="22"/>
  <c r="N128" i="22"/>
  <c r="N127" i="22"/>
  <c r="N126" i="22"/>
  <c r="N125" i="22"/>
  <c r="N124" i="22"/>
  <c r="N123" i="22"/>
  <c r="N122" i="22"/>
  <c r="N121" i="22"/>
  <c r="N120" i="22"/>
  <c r="N119" i="22"/>
  <c r="N118" i="22"/>
  <c r="N117" i="22"/>
  <c r="N116" i="22"/>
  <c r="N115" i="22"/>
  <c r="N114" i="22"/>
  <c r="N113" i="22"/>
  <c r="N112" i="22"/>
  <c r="N111" i="22"/>
  <c r="N110" i="22"/>
  <c r="N109" i="22"/>
  <c r="N108" i="22"/>
  <c r="N107" i="22"/>
  <c r="N106" i="22"/>
  <c r="N105" i="22"/>
  <c r="N104" i="22"/>
  <c r="N103" i="22"/>
  <c r="N102" i="22"/>
  <c r="N101" i="22"/>
  <c r="N100" i="22"/>
  <c r="N99" i="22"/>
  <c r="N98" i="22"/>
  <c r="N97" i="22"/>
  <c r="N96" i="22"/>
  <c r="N95" i="22"/>
  <c r="N94" i="22"/>
  <c r="N93" i="22"/>
  <c r="N92" i="22"/>
  <c r="N91" i="22"/>
  <c r="N90" i="22"/>
  <c r="N89" i="22"/>
  <c r="N88" i="22"/>
  <c r="N87" i="22"/>
  <c r="N86" i="22"/>
  <c r="N85" i="22"/>
  <c r="N84" i="22"/>
  <c r="N83" i="22"/>
  <c r="N82" i="22"/>
  <c r="N81" i="22"/>
  <c r="N80" i="22"/>
  <c r="N79" i="22"/>
  <c r="N78" i="22"/>
  <c r="N77" i="22"/>
  <c r="N76" i="22"/>
  <c r="N75" i="22"/>
  <c r="N74" i="22"/>
  <c r="N73" i="22"/>
  <c r="N72" i="22"/>
  <c r="N71" i="22"/>
  <c r="N70" i="22"/>
  <c r="N69" i="22"/>
  <c r="N68" i="22"/>
  <c r="N67" i="22"/>
  <c r="N66" i="22"/>
  <c r="N65" i="22"/>
  <c r="N64" i="22"/>
  <c r="N63" i="22"/>
  <c r="N62" i="22"/>
  <c r="N61" i="22"/>
  <c r="N60" i="22"/>
  <c r="N59" i="22"/>
  <c r="N58" i="22"/>
  <c r="N57" i="22"/>
  <c r="N56" i="22"/>
  <c r="N55" i="22"/>
  <c r="N54" i="22"/>
  <c r="N53" i="22"/>
  <c r="N52" i="22"/>
  <c r="N51" i="22"/>
  <c r="N50" i="22"/>
  <c r="N49" i="22"/>
  <c r="N48" i="22"/>
  <c r="N47" i="22"/>
  <c r="N46" i="22"/>
  <c r="N45" i="22"/>
  <c r="N44" i="22"/>
  <c r="N43" i="22"/>
  <c r="N42" i="22"/>
  <c r="N41" i="22"/>
  <c r="N40" i="22"/>
  <c r="N39" i="22"/>
  <c r="N38" i="22"/>
  <c r="N37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155" i="23"/>
  <c r="N154" i="23"/>
  <c r="N153" i="23"/>
  <c r="N152" i="23"/>
  <c r="N151" i="23"/>
  <c r="N150" i="23"/>
  <c r="N149" i="23"/>
  <c r="N148" i="23"/>
  <c r="N147" i="23"/>
  <c r="N146" i="23"/>
  <c r="N145" i="23"/>
  <c r="N144" i="23"/>
  <c r="N143" i="23"/>
  <c r="N142" i="23"/>
  <c r="N141" i="23"/>
  <c r="N140" i="23"/>
  <c r="N139" i="23"/>
  <c r="N138" i="23"/>
  <c r="N137" i="23"/>
  <c r="N136" i="23"/>
  <c r="N135" i="23"/>
  <c r="N134" i="23"/>
  <c r="N133" i="23"/>
  <c r="N132" i="23"/>
  <c r="N131" i="23"/>
  <c r="N130" i="23"/>
  <c r="N129" i="23"/>
  <c r="N128" i="23"/>
  <c r="N127" i="23"/>
  <c r="N126" i="23"/>
  <c r="N125" i="23"/>
  <c r="N124" i="23"/>
  <c r="N123" i="23"/>
  <c r="N122" i="23"/>
  <c r="N121" i="23"/>
  <c r="N120" i="23"/>
  <c r="N119" i="23"/>
  <c r="N118" i="23"/>
  <c r="N117" i="23"/>
  <c r="N116" i="23"/>
  <c r="N115" i="23"/>
  <c r="N114" i="23"/>
  <c r="N113" i="23"/>
  <c r="N112" i="23"/>
  <c r="N111" i="23"/>
  <c r="N110" i="23"/>
  <c r="N109" i="23"/>
  <c r="N108" i="23"/>
  <c r="N107" i="23"/>
  <c r="N106" i="23"/>
  <c r="N105" i="23"/>
  <c r="N104" i="23"/>
  <c r="N103" i="23"/>
  <c r="N102" i="23"/>
  <c r="N101" i="23"/>
  <c r="N100" i="23"/>
  <c r="N99" i="23"/>
  <c r="N98" i="23"/>
  <c r="N97" i="23"/>
  <c r="N96" i="23"/>
  <c r="N95" i="23"/>
  <c r="N94" i="23"/>
  <c r="N93" i="23"/>
  <c r="N92" i="23"/>
  <c r="N91" i="23"/>
  <c r="N90" i="23"/>
  <c r="N89" i="23"/>
  <c r="N88" i="23"/>
  <c r="N87" i="23"/>
  <c r="N86" i="23"/>
  <c r="N85" i="23"/>
  <c r="N84" i="23"/>
  <c r="N83" i="23"/>
  <c r="N82" i="23"/>
  <c r="N81" i="23"/>
  <c r="N80" i="23"/>
  <c r="N79" i="23"/>
  <c r="N78" i="23"/>
  <c r="N77" i="23"/>
  <c r="N76" i="23"/>
  <c r="N75" i="23"/>
  <c r="N74" i="23"/>
  <c r="N73" i="23"/>
  <c r="N72" i="23"/>
  <c r="N71" i="23"/>
  <c r="N70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57" i="23"/>
  <c r="N56" i="23"/>
  <c r="N55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N40" i="23"/>
  <c r="N39" i="23"/>
  <c r="N38" i="23"/>
  <c r="N37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N155" i="24"/>
  <c r="N154" i="24"/>
  <c r="N153" i="24"/>
  <c r="N152" i="24"/>
  <c r="N151" i="24"/>
  <c r="N150" i="24"/>
  <c r="N149" i="24"/>
  <c r="N148" i="24"/>
  <c r="N147" i="24"/>
  <c r="N146" i="24"/>
  <c r="N145" i="24"/>
  <c r="N144" i="24"/>
  <c r="N143" i="24"/>
  <c r="N142" i="24"/>
  <c r="N141" i="24"/>
  <c r="N140" i="24"/>
  <c r="N139" i="24"/>
  <c r="N138" i="24"/>
  <c r="N137" i="24"/>
  <c r="N136" i="24"/>
  <c r="N135" i="24"/>
  <c r="N134" i="24"/>
  <c r="N133" i="24"/>
  <c r="N132" i="24"/>
  <c r="N131" i="24"/>
  <c r="N130" i="24"/>
  <c r="N129" i="24"/>
  <c r="N128" i="24"/>
  <c r="N127" i="24"/>
  <c r="N126" i="24"/>
  <c r="N125" i="24"/>
  <c r="N124" i="24"/>
  <c r="N123" i="24"/>
  <c r="N122" i="24"/>
  <c r="N121" i="24"/>
  <c r="N120" i="24"/>
  <c r="N119" i="24"/>
  <c r="N118" i="24"/>
  <c r="N117" i="24"/>
  <c r="N116" i="24"/>
  <c r="N115" i="24"/>
  <c r="N114" i="24"/>
  <c r="N113" i="24"/>
  <c r="N112" i="24"/>
  <c r="N111" i="24"/>
  <c r="N110" i="24"/>
  <c r="N109" i="24"/>
  <c r="N108" i="24"/>
  <c r="N107" i="24"/>
  <c r="N106" i="24"/>
  <c r="N105" i="24"/>
  <c r="N104" i="24"/>
  <c r="N103" i="24"/>
  <c r="N102" i="24"/>
  <c r="N101" i="24"/>
  <c r="N100" i="24"/>
  <c r="N99" i="24"/>
  <c r="N98" i="24"/>
  <c r="N97" i="24"/>
  <c r="N96" i="24"/>
  <c r="N95" i="24"/>
  <c r="N94" i="24"/>
  <c r="N93" i="24"/>
  <c r="N92" i="24"/>
  <c r="N91" i="24"/>
  <c r="N90" i="24"/>
  <c r="N89" i="24"/>
  <c r="N88" i="24"/>
  <c r="N87" i="24"/>
  <c r="N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155" i="25"/>
  <c r="N154" i="25"/>
  <c r="N153" i="25"/>
  <c r="N152" i="25"/>
  <c r="N151" i="25"/>
  <c r="N150" i="25"/>
  <c r="N149" i="25"/>
  <c r="N148" i="25"/>
  <c r="N147" i="25"/>
  <c r="N146" i="25"/>
  <c r="N145" i="25"/>
  <c r="N144" i="25"/>
  <c r="N143" i="25"/>
  <c r="N142" i="25"/>
  <c r="N141" i="25"/>
  <c r="N140" i="25"/>
  <c r="N139" i="25"/>
  <c r="N138" i="25"/>
  <c r="N137" i="25"/>
  <c r="N136" i="25"/>
  <c r="N135" i="25"/>
  <c r="N134" i="25"/>
  <c r="N133" i="25"/>
  <c r="N132" i="25"/>
  <c r="N131" i="25"/>
  <c r="N130" i="25"/>
  <c r="N129" i="25"/>
  <c r="N128" i="25"/>
  <c r="N127" i="25"/>
  <c r="N126" i="25"/>
  <c r="N125" i="25"/>
  <c r="N124" i="25"/>
  <c r="N123" i="25"/>
  <c r="N122" i="25"/>
  <c r="N121" i="25"/>
  <c r="N120" i="25"/>
  <c r="N119" i="25"/>
  <c r="N118" i="25"/>
  <c r="N117" i="25"/>
  <c r="N116" i="25"/>
  <c r="N115" i="25"/>
  <c r="N114" i="25"/>
  <c r="N113" i="25"/>
  <c r="N112" i="25"/>
  <c r="N111" i="25"/>
  <c r="N110" i="25"/>
  <c r="N109" i="25"/>
  <c r="N108" i="25"/>
  <c r="N107" i="25"/>
  <c r="N106" i="25"/>
  <c r="N105" i="25"/>
  <c r="N104" i="25"/>
  <c r="N103" i="25"/>
  <c r="N102" i="25"/>
  <c r="N101" i="25"/>
  <c r="N100" i="25"/>
  <c r="N99" i="25"/>
  <c r="N98" i="25"/>
  <c r="N97" i="25"/>
  <c r="N96" i="25"/>
  <c r="N95" i="25"/>
  <c r="N94" i="25"/>
  <c r="N93" i="25"/>
  <c r="N92" i="25"/>
  <c r="N91" i="25"/>
  <c r="N90" i="25"/>
  <c r="N89" i="25"/>
  <c r="N88" i="25"/>
  <c r="N87" i="25"/>
  <c r="N86" i="25"/>
  <c r="N85" i="25"/>
  <c r="N84" i="25"/>
  <c r="N83" i="25"/>
  <c r="N82" i="25"/>
  <c r="N81" i="25"/>
  <c r="N80" i="25"/>
  <c r="N79" i="25"/>
  <c r="N78" i="25"/>
  <c r="N77" i="25"/>
  <c r="N76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155" i="26"/>
  <c r="N154" i="26"/>
  <c r="N153" i="26"/>
  <c r="N152" i="26"/>
  <c r="N151" i="26"/>
  <c r="N150" i="26"/>
  <c r="N149" i="26"/>
  <c r="N148" i="26"/>
  <c r="N147" i="26"/>
  <c r="N146" i="26"/>
  <c r="N145" i="26"/>
  <c r="N144" i="26"/>
  <c r="N143" i="26"/>
  <c r="N142" i="26"/>
  <c r="N141" i="26"/>
  <c r="N140" i="26"/>
  <c r="N139" i="26"/>
  <c r="N138" i="26"/>
  <c r="N137" i="26"/>
  <c r="N136" i="26"/>
  <c r="N135" i="26"/>
  <c r="N134" i="26"/>
  <c r="N133" i="26"/>
  <c r="N132" i="26"/>
  <c r="N131" i="26"/>
  <c r="N130" i="26"/>
  <c r="N129" i="26"/>
  <c r="N128" i="26"/>
  <c r="N127" i="26"/>
  <c r="N126" i="26"/>
  <c r="N125" i="26"/>
  <c r="N124" i="26"/>
  <c r="N123" i="26"/>
  <c r="N122" i="26"/>
  <c r="N121" i="26"/>
  <c r="N120" i="26"/>
  <c r="N119" i="26"/>
  <c r="N118" i="26"/>
  <c r="N117" i="26"/>
  <c r="N116" i="26"/>
  <c r="N115" i="26"/>
  <c r="N114" i="26"/>
  <c r="N113" i="26"/>
  <c r="N112" i="26"/>
  <c r="N111" i="26"/>
  <c r="N110" i="26"/>
  <c r="N109" i="26"/>
  <c r="N108" i="26"/>
  <c r="N107" i="26"/>
  <c r="N106" i="26"/>
  <c r="N105" i="26"/>
  <c r="N104" i="26"/>
  <c r="N103" i="26"/>
  <c r="N102" i="26"/>
  <c r="N101" i="26"/>
  <c r="N100" i="26"/>
  <c r="N99" i="26"/>
  <c r="N98" i="26"/>
  <c r="N97" i="26"/>
  <c r="N96" i="26"/>
  <c r="N95" i="26"/>
  <c r="N94" i="26"/>
  <c r="N93" i="26"/>
  <c r="N92" i="26"/>
  <c r="N91" i="26"/>
  <c r="N90" i="26"/>
  <c r="N89" i="26"/>
  <c r="N88" i="26"/>
  <c r="N87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155" i="27"/>
  <c r="N154" i="27"/>
  <c r="N153" i="27"/>
  <c r="N152" i="27"/>
  <c r="N151" i="27"/>
  <c r="N150" i="27"/>
  <c r="N149" i="27"/>
  <c r="N148" i="27"/>
  <c r="N147" i="27"/>
  <c r="N146" i="27"/>
  <c r="N145" i="27"/>
  <c r="N144" i="27"/>
  <c r="N143" i="27"/>
  <c r="N142" i="27"/>
  <c r="N141" i="27"/>
  <c r="N140" i="27"/>
  <c r="N139" i="27"/>
  <c r="N138" i="27"/>
  <c r="N137" i="27"/>
  <c r="N136" i="27"/>
  <c r="N135" i="27"/>
  <c r="N134" i="27"/>
  <c r="N133" i="27"/>
  <c r="N132" i="27"/>
  <c r="N131" i="27"/>
  <c r="N130" i="27"/>
  <c r="N129" i="27"/>
  <c r="N128" i="27"/>
  <c r="N127" i="27"/>
  <c r="N126" i="27"/>
  <c r="N125" i="27"/>
  <c r="N124" i="27"/>
  <c r="N123" i="27"/>
  <c r="N122" i="27"/>
  <c r="N121" i="27"/>
  <c r="N120" i="27"/>
  <c r="N119" i="27"/>
  <c r="N118" i="27"/>
  <c r="N117" i="27"/>
  <c r="N116" i="27"/>
  <c r="N115" i="27"/>
  <c r="N114" i="27"/>
  <c r="N113" i="27"/>
  <c r="N112" i="27"/>
  <c r="N111" i="27"/>
  <c r="N110" i="27"/>
  <c r="N109" i="27"/>
  <c r="N108" i="27"/>
  <c r="N107" i="27"/>
  <c r="N106" i="27"/>
  <c r="N105" i="27"/>
  <c r="N104" i="27"/>
  <c r="N103" i="27"/>
  <c r="N102" i="27"/>
  <c r="N101" i="27"/>
  <c r="N100" i="27"/>
  <c r="N99" i="27"/>
  <c r="N98" i="27"/>
  <c r="N97" i="27"/>
  <c r="N96" i="27"/>
  <c r="N95" i="27"/>
  <c r="N94" i="27"/>
  <c r="N93" i="27"/>
  <c r="N92" i="27"/>
  <c r="N91" i="27"/>
  <c r="N90" i="27"/>
  <c r="N89" i="27"/>
  <c r="N88" i="27"/>
  <c r="N87" i="27"/>
  <c r="N86" i="27"/>
  <c r="N85" i="27"/>
  <c r="N84" i="27"/>
  <c r="N83" i="27"/>
  <c r="N82" i="27"/>
  <c r="N81" i="27"/>
  <c r="N80" i="27"/>
  <c r="N79" i="27"/>
  <c r="N78" i="27"/>
  <c r="N77" i="27"/>
  <c r="N76" i="27"/>
  <c r="N75" i="27"/>
  <c r="N74" i="27"/>
  <c r="N73" i="27"/>
  <c r="N72" i="27"/>
  <c r="N71" i="27"/>
  <c r="N70" i="27"/>
  <c r="N69" i="27"/>
  <c r="N68" i="27"/>
  <c r="N67" i="27"/>
  <c r="N66" i="27"/>
  <c r="N65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155" i="29"/>
  <c r="N154" i="29"/>
  <c r="N153" i="29"/>
  <c r="N152" i="29"/>
  <c r="N151" i="29"/>
  <c r="N150" i="29"/>
  <c r="N149" i="29"/>
  <c r="N148" i="29"/>
  <c r="N147" i="29"/>
  <c r="N146" i="29"/>
  <c r="N145" i="29"/>
  <c r="N144" i="29"/>
  <c r="N143" i="29"/>
  <c r="N142" i="29"/>
  <c r="N141" i="29"/>
  <c r="N140" i="29"/>
  <c r="N139" i="29"/>
  <c r="N138" i="29"/>
  <c r="N137" i="29"/>
  <c r="N136" i="29"/>
  <c r="N135" i="29"/>
  <c r="N134" i="29"/>
  <c r="N133" i="29"/>
  <c r="N132" i="29"/>
  <c r="N131" i="29"/>
  <c r="N130" i="29"/>
  <c r="N129" i="29"/>
  <c r="N128" i="29"/>
  <c r="N127" i="29"/>
  <c r="N126" i="29"/>
  <c r="N125" i="29"/>
  <c r="N124" i="29"/>
  <c r="N123" i="29"/>
  <c r="N122" i="29"/>
  <c r="N121" i="29"/>
  <c r="N120" i="29"/>
  <c r="N119" i="29"/>
  <c r="N118" i="29"/>
  <c r="N117" i="29"/>
  <c r="N116" i="29"/>
  <c r="N115" i="29"/>
  <c r="N114" i="29"/>
  <c r="N113" i="29"/>
  <c r="N112" i="29"/>
  <c r="N111" i="29"/>
  <c r="N110" i="29"/>
  <c r="N109" i="29"/>
  <c r="N108" i="29"/>
  <c r="N107" i="29"/>
  <c r="N106" i="29"/>
  <c r="N105" i="29"/>
  <c r="N104" i="29"/>
  <c r="N103" i="29"/>
  <c r="N102" i="29"/>
  <c r="N101" i="29"/>
  <c r="N100" i="29"/>
  <c r="N99" i="29"/>
  <c r="N98" i="29"/>
  <c r="N97" i="29"/>
  <c r="N96" i="29"/>
  <c r="N95" i="29"/>
  <c r="N94" i="29"/>
  <c r="N93" i="29"/>
  <c r="N92" i="29"/>
  <c r="N91" i="29"/>
  <c r="N90" i="29"/>
  <c r="N89" i="29"/>
  <c r="N88" i="29"/>
  <c r="N87" i="29"/>
  <c r="N86" i="29"/>
  <c r="N85" i="29"/>
  <c r="N84" i="29"/>
  <c r="N83" i="29"/>
  <c r="N82" i="29"/>
  <c r="N81" i="29"/>
  <c r="N80" i="29"/>
  <c r="N79" i="29"/>
  <c r="N78" i="29"/>
  <c r="N77" i="29"/>
  <c r="N76" i="29"/>
  <c r="N75" i="29"/>
  <c r="N74" i="29"/>
  <c r="N73" i="29"/>
  <c r="N72" i="29"/>
  <c r="N71" i="29"/>
  <c r="N70" i="29"/>
  <c r="N69" i="29"/>
  <c r="N68" i="29"/>
  <c r="N67" i="29"/>
  <c r="N66" i="29"/>
  <c r="N65" i="29"/>
  <c r="N64" i="29"/>
  <c r="N63" i="29"/>
  <c r="N62" i="29"/>
  <c r="N61" i="29"/>
  <c r="N60" i="29"/>
  <c r="N59" i="29"/>
  <c r="N58" i="29"/>
  <c r="N57" i="29"/>
  <c r="N56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5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N14" i="29"/>
  <c r="N13" i="29"/>
  <c r="N12" i="29"/>
  <c r="N11" i="29"/>
  <c r="N10" i="29"/>
  <c r="N9" i="29"/>
  <c r="N8" i="29"/>
  <c r="N155" i="28"/>
  <c r="N154" i="28"/>
  <c r="N153" i="28"/>
  <c r="N152" i="28"/>
  <c r="N151" i="28"/>
  <c r="N150" i="28"/>
  <c r="N149" i="28"/>
  <c r="N148" i="28"/>
  <c r="N147" i="28"/>
  <c r="N146" i="28"/>
  <c r="N145" i="28"/>
  <c r="N144" i="28"/>
  <c r="N143" i="28"/>
  <c r="N142" i="28"/>
  <c r="N141" i="28"/>
  <c r="N140" i="28"/>
  <c r="N139" i="28"/>
  <c r="N138" i="28"/>
  <c r="N137" i="28"/>
  <c r="N136" i="28"/>
  <c r="N135" i="28"/>
  <c r="N134" i="28"/>
  <c r="N133" i="28"/>
  <c r="N132" i="28"/>
  <c r="N131" i="28"/>
  <c r="N130" i="28"/>
  <c r="N129" i="28"/>
  <c r="N128" i="28"/>
  <c r="N127" i="28"/>
  <c r="N126" i="28"/>
  <c r="N125" i="28"/>
  <c r="N124" i="28"/>
  <c r="N123" i="28"/>
  <c r="N122" i="28"/>
  <c r="N121" i="28"/>
  <c r="N120" i="28"/>
  <c r="N119" i="28"/>
  <c r="N118" i="28"/>
  <c r="N117" i="28"/>
  <c r="N116" i="28"/>
  <c r="N115" i="28"/>
  <c r="N114" i="28"/>
  <c r="N113" i="28"/>
  <c r="N112" i="28"/>
  <c r="N111" i="28"/>
  <c r="N110" i="28"/>
  <c r="N109" i="28"/>
  <c r="N108" i="28"/>
  <c r="N107" i="28"/>
  <c r="N106" i="28"/>
  <c r="N105" i="28"/>
  <c r="N104" i="28"/>
  <c r="N103" i="28"/>
  <c r="N102" i="28"/>
  <c r="N101" i="28"/>
  <c r="N100" i="28"/>
  <c r="N99" i="28"/>
  <c r="N98" i="28"/>
  <c r="N97" i="28"/>
  <c r="N96" i="28"/>
  <c r="N95" i="28"/>
  <c r="N94" i="28"/>
  <c r="N93" i="28"/>
  <c r="N92" i="28"/>
  <c r="N91" i="28"/>
  <c r="N90" i="28"/>
  <c r="N89" i="28"/>
  <c r="N88" i="28"/>
  <c r="N87" i="28"/>
  <c r="N86" i="28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155" i="19"/>
  <c r="N154" i="19"/>
  <c r="N153" i="19"/>
  <c r="N152" i="19"/>
  <c r="N151" i="19"/>
  <c r="N150" i="19"/>
  <c r="N149" i="19"/>
  <c r="N148" i="19"/>
  <c r="N147" i="19"/>
  <c r="N146" i="19"/>
  <c r="N145" i="19"/>
  <c r="N144" i="19"/>
  <c r="N143" i="19"/>
  <c r="N142" i="19"/>
  <c r="N141" i="19"/>
  <c r="N140" i="19"/>
  <c r="N139" i="19"/>
  <c r="N138" i="19"/>
  <c r="N137" i="19"/>
  <c r="N136" i="19"/>
  <c r="N135" i="19"/>
  <c r="N134" i="19"/>
  <c r="N133" i="19"/>
  <c r="N132" i="19"/>
  <c r="N131" i="19"/>
  <c r="N130" i="19"/>
  <c r="N129" i="19"/>
  <c r="N128" i="19"/>
  <c r="N127" i="19"/>
  <c r="N126" i="19"/>
  <c r="N125" i="19"/>
  <c r="N124" i="19"/>
  <c r="N123" i="19"/>
  <c r="N122" i="19"/>
  <c r="N121" i="19"/>
  <c r="N120" i="19"/>
  <c r="N119" i="19"/>
  <c r="N118" i="19"/>
  <c r="N117" i="19"/>
  <c r="N116" i="19"/>
  <c r="N115" i="19"/>
  <c r="N114" i="19"/>
  <c r="N113" i="19"/>
  <c r="N112" i="19"/>
  <c r="N111" i="19"/>
  <c r="N110" i="19"/>
  <c r="N109" i="19"/>
  <c r="N108" i="19"/>
  <c r="N107" i="19"/>
  <c r="N106" i="19"/>
  <c r="N105" i="19"/>
  <c r="N104" i="19"/>
  <c r="N103" i="19"/>
  <c r="N102" i="19"/>
  <c r="N101" i="19"/>
  <c r="N100" i="19"/>
  <c r="N99" i="19"/>
  <c r="N98" i="19"/>
  <c r="N97" i="19"/>
  <c r="N96" i="19"/>
  <c r="N95" i="19"/>
  <c r="N94" i="19"/>
  <c r="N93" i="19"/>
  <c r="N92" i="19"/>
  <c r="N91" i="19"/>
  <c r="N90" i="19"/>
  <c r="N89" i="19"/>
  <c r="N88" i="19"/>
  <c r="N87" i="19"/>
  <c r="N86" i="19"/>
  <c r="N85" i="19"/>
  <c r="N84" i="19"/>
  <c r="N83" i="19"/>
  <c r="N82" i="19"/>
  <c r="N81" i="19"/>
  <c r="N80" i="19"/>
  <c r="N79" i="19"/>
  <c r="N78" i="19"/>
  <c r="N77" i="19"/>
  <c r="N76" i="19"/>
  <c r="N75" i="19"/>
  <c r="N74" i="19"/>
  <c r="N73" i="19"/>
  <c r="N72" i="19"/>
  <c r="N71" i="19"/>
  <c r="N70" i="19"/>
  <c r="N69" i="19"/>
  <c r="N68" i="19"/>
  <c r="N67" i="19"/>
  <c r="N66" i="19"/>
  <c r="N65" i="19"/>
  <c r="N64" i="19"/>
  <c r="N63" i="19"/>
  <c r="N62" i="19"/>
  <c r="N61" i="19"/>
  <c r="N60" i="19"/>
  <c r="N59" i="19"/>
  <c r="N58" i="19"/>
  <c r="N57" i="19"/>
  <c r="N56" i="19"/>
  <c r="N55" i="19"/>
  <c r="N54" i="19"/>
  <c r="N53" i="19"/>
  <c r="N52" i="19"/>
  <c r="N51" i="19"/>
  <c r="N50" i="19"/>
  <c r="N49" i="19"/>
  <c r="N48" i="19"/>
  <c r="N47" i="19"/>
  <c r="N46" i="19"/>
  <c r="N45" i="19"/>
  <c r="N44" i="19"/>
  <c r="N43" i="19"/>
  <c r="N42" i="19"/>
  <c r="N41" i="19"/>
  <c r="N40" i="19"/>
  <c r="N39" i="19"/>
  <c r="N38" i="19"/>
  <c r="N37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P7" i="4"/>
  <c r="Q7" i="4"/>
  <c r="Q42" i="4"/>
  <c r="Q55" i="4"/>
  <c r="Q43" i="4"/>
  <c r="Q56" i="4"/>
  <c r="Q44" i="4"/>
  <c r="Q57" i="4"/>
  <c r="Q45" i="4"/>
  <c r="Q58" i="4"/>
  <c r="Q46" i="4"/>
  <c r="Q59" i="4"/>
  <c r="Q47" i="4"/>
  <c r="Q60" i="4"/>
  <c r="Q48" i="4"/>
  <c r="Q61" i="4"/>
  <c r="Q49" i="4"/>
  <c r="Q62" i="4"/>
  <c r="Q50" i="4"/>
  <c r="Q63" i="4"/>
  <c r="Q41" i="4"/>
  <c r="Q54" i="4"/>
  <c r="C2" i="33"/>
  <c r="Y7" i="1"/>
  <c r="Y8" i="1"/>
  <c r="Y9" i="1"/>
  <c r="Y10" i="1"/>
  <c r="Y11" i="1"/>
  <c r="Y12" i="1"/>
  <c r="Y13" i="1"/>
  <c r="Y14" i="1"/>
  <c r="Y15" i="1"/>
  <c r="Y16" i="1"/>
  <c r="Y17" i="1"/>
  <c r="Y6" i="1"/>
  <c r="W7" i="1"/>
  <c r="W8" i="1"/>
  <c r="W9" i="1"/>
  <c r="W10" i="1"/>
  <c r="W11" i="1"/>
  <c r="W12" i="1"/>
  <c r="W13" i="1"/>
  <c r="W14" i="1"/>
  <c r="W15" i="1"/>
  <c r="W16" i="1"/>
  <c r="W17" i="1"/>
  <c r="W6" i="1"/>
  <c r="V7" i="1"/>
  <c r="V8" i="1"/>
  <c r="V9" i="1"/>
  <c r="V10" i="1"/>
  <c r="V11" i="1"/>
  <c r="V12" i="1"/>
  <c r="V13" i="1"/>
  <c r="V14" i="1"/>
  <c r="V15" i="1"/>
  <c r="V16" i="1"/>
  <c r="V17" i="1"/>
  <c r="V6" i="1"/>
  <c r="C21" i="3"/>
  <c r="C22" i="3"/>
  <c r="C23" i="3"/>
  <c r="C24" i="3"/>
  <c r="C25" i="3"/>
  <c r="C26" i="3"/>
  <c r="C27" i="3"/>
  <c r="C28" i="3"/>
  <c r="C20" i="3"/>
  <c r="Q11" i="4"/>
  <c r="Q9" i="4"/>
  <c r="D28" i="20"/>
  <c r="D42" i="20"/>
  <c r="D27" i="20"/>
  <c r="D41" i="20"/>
  <c r="D26" i="20"/>
  <c r="D40" i="20"/>
  <c r="D25" i="20"/>
  <c r="D39" i="20"/>
  <c r="D24" i="20"/>
  <c r="D38" i="20"/>
  <c r="D23" i="20"/>
  <c r="D37" i="20"/>
  <c r="D22" i="20"/>
  <c r="D36" i="20"/>
  <c r="D21" i="20"/>
  <c r="D35" i="20"/>
  <c r="D20" i="20"/>
  <c r="D29" i="20"/>
  <c r="D28" i="21"/>
  <c r="D42" i="21"/>
  <c r="D27" i="21"/>
  <c r="D41" i="21"/>
  <c r="D26" i="21"/>
  <c r="D40" i="21"/>
  <c r="D25" i="21"/>
  <c r="D39" i="21"/>
  <c r="D24" i="21"/>
  <c r="D38" i="21"/>
  <c r="D23" i="21"/>
  <c r="D37" i="21"/>
  <c r="D22" i="21"/>
  <c r="D36" i="21"/>
  <c r="D21" i="21"/>
  <c r="D35" i="21"/>
  <c r="D20" i="21"/>
  <c r="D29" i="21"/>
  <c r="D28" i="22"/>
  <c r="D42" i="22"/>
  <c r="D27" i="22"/>
  <c r="D41" i="22"/>
  <c r="D26" i="22"/>
  <c r="D40" i="22"/>
  <c r="D25" i="22"/>
  <c r="D39" i="22"/>
  <c r="D24" i="22"/>
  <c r="D38" i="22"/>
  <c r="D23" i="22"/>
  <c r="D37" i="22"/>
  <c r="D22" i="22"/>
  <c r="D36" i="22"/>
  <c r="D21" i="22"/>
  <c r="D35" i="22"/>
  <c r="D20" i="22"/>
  <c r="D29" i="22"/>
  <c r="D28" i="23"/>
  <c r="D42" i="23"/>
  <c r="D27" i="23"/>
  <c r="D41" i="23"/>
  <c r="D26" i="23"/>
  <c r="D40" i="23"/>
  <c r="D25" i="23"/>
  <c r="D39" i="23"/>
  <c r="D24" i="23"/>
  <c r="D38" i="23"/>
  <c r="D23" i="23"/>
  <c r="D37" i="23"/>
  <c r="D22" i="23"/>
  <c r="D36" i="23"/>
  <c r="D21" i="23"/>
  <c r="D35" i="23"/>
  <c r="D20" i="23"/>
  <c r="D29" i="23"/>
  <c r="D28" i="24"/>
  <c r="D42" i="24"/>
  <c r="D27" i="24"/>
  <c r="D41" i="24"/>
  <c r="D26" i="24"/>
  <c r="D40" i="24"/>
  <c r="D25" i="24"/>
  <c r="D39" i="24"/>
  <c r="D24" i="24"/>
  <c r="D38" i="24"/>
  <c r="D23" i="24"/>
  <c r="D37" i="24"/>
  <c r="D22" i="24"/>
  <c r="D36" i="24"/>
  <c r="D21" i="24"/>
  <c r="D35" i="24"/>
  <c r="D20" i="24"/>
  <c r="D29" i="24"/>
  <c r="D28" i="25"/>
  <c r="D42" i="25"/>
  <c r="D27" i="25"/>
  <c r="D41" i="25"/>
  <c r="D26" i="25"/>
  <c r="D40" i="25"/>
  <c r="D25" i="25"/>
  <c r="D39" i="25"/>
  <c r="D24" i="25"/>
  <c r="D38" i="25"/>
  <c r="D23" i="25"/>
  <c r="D37" i="25"/>
  <c r="D22" i="25"/>
  <c r="D36" i="25"/>
  <c r="D21" i="25"/>
  <c r="D35" i="25"/>
  <c r="D20" i="25"/>
  <c r="D29" i="25"/>
  <c r="D28" i="26"/>
  <c r="D42" i="26"/>
  <c r="D27" i="26"/>
  <c r="D41" i="26"/>
  <c r="D26" i="26"/>
  <c r="D40" i="26"/>
  <c r="D25" i="26"/>
  <c r="D39" i="26"/>
  <c r="D24" i="26"/>
  <c r="D38" i="26"/>
  <c r="D23" i="26"/>
  <c r="D37" i="26"/>
  <c r="D22" i="26"/>
  <c r="D36" i="26"/>
  <c r="D21" i="26"/>
  <c r="D35" i="26"/>
  <c r="D20" i="26"/>
  <c r="D29" i="26"/>
  <c r="D28" i="27"/>
  <c r="D42" i="27"/>
  <c r="D27" i="27"/>
  <c r="D41" i="27"/>
  <c r="D26" i="27"/>
  <c r="D40" i="27"/>
  <c r="D25" i="27"/>
  <c r="D39" i="27"/>
  <c r="D24" i="27"/>
  <c r="D38" i="27"/>
  <c r="D23" i="27"/>
  <c r="D37" i="27"/>
  <c r="D22" i="27"/>
  <c r="D36" i="27"/>
  <c r="D21" i="27"/>
  <c r="D35" i="27"/>
  <c r="D20" i="27"/>
  <c r="D29" i="27"/>
  <c r="D28" i="29"/>
  <c r="D42" i="29"/>
  <c r="D27" i="29"/>
  <c r="D41" i="29"/>
  <c r="D26" i="29"/>
  <c r="D40" i="29"/>
  <c r="D25" i="29"/>
  <c r="D39" i="29"/>
  <c r="D24" i="29"/>
  <c r="D38" i="29"/>
  <c r="D23" i="29"/>
  <c r="D37" i="29"/>
  <c r="D22" i="29"/>
  <c r="D36" i="29"/>
  <c r="D21" i="29"/>
  <c r="D35" i="29"/>
  <c r="D20" i="29"/>
  <c r="D29" i="29"/>
  <c r="D28" i="28"/>
  <c r="D42" i="28"/>
  <c r="D27" i="28"/>
  <c r="D41" i="28"/>
  <c r="D26" i="28"/>
  <c r="D40" i="28"/>
  <c r="D25" i="28"/>
  <c r="D39" i="28"/>
  <c r="D24" i="28"/>
  <c r="D38" i="28"/>
  <c r="D23" i="28"/>
  <c r="D37" i="28"/>
  <c r="D22" i="28"/>
  <c r="D36" i="28"/>
  <c r="D21" i="28"/>
  <c r="D35" i="28"/>
  <c r="D20" i="28"/>
  <c r="D29" i="28"/>
  <c r="D28" i="19"/>
  <c r="D42" i="19"/>
  <c r="D27" i="19"/>
  <c r="D41" i="19"/>
  <c r="D26" i="19"/>
  <c r="D40" i="19"/>
  <c r="D25" i="19"/>
  <c r="D39" i="19"/>
  <c r="D24" i="19"/>
  <c r="D38" i="19"/>
  <c r="D23" i="19"/>
  <c r="D37" i="19"/>
  <c r="D22" i="19"/>
  <c r="D36" i="19"/>
  <c r="D21" i="19"/>
  <c r="D35" i="19"/>
  <c r="D20" i="19"/>
  <c r="D29" i="19"/>
  <c r="I15" i="1"/>
  <c r="I16" i="1"/>
  <c r="I17" i="1"/>
  <c r="I7" i="1"/>
  <c r="I8" i="1"/>
  <c r="I9" i="1"/>
  <c r="I10" i="1"/>
  <c r="I11" i="1"/>
  <c r="I12" i="1"/>
  <c r="I13" i="1"/>
  <c r="I14" i="1"/>
  <c r="I6" i="1"/>
  <c r="D21" i="3"/>
  <c r="D22" i="3"/>
  <c r="D23" i="3"/>
  <c r="D25" i="3"/>
  <c r="D26" i="3"/>
  <c r="F26" i="3"/>
  <c r="D27" i="3"/>
  <c r="D28" i="3"/>
  <c r="B2" i="19"/>
  <c r="B2" i="20"/>
  <c r="B2" i="21"/>
  <c r="B2" i="22"/>
  <c r="B2" i="23"/>
  <c r="B2" i="24"/>
  <c r="B2" i="25"/>
  <c r="B2" i="26"/>
  <c r="B2" i="27"/>
  <c r="B2" i="29"/>
  <c r="B2" i="28"/>
  <c r="B2" i="3"/>
  <c r="B19" i="3"/>
  <c r="B19" i="28"/>
  <c r="B19" i="29"/>
  <c r="B19" i="27"/>
  <c r="B19" i="26"/>
  <c r="B19" i="25"/>
  <c r="B19" i="24"/>
  <c r="B19" i="23"/>
  <c r="B19" i="22"/>
  <c r="B19" i="21"/>
  <c r="B19" i="20"/>
  <c r="B19" i="19"/>
  <c r="D34" i="19"/>
  <c r="D43" i="19"/>
  <c r="D34" i="28"/>
  <c r="D43" i="28"/>
  <c r="D34" i="29"/>
  <c r="D43" i="29"/>
  <c r="D34" i="27"/>
  <c r="D43" i="27"/>
  <c r="D34" i="26"/>
  <c r="D43" i="26"/>
  <c r="D34" i="25"/>
  <c r="D43" i="25"/>
  <c r="D34" i="24"/>
  <c r="D43" i="24"/>
  <c r="D34" i="23"/>
  <c r="D43" i="23"/>
  <c r="D34" i="22"/>
  <c r="D43" i="22"/>
  <c r="D34" i="21"/>
  <c r="D43" i="21"/>
  <c r="D34" i="20"/>
  <c r="D43" i="20"/>
  <c r="F28" i="3"/>
  <c r="F27" i="3"/>
  <c r="T7" i="1"/>
  <c r="T8" i="1"/>
  <c r="T9" i="1"/>
  <c r="T10" i="1"/>
  <c r="T11" i="1"/>
  <c r="T12" i="1"/>
  <c r="T13" i="1"/>
  <c r="T14" i="1"/>
  <c r="T15" i="1"/>
  <c r="T16" i="1"/>
  <c r="T17" i="1"/>
  <c r="T6" i="1"/>
  <c r="AE25" i="18"/>
  <c r="AF25" i="18"/>
  <c r="AG25" i="18"/>
  <c r="AH25" i="18"/>
  <c r="AI25" i="18"/>
  <c r="AJ25" i="18"/>
  <c r="AK25" i="18"/>
  <c r="AL25" i="18"/>
  <c r="AM25" i="18"/>
  <c r="AN25" i="18"/>
  <c r="AO25" i="18"/>
  <c r="AP25" i="18"/>
  <c r="AE26" i="18"/>
  <c r="AF26" i="18"/>
  <c r="AG26" i="18"/>
  <c r="AH26" i="18"/>
  <c r="AI26" i="18"/>
  <c r="AJ26" i="18"/>
  <c r="AK26" i="18"/>
  <c r="AL26" i="18"/>
  <c r="AM26" i="18"/>
  <c r="AN26" i="18"/>
  <c r="AO26" i="18"/>
  <c r="AP26" i="18"/>
  <c r="AE27" i="18"/>
  <c r="AF27" i="18"/>
  <c r="AG27" i="18"/>
  <c r="AH27" i="18"/>
  <c r="AI27" i="18"/>
  <c r="AJ27" i="18"/>
  <c r="AK27" i="18"/>
  <c r="AL27" i="18"/>
  <c r="AM27" i="18"/>
  <c r="AN27" i="18"/>
  <c r="AO27" i="18"/>
  <c r="AP27" i="18"/>
  <c r="AE28" i="18"/>
  <c r="AF28" i="18"/>
  <c r="AG28" i="18"/>
  <c r="AH28" i="18"/>
  <c r="AI28" i="18"/>
  <c r="AJ28" i="18"/>
  <c r="AK28" i="18"/>
  <c r="AL28" i="18"/>
  <c r="AM28" i="18"/>
  <c r="AN28" i="18"/>
  <c r="AO28" i="18"/>
  <c r="AP28" i="18"/>
  <c r="AE29" i="18"/>
  <c r="AF29" i="18"/>
  <c r="AG29" i="18"/>
  <c r="AH29" i="18"/>
  <c r="AI29" i="18"/>
  <c r="AJ29" i="18"/>
  <c r="AK29" i="18"/>
  <c r="AL29" i="18"/>
  <c r="AM29" i="18"/>
  <c r="AN29" i="18"/>
  <c r="AO29" i="18"/>
  <c r="AP29" i="18"/>
  <c r="AE30" i="18"/>
  <c r="AF30" i="18"/>
  <c r="AG30" i="18"/>
  <c r="AH30" i="18"/>
  <c r="AI30" i="18"/>
  <c r="AJ30" i="18"/>
  <c r="AK30" i="18"/>
  <c r="AL30" i="18"/>
  <c r="AM30" i="18"/>
  <c r="AN30" i="18"/>
  <c r="AO30" i="18"/>
  <c r="AP30" i="18"/>
  <c r="AE31" i="18"/>
  <c r="AF31" i="18"/>
  <c r="AG31" i="18"/>
  <c r="AH31" i="18"/>
  <c r="AI31" i="18"/>
  <c r="AJ31" i="18"/>
  <c r="AK31" i="18"/>
  <c r="AL31" i="18"/>
  <c r="AM31" i="18"/>
  <c r="AN31" i="18"/>
  <c r="AO31" i="18"/>
  <c r="AP31" i="18"/>
  <c r="AE32" i="18"/>
  <c r="AF32" i="18"/>
  <c r="AG32" i="18"/>
  <c r="AH32" i="18"/>
  <c r="AI32" i="18"/>
  <c r="AJ32" i="18"/>
  <c r="AK32" i="18"/>
  <c r="AL32" i="18"/>
  <c r="AM32" i="18"/>
  <c r="AN32" i="18"/>
  <c r="AO32" i="18"/>
  <c r="AP32" i="18"/>
  <c r="AF24" i="18"/>
  <c r="AG24" i="18"/>
  <c r="AH24" i="18"/>
  <c r="AI24" i="18"/>
  <c r="AJ24" i="18"/>
  <c r="AK24" i="18"/>
  <c r="AL24" i="18"/>
  <c r="AM24" i="18"/>
  <c r="AN24" i="18"/>
  <c r="AO24" i="18"/>
  <c r="AP24" i="18"/>
  <c r="AE24" i="18"/>
  <c r="F21" i="3"/>
  <c r="F22" i="3"/>
  <c r="F23" i="3"/>
  <c r="F25" i="3"/>
  <c r="X15" i="1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8" i="3"/>
  <c r="N9" i="3"/>
  <c r="N10" i="3"/>
  <c r="N12" i="3"/>
  <c r="N13" i="3"/>
  <c r="N14" i="3"/>
  <c r="N15" i="3"/>
  <c r="N16" i="3"/>
  <c r="N17" i="3"/>
  <c r="N18" i="3"/>
  <c r="C21" i="26"/>
  <c r="C25" i="26"/>
  <c r="C20" i="26"/>
  <c r="C23" i="25"/>
  <c r="C26" i="25"/>
  <c r="C27" i="25"/>
  <c r="H27" i="25"/>
  <c r="C24" i="25"/>
  <c r="C28" i="25"/>
  <c r="C25" i="22"/>
  <c r="C24" i="22"/>
  <c r="C21" i="22"/>
  <c r="C20" i="22"/>
  <c r="C26" i="19"/>
  <c r="C25" i="19"/>
  <c r="C21" i="19"/>
  <c r="C20" i="19"/>
  <c r="C27" i="23"/>
  <c r="C26" i="23"/>
  <c r="C22" i="23"/>
  <c r="E40" i="16"/>
  <c r="C27" i="20"/>
  <c r="C25" i="20"/>
  <c r="F25" i="20"/>
  <c r="C24" i="20"/>
  <c r="C21" i="20"/>
  <c r="F21" i="20"/>
  <c r="C20" i="20"/>
  <c r="C26" i="21"/>
  <c r="F26" i="21"/>
  <c r="C25" i="21"/>
  <c r="C24" i="21"/>
  <c r="C22" i="21"/>
  <c r="C21" i="21"/>
  <c r="C21" i="24"/>
  <c r="C25" i="24"/>
  <c r="C27" i="24"/>
  <c r="H27" i="24"/>
  <c r="C20" i="24"/>
  <c r="B25" i="18"/>
  <c r="B26" i="18"/>
  <c r="B27" i="18"/>
  <c r="B28" i="18"/>
  <c r="B29" i="18"/>
  <c r="B30" i="18"/>
  <c r="B31" i="18"/>
  <c r="B32" i="18"/>
  <c r="B24" i="18"/>
  <c r="B60" i="18"/>
  <c r="E16" i="4"/>
  <c r="F16" i="4"/>
  <c r="G16" i="4"/>
  <c r="H16" i="4"/>
  <c r="I16" i="4"/>
  <c r="J16" i="4"/>
  <c r="K16" i="4"/>
  <c r="L16" i="4"/>
  <c r="M16" i="4"/>
  <c r="N16" i="4"/>
  <c r="O16" i="4"/>
  <c r="D16" i="4"/>
  <c r="P48" i="18"/>
  <c r="Q48" i="18"/>
  <c r="R48" i="18"/>
  <c r="S48" i="18"/>
  <c r="T48" i="18"/>
  <c r="U48" i="18"/>
  <c r="V48" i="18"/>
  <c r="W48" i="18"/>
  <c r="X48" i="18"/>
  <c r="Y48" i="18"/>
  <c r="Z48" i="18"/>
  <c r="AA48" i="18"/>
  <c r="O26" i="4"/>
  <c r="N26" i="4"/>
  <c r="M26" i="4"/>
  <c r="R14" i="24"/>
  <c r="B5" i="3"/>
  <c r="O40" i="16"/>
  <c r="O45" i="16"/>
  <c r="C2" i="28"/>
  <c r="P17" i="1"/>
  <c r="B2" i="16"/>
  <c r="N52" i="30"/>
  <c r="M51" i="30"/>
  <c r="L52" i="30"/>
  <c r="K51" i="30"/>
  <c r="N27" i="30"/>
  <c r="M27" i="30"/>
  <c r="L27" i="30"/>
  <c r="K27" i="30"/>
  <c r="N38" i="30"/>
  <c r="M38" i="30"/>
  <c r="L38" i="30"/>
  <c r="K38" i="30"/>
  <c r="N37" i="30"/>
  <c r="M37" i="30"/>
  <c r="L37" i="30"/>
  <c r="K37" i="30"/>
  <c r="N36" i="30"/>
  <c r="M36" i="30"/>
  <c r="L36" i="30"/>
  <c r="K36" i="30"/>
  <c r="N35" i="30"/>
  <c r="M35" i="30"/>
  <c r="L35" i="30"/>
  <c r="K35" i="30"/>
  <c r="N34" i="30"/>
  <c r="M34" i="30"/>
  <c r="L34" i="30"/>
  <c r="K34" i="30"/>
  <c r="N33" i="30"/>
  <c r="M33" i="30"/>
  <c r="L33" i="30"/>
  <c r="K33" i="30"/>
  <c r="N32" i="30"/>
  <c r="M32" i="30"/>
  <c r="L32" i="30"/>
  <c r="K32" i="30"/>
  <c r="N31" i="30"/>
  <c r="M31" i="30"/>
  <c r="L31" i="30"/>
  <c r="K31" i="30"/>
  <c r="N30" i="30"/>
  <c r="M14" i="30"/>
  <c r="M39" i="30"/>
  <c r="L30" i="30"/>
  <c r="K14" i="30"/>
  <c r="K39" i="30"/>
  <c r="B7" i="19"/>
  <c r="B7" i="20"/>
  <c r="B7" i="21"/>
  <c r="B7" i="22"/>
  <c r="B7" i="23"/>
  <c r="B7" i="24"/>
  <c r="B7" i="25"/>
  <c r="B7" i="26"/>
  <c r="B7" i="27"/>
  <c r="B7" i="29"/>
  <c r="B7" i="28"/>
  <c r="B7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B52" i="19"/>
  <c r="B53" i="19"/>
  <c r="B52" i="20"/>
  <c r="B53" i="20"/>
  <c r="B52" i="21"/>
  <c r="B53" i="21"/>
  <c r="B52" i="22"/>
  <c r="B53" i="22"/>
  <c r="B52" i="23"/>
  <c r="B53" i="23"/>
  <c r="B52" i="24"/>
  <c r="B53" i="24"/>
  <c r="B52" i="25"/>
  <c r="B53" i="25"/>
  <c r="B52" i="26"/>
  <c r="B53" i="26"/>
  <c r="B52" i="27"/>
  <c r="B53" i="27"/>
  <c r="B52" i="29"/>
  <c r="B53" i="29"/>
  <c r="B52" i="28"/>
  <c r="B53" i="28"/>
  <c r="B52" i="3"/>
  <c r="B53" i="3"/>
  <c r="D41" i="30"/>
  <c r="D52" i="30"/>
  <c r="F41" i="30"/>
  <c r="F52" i="30"/>
  <c r="H41" i="30"/>
  <c r="H52" i="30"/>
  <c r="J41" i="30"/>
  <c r="J52" i="30"/>
  <c r="E41" i="30"/>
  <c r="E51" i="30"/>
  <c r="G41" i="30"/>
  <c r="G51" i="30"/>
  <c r="I41" i="30"/>
  <c r="I51" i="30"/>
  <c r="C41" i="30"/>
  <c r="C51" i="30"/>
  <c r="L14" i="30"/>
  <c r="L39" i="30"/>
  <c r="N14" i="30"/>
  <c r="N39" i="30"/>
  <c r="K30" i="30"/>
  <c r="M30" i="30"/>
  <c r="L43" i="30"/>
  <c r="N43" i="30"/>
  <c r="K44" i="30"/>
  <c r="M44" i="30"/>
  <c r="L45" i="30"/>
  <c r="N45" i="30"/>
  <c r="K46" i="30"/>
  <c r="M46" i="30"/>
  <c r="L47" i="30"/>
  <c r="N47" i="30"/>
  <c r="K48" i="30"/>
  <c r="M48" i="30"/>
  <c r="L49" i="30"/>
  <c r="N49" i="30"/>
  <c r="K50" i="30"/>
  <c r="M50" i="30"/>
  <c r="L51" i="30"/>
  <c r="N51" i="30"/>
  <c r="M52" i="30"/>
  <c r="K43" i="30"/>
  <c r="M43" i="30"/>
  <c r="L44" i="30"/>
  <c r="N44" i="30"/>
  <c r="K45" i="30"/>
  <c r="M45" i="30"/>
  <c r="L46" i="30"/>
  <c r="N46" i="30"/>
  <c r="K47" i="30"/>
  <c r="M47" i="30"/>
  <c r="L48" i="30"/>
  <c r="N48" i="30"/>
  <c r="K49" i="30"/>
  <c r="M49" i="30"/>
  <c r="L50" i="30"/>
  <c r="N50" i="30"/>
  <c r="C22" i="19"/>
  <c r="C23" i="19"/>
  <c r="C27" i="19"/>
  <c r="D42" i="3"/>
  <c r="D41" i="3"/>
  <c r="D40" i="3"/>
  <c r="D39" i="3"/>
  <c r="D37" i="3"/>
  <c r="D36" i="3"/>
  <c r="D35" i="3"/>
  <c r="D20" i="3"/>
  <c r="B51" i="3"/>
  <c r="B50" i="3"/>
  <c r="B47" i="3"/>
  <c r="B46" i="3"/>
  <c r="B45" i="3"/>
  <c r="Q166" i="24"/>
  <c r="Q165" i="24"/>
  <c r="Q164" i="24"/>
  <c r="Q163" i="24"/>
  <c r="Q162" i="24"/>
  <c r="Q161" i="24"/>
  <c r="Q160" i="24"/>
  <c r="Q159" i="24"/>
  <c r="Q158" i="24"/>
  <c r="Q166" i="23"/>
  <c r="Q165" i="23"/>
  <c r="Q164" i="23"/>
  <c r="Q163" i="23"/>
  <c r="Q162" i="23"/>
  <c r="Q161" i="23"/>
  <c r="Q160" i="23"/>
  <c r="Q159" i="23"/>
  <c r="Q158" i="23"/>
  <c r="Q166" i="22"/>
  <c r="Q165" i="22"/>
  <c r="Q164" i="22"/>
  <c r="Q163" i="22"/>
  <c r="Q162" i="22"/>
  <c r="Q161" i="22"/>
  <c r="Q160" i="22"/>
  <c r="Q159" i="22"/>
  <c r="Q158" i="22"/>
  <c r="Q166" i="20"/>
  <c r="Q165" i="20"/>
  <c r="Q164" i="20"/>
  <c r="Q163" i="20"/>
  <c r="Q162" i="20"/>
  <c r="Q161" i="20"/>
  <c r="Q160" i="20"/>
  <c r="Q159" i="20"/>
  <c r="Q158" i="20"/>
  <c r="Q167" i="21"/>
  <c r="Q166" i="21"/>
  <c r="Q165" i="21"/>
  <c r="Q164" i="21"/>
  <c r="Q163" i="21"/>
  <c r="Q162" i="21"/>
  <c r="Q161" i="21"/>
  <c r="Q160" i="21"/>
  <c r="Q159" i="21"/>
  <c r="B7" i="18"/>
  <c r="B40" i="18"/>
  <c r="B52" i="18"/>
  <c r="B41" i="18"/>
  <c r="B53" i="18"/>
  <c r="B43" i="18"/>
  <c r="B55" i="18"/>
  <c r="B44" i="18"/>
  <c r="B56" i="18"/>
  <c r="B45" i="18"/>
  <c r="B57" i="18"/>
  <c r="B46" i="18"/>
  <c r="B58" i="18"/>
  <c r="B47" i="18"/>
  <c r="B59" i="18"/>
  <c r="B39" i="18"/>
  <c r="B51" i="18"/>
  <c r="B51" i="28"/>
  <c r="B50" i="28"/>
  <c r="B47" i="28"/>
  <c r="B46" i="28"/>
  <c r="B45" i="28"/>
  <c r="B5" i="28"/>
  <c r="B51" i="29"/>
  <c r="B50" i="29"/>
  <c r="B47" i="29"/>
  <c r="B46" i="29"/>
  <c r="B45" i="29"/>
  <c r="B5" i="29"/>
  <c r="B51" i="27"/>
  <c r="B50" i="27"/>
  <c r="B47" i="27"/>
  <c r="B46" i="27"/>
  <c r="B45" i="27"/>
  <c r="B5" i="27"/>
  <c r="B51" i="26"/>
  <c r="B50" i="26"/>
  <c r="B47" i="26"/>
  <c r="B46" i="26"/>
  <c r="B45" i="26"/>
  <c r="B5" i="26"/>
  <c r="B45" i="19"/>
  <c r="B45" i="20"/>
  <c r="B45" i="21"/>
  <c r="B45" i="22"/>
  <c r="B45" i="23"/>
  <c r="B45" i="24"/>
  <c r="B45" i="25"/>
  <c r="B51" i="25"/>
  <c r="B50" i="25"/>
  <c r="B47" i="25"/>
  <c r="B46" i="25"/>
  <c r="B5" i="25"/>
  <c r="B51" i="24"/>
  <c r="B50" i="24"/>
  <c r="B47" i="24"/>
  <c r="B46" i="24"/>
  <c r="B5" i="24"/>
  <c r="B51" i="23"/>
  <c r="B50" i="23"/>
  <c r="B47" i="23"/>
  <c r="B46" i="23"/>
  <c r="B5" i="23"/>
  <c r="B51" i="22"/>
  <c r="B50" i="22"/>
  <c r="B47" i="22"/>
  <c r="B46" i="22"/>
  <c r="B5" i="22"/>
  <c r="B51" i="21"/>
  <c r="B50" i="21"/>
  <c r="B47" i="21"/>
  <c r="B46" i="21"/>
  <c r="B5" i="21"/>
  <c r="B51" i="20"/>
  <c r="B50" i="20"/>
  <c r="B47" i="20"/>
  <c r="B46" i="20"/>
  <c r="B5" i="20"/>
  <c r="B51" i="19"/>
  <c r="B50" i="19"/>
  <c r="B47" i="19"/>
  <c r="B46" i="19"/>
  <c r="B5" i="19"/>
  <c r="B42" i="18"/>
  <c r="B54" i="18"/>
  <c r="C47" i="28"/>
  <c r="C2" i="1"/>
  <c r="B4" i="4"/>
  <c r="C50" i="4"/>
  <c r="O9" i="16"/>
  <c r="O34" i="16"/>
  <c r="O8" i="16"/>
  <c r="O33" i="16"/>
  <c r="O7" i="16"/>
  <c r="O32" i="16"/>
  <c r="O6" i="16"/>
  <c r="O31" i="16"/>
  <c r="O10" i="16"/>
  <c r="O35" i="16"/>
  <c r="O5" i="16"/>
  <c r="O30" i="16"/>
  <c r="O4" i="16"/>
  <c r="O29" i="16"/>
  <c r="O12" i="16"/>
  <c r="O37" i="16"/>
  <c r="O11" i="16"/>
  <c r="O36" i="16"/>
  <c r="C17" i="28"/>
  <c r="C48" i="28"/>
  <c r="F24" i="28"/>
  <c r="G24" i="28"/>
  <c r="F26" i="28"/>
  <c r="O23" i="16"/>
  <c r="F22" i="28"/>
  <c r="O19" i="16"/>
  <c r="G21" i="28"/>
  <c r="F23" i="28"/>
  <c r="F28" i="28"/>
  <c r="F27" i="28"/>
  <c r="O24" i="16"/>
  <c r="G26" i="28"/>
  <c r="G22" i="28"/>
  <c r="G27" i="28"/>
  <c r="G28" i="28"/>
  <c r="G23" i="28"/>
  <c r="G20" i="28"/>
  <c r="F25" i="28"/>
  <c r="O22" i="16"/>
  <c r="E29" i="28"/>
  <c r="G25" i="28"/>
  <c r="J49" i="30"/>
  <c r="K52" i="30"/>
  <c r="O43" i="16"/>
  <c r="C49" i="30"/>
  <c r="H51" i="30"/>
  <c r="I44" i="30"/>
  <c r="C29" i="3"/>
  <c r="E46" i="30"/>
  <c r="E52" i="30"/>
  <c r="D48" i="30"/>
  <c r="D2" i="28"/>
  <c r="D17" i="1"/>
  <c r="D19" i="16"/>
  <c r="C25" i="30"/>
  <c r="C26" i="22"/>
  <c r="F26" i="22"/>
  <c r="G24" i="30"/>
  <c r="C28" i="22"/>
  <c r="F28" i="22"/>
  <c r="C22" i="22"/>
  <c r="C28" i="23"/>
  <c r="C24" i="23"/>
  <c r="C23" i="23"/>
  <c r="C20" i="23"/>
  <c r="C22" i="24"/>
  <c r="C28" i="24"/>
  <c r="F28" i="24"/>
  <c r="F24" i="23"/>
  <c r="H22" i="30"/>
  <c r="C24" i="24"/>
  <c r="F24" i="24"/>
  <c r="C28" i="26"/>
  <c r="C22" i="26"/>
  <c r="C26" i="26"/>
  <c r="F23" i="27"/>
  <c r="C23" i="29"/>
  <c r="H23" i="29"/>
  <c r="C21" i="29"/>
  <c r="C27" i="29"/>
  <c r="F27" i="27"/>
  <c r="F24" i="27"/>
  <c r="M21" i="16"/>
  <c r="C24" i="29"/>
  <c r="H24" i="29"/>
  <c r="C26" i="29"/>
  <c r="H26" i="29"/>
  <c r="F26" i="27"/>
  <c r="F25" i="27"/>
  <c r="M22" i="16"/>
  <c r="C25" i="29"/>
  <c r="H25" i="29"/>
  <c r="H27" i="29"/>
  <c r="C20" i="29"/>
  <c r="C28" i="29"/>
  <c r="H28" i="29"/>
  <c r="C22" i="29"/>
  <c r="E29" i="27"/>
  <c r="H22" i="29"/>
  <c r="F21" i="29"/>
  <c r="N18" i="16"/>
  <c r="C21" i="28"/>
  <c r="C25" i="28"/>
  <c r="H25" i="28"/>
  <c r="F25" i="29"/>
  <c r="N22" i="16"/>
  <c r="C24" i="28"/>
  <c r="H24" i="28"/>
  <c r="F24" i="29"/>
  <c r="C28" i="28"/>
  <c r="H28" i="28"/>
  <c r="F28" i="29"/>
  <c r="N25" i="16"/>
  <c r="C23" i="28"/>
  <c r="H23" i="28"/>
  <c r="F23" i="29"/>
  <c r="N20" i="16"/>
  <c r="C27" i="28"/>
  <c r="H27" i="28"/>
  <c r="F27" i="29"/>
  <c r="N24" i="16"/>
  <c r="C22" i="28"/>
  <c r="F22" i="29"/>
  <c r="N19" i="16"/>
  <c r="C26" i="28"/>
  <c r="H26" i="28"/>
  <c r="F26" i="29"/>
  <c r="N23" i="16"/>
  <c r="H22" i="28"/>
  <c r="C20" i="28"/>
  <c r="F20" i="29"/>
  <c r="N17" i="16"/>
  <c r="E29" i="29"/>
  <c r="C17" i="29"/>
  <c r="G29" i="29"/>
  <c r="C50" i="29"/>
  <c r="N4" i="16"/>
  <c r="G20" i="29"/>
  <c r="N8" i="16"/>
  <c r="N33" i="16"/>
  <c r="G24" i="29"/>
  <c r="N12" i="16"/>
  <c r="N37" i="16"/>
  <c r="G28" i="29"/>
  <c r="N7" i="16"/>
  <c r="N32" i="16"/>
  <c r="G23" i="29"/>
  <c r="G27" i="29"/>
  <c r="N11" i="16"/>
  <c r="N36" i="16"/>
  <c r="N6" i="16"/>
  <c r="N31" i="16"/>
  <c r="G22" i="29"/>
  <c r="N10" i="16"/>
  <c r="N35" i="16"/>
  <c r="G26" i="29"/>
  <c r="G21" i="29"/>
  <c r="N5" i="16"/>
  <c r="N30" i="16"/>
  <c r="N9" i="16"/>
  <c r="N34" i="16"/>
  <c r="G25" i="29"/>
  <c r="N29" i="16"/>
  <c r="G27" i="27"/>
  <c r="M11" i="16"/>
  <c r="M36" i="16"/>
  <c r="N40" i="16"/>
  <c r="N42" i="16"/>
  <c r="C2" i="29"/>
  <c r="P16" i="1"/>
  <c r="C47" i="29"/>
  <c r="M7" i="16"/>
  <c r="M32" i="16"/>
  <c r="G23" i="27"/>
  <c r="M12" i="16"/>
  <c r="M37" i="16"/>
  <c r="M4" i="16"/>
  <c r="M29" i="16"/>
  <c r="G20" i="27"/>
  <c r="C17" i="27"/>
  <c r="C48" i="27"/>
  <c r="M6" i="16"/>
  <c r="M31" i="16"/>
  <c r="G24" i="27"/>
  <c r="M8" i="16"/>
  <c r="M33" i="16"/>
  <c r="M5" i="16"/>
  <c r="M30" i="16"/>
  <c r="G21" i="27"/>
  <c r="G26" i="27"/>
  <c r="M10" i="16"/>
  <c r="M35" i="16"/>
  <c r="G25" i="27"/>
  <c r="M9" i="16"/>
  <c r="M34" i="16"/>
  <c r="D2" i="27"/>
  <c r="D15" i="1"/>
  <c r="F15" i="1"/>
  <c r="F28" i="27"/>
  <c r="M25" i="16"/>
  <c r="F22" i="27"/>
  <c r="M19" i="16"/>
  <c r="G28" i="27"/>
  <c r="G22" i="27"/>
  <c r="C2" i="27"/>
  <c r="P15" i="1"/>
  <c r="M40" i="16"/>
  <c r="M45" i="16"/>
  <c r="C47" i="27"/>
  <c r="M43" i="16"/>
  <c r="C28" i="20"/>
  <c r="C22" i="20"/>
  <c r="C26" i="20"/>
  <c r="C23" i="21"/>
  <c r="F23" i="21"/>
  <c r="C27" i="21"/>
  <c r="C28" i="21"/>
  <c r="C20" i="21"/>
  <c r="C27" i="27"/>
  <c r="F27" i="26"/>
  <c r="L24" i="16"/>
  <c r="C22" i="27"/>
  <c r="F22" i="26"/>
  <c r="C20" i="27"/>
  <c r="F20" i="27"/>
  <c r="C21" i="27"/>
  <c r="F21" i="27"/>
  <c r="F26" i="26"/>
  <c r="C26" i="27"/>
  <c r="C23" i="27"/>
  <c r="H23" i="27"/>
  <c r="C25" i="27"/>
  <c r="F21" i="28"/>
  <c r="H21" i="28"/>
  <c r="H21" i="29"/>
  <c r="H20" i="29"/>
  <c r="F20" i="28"/>
  <c r="O17" i="16"/>
  <c r="M27" i="4"/>
  <c r="N27" i="4"/>
  <c r="O27" i="4"/>
  <c r="D34" i="3"/>
  <c r="F20" i="3"/>
  <c r="J48" i="30"/>
  <c r="C44" i="30"/>
  <c r="G47" i="30"/>
  <c r="C52" i="30"/>
  <c r="E49" i="30"/>
  <c r="I48" i="30"/>
  <c r="D49" i="30"/>
  <c r="E43" i="30"/>
  <c r="E44" i="30"/>
  <c r="D43" i="30"/>
  <c r="D51" i="30"/>
  <c r="D50" i="30"/>
  <c r="J47" i="30"/>
  <c r="C47" i="30"/>
  <c r="G48" i="30"/>
  <c r="F43" i="30"/>
  <c r="F49" i="30"/>
  <c r="E45" i="30"/>
  <c r="D44" i="30"/>
  <c r="H44" i="30"/>
  <c r="E50" i="30"/>
  <c r="H47" i="30"/>
  <c r="D45" i="30"/>
  <c r="D46" i="30"/>
  <c r="D47" i="30"/>
  <c r="E47" i="30"/>
  <c r="E48" i="30"/>
  <c r="N46" i="16"/>
  <c r="G29" i="28"/>
  <c r="C50" i="28"/>
  <c r="C53" i="28"/>
  <c r="N44" i="16"/>
  <c r="O51" i="16"/>
  <c r="O48" i="16"/>
  <c r="N47" i="16"/>
  <c r="N48" i="16"/>
  <c r="C48" i="29"/>
  <c r="M48" i="16"/>
  <c r="M46" i="16"/>
  <c r="G29" i="27"/>
  <c r="C50" i="27"/>
  <c r="C53" i="27"/>
  <c r="N50" i="16"/>
  <c r="N45" i="16"/>
  <c r="N51" i="16"/>
  <c r="N49" i="16"/>
  <c r="C29" i="28"/>
  <c r="O13" i="16"/>
  <c r="O38" i="16"/>
  <c r="C51" i="28"/>
  <c r="S17" i="1"/>
  <c r="U17" i="1"/>
  <c r="R17" i="1"/>
  <c r="S15" i="1"/>
  <c r="U15" i="1"/>
  <c r="R15" i="1"/>
  <c r="R16" i="1"/>
  <c r="S16" i="1"/>
  <c r="U16" i="1"/>
  <c r="C29" i="29"/>
  <c r="I52" i="30"/>
  <c r="H50" i="30"/>
  <c r="I47" i="30"/>
  <c r="I45" i="30"/>
  <c r="I49" i="30"/>
  <c r="H48" i="30"/>
  <c r="I43" i="30"/>
  <c r="H45" i="30"/>
  <c r="I50" i="30"/>
  <c r="H46" i="30"/>
  <c r="H43" i="30"/>
  <c r="H49" i="30"/>
  <c r="I46" i="30"/>
  <c r="J45" i="30"/>
  <c r="G45" i="30"/>
  <c r="C43" i="30"/>
  <c r="J46" i="30"/>
  <c r="G44" i="30"/>
  <c r="G49" i="30"/>
  <c r="F48" i="30"/>
  <c r="F46" i="30"/>
  <c r="G50" i="30"/>
  <c r="F51" i="30"/>
  <c r="C48" i="30"/>
  <c r="J44" i="30"/>
  <c r="C50" i="30"/>
  <c r="F44" i="30"/>
  <c r="J43" i="30"/>
  <c r="F45" i="30"/>
  <c r="O41" i="30"/>
  <c r="C46" i="30"/>
  <c r="J50" i="30"/>
  <c r="G52" i="30"/>
  <c r="F47" i="30"/>
  <c r="C45" i="30"/>
  <c r="G46" i="30"/>
  <c r="J51" i="30"/>
  <c r="F50" i="30"/>
  <c r="G43" i="30"/>
  <c r="D20" i="16"/>
  <c r="O20" i="16"/>
  <c r="N21" i="16"/>
  <c r="N26" i="16"/>
  <c r="M20" i="16"/>
  <c r="O18" i="16"/>
  <c r="M42" i="16"/>
  <c r="M44" i="16"/>
  <c r="M49" i="16"/>
  <c r="N43" i="16"/>
  <c r="O42" i="16"/>
  <c r="O47" i="16"/>
  <c r="O49" i="16"/>
  <c r="M47" i="16"/>
  <c r="M50" i="16"/>
  <c r="O46" i="16"/>
  <c r="O44" i="16"/>
  <c r="M51" i="16"/>
  <c r="O50" i="16"/>
  <c r="C21" i="30"/>
  <c r="F17" i="1"/>
  <c r="H17" i="1"/>
  <c r="H15" i="1"/>
  <c r="D2" i="29"/>
  <c r="D16" i="1"/>
  <c r="N13" i="16"/>
  <c r="N38" i="16"/>
  <c r="M13" i="16"/>
  <c r="M38" i="16"/>
  <c r="C53" i="29"/>
  <c r="C51" i="29"/>
  <c r="H22" i="27"/>
  <c r="O21" i="16"/>
  <c r="O25" i="16"/>
  <c r="F29" i="29"/>
  <c r="F29" i="28"/>
  <c r="F20" i="26"/>
  <c r="L17" i="16"/>
  <c r="F25" i="26"/>
  <c r="L22" i="16"/>
  <c r="F21" i="26"/>
  <c r="F28" i="21"/>
  <c r="G25" i="16"/>
  <c r="F26" i="23"/>
  <c r="H24" i="30"/>
  <c r="F24" i="20"/>
  <c r="F21" i="16"/>
  <c r="E19" i="30"/>
  <c r="F26" i="20"/>
  <c r="F23" i="16"/>
  <c r="F22" i="20"/>
  <c r="E20" i="30"/>
  <c r="F20" i="23"/>
  <c r="I17" i="16"/>
  <c r="C20" i="30"/>
  <c r="F21" i="21"/>
  <c r="G18" i="16"/>
  <c r="F25" i="21"/>
  <c r="G22" i="16"/>
  <c r="F24" i="22"/>
  <c r="H21" i="16"/>
  <c r="C2" i="19"/>
  <c r="P7" i="1"/>
  <c r="I26" i="30"/>
  <c r="J25" i="16"/>
  <c r="H25" i="16"/>
  <c r="G26" i="30"/>
  <c r="E23" i="30"/>
  <c r="F22" i="16"/>
  <c r="G22" i="30"/>
  <c r="F20" i="21"/>
  <c r="G17" i="16"/>
  <c r="C26" i="24"/>
  <c r="F22" i="22"/>
  <c r="H19" i="16"/>
  <c r="C19" i="30"/>
  <c r="F27" i="24"/>
  <c r="J24" i="16"/>
  <c r="F18" i="16"/>
  <c r="E29" i="20"/>
  <c r="F22" i="24"/>
  <c r="I20" i="30"/>
  <c r="M23" i="16"/>
  <c r="F22" i="23"/>
  <c r="I19" i="16"/>
  <c r="F28" i="23"/>
  <c r="H26" i="30"/>
  <c r="F20" i="19"/>
  <c r="F22" i="19"/>
  <c r="F26" i="19"/>
  <c r="D24" i="30"/>
  <c r="F26" i="25"/>
  <c r="K23" i="16"/>
  <c r="F24" i="21"/>
  <c r="G21" i="16"/>
  <c r="F28" i="20"/>
  <c r="J21" i="16"/>
  <c r="I22" i="30"/>
  <c r="L19" i="16"/>
  <c r="H21" i="27"/>
  <c r="F27" i="20"/>
  <c r="H27" i="27"/>
  <c r="F20" i="20"/>
  <c r="F26" i="24"/>
  <c r="J23" i="16"/>
  <c r="D24" i="16"/>
  <c r="D17" i="16"/>
  <c r="E29" i="3"/>
  <c r="M24" i="16"/>
  <c r="F23" i="23"/>
  <c r="I20" i="16"/>
  <c r="C22" i="25"/>
  <c r="F22" i="25"/>
  <c r="C24" i="26"/>
  <c r="F24" i="26"/>
  <c r="H23" i="16"/>
  <c r="H20" i="27"/>
  <c r="H26" i="27"/>
  <c r="L23" i="16"/>
  <c r="F21" i="19"/>
  <c r="F25" i="19"/>
  <c r="F28" i="25"/>
  <c r="F24" i="25"/>
  <c r="C25" i="25"/>
  <c r="F25" i="24"/>
  <c r="C21" i="25"/>
  <c r="F21" i="24"/>
  <c r="E29" i="24"/>
  <c r="F27" i="25"/>
  <c r="C27" i="26"/>
  <c r="H27" i="26"/>
  <c r="E29" i="25"/>
  <c r="F23" i="25"/>
  <c r="C23" i="26"/>
  <c r="H25" i="27"/>
  <c r="C28" i="27"/>
  <c r="C24" i="27"/>
  <c r="F28" i="26"/>
  <c r="E29" i="26"/>
  <c r="F24" i="30"/>
  <c r="G23" i="16"/>
  <c r="F27" i="21"/>
  <c r="F21" i="30"/>
  <c r="G20" i="16"/>
  <c r="F22" i="21"/>
  <c r="C29" i="21"/>
  <c r="H20" i="30"/>
  <c r="M18" i="16"/>
  <c r="F20" i="22"/>
  <c r="C20" i="25"/>
  <c r="F20" i="24"/>
  <c r="M17" i="16"/>
  <c r="F29" i="27"/>
  <c r="I21" i="16"/>
  <c r="F27" i="23"/>
  <c r="C23" i="24"/>
  <c r="E29" i="23"/>
  <c r="C23" i="20"/>
  <c r="E29" i="19"/>
  <c r="F23" i="19"/>
  <c r="F27" i="19"/>
  <c r="C21" i="23"/>
  <c r="E29" i="22"/>
  <c r="F21" i="22"/>
  <c r="F25" i="22"/>
  <c r="C25" i="23"/>
  <c r="C24" i="19"/>
  <c r="C28" i="19"/>
  <c r="C23" i="22"/>
  <c r="E29" i="21"/>
  <c r="C27" i="22"/>
  <c r="H29" i="29"/>
  <c r="H29" i="28"/>
  <c r="I2" i="29"/>
  <c r="H20" i="28"/>
  <c r="I2" i="28"/>
  <c r="J19" i="16"/>
  <c r="E22" i="30"/>
  <c r="F23" i="30"/>
  <c r="C51" i="27"/>
  <c r="S7" i="1"/>
  <c r="U7" i="1"/>
  <c r="R7" i="1"/>
  <c r="I2" i="3"/>
  <c r="M6" i="1"/>
  <c r="O43" i="30"/>
  <c r="O51" i="30"/>
  <c r="O48" i="30"/>
  <c r="O52" i="30"/>
  <c r="O49" i="30"/>
  <c r="O45" i="30"/>
  <c r="O44" i="30"/>
  <c r="O47" i="30"/>
  <c r="O46" i="30"/>
  <c r="O50" i="30"/>
  <c r="F26" i="30"/>
  <c r="F19" i="16"/>
  <c r="E26" i="30"/>
  <c r="F19" i="30"/>
  <c r="C18" i="30"/>
  <c r="E24" i="30"/>
  <c r="O26" i="16"/>
  <c r="H21" i="30"/>
  <c r="F18" i="30"/>
  <c r="E23" i="16"/>
  <c r="F16" i="1"/>
  <c r="H16" i="1"/>
  <c r="C49" i="28"/>
  <c r="G2" i="28"/>
  <c r="C52" i="28"/>
  <c r="I25" i="16"/>
  <c r="I23" i="16"/>
  <c r="C49" i="29"/>
  <c r="G2" i="29"/>
  <c r="C52" i="29"/>
  <c r="I24" i="30"/>
  <c r="H18" i="30"/>
  <c r="I25" i="30"/>
  <c r="L18" i="16"/>
  <c r="F25" i="16"/>
  <c r="J24" i="30"/>
  <c r="C24" i="30"/>
  <c r="D23" i="16"/>
  <c r="F29" i="21"/>
  <c r="C49" i="21"/>
  <c r="G20" i="30"/>
  <c r="C23" i="30"/>
  <c r="D22" i="16"/>
  <c r="F17" i="16"/>
  <c r="D18" i="16"/>
  <c r="E19" i="16"/>
  <c r="D20" i="30"/>
  <c r="F22" i="30"/>
  <c r="E25" i="30"/>
  <c r="F24" i="16"/>
  <c r="E18" i="30"/>
  <c r="J20" i="30"/>
  <c r="K19" i="16"/>
  <c r="M26" i="16"/>
  <c r="F28" i="19"/>
  <c r="I18" i="30"/>
  <c r="J17" i="16"/>
  <c r="L25" i="16"/>
  <c r="K20" i="16"/>
  <c r="J21" i="30"/>
  <c r="J26" i="30"/>
  <c r="K25" i="16"/>
  <c r="E18" i="16"/>
  <c r="D19" i="30"/>
  <c r="F27" i="22"/>
  <c r="I2" i="21"/>
  <c r="M9" i="1"/>
  <c r="D18" i="30"/>
  <c r="E17" i="16"/>
  <c r="G19" i="30"/>
  <c r="H18" i="16"/>
  <c r="C29" i="20"/>
  <c r="F23" i="20"/>
  <c r="H25" i="30"/>
  <c r="I24" i="16"/>
  <c r="C52" i="27"/>
  <c r="C49" i="27"/>
  <c r="G2" i="27"/>
  <c r="H17" i="16"/>
  <c r="G18" i="30"/>
  <c r="C29" i="27"/>
  <c r="I2" i="27"/>
  <c r="H24" i="27"/>
  <c r="H28" i="27"/>
  <c r="J22" i="16"/>
  <c r="I23" i="30"/>
  <c r="G23" i="30"/>
  <c r="H22" i="16"/>
  <c r="G24" i="16"/>
  <c r="F25" i="30"/>
  <c r="F23" i="22"/>
  <c r="F29" i="22"/>
  <c r="F24" i="19"/>
  <c r="F25" i="23"/>
  <c r="E24" i="16"/>
  <c r="D25" i="30"/>
  <c r="F20" i="25"/>
  <c r="C29" i="25"/>
  <c r="C29" i="22"/>
  <c r="G19" i="16"/>
  <c r="F20" i="30"/>
  <c r="L21" i="16"/>
  <c r="I2" i="25"/>
  <c r="M13" i="1"/>
  <c r="K24" i="16"/>
  <c r="J25" i="30"/>
  <c r="J18" i="16"/>
  <c r="I19" i="30"/>
  <c r="J22" i="30"/>
  <c r="K21" i="16"/>
  <c r="C29" i="19"/>
  <c r="C26" i="30"/>
  <c r="D25" i="16"/>
  <c r="F21" i="23"/>
  <c r="C29" i="23"/>
  <c r="I2" i="23"/>
  <c r="M11" i="1"/>
  <c r="D21" i="30"/>
  <c r="E20" i="16"/>
  <c r="C29" i="24"/>
  <c r="F29" i="24"/>
  <c r="F23" i="24"/>
  <c r="C29" i="26"/>
  <c r="F23" i="26"/>
  <c r="F21" i="25"/>
  <c r="F25" i="25"/>
  <c r="E22" i="16"/>
  <c r="D23" i="30"/>
  <c r="M16" i="1"/>
  <c r="M17" i="1"/>
  <c r="M15" i="1"/>
  <c r="G2" i="21"/>
  <c r="G9" i="1"/>
  <c r="O24" i="30"/>
  <c r="P23" i="16"/>
  <c r="H2" i="29"/>
  <c r="G16" i="1"/>
  <c r="J16" i="1"/>
  <c r="C52" i="21"/>
  <c r="H2" i="28"/>
  <c r="G17" i="1"/>
  <c r="J17" i="1"/>
  <c r="F29" i="19"/>
  <c r="G2" i="19"/>
  <c r="G7" i="1"/>
  <c r="F27" i="30"/>
  <c r="O20" i="30"/>
  <c r="I22" i="16"/>
  <c r="H23" i="30"/>
  <c r="I2" i="22"/>
  <c r="M10" i="1"/>
  <c r="H29" i="27"/>
  <c r="G15" i="1"/>
  <c r="J15" i="1"/>
  <c r="H2" i="27"/>
  <c r="H20" i="16"/>
  <c r="G21" i="30"/>
  <c r="E21" i="30"/>
  <c r="E27" i="30"/>
  <c r="F20" i="16"/>
  <c r="F26" i="16"/>
  <c r="F29" i="20"/>
  <c r="N9" i="1"/>
  <c r="D26" i="30"/>
  <c r="O26" i="30"/>
  <c r="E25" i="16"/>
  <c r="P25" i="16"/>
  <c r="L20" i="16"/>
  <c r="F29" i="26"/>
  <c r="J20" i="16"/>
  <c r="J26" i="16"/>
  <c r="I21" i="30"/>
  <c r="I27" i="30"/>
  <c r="P19" i="16"/>
  <c r="G26" i="16"/>
  <c r="F29" i="25"/>
  <c r="K17" i="16"/>
  <c r="J18" i="30"/>
  <c r="O18" i="30"/>
  <c r="C49" i="24"/>
  <c r="C52" i="24"/>
  <c r="G2" i="24"/>
  <c r="G12" i="1"/>
  <c r="G2" i="22"/>
  <c r="G10" i="1"/>
  <c r="C52" i="22"/>
  <c r="C49" i="22"/>
  <c r="J23" i="30"/>
  <c r="K22" i="16"/>
  <c r="G25" i="30"/>
  <c r="H24" i="16"/>
  <c r="P24" i="16"/>
  <c r="J19" i="30"/>
  <c r="K18" i="16"/>
  <c r="I2" i="26"/>
  <c r="M14" i="1"/>
  <c r="I18" i="16"/>
  <c r="I26" i="16"/>
  <c r="F29" i="23"/>
  <c r="H19" i="30"/>
  <c r="D22" i="30"/>
  <c r="E21" i="16"/>
  <c r="I2" i="24"/>
  <c r="M12" i="1"/>
  <c r="I2" i="20"/>
  <c r="M8" i="1"/>
  <c r="I2" i="19"/>
  <c r="M7" i="1"/>
  <c r="N15" i="1"/>
  <c r="O15" i="1"/>
  <c r="O17" i="1"/>
  <c r="N17" i="1"/>
  <c r="O16" i="1"/>
  <c r="N16" i="1"/>
  <c r="P22" i="16"/>
  <c r="C49" i="19"/>
  <c r="C52" i="19"/>
  <c r="E26" i="16"/>
  <c r="O21" i="30"/>
  <c r="G27" i="30"/>
  <c r="H26" i="16"/>
  <c r="D27" i="30"/>
  <c r="P18" i="16"/>
  <c r="O23" i="30"/>
  <c r="O19" i="30"/>
  <c r="P20" i="16"/>
  <c r="G2" i="23"/>
  <c r="G11" i="1"/>
  <c r="N11" i="1"/>
  <c r="C49" i="23"/>
  <c r="C52" i="23"/>
  <c r="C49" i="20"/>
  <c r="C52" i="20"/>
  <c r="G2" i="20"/>
  <c r="G8" i="1"/>
  <c r="N8" i="1"/>
  <c r="O25" i="30"/>
  <c r="K26" i="16"/>
  <c r="P17" i="16"/>
  <c r="N12" i="1"/>
  <c r="J27" i="30"/>
  <c r="C49" i="26"/>
  <c r="G2" i="26"/>
  <c r="C52" i="26"/>
  <c r="N7" i="1"/>
  <c r="M18" i="1"/>
  <c r="H27" i="30"/>
  <c r="C49" i="25"/>
  <c r="G2" i="25"/>
  <c r="G13" i="1"/>
  <c r="N13" i="1"/>
  <c r="C52" i="25"/>
  <c r="L26" i="16"/>
  <c r="N10" i="1"/>
  <c r="G39" i="26"/>
  <c r="G14" i="1"/>
  <c r="G36" i="26"/>
  <c r="N14" i="1"/>
  <c r="F6" i="32"/>
  <c r="Q12" i="1"/>
  <c r="Q13" i="1"/>
  <c r="Q9" i="1"/>
  <c r="Q11" i="1"/>
  <c r="Q10" i="1"/>
  <c r="Q6" i="1"/>
  <c r="Q14" i="1"/>
  <c r="D46" i="22"/>
  <c r="H47" i="4"/>
  <c r="H60" i="4"/>
  <c r="H16" i="18"/>
  <c r="H42" i="4"/>
  <c r="H55" i="4"/>
  <c r="H11" i="18"/>
  <c r="H48" i="4"/>
  <c r="H61" i="4"/>
  <c r="H17" i="18"/>
  <c r="Q8" i="1"/>
  <c r="Q7" i="1"/>
  <c r="D46" i="3"/>
  <c r="D49" i="4"/>
  <c r="D62" i="4"/>
  <c r="D18" i="18"/>
  <c r="D42" i="4"/>
  <c r="D55" i="4"/>
  <c r="D11" i="18"/>
  <c r="Q16" i="1"/>
  <c r="D46" i="21"/>
  <c r="G47" i="4"/>
  <c r="G60" i="4"/>
  <c r="G16" i="18"/>
  <c r="G48" i="4"/>
  <c r="G61" i="4"/>
  <c r="G17" i="18"/>
  <c r="G42" i="4"/>
  <c r="G55" i="4"/>
  <c r="G11" i="18"/>
  <c r="Q15" i="1"/>
  <c r="D46" i="23"/>
  <c r="I47" i="4"/>
  <c r="I60" i="4"/>
  <c r="I16" i="18"/>
  <c r="U16" i="18"/>
  <c r="I48" i="4"/>
  <c r="I61" i="4"/>
  <c r="I17" i="18"/>
  <c r="D46" i="25"/>
  <c r="K42" i="4"/>
  <c r="K55" i="4"/>
  <c r="K11" i="18"/>
  <c r="K47" i="4"/>
  <c r="K60" i="4"/>
  <c r="K16" i="18"/>
  <c r="W16" i="18"/>
  <c r="K48" i="4"/>
  <c r="K61" i="4"/>
  <c r="K17" i="18"/>
  <c r="Q17" i="1"/>
  <c r="D46" i="24"/>
  <c r="J47" i="4"/>
  <c r="J60" i="4"/>
  <c r="J16" i="18"/>
  <c r="V16" i="18"/>
  <c r="J42" i="4"/>
  <c r="J55" i="4"/>
  <c r="J11" i="18"/>
  <c r="J48" i="4"/>
  <c r="J61" i="4"/>
  <c r="J17" i="18"/>
  <c r="T16" i="18"/>
  <c r="S16" i="18"/>
  <c r="T11" i="18"/>
  <c r="U17" i="18"/>
  <c r="S11" i="18"/>
  <c r="W17" i="18"/>
  <c r="S17" i="18"/>
  <c r="P11" i="18"/>
  <c r="V17" i="18"/>
  <c r="V11" i="18"/>
  <c r="W11" i="18"/>
  <c r="P18" i="18"/>
  <c r="T17" i="18"/>
  <c r="D9" i="21"/>
  <c r="N42" i="4"/>
  <c r="N55" i="4"/>
  <c r="N11" i="18"/>
  <c r="N46" i="4"/>
  <c r="N59" i="4"/>
  <c r="N15" i="18"/>
  <c r="N48" i="4"/>
  <c r="N61" i="4"/>
  <c r="N17" i="18"/>
  <c r="N47" i="4"/>
  <c r="N60" i="4"/>
  <c r="N16" i="18"/>
  <c r="Z16" i="18"/>
  <c r="N41" i="4"/>
  <c r="N54" i="4"/>
  <c r="N10" i="18"/>
  <c r="N45" i="4"/>
  <c r="N58" i="4"/>
  <c r="N14" i="18"/>
  <c r="N49" i="4"/>
  <c r="N62" i="4"/>
  <c r="N18" i="18"/>
  <c r="N44" i="4"/>
  <c r="N57" i="4"/>
  <c r="N13" i="18"/>
  <c r="Z13" i="18"/>
  <c r="N43" i="4"/>
  <c r="N56" i="4"/>
  <c r="N12" i="18"/>
  <c r="D46" i="29"/>
  <c r="E46" i="29"/>
  <c r="D9" i="3"/>
  <c r="G9" i="3"/>
  <c r="D15" i="24"/>
  <c r="M41" i="4"/>
  <c r="M54" i="4"/>
  <c r="M10" i="18"/>
  <c r="M45" i="4"/>
  <c r="M58" i="4"/>
  <c r="M14" i="18"/>
  <c r="M49" i="4"/>
  <c r="M62" i="4"/>
  <c r="M18" i="18"/>
  <c r="M43" i="4"/>
  <c r="M56" i="4"/>
  <c r="M12" i="18"/>
  <c r="M42" i="4"/>
  <c r="M55" i="4"/>
  <c r="M11" i="18"/>
  <c r="M44" i="4"/>
  <c r="M57" i="4"/>
  <c r="M13" i="18"/>
  <c r="Y13" i="18"/>
  <c r="M48" i="4"/>
  <c r="M61" i="4"/>
  <c r="M17" i="18"/>
  <c r="M47" i="4"/>
  <c r="M60" i="4"/>
  <c r="M16" i="18"/>
  <c r="Y16" i="18"/>
  <c r="M46" i="4"/>
  <c r="M59" i="4"/>
  <c r="M15" i="18"/>
  <c r="D46" i="27"/>
  <c r="E46" i="27"/>
  <c r="D15" i="21"/>
  <c r="D16" i="3"/>
  <c r="G16" i="3"/>
  <c r="D46" i="19"/>
  <c r="E46" i="19"/>
  <c r="E48" i="4"/>
  <c r="E61" i="4"/>
  <c r="E17" i="18"/>
  <c r="E42" i="4"/>
  <c r="E55" i="4"/>
  <c r="E11" i="18"/>
  <c r="E47" i="4"/>
  <c r="E60" i="4"/>
  <c r="E16" i="18"/>
  <c r="E49" i="4"/>
  <c r="E62" i="4"/>
  <c r="E18" i="18"/>
  <c r="D15" i="22"/>
  <c r="D46" i="26"/>
  <c r="L47" i="4"/>
  <c r="L60" i="4"/>
  <c r="L16" i="18"/>
  <c r="X16" i="18"/>
  <c r="L48" i="4"/>
  <c r="L61" i="4"/>
  <c r="L17" i="18"/>
  <c r="D9" i="25"/>
  <c r="D9" i="24"/>
  <c r="D15" i="25"/>
  <c r="D15" i="23"/>
  <c r="D14" i="21"/>
  <c r="D9" i="22"/>
  <c r="D14" i="24"/>
  <c r="O43" i="4"/>
  <c r="O56" i="4"/>
  <c r="O12" i="18"/>
  <c r="O47" i="4"/>
  <c r="O60" i="4"/>
  <c r="O16" i="18"/>
  <c r="AA16" i="18"/>
  <c r="O45" i="4"/>
  <c r="O58" i="4"/>
  <c r="O14" i="18"/>
  <c r="O44" i="4"/>
  <c r="O57" i="4"/>
  <c r="O13" i="18"/>
  <c r="AA13" i="18"/>
  <c r="O42" i="4"/>
  <c r="O55" i="4"/>
  <c r="O11" i="18"/>
  <c r="O46" i="4"/>
  <c r="O59" i="4"/>
  <c r="O15" i="18"/>
  <c r="O41" i="4"/>
  <c r="O54" i="4"/>
  <c r="O10" i="18"/>
  <c r="O49" i="4"/>
  <c r="O62" i="4"/>
  <c r="O18" i="18"/>
  <c r="O48" i="4"/>
  <c r="O61" i="4"/>
  <c r="O17" i="18"/>
  <c r="D46" i="28"/>
  <c r="E46" i="28"/>
  <c r="D14" i="25"/>
  <c r="D14" i="23"/>
  <c r="D46" i="20"/>
  <c r="F48" i="4"/>
  <c r="F61" i="4"/>
  <c r="F17" i="18"/>
  <c r="F42" i="4"/>
  <c r="F55" i="4"/>
  <c r="F11" i="18"/>
  <c r="F47" i="4"/>
  <c r="F60" i="4"/>
  <c r="F16" i="18"/>
  <c r="D14" i="22"/>
  <c r="Q16" i="18"/>
  <c r="R16" i="18"/>
  <c r="AA15" i="18"/>
  <c r="Y14" i="18"/>
  <c r="Z14" i="18"/>
  <c r="AA17" i="18"/>
  <c r="AA11" i="18"/>
  <c r="AA12" i="18"/>
  <c r="X17" i="18"/>
  <c r="Q18" i="18"/>
  <c r="Y15" i="18"/>
  <c r="Y11" i="18"/>
  <c r="Y10" i="18"/>
  <c r="Z12" i="18"/>
  <c r="Z10" i="18"/>
  <c r="Z11" i="18"/>
  <c r="R17" i="18"/>
  <c r="AA18" i="18"/>
  <c r="Y12" i="18"/>
  <c r="Q17" i="18"/>
  <c r="Z15" i="18"/>
  <c r="R11" i="18"/>
  <c r="AA10" i="18"/>
  <c r="AA14" i="18"/>
  <c r="Q11" i="18"/>
  <c r="Y17" i="18"/>
  <c r="Y18" i="18"/>
  <c r="Z18" i="18"/>
  <c r="Z17" i="18"/>
  <c r="N63" i="4"/>
  <c r="O63" i="4"/>
  <c r="M63" i="4"/>
  <c r="D14" i="20"/>
  <c r="D14" i="19"/>
  <c r="D11" i="27"/>
  <c r="E11" i="27"/>
  <c r="D12" i="27"/>
  <c r="E12" i="27"/>
  <c r="D12" i="29"/>
  <c r="E12" i="29"/>
  <c r="D13" i="29"/>
  <c r="E13" i="29"/>
  <c r="D9" i="20"/>
  <c r="D8" i="28"/>
  <c r="O50" i="4"/>
  <c r="D12" i="28"/>
  <c r="E12" i="28"/>
  <c r="D9" i="19"/>
  <c r="G9" i="19"/>
  <c r="D13" i="27"/>
  <c r="E13" i="27"/>
  <c r="D9" i="27"/>
  <c r="E9" i="27"/>
  <c r="M50" i="4"/>
  <c r="D8" i="27"/>
  <c r="D10" i="29"/>
  <c r="E10" i="29"/>
  <c r="N50" i="4"/>
  <c r="D8" i="29"/>
  <c r="D9" i="29"/>
  <c r="E9" i="29"/>
  <c r="D11" i="28"/>
  <c r="E11" i="28"/>
  <c r="D15" i="20"/>
  <c r="D13" i="28"/>
  <c r="E13" i="28"/>
  <c r="D14" i="28"/>
  <c r="E14" i="28"/>
  <c r="D15" i="26"/>
  <c r="D15" i="19"/>
  <c r="D14" i="27"/>
  <c r="E14" i="27"/>
  <c r="D10" i="27"/>
  <c r="E10" i="27"/>
  <c r="D11" i="29"/>
  <c r="E11" i="29"/>
  <c r="D14" i="29"/>
  <c r="E14" i="29"/>
  <c r="D16" i="28"/>
  <c r="E16" i="28"/>
  <c r="D15" i="28"/>
  <c r="E15" i="28"/>
  <c r="D9" i="28"/>
  <c r="E9" i="28"/>
  <c r="D10" i="28"/>
  <c r="E10" i="28"/>
  <c r="D14" i="26"/>
  <c r="D16" i="19"/>
  <c r="G16" i="19"/>
  <c r="D15" i="27"/>
  <c r="E15" i="27"/>
  <c r="D16" i="27"/>
  <c r="E16" i="27"/>
  <c r="D16" i="29"/>
  <c r="E16" i="29"/>
  <c r="D15" i="29"/>
  <c r="E15" i="29"/>
  <c r="N38" i="4"/>
  <c r="M38" i="4"/>
  <c r="O38" i="4"/>
  <c r="M51" i="4"/>
  <c r="O51" i="4"/>
  <c r="E8" i="29"/>
  <c r="E17" i="29"/>
  <c r="F2" i="29"/>
  <c r="D17" i="29"/>
  <c r="O9" i="4"/>
  <c r="G9" i="20"/>
  <c r="G9" i="21"/>
  <c r="G9" i="22"/>
  <c r="N51" i="4"/>
  <c r="E8" i="27"/>
  <c r="E17" i="27"/>
  <c r="F2" i="27"/>
  <c r="D17" i="27"/>
  <c r="E8" i="28"/>
  <c r="E17" i="28"/>
  <c r="F2" i="28"/>
  <c r="D17" i="28"/>
  <c r="N9" i="4"/>
  <c r="M9" i="4"/>
  <c r="M11" i="4"/>
  <c r="M64" i="4"/>
  <c r="O11" i="4"/>
  <c r="O64" i="4"/>
  <c r="N11" i="4"/>
  <c r="N64" i="4"/>
  <c r="D47" i="29"/>
  <c r="E47" i="29"/>
  <c r="N12" i="4"/>
  <c r="E2" i="28"/>
  <c r="E17" i="1"/>
  <c r="D48" i="28"/>
  <c r="E48" i="28"/>
  <c r="E2" i="27"/>
  <c r="E15" i="1"/>
  <c r="D48" i="27"/>
  <c r="E48" i="27"/>
  <c r="E2" i="29"/>
  <c r="E16" i="1"/>
  <c r="D48" i="29"/>
  <c r="E48" i="29"/>
  <c r="M19" i="18"/>
  <c r="M4" i="18"/>
  <c r="D47" i="27"/>
  <c r="E47" i="27"/>
  <c r="M12" i="4"/>
  <c r="D47" i="28"/>
  <c r="E47" i="28"/>
  <c r="O12" i="4"/>
  <c r="D50" i="28"/>
  <c r="N19" i="18"/>
  <c r="N4" i="18"/>
  <c r="D50" i="27"/>
  <c r="D50" i="29"/>
  <c r="O19" i="18"/>
  <c r="O4" i="18"/>
  <c r="E50" i="27"/>
  <c r="D49" i="27"/>
  <c r="E49" i="27"/>
  <c r="D51" i="28"/>
  <c r="E51" i="28"/>
  <c r="K17" i="1"/>
  <c r="L17" i="1"/>
  <c r="D49" i="29"/>
  <c r="E49" i="29"/>
  <c r="E50" i="29"/>
  <c r="E50" i="28"/>
  <c r="D49" i="28"/>
  <c r="E49" i="28"/>
  <c r="D51" i="27"/>
  <c r="E51" i="27"/>
  <c r="K15" i="1"/>
  <c r="L15" i="1"/>
  <c r="D51" i="29"/>
  <c r="E51" i="29"/>
  <c r="K16" i="1"/>
  <c r="L16" i="1"/>
  <c r="H25" i="22"/>
  <c r="H9" i="16"/>
  <c r="H34" i="16"/>
  <c r="G10" i="30"/>
  <c r="G35" i="30"/>
  <c r="G25" i="22"/>
  <c r="H28" i="19"/>
  <c r="D13" i="30"/>
  <c r="D38" i="30"/>
  <c r="G28" i="19"/>
  <c r="E12" i="16"/>
  <c r="E16" i="19"/>
  <c r="F11" i="30"/>
  <c r="F36" i="30"/>
  <c r="H26" i="21"/>
  <c r="G26" i="21"/>
  <c r="G10" i="16"/>
  <c r="G35" i="16"/>
  <c r="E14" i="21"/>
  <c r="G27" i="24"/>
  <c r="I12" i="30"/>
  <c r="I37" i="30"/>
  <c r="J11" i="16"/>
  <c r="J36" i="16"/>
  <c r="E15" i="24"/>
  <c r="H27" i="23"/>
  <c r="G27" i="23"/>
  <c r="I11" i="16"/>
  <c r="I36" i="16"/>
  <c r="H12" i="30"/>
  <c r="H37" i="30"/>
  <c r="E15" i="23"/>
  <c r="K11" i="16"/>
  <c r="K36" i="16"/>
  <c r="G27" i="25"/>
  <c r="J12" i="30"/>
  <c r="J37" i="30"/>
  <c r="E15" i="25"/>
  <c r="G21" i="26"/>
  <c r="L5" i="16"/>
  <c r="L30" i="16"/>
  <c r="H21" i="26"/>
  <c r="G23" i="19"/>
  <c r="D8" i="30"/>
  <c r="D33" i="30"/>
  <c r="E7" i="16"/>
  <c r="H23" i="19"/>
  <c r="I9" i="30"/>
  <c r="I34" i="30"/>
  <c r="G24" i="24"/>
  <c r="J8" i="16"/>
  <c r="J33" i="16"/>
  <c r="H24" i="24"/>
  <c r="H23" i="21"/>
  <c r="G7" i="16"/>
  <c r="G32" i="16"/>
  <c r="G23" i="21"/>
  <c r="F8" i="30"/>
  <c r="F33" i="30"/>
  <c r="H7" i="16"/>
  <c r="H32" i="16"/>
  <c r="G23" i="22"/>
  <c r="G8" i="30"/>
  <c r="G33" i="30"/>
  <c r="H23" i="22"/>
  <c r="G25" i="25"/>
  <c r="K9" i="16"/>
  <c r="K34" i="16"/>
  <c r="H25" i="25"/>
  <c r="J10" i="30"/>
  <c r="J35" i="30"/>
  <c r="J9" i="16"/>
  <c r="J34" i="16"/>
  <c r="H25" i="24"/>
  <c r="I10" i="30"/>
  <c r="I35" i="30"/>
  <c r="G25" i="24"/>
  <c r="I12" i="16"/>
  <c r="I37" i="16"/>
  <c r="G28" i="23"/>
  <c r="H13" i="30"/>
  <c r="H38" i="30"/>
  <c r="H28" i="23"/>
  <c r="G26" i="19"/>
  <c r="H26" i="19"/>
  <c r="D11" i="30"/>
  <c r="D36" i="30"/>
  <c r="E10" i="16"/>
  <c r="E14" i="19"/>
  <c r="H24" i="19"/>
  <c r="D9" i="30"/>
  <c r="D34" i="30"/>
  <c r="E8" i="16"/>
  <c r="G24" i="19"/>
  <c r="F4" i="16"/>
  <c r="G20" i="20"/>
  <c r="E5" i="30"/>
  <c r="H20" i="20"/>
  <c r="C17" i="20"/>
  <c r="L10" i="16"/>
  <c r="L35" i="16"/>
  <c r="G26" i="26"/>
  <c r="H26" i="26"/>
  <c r="E14" i="26"/>
  <c r="G22" i="20"/>
  <c r="H22" i="20"/>
  <c r="F6" i="16"/>
  <c r="F31" i="16"/>
  <c r="E7" i="30"/>
  <c r="E32" i="30"/>
  <c r="H24" i="26"/>
  <c r="L8" i="16"/>
  <c r="L33" i="16"/>
  <c r="G24" i="26"/>
  <c r="J4" i="16"/>
  <c r="C17" i="24"/>
  <c r="H20" i="24"/>
  <c r="I5" i="30"/>
  <c r="G20" i="24"/>
  <c r="D7" i="30"/>
  <c r="D32" i="30"/>
  <c r="H22" i="19"/>
  <c r="E6" i="16"/>
  <c r="G22" i="19"/>
  <c r="G22" i="23"/>
  <c r="I6" i="16"/>
  <c r="I31" i="16"/>
  <c r="H22" i="23"/>
  <c r="H7" i="30"/>
  <c r="H32" i="30"/>
  <c r="G8" i="16"/>
  <c r="G33" i="16"/>
  <c r="H24" i="21"/>
  <c r="G24" i="21"/>
  <c r="F9" i="30"/>
  <c r="F34" i="30"/>
  <c r="H27" i="22"/>
  <c r="H11" i="16"/>
  <c r="H36" i="16"/>
  <c r="G27" i="22"/>
  <c r="G12" i="30"/>
  <c r="G37" i="30"/>
  <c r="E15" i="22"/>
  <c r="H26" i="23"/>
  <c r="H11" i="30"/>
  <c r="H36" i="30"/>
  <c r="I10" i="16"/>
  <c r="I35" i="16"/>
  <c r="G26" i="23"/>
  <c r="E14" i="23"/>
  <c r="H28" i="25"/>
  <c r="G28" i="25"/>
  <c r="J13" i="30"/>
  <c r="J38" i="30"/>
  <c r="K12" i="16"/>
  <c r="K37" i="16"/>
  <c r="H28" i="24"/>
  <c r="G28" i="24"/>
  <c r="I13" i="30"/>
  <c r="I38" i="30"/>
  <c r="J12" i="16"/>
  <c r="J37" i="16"/>
  <c r="H21" i="21"/>
  <c r="F6" i="30"/>
  <c r="F31" i="30"/>
  <c r="G5" i="16"/>
  <c r="G30" i="16"/>
  <c r="G21" i="21"/>
  <c r="E9" i="21"/>
  <c r="G9" i="16"/>
  <c r="G34" i="16"/>
  <c r="F10" i="30"/>
  <c r="F35" i="30"/>
  <c r="G25" i="21"/>
  <c r="H25" i="21"/>
  <c r="F12" i="30"/>
  <c r="F37" i="30"/>
  <c r="H27" i="21"/>
  <c r="G11" i="16"/>
  <c r="G36" i="16"/>
  <c r="G27" i="21"/>
  <c r="E15" i="21"/>
  <c r="H21" i="24"/>
  <c r="I6" i="30"/>
  <c r="I31" i="30"/>
  <c r="J5" i="16"/>
  <c r="J30" i="16"/>
  <c r="G21" i="24"/>
  <c r="E9" i="24"/>
  <c r="H26" i="24"/>
  <c r="J10" i="16"/>
  <c r="J35" i="16"/>
  <c r="G26" i="24"/>
  <c r="I11" i="30"/>
  <c r="I36" i="30"/>
  <c r="E14" i="24"/>
  <c r="G21" i="22"/>
  <c r="G6" i="30"/>
  <c r="G31" i="30"/>
  <c r="H5" i="16"/>
  <c r="H30" i="16"/>
  <c r="H21" i="22"/>
  <c r="E9" i="22"/>
  <c r="H20" i="22"/>
  <c r="G5" i="30"/>
  <c r="C17" i="22"/>
  <c r="G20" i="22"/>
  <c r="H4" i="16"/>
  <c r="I4" i="16"/>
  <c r="C17" i="23"/>
  <c r="H5" i="30"/>
  <c r="H20" i="23"/>
  <c r="G20" i="23"/>
  <c r="G26" i="20"/>
  <c r="E11" i="30"/>
  <c r="E36" i="30"/>
  <c r="H26" i="20"/>
  <c r="F10" i="16"/>
  <c r="F35" i="16"/>
  <c r="E14" i="20"/>
  <c r="G21" i="20"/>
  <c r="F5" i="16"/>
  <c r="F30" i="16"/>
  <c r="E6" i="30"/>
  <c r="E31" i="30"/>
  <c r="H21" i="20"/>
  <c r="E9" i="20"/>
  <c r="G23" i="26"/>
  <c r="H23" i="26"/>
  <c r="L7" i="16"/>
  <c r="L32" i="16"/>
  <c r="C17" i="26"/>
  <c r="H20" i="26"/>
  <c r="L4" i="16"/>
  <c r="G20" i="26"/>
  <c r="E9" i="30"/>
  <c r="E34" i="30"/>
  <c r="H24" i="20"/>
  <c r="F8" i="16"/>
  <c r="F33" i="16"/>
  <c r="G24" i="20"/>
  <c r="G27" i="20"/>
  <c r="E12" i="30"/>
  <c r="E37" i="30"/>
  <c r="F11" i="16"/>
  <c r="F36" i="16"/>
  <c r="H27" i="20"/>
  <c r="E15" i="20"/>
  <c r="H9" i="30"/>
  <c r="H34" i="30"/>
  <c r="G24" i="23"/>
  <c r="I8" i="16"/>
  <c r="I33" i="16"/>
  <c r="H24" i="23"/>
  <c r="K10" i="16"/>
  <c r="K35" i="16"/>
  <c r="G26" i="25"/>
  <c r="H26" i="25"/>
  <c r="J11" i="30"/>
  <c r="J36" i="30"/>
  <c r="E14" i="25"/>
  <c r="G25" i="23"/>
  <c r="H10" i="30"/>
  <c r="H35" i="30"/>
  <c r="H25" i="23"/>
  <c r="I9" i="16"/>
  <c r="I34" i="16"/>
  <c r="G27" i="26"/>
  <c r="L11" i="16"/>
  <c r="L36" i="16"/>
  <c r="E15" i="26"/>
  <c r="H28" i="20"/>
  <c r="E13" i="30"/>
  <c r="E38" i="30"/>
  <c r="G28" i="20"/>
  <c r="F12" i="16"/>
  <c r="F37" i="16"/>
  <c r="G25" i="26"/>
  <c r="L9" i="16"/>
  <c r="L34" i="16"/>
  <c r="H25" i="26"/>
  <c r="G21" i="23"/>
  <c r="H6" i="30"/>
  <c r="H31" i="30"/>
  <c r="I5" i="16"/>
  <c r="I30" i="16"/>
  <c r="H21" i="23"/>
  <c r="H20" i="25"/>
  <c r="G20" i="25"/>
  <c r="K4" i="16"/>
  <c r="J5" i="30"/>
  <c r="C17" i="25"/>
  <c r="G21" i="19"/>
  <c r="E5" i="16"/>
  <c r="H21" i="19"/>
  <c r="D6" i="30"/>
  <c r="D31" i="30"/>
  <c r="E9" i="19"/>
  <c r="H6" i="16"/>
  <c r="H31" i="16"/>
  <c r="G7" i="30"/>
  <c r="G32" i="30"/>
  <c r="G22" i="22"/>
  <c r="H22" i="22"/>
  <c r="D12" i="30"/>
  <c r="D37" i="30"/>
  <c r="H27" i="19"/>
  <c r="G27" i="19"/>
  <c r="E11" i="16"/>
  <c r="E15" i="19"/>
  <c r="H8" i="16"/>
  <c r="H33" i="16"/>
  <c r="G9" i="30"/>
  <c r="G34" i="30"/>
  <c r="G24" i="22"/>
  <c r="H24" i="22"/>
  <c r="G25" i="20"/>
  <c r="H25" i="20"/>
  <c r="F9" i="16"/>
  <c r="F34" i="16"/>
  <c r="E10" i="30"/>
  <c r="E35" i="30"/>
  <c r="G28" i="26"/>
  <c r="H28" i="26"/>
  <c r="L12" i="16"/>
  <c r="L37" i="16"/>
  <c r="H20" i="21"/>
  <c r="G4" i="16"/>
  <c r="G20" i="21"/>
  <c r="C17" i="21"/>
  <c r="F5" i="30"/>
  <c r="G22" i="25"/>
  <c r="K6" i="16"/>
  <c r="K31" i="16"/>
  <c r="H22" i="25"/>
  <c r="J7" i="30"/>
  <c r="J32" i="30"/>
  <c r="G28" i="22"/>
  <c r="H12" i="16"/>
  <c r="H37" i="16"/>
  <c r="H28" i="22"/>
  <c r="G13" i="30"/>
  <c r="G38" i="30"/>
  <c r="I8" i="30"/>
  <c r="I33" i="30"/>
  <c r="G23" i="24"/>
  <c r="H23" i="24"/>
  <c r="J7" i="16"/>
  <c r="J32" i="16"/>
  <c r="E8" i="30"/>
  <c r="E33" i="30"/>
  <c r="G23" i="20"/>
  <c r="F7" i="16"/>
  <c r="F32" i="16"/>
  <c r="H23" i="20"/>
  <c r="D10" i="30"/>
  <c r="D35" i="30"/>
  <c r="G25" i="19"/>
  <c r="H25" i="19"/>
  <c r="E9" i="16"/>
  <c r="G6" i="16"/>
  <c r="G31" i="16"/>
  <c r="G22" i="21"/>
  <c r="H22" i="21"/>
  <c r="F7" i="30"/>
  <c r="F32" i="30"/>
  <c r="H20" i="19"/>
  <c r="D5" i="30"/>
  <c r="G20" i="19"/>
  <c r="E4" i="16"/>
  <c r="C17" i="19"/>
  <c r="G22" i="24"/>
  <c r="J6" i="16"/>
  <c r="J31" i="16"/>
  <c r="H22" i="24"/>
  <c r="I7" i="30"/>
  <c r="I32" i="30"/>
  <c r="F13" i="30"/>
  <c r="F38" i="30"/>
  <c r="H28" i="21"/>
  <c r="G28" i="21"/>
  <c r="G12" i="16"/>
  <c r="G37" i="16"/>
  <c r="H26" i="22"/>
  <c r="G11" i="30"/>
  <c r="G36" i="30"/>
  <c r="G26" i="22"/>
  <c r="H10" i="16"/>
  <c r="H35" i="16"/>
  <c r="E14" i="22"/>
  <c r="H22" i="26"/>
  <c r="L6" i="16"/>
  <c r="L31" i="16"/>
  <c r="G22" i="26"/>
  <c r="K7" i="16"/>
  <c r="K32" i="16"/>
  <c r="J8" i="30"/>
  <c r="J33" i="30"/>
  <c r="G23" i="25"/>
  <c r="H23" i="25"/>
  <c r="G23" i="23"/>
  <c r="H8" i="30"/>
  <c r="H33" i="30"/>
  <c r="H23" i="23"/>
  <c r="I7" i="16"/>
  <c r="I32" i="16"/>
  <c r="H24" i="25"/>
  <c r="K8" i="16"/>
  <c r="K33" i="16"/>
  <c r="J9" i="30"/>
  <c r="J34" i="30"/>
  <c r="G24" i="25"/>
  <c r="G21" i="25"/>
  <c r="J6" i="30"/>
  <c r="J31" i="30"/>
  <c r="K5" i="16"/>
  <c r="K30" i="16"/>
  <c r="H21" i="25"/>
  <c r="E9" i="25"/>
  <c r="E47" i="16"/>
  <c r="E34" i="16"/>
  <c r="G29" i="16"/>
  <c r="G13" i="16"/>
  <c r="G38" i="16"/>
  <c r="J29" i="16"/>
  <c r="J13" i="16"/>
  <c r="J38" i="16"/>
  <c r="F30" i="30"/>
  <c r="F14" i="30"/>
  <c r="F39" i="30"/>
  <c r="E49" i="16"/>
  <c r="E36" i="16"/>
  <c r="H30" i="30"/>
  <c r="H14" i="30"/>
  <c r="H39" i="30"/>
  <c r="G14" i="30"/>
  <c r="G39" i="30"/>
  <c r="G30" i="30"/>
  <c r="I14" i="30"/>
  <c r="I39" i="30"/>
  <c r="I30" i="30"/>
  <c r="C48" i="20"/>
  <c r="D2" i="20"/>
  <c r="H29" i="20"/>
  <c r="G29" i="20"/>
  <c r="C50" i="20"/>
  <c r="F29" i="16"/>
  <c r="F13" i="16"/>
  <c r="F38" i="16"/>
  <c r="E48" i="16"/>
  <c r="E35" i="16"/>
  <c r="E32" i="16"/>
  <c r="E45" i="16"/>
  <c r="K13" i="16"/>
  <c r="K38" i="16"/>
  <c r="K29" i="16"/>
  <c r="E46" i="23"/>
  <c r="I40" i="16"/>
  <c r="C47" i="23"/>
  <c r="C2" i="23"/>
  <c r="P11" i="1"/>
  <c r="D14" i="30"/>
  <c r="D39" i="30"/>
  <c r="D30" i="30"/>
  <c r="H29" i="21"/>
  <c r="C48" i="21"/>
  <c r="G29" i="21"/>
  <c r="C50" i="21"/>
  <c r="D2" i="21"/>
  <c r="E30" i="16"/>
  <c r="E43" i="16"/>
  <c r="D2" i="25"/>
  <c r="G29" i="25"/>
  <c r="C50" i="25"/>
  <c r="H29" i="25"/>
  <c r="C48" i="25"/>
  <c r="L29" i="16"/>
  <c r="L13" i="16"/>
  <c r="L38" i="16"/>
  <c r="D2" i="23"/>
  <c r="G29" i="23"/>
  <c r="C50" i="23"/>
  <c r="H29" i="23"/>
  <c r="C48" i="23"/>
  <c r="H13" i="16"/>
  <c r="H38" i="16"/>
  <c r="H29" i="16"/>
  <c r="E42" i="16"/>
  <c r="E41" i="4"/>
  <c r="E54" i="4"/>
  <c r="E10" i="18"/>
  <c r="E29" i="16"/>
  <c r="E13" i="16"/>
  <c r="C48" i="26"/>
  <c r="G35" i="26"/>
  <c r="H29" i="26"/>
  <c r="D2" i="26"/>
  <c r="G29" i="26"/>
  <c r="C50" i="26"/>
  <c r="C48" i="22"/>
  <c r="D2" i="22"/>
  <c r="G29" i="22"/>
  <c r="C50" i="22"/>
  <c r="H29" i="22"/>
  <c r="E46" i="16"/>
  <c r="E33" i="16"/>
  <c r="G29" i="19"/>
  <c r="C50" i="19"/>
  <c r="C47" i="19"/>
  <c r="D2" i="19"/>
  <c r="C48" i="19"/>
  <c r="H29" i="19"/>
  <c r="J14" i="30"/>
  <c r="J39" i="30"/>
  <c r="J30" i="30"/>
  <c r="I29" i="16"/>
  <c r="I13" i="16"/>
  <c r="I38" i="16"/>
  <c r="E44" i="16"/>
  <c r="E31" i="16"/>
  <c r="C48" i="24"/>
  <c r="C51" i="24"/>
  <c r="D2" i="24"/>
  <c r="G29" i="24"/>
  <c r="C50" i="24"/>
  <c r="H29" i="24"/>
  <c r="E14" i="30"/>
  <c r="E39" i="30"/>
  <c r="E30" i="30"/>
  <c r="E50" i="16"/>
  <c r="E37" i="16"/>
  <c r="S11" i="1"/>
  <c r="U11" i="1"/>
  <c r="R11" i="1"/>
  <c r="Q10" i="18"/>
  <c r="D8" i="19"/>
  <c r="E8" i="19"/>
  <c r="H2" i="24"/>
  <c r="D12" i="1"/>
  <c r="E43" i="4"/>
  <c r="E56" i="4"/>
  <c r="E12" i="18"/>
  <c r="E26" i="4"/>
  <c r="E27" i="4"/>
  <c r="C51" i="19"/>
  <c r="C53" i="26"/>
  <c r="C53" i="25"/>
  <c r="H2" i="21"/>
  <c r="D9" i="1"/>
  <c r="C51" i="23"/>
  <c r="C53" i="20"/>
  <c r="C53" i="19"/>
  <c r="E45" i="4"/>
  <c r="E58" i="4"/>
  <c r="E14" i="18"/>
  <c r="C53" i="22"/>
  <c r="D14" i="1"/>
  <c r="H2" i="26"/>
  <c r="H2" i="25"/>
  <c r="D13" i="1"/>
  <c r="C53" i="21"/>
  <c r="I50" i="16"/>
  <c r="I49" i="16"/>
  <c r="I48" i="16"/>
  <c r="I42" i="16"/>
  <c r="I41" i="4"/>
  <c r="I54" i="4"/>
  <c r="I10" i="18"/>
  <c r="I43" i="16"/>
  <c r="I46" i="16"/>
  <c r="I47" i="16"/>
  <c r="I44" i="16"/>
  <c r="I45" i="16"/>
  <c r="I51" i="16"/>
  <c r="C47" i="21"/>
  <c r="C51" i="21"/>
  <c r="D10" i="1"/>
  <c r="H2" i="22"/>
  <c r="C53" i="23"/>
  <c r="E44" i="4"/>
  <c r="E57" i="4"/>
  <c r="E13" i="18"/>
  <c r="H2" i="20"/>
  <c r="D8" i="1"/>
  <c r="E46" i="4"/>
  <c r="E59" i="4"/>
  <c r="E15" i="18"/>
  <c r="C53" i="24"/>
  <c r="D7" i="1"/>
  <c r="H2" i="19"/>
  <c r="G37" i="26"/>
  <c r="G40" i="26"/>
  <c r="G38" i="26"/>
  <c r="E51" i="16"/>
  <c r="E38" i="16"/>
  <c r="D11" i="1"/>
  <c r="H2" i="23"/>
  <c r="Q13" i="18"/>
  <c r="Q14" i="18"/>
  <c r="Q15" i="18"/>
  <c r="U10" i="18"/>
  <c r="Q12" i="18"/>
  <c r="E63" i="4"/>
  <c r="D8" i="23"/>
  <c r="E8" i="23"/>
  <c r="C2" i="22"/>
  <c r="P10" i="1"/>
  <c r="C47" i="22"/>
  <c r="C51" i="22"/>
  <c r="E46" i="22"/>
  <c r="H40" i="16"/>
  <c r="D13" i="19"/>
  <c r="H8" i="1"/>
  <c r="J8" i="1"/>
  <c r="J10" i="1"/>
  <c r="H10" i="1"/>
  <c r="G40" i="16"/>
  <c r="E46" i="21"/>
  <c r="C2" i="21"/>
  <c r="P9" i="1"/>
  <c r="I44" i="4"/>
  <c r="I57" i="4"/>
  <c r="I13" i="18"/>
  <c r="U13" i="18"/>
  <c r="I42" i="4"/>
  <c r="I55" i="4"/>
  <c r="I11" i="18"/>
  <c r="I26" i="4"/>
  <c r="I27" i="4"/>
  <c r="I49" i="4"/>
  <c r="I62" i="4"/>
  <c r="I18" i="18"/>
  <c r="D12" i="19"/>
  <c r="G33" i="26"/>
  <c r="G34" i="26"/>
  <c r="L40" i="16"/>
  <c r="C47" i="26"/>
  <c r="C51" i="26"/>
  <c r="E46" i="26"/>
  <c r="C2" i="26"/>
  <c r="P14" i="1"/>
  <c r="H9" i="1"/>
  <c r="J9" i="1"/>
  <c r="J12" i="1"/>
  <c r="H12" i="1"/>
  <c r="I43" i="4"/>
  <c r="I56" i="4"/>
  <c r="I12" i="18"/>
  <c r="J13" i="1"/>
  <c r="H13" i="1"/>
  <c r="H14" i="1"/>
  <c r="J14" i="1"/>
  <c r="J7" i="1"/>
  <c r="H7" i="1"/>
  <c r="C47" i="20"/>
  <c r="C51" i="20"/>
  <c r="C2" i="20"/>
  <c r="P8" i="1"/>
  <c r="F40" i="16"/>
  <c r="E46" i="20"/>
  <c r="D11" i="19"/>
  <c r="J40" i="16"/>
  <c r="C2" i="24"/>
  <c r="P12" i="1"/>
  <c r="E46" i="24"/>
  <c r="C47" i="24"/>
  <c r="I46" i="4"/>
  <c r="I59" i="4"/>
  <c r="I15" i="18"/>
  <c r="K40" i="16"/>
  <c r="C47" i="25"/>
  <c r="C51" i="25"/>
  <c r="E46" i="25"/>
  <c r="C2" i="25"/>
  <c r="P13" i="1"/>
  <c r="H11" i="1"/>
  <c r="J11" i="1"/>
  <c r="I45" i="4"/>
  <c r="I58" i="4"/>
  <c r="I14" i="18"/>
  <c r="D10" i="19"/>
  <c r="E50" i="4"/>
  <c r="E38" i="4"/>
  <c r="R12" i="1"/>
  <c r="S12" i="1"/>
  <c r="U12" i="1"/>
  <c r="R10" i="1"/>
  <c r="S10" i="1"/>
  <c r="U10" i="1"/>
  <c r="S13" i="1"/>
  <c r="U13" i="1"/>
  <c r="R13" i="1"/>
  <c r="R8" i="1"/>
  <c r="S8" i="1"/>
  <c r="U8" i="1"/>
  <c r="R14" i="1"/>
  <c r="S14" i="1"/>
  <c r="U14" i="1"/>
  <c r="S9" i="1"/>
  <c r="U9" i="1"/>
  <c r="R9" i="1"/>
  <c r="U14" i="18"/>
  <c r="U15" i="18"/>
  <c r="U11" i="18"/>
  <c r="U18" i="18"/>
  <c r="U12" i="18"/>
  <c r="I63" i="4"/>
  <c r="O11" i="1"/>
  <c r="E11" i="19"/>
  <c r="F48" i="16"/>
  <c r="F51" i="16"/>
  <c r="F45" i="16"/>
  <c r="F43" i="16"/>
  <c r="F47" i="16"/>
  <c r="F44" i="16"/>
  <c r="F50" i="16"/>
  <c r="F46" i="16"/>
  <c r="F49" i="16"/>
  <c r="F42" i="16"/>
  <c r="F41" i="4"/>
  <c r="F54" i="4"/>
  <c r="F10" i="18"/>
  <c r="O12" i="1"/>
  <c r="D11" i="23"/>
  <c r="O10" i="1"/>
  <c r="O8" i="1"/>
  <c r="H49" i="16"/>
  <c r="H45" i="16"/>
  <c r="H43" i="16"/>
  <c r="H48" i="16"/>
  <c r="H44" i="16"/>
  <c r="H46" i="16"/>
  <c r="H50" i="16"/>
  <c r="H42" i="16"/>
  <c r="H41" i="4"/>
  <c r="H54" i="4"/>
  <c r="H10" i="18"/>
  <c r="H47" i="16"/>
  <c r="H51" i="16"/>
  <c r="E10" i="19"/>
  <c r="D17" i="19"/>
  <c r="D13" i="23"/>
  <c r="O7" i="1"/>
  <c r="O14" i="1"/>
  <c r="D12" i="23"/>
  <c r="K51" i="16"/>
  <c r="K50" i="16"/>
  <c r="K49" i="16"/>
  <c r="K44" i="16"/>
  <c r="K45" i="16"/>
  <c r="K43" i="16"/>
  <c r="K42" i="16"/>
  <c r="K41" i="4"/>
  <c r="K54" i="4"/>
  <c r="K10" i="18"/>
  <c r="K47" i="16"/>
  <c r="K46" i="16"/>
  <c r="K48" i="16"/>
  <c r="J49" i="16"/>
  <c r="J45" i="16"/>
  <c r="J51" i="16"/>
  <c r="J46" i="16"/>
  <c r="J48" i="16"/>
  <c r="J47" i="16"/>
  <c r="J42" i="16"/>
  <c r="J41" i="4"/>
  <c r="J54" i="4"/>
  <c r="J10" i="18"/>
  <c r="J44" i="16"/>
  <c r="J50" i="16"/>
  <c r="J43" i="16"/>
  <c r="O13" i="1"/>
  <c r="O9" i="1"/>
  <c r="E12" i="19"/>
  <c r="I50" i="4"/>
  <c r="D9" i="23"/>
  <c r="G49" i="16"/>
  <c r="G44" i="16"/>
  <c r="G45" i="16"/>
  <c r="G50" i="16"/>
  <c r="G51" i="16"/>
  <c r="G43" i="16"/>
  <c r="G42" i="16"/>
  <c r="G41" i="4"/>
  <c r="G54" i="4"/>
  <c r="G10" i="18"/>
  <c r="G48" i="16"/>
  <c r="G46" i="16"/>
  <c r="G47" i="16"/>
  <c r="E9" i="4"/>
  <c r="D10" i="23"/>
  <c r="L51" i="16"/>
  <c r="L46" i="16"/>
  <c r="L45" i="16"/>
  <c r="L49" i="16"/>
  <c r="L48" i="16"/>
  <c r="L44" i="16"/>
  <c r="L47" i="16"/>
  <c r="L50" i="16"/>
  <c r="L42" i="16"/>
  <c r="L41" i="4"/>
  <c r="L54" i="4"/>
  <c r="L10" i="18"/>
  <c r="L43" i="16"/>
  <c r="D16" i="23"/>
  <c r="E13" i="19"/>
  <c r="S10" i="18"/>
  <c r="T10" i="18"/>
  <c r="V10" i="18"/>
  <c r="W10" i="18"/>
  <c r="R10" i="18"/>
  <c r="X10" i="18"/>
  <c r="I38" i="4"/>
  <c r="E11" i="4"/>
  <c r="E64" i="4"/>
  <c r="D50" i="19"/>
  <c r="E50" i="19"/>
  <c r="E51" i="4"/>
  <c r="D8" i="21"/>
  <c r="E8" i="21"/>
  <c r="D8" i="24"/>
  <c r="E8" i="24"/>
  <c r="D8" i="20"/>
  <c r="E8" i="20"/>
  <c r="D8" i="22"/>
  <c r="E8" i="22"/>
  <c r="D8" i="26"/>
  <c r="E8" i="26"/>
  <c r="D8" i="25"/>
  <c r="E8" i="25"/>
  <c r="G46" i="4"/>
  <c r="G59" i="4"/>
  <c r="G15" i="18"/>
  <c r="G43" i="4"/>
  <c r="G56" i="4"/>
  <c r="G12" i="18"/>
  <c r="G26" i="4"/>
  <c r="G27" i="4"/>
  <c r="K45" i="4"/>
  <c r="K58" i="4"/>
  <c r="K14" i="18"/>
  <c r="K44" i="4"/>
  <c r="K57" i="4"/>
  <c r="K13" i="18"/>
  <c r="W13" i="18"/>
  <c r="D44" i="4"/>
  <c r="D57" i="4"/>
  <c r="D13" i="18"/>
  <c r="E13" i="23"/>
  <c r="H45" i="4"/>
  <c r="H58" i="4"/>
  <c r="H14" i="18"/>
  <c r="H44" i="4"/>
  <c r="H57" i="4"/>
  <c r="H13" i="18"/>
  <c r="F49" i="4"/>
  <c r="F62" i="4"/>
  <c r="F18" i="18"/>
  <c r="F44" i="4"/>
  <c r="F57" i="4"/>
  <c r="F13" i="18"/>
  <c r="L49" i="4"/>
  <c r="L62" i="4"/>
  <c r="L18" i="18"/>
  <c r="D47" i="19"/>
  <c r="E47" i="19"/>
  <c r="E12" i="4"/>
  <c r="G45" i="4"/>
  <c r="G58" i="4"/>
  <c r="G14" i="18"/>
  <c r="J46" i="4"/>
  <c r="J59" i="4"/>
  <c r="J15" i="18"/>
  <c r="J44" i="4"/>
  <c r="J57" i="4"/>
  <c r="J13" i="18"/>
  <c r="V13" i="18"/>
  <c r="K46" i="4"/>
  <c r="K59" i="4"/>
  <c r="K15" i="18"/>
  <c r="K43" i="4"/>
  <c r="K56" i="4"/>
  <c r="K12" i="18"/>
  <c r="K26" i="4"/>
  <c r="K27" i="4"/>
  <c r="E12" i="23"/>
  <c r="D43" i="4"/>
  <c r="D56" i="4"/>
  <c r="D12" i="18"/>
  <c r="D26" i="4"/>
  <c r="D27" i="4"/>
  <c r="H46" i="4"/>
  <c r="H59" i="4"/>
  <c r="H15" i="18"/>
  <c r="H43" i="4"/>
  <c r="H56" i="4"/>
  <c r="H12" i="18"/>
  <c r="H26" i="4"/>
  <c r="H27" i="4"/>
  <c r="E11" i="23"/>
  <c r="F26" i="4"/>
  <c r="F27" i="4"/>
  <c r="F43" i="4"/>
  <c r="F56" i="4"/>
  <c r="F12" i="18"/>
  <c r="E16" i="23"/>
  <c r="L46" i="4"/>
  <c r="L59" i="4"/>
  <c r="L15" i="18"/>
  <c r="L44" i="4"/>
  <c r="L57" i="4"/>
  <c r="L13" i="18"/>
  <c r="X13" i="18"/>
  <c r="E10" i="23"/>
  <c r="G49" i="4"/>
  <c r="G62" i="4"/>
  <c r="G18" i="18"/>
  <c r="E9" i="23"/>
  <c r="D17" i="23"/>
  <c r="G9" i="23"/>
  <c r="J49" i="4"/>
  <c r="J62" i="4"/>
  <c r="J18" i="18"/>
  <c r="D45" i="4"/>
  <c r="D58" i="4"/>
  <c r="D14" i="18"/>
  <c r="E2" i="19"/>
  <c r="E7" i="1"/>
  <c r="F7" i="1"/>
  <c r="D48" i="19"/>
  <c r="E48" i="19"/>
  <c r="F46" i="4"/>
  <c r="F59" i="4"/>
  <c r="F15" i="18"/>
  <c r="L26" i="4"/>
  <c r="L27" i="4"/>
  <c r="L42" i="4"/>
  <c r="L55" i="4"/>
  <c r="L11" i="18"/>
  <c r="L43" i="4"/>
  <c r="L56" i="4"/>
  <c r="L12" i="18"/>
  <c r="L45" i="4"/>
  <c r="L58" i="4"/>
  <c r="L14" i="18"/>
  <c r="G44" i="4"/>
  <c r="G57" i="4"/>
  <c r="G13" i="18"/>
  <c r="I9" i="4"/>
  <c r="J43" i="4"/>
  <c r="J56" i="4"/>
  <c r="J12" i="18"/>
  <c r="J26" i="4"/>
  <c r="J27" i="4"/>
  <c r="J45" i="4"/>
  <c r="J58" i="4"/>
  <c r="J14" i="18"/>
  <c r="K49" i="4"/>
  <c r="K62" i="4"/>
  <c r="K18" i="18"/>
  <c r="D46" i="4"/>
  <c r="D59" i="4"/>
  <c r="D15" i="18"/>
  <c r="E17" i="19"/>
  <c r="F2" i="19"/>
  <c r="H49" i="4"/>
  <c r="H62" i="4"/>
  <c r="H18" i="18"/>
  <c r="F45" i="4"/>
  <c r="F58" i="4"/>
  <c r="F14" i="18"/>
  <c r="E19" i="18"/>
  <c r="E4" i="18"/>
  <c r="G40" i="18"/>
  <c r="F40" i="18"/>
  <c r="E40" i="18"/>
  <c r="D40" i="18"/>
  <c r="S13" i="18"/>
  <c r="R13" i="18"/>
  <c r="E47" i="18"/>
  <c r="D47" i="18"/>
  <c r="T13" i="18"/>
  <c r="P13" i="18"/>
  <c r="E42" i="18"/>
  <c r="X12" i="18"/>
  <c r="V18" i="18"/>
  <c r="T15" i="18"/>
  <c r="V14" i="18"/>
  <c r="X11" i="18"/>
  <c r="K40" i="18"/>
  <c r="J40" i="18"/>
  <c r="I40" i="18"/>
  <c r="H40" i="18"/>
  <c r="W12" i="18"/>
  <c r="S14" i="18"/>
  <c r="X18" i="18"/>
  <c r="T14" i="18"/>
  <c r="S12" i="18"/>
  <c r="P14" i="18"/>
  <c r="E43" i="18"/>
  <c r="V15" i="18"/>
  <c r="R15" i="18"/>
  <c r="X15" i="18"/>
  <c r="R14" i="18"/>
  <c r="P15" i="18"/>
  <c r="S18" i="18"/>
  <c r="P12" i="18"/>
  <c r="E41" i="18"/>
  <c r="W15" i="18"/>
  <c r="S15" i="18"/>
  <c r="W18" i="18"/>
  <c r="T18" i="18"/>
  <c r="V12" i="18"/>
  <c r="X14" i="18"/>
  <c r="R12" i="18"/>
  <c r="T12" i="18"/>
  <c r="R18" i="18"/>
  <c r="F47" i="18"/>
  <c r="W14" i="18"/>
  <c r="F63" i="4"/>
  <c r="H63" i="4"/>
  <c r="P55" i="4"/>
  <c r="K63" i="4"/>
  <c r="P56" i="4"/>
  <c r="L63" i="4"/>
  <c r="P62" i="4"/>
  <c r="P58" i="4"/>
  <c r="P59" i="4"/>
  <c r="G63" i="4"/>
  <c r="P57" i="4"/>
  <c r="J63" i="4"/>
  <c r="I11" i="4"/>
  <c r="I64" i="4"/>
  <c r="D49" i="19"/>
  <c r="E49" i="19"/>
  <c r="D50" i="23"/>
  <c r="E50" i="23"/>
  <c r="I51" i="4"/>
  <c r="A17" i="18"/>
  <c r="A16" i="18"/>
  <c r="A10" i="18"/>
  <c r="D12" i="20"/>
  <c r="D10" i="26"/>
  <c r="G9" i="24"/>
  <c r="D12" i="21"/>
  <c r="D11" i="22"/>
  <c r="D10" i="21"/>
  <c r="G50" i="4"/>
  <c r="D16" i="25"/>
  <c r="D10" i="24"/>
  <c r="J50" i="4"/>
  <c r="D47" i="23"/>
  <c r="E47" i="23"/>
  <c r="I12" i="4"/>
  <c r="D12" i="26"/>
  <c r="D9" i="26"/>
  <c r="L50" i="4"/>
  <c r="P42" i="4"/>
  <c r="P30" i="4"/>
  <c r="D48" i="23"/>
  <c r="E48" i="23"/>
  <c r="E2" i="23"/>
  <c r="E11" i="1"/>
  <c r="F11" i="1"/>
  <c r="D16" i="21"/>
  <c r="D11" i="26"/>
  <c r="D10" i="22"/>
  <c r="H50" i="4"/>
  <c r="D12" i="25"/>
  <c r="D16" i="22"/>
  <c r="D12" i="24"/>
  <c r="D13" i="20"/>
  <c r="E17" i="23"/>
  <c r="F2" i="23"/>
  <c r="D10" i="25"/>
  <c r="K50" i="4"/>
  <c r="D11" i="24"/>
  <c r="D51" i="19"/>
  <c r="E51" i="19"/>
  <c r="K7" i="1"/>
  <c r="L7" i="1"/>
  <c r="D51" i="3"/>
  <c r="D16" i="26"/>
  <c r="D11" i="20"/>
  <c r="D12" i="22"/>
  <c r="D11" i="3"/>
  <c r="P44" i="4"/>
  <c r="D13" i="21"/>
  <c r="P46" i="4"/>
  <c r="D13" i="3"/>
  <c r="D11" i="21"/>
  <c r="P45" i="4"/>
  <c r="D12" i="3"/>
  <c r="D16" i="24"/>
  <c r="D13" i="26"/>
  <c r="F50" i="4"/>
  <c r="D10" i="20"/>
  <c r="D13" i="22"/>
  <c r="D10" i="3"/>
  <c r="P43" i="4"/>
  <c r="D13" i="25"/>
  <c r="D13" i="24"/>
  <c r="I19" i="18"/>
  <c r="I4" i="18"/>
  <c r="D16" i="20"/>
  <c r="P49" i="4"/>
  <c r="D11" i="25"/>
  <c r="D41" i="18"/>
  <c r="G41" i="18"/>
  <c r="G44" i="18"/>
  <c r="F41" i="18"/>
  <c r="G47" i="18"/>
  <c r="J42" i="18"/>
  <c r="F44" i="18"/>
  <c r="F43" i="18"/>
  <c r="I42" i="18"/>
  <c r="G42" i="18"/>
  <c r="D42" i="18"/>
  <c r="F42" i="18"/>
  <c r="D43" i="18"/>
  <c r="D44" i="18"/>
  <c r="E44" i="18"/>
  <c r="G43" i="18"/>
  <c r="H42" i="18"/>
  <c r="K38" i="4"/>
  <c r="I41" i="18"/>
  <c r="P31" i="4"/>
  <c r="F38" i="4"/>
  <c r="H43" i="18"/>
  <c r="I44" i="18"/>
  <c r="J43" i="18"/>
  <c r="H41" i="18"/>
  <c r="O47" i="18"/>
  <c r="N47" i="18"/>
  <c r="L47" i="18"/>
  <c r="M47" i="18"/>
  <c r="I47" i="18"/>
  <c r="J47" i="18"/>
  <c r="L40" i="18"/>
  <c r="M40" i="18"/>
  <c r="N40" i="18"/>
  <c r="O40" i="18"/>
  <c r="K43" i="18"/>
  <c r="O41" i="18"/>
  <c r="N41" i="18"/>
  <c r="M41" i="18"/>
  <c r="L41" i="18"/>
  <c r="O44" i="18"/>
  <c r="M44" i="18"/>
  <c r="N44" i="18"/>
  <c r="L44" i="18"/>
  <c r="K44" i="18"/>
  <c r="K47" i="18"/>
  <c r="J41" i="18"/>
  <c r="K41" i="18"/>
  <c r="J44" i="18"/>
  <c r="H44" i="18"/>
  <c r="O43" i="18"/>
  <c r="M43" i="18"/>
  <c r="N43" i="18"/>
  <c r="L43" i="18"/>
  <c r="D25" i="18"/>
  <c r="C35" i="3"/>
  <c r="E35" i="3"/>
  <c r="I43" i="18"/>
  <c r="H47" i="18"/>
  <c r="M42" i="18"/>
  <c r="O42" i="18"/>
  <c r="N42" i="18"/>
  <c r="K42" i="18"/>
  <c r="L42" i="18"/>
  <c r="G38" i="4"/>
  <c r="H38" i="4"/>
  <c r="P37" i="4"/>
  <c r="J38" i="4"/>
  <c r="P34" i="4"/>
  <c r="L38" i="4"/>
  <c r="P32" i="4"/>
  <c r="P33" i="4"/>
  <c r="E25" i="18"/>
  <c r="C35" i="19"/>
  <c r="E35" i="19"/>
  <c r="E13" i="25"/>
  <c r="D9" i="4"/>
  <c r="F51" i="4"/>
  <c r="E13" i="26"/>
  <c r="A14" i="18"/>
  <c r="E16" i="26"/>
  <c r="E11" i="24"/>
  <c r="E12" i="24"/>
  <c r="E16" i="22"/>
  <c r="H9" i="4"/>
  <c r="J51" i="4"/>
  <c r="E16" i="25"/>
  <c r="E10" i="26"/>
  <c r="E11" i="25"/>
  <c r="E16" i="20"/>
  <c r="G16" i="20"/>
  <c r="A18" i="18"/>
  <c r="G25" i="18"/>
  <c r="C35" i="21"/>
  <c r="E35" i="21"/>
  <c r="E13" i="24"/>
  <c r="G10" i="3"/>
  <c r="E10" i="20"/>
  <c r="D17" i="20"/>
  <c r="C55" i="18"/>
  <c r="P21" i="4"/>
  <c r="G13" i="3"/>
  <c r="P20" i="4"/>
  <c r="C54" i="18"/>
  <c r="E12" i="22"/>
  <c r="E13" i="20"/>
  <c r="L9" i="4"/>
  <c r="E12" i="26"/>
  <c r="J9" i="4"/>
  <c r="E10" i="21"/>
  <c r="D17" i="21"/>
  <c r="E12" i="21"/>
  <c r="F25" i="18"/>
  <c r="C35" i="20"/>
  <c r="E35" i="20"/>
  <c r="A12" i="18"/>
  <c r="F9" i="4"/>
  <c r="E11" i="21"/>
  <c r="A15" i="18"/>
  <c r="G11" i="3"/>
  <c r="E11" i="20"/>
  <c r="D49" i="23"/>
  <c r="E49" i="23"/>
  <c r="K9" i="4"/>
  <c r="E10" i="22"/>
  <c r="D17" i="22"/>
  <c r="E16" i="21"/>
  <c r="E9" i="26"/>
  <c r="D17" i="26"/>
  <c r="D51" i="23"/>
  <c r="E51" i="23"/>
  <c r="K11" i="1"/>
  <c r="L11" i="1"/>
  <c r="E10" i="24"/>
  <c r="D17" i="24"/>
  <c r="C59" i="18"/>
  <c r="P25" i="4"/>
  <c r="C53" i="18"/>
  <c r="P19" i="4"/>
  <c r="E13" i="22"/>
  <c r="E16" i="24"/>
  <c r="G12" i="3"/>
  <c r="P22" i="4"/>
  <c r="C56" i="18"/>
  <c r="E13" i="21"/>
  <c r="A13" i="18"/>
  <c r="E10" i="25"/>
  <c r="D17" i="25"/>
  <c r="E12" i="25"/>
  <c r="E11" i="26"/>
  <c r="P18" i="4"/>
  <c r="C52" i="18"/>
  <c r="A11" i="18"/>
  <c r="G9" i="4"/>
  <c r="E11" i="22"/>
  <c r="G9" i="25"/>
  <c r="E12" i="20"/>
  <c r="P9" i="4"/>
  <c r="P8" i="4"/>
  <c r="N32" i="18"/>
  <c r="C42" i="29"/>
  <c r="E42" i="29"/>
  <c r="M25" i="18"/>
  <c r="C35" i="27"/>
  <c r="E35" i="27"/>
  <c r="M32" i="18"/>
  <c r="C42" i="27"/>
  <c r="E42" i="27"/>
  <c r="O25" i="18"/>
  <c r="C35" i="28"/>
  <c r="E35" i="28"/>
  <c r="N25" i="18"/>
  <c r="C35" i="29"/>
  <c r="E35" i="29"/>
  <c r="M27" i="18"/>
  <c r="C37" i="27"/>
  <c r="E37" i="27"/>
  <c r="F11" i="4"/>
  <c r="F64" i="4"/>
  <c r="K11" i="4"/>
  <c r="K64" i="4"/>
  <c r="J11" i="4"/>
  <c r="J64" i="4"/>
  <c r="L11" i="4"/>
  <c r="L64" i="4"/>
  <c r="H11" i="4"/>
  <c r="H64" i="4"/>
  <c r="D50" i="25"/>
  <c r="E50" i="25"/>
  <c r="D50" i="24"/>
  <c r="E50" i="24"/>
  <c r="D50" i="20"/>
  <c r="E50" i="20"/>
  <c r="D50" i="26"/>
  <c r="E50" i="26"/>
  <c r="D50" i="22"/>
  <c r="E50" i="22"/>
  <c r="G16" i="21"/>
  <c r="G16" i="22"/>
  <c r="K51" i="4"/>
  <c r="E17" i="24"/>
  <c r="F2" i="24"/>
  <c r="E17" i="25"/>
  <c r="F2" i="25"/>
  <c r="D47" i="21"/>
  <c r="E47" i="21"/>
  <c r="J32" i="18"/>
  <c r="C42" i="24"/>
  <c r="E42" i="24"/>
  <c r="L19" i="18"/>
  <c r="L4" i="18"/>
  <c r="AB11" i="18"/>
  <c r="D48" i="25"/>
  <c r="E48" i="25"/>
  <c r="E2" i="25"/>
  <c r="E13" i="1"/>
  <c r="F13" i="1"/>
  <c r="AB13" i="18"/>
  <c r="D54" i="18"/>
  <c r="E54" i="18"/>
  <c r="J29" i="18"/>
  <c r="C39" i="24"/>
  <c r="E39" i="24"/>
  <c r="D48" i="24"/>
  <c r="E48" i="24"/>
  <c r="E2" i="24"/>
  <c r="E12" i="1"/>
  <c r="F12" i="1"/>
  <c r="G9" i="26"/>
  <c r="H32" i="18"/>
  <c r="C42" i="22"/>
  <c r="E42" i="22"/>
  <c r="D47" i="20"/>
  <c r="E47" i="20"/>
  <c r="F12" i="4"/>
  <c r="D11" i="4"/>
  <c r="E2" i="21"/>
  <c r="E9" i="1"/>
  <c r="F9" i="1"/>
  <c r="D48" i="21"/>
  <c r="E48" i="21"/>
  <c r="E17" i="20"/>
  <c r="F2" i="20"/>
  <c r="AB18" i="18"/>
  <c r="D59" i="18"/>
  <c r="E59" i="18"/>
  <c r="D47" i="22"/>
  <c r="E47" i="22"/>
  <c r="H12" i="4"/>
  <c r="I28" i="18"/>
  <c r="C38" i="23"/>
  <c r="E38" i="23"/>
  <c r="H28" i="18"/>
  <c r="C38" i="22"/>
  <c r="E38" i="22"/>
  <c r="G12" i="19"/>
  <c r="D28" i="18"/>
  <c r="C38" i="3"/>
  <c r="D48" i="26"/>
  <c r="E48" i="26"/>
  <c r="E2" i="26"/>
  <c r="E14" i="1"/>
  <c r="F14" i="1"/>
  <c r="D29" i="18"/>
  <c r="C39" i="3"/>
  <c r="E39" i="3"/>
  <c r="D47" i="25"/>
  <c r="E47" i="25"/>
  <c r="K12" i="4"/>
  <c r="AB15" i="18"/>
  <c r="D56" i="18"/>
  <c r="E56" i="18"/>
  <c r="I32" i="18"/>
  <c r="C42" i="23"/>
  <c r="E42" i="23"/>
  <c r="G29" i="18"/>
  <c r="C39" i="21"/>
  <c r="E39" i="21"/>
  <c r="E17" i="21"/>
  <c r="F2" i="21"/>
  <c r="L51" i="4"/>
  <c r="J27" i="18"/>
  <c r="C37" i="24"/>
  <c r="E37" i="24"/>
  <c r="G11" i="4"/>
  <c r="G64" i="4"/>
  <c r="L27" i="18"/>
  <c r="C37" i="26"/>
  <c r="E37" i="26"/>
  <c r="K27" i="18"/>
  <c r="C37" i="25"/>
  <c r="E37" i="25"/>
  <c r="AB14" i="18"/>
  <c r="D55" i="18"/>
  <c r="E55" i="18"/>
  <c r="D47" i="3"/>
  <c r="D27" i="18"/>
  <c r="C37" i="3"/>
  <c r="E37" i="3"/>
  <c r="H27" i="18"/>
  <c r="C37" i="22"/>
  <c r="E37" i="22"/>
  <c r="F27" i="18"/>
  <c r="C37" i="20"/>
  <c r="E37" i="20"/>
  <c r="E27" i="18"/>
  <c r="C37" i="19"/>
  <c r="E37" i="19"/>
  <c r="K29" i="18"/>
  <c r="C39" i="25"/>
  <c r="E39" i="25"/>
  <c r="E28" i="18"/>
  <c r="C38" i="19"/>
  <c r="E38" i="19"/>
  <c r="G27" i="18"/>
  <c r="C37" i="21"/>
  <c r="E37" i="21"/>
  <c r="E17" i="26"/>
  <c r="F2" i="26"/>
  <c r="D48" i="22"/>
  <c r="E48" i="22"/>
  <c r="E2" i="22"/>
  <c r="E10" i="1"/>
  <c r="F10" i="1"/>
  <c r="E29" i="18"/>
  <c r="C39" i="19"/>
  <c r="E39" i="19"/>
  <c r="G11" i="19"/>
  <c r="I29" i="18"/>
  <c r="C39" i="23"/>
  <c r="E39" i="23"/>
  <c r="D47" i="24"/>
  <c r="E47" i="24"/>
  <c r="J12" i="4"/>
  <c r="L12" i="4"/>
  <c r="D47" i="26"/>
  <c r="E47" i="26"/>
  <c r="H19" i="18"/>
  <c r="H4" i="18"/>
  <c r="K19" i="18"/>
  <c r="K4" i="18"/>
  <c r="K26" i="18"/>
  <c r="C36" i="25"/>
  <c r="E36" i="25"/>
  <c r="G13" i="19"/>
  <c r="G19" i="18"/>
  <c r="G4" i="18"/>
  <c r="J19" i="18"/>
  <c r="J4" i="18"/>
  <c r="F19" i="18"/>
  <c r="F4" i="18"/>
  <c r="G32" i="18"/>
  <c r="C42" i="21"/>
  <c r="E42" i="21"/>
  <c r="I27" i="18"/>
  <c r="C37" i="23"/>
  <c r="E37" i="23"/>
  <c r="H29" i="18"/>
  <c r="C39" i="22"/>
  <c r="E39" i="22"/>
  <c r="E17" i="22"/>
  <c r="F2" i="22"/>
  <c r="F29" i="18"/>
  <c r="C39" i="20"/>
  <c r="E39" i="20"/>
  <c r="AB12" i="18"/>
  <c r="D53" i="18"/>
  <c r="L32" i="18"/>
  <c r="C42" i="26"/>
  <c r="E42" i="26"/>
  <c r="K32" i="18"/>
  <c r="C42" i="25"/>
  <c r="E42" i="25"/>
  <c r="E2" i="20"/>
  <c r="E8" i="1"/>
  <c r="F8" i="1"/>
  <c r="D48" i="20"/>
  <c r="E48" i="20"/>
  <c r="G10" i="19"/>
  <c r="F28" i="18"/>
  <c r="C38" i="20"/>
  <c r="E38" i="20"/>
  <c r="H51" i="4"/>
  <c r="G28" i="18"/>
  <c r="C38" i="21"/>
  <c r="E38" i="21"/>
  <c r="P11" i="4"/>
  <c r="D12" i="4"/>
  <c r="K6" i="1"/>
  <c r="F54" i="18"/>
  <c r="I26" i="18"/>
  <c r="C36" i="23"/>
  <c r="E36" i="23"/>
  <c r="D49" i="24"/>
  <c r="E49" i="24"/>
  <c r="D49" i="25"/>
  <c r="E49" i="25"/>
  <c r="D49" i="26"/>
  <c r="E49" i="26"/>
  <c r="G10" i="20"/>
  <c r="J26" i="18"/>
  <c r="C36" i="24"/>
  <c r="E36" i="24"/>
  <c r="D32" i="18"/>
  <c r="C42" i="3"/>
  <c r="E42" i="3"/>
  <c r="G59" i="18"/>
  <c r="H59" i="18"/>
  <c r="D52" i="18"/>
  <c r="K25" i="18"/>
  <c r="C35" i="25"/>
  <c r="E35" i="25"/>
  <c r="L25" i="18"/>
  <c r="C35" i="26"/>
  <c r="E35" i="26"/>
  <c r="F53" i="18"/>
  <c r="E53" i="18"/>
  <c r="D50" i="21"/>
  <c r="G51" i="4"/>
  <c r="O32" i="18"/>
  <c r="C42" i="28"/>
  <c r="E42" i="28"/>
  <c r="D51" i="20"/>
  <c r="E51" i="20"/>
  <c r="K8" i="1"/>
  <c r="L8" i="1"/>
  <c r="G9" i="27"/>
  <c r="F56" i="18"/>
  <c r="J25" i="18"/>
  <c r="C35" i="24"/>
  <c r="E35" i="24"/>
  <c r="G12" i="4"/>
  <c r="E26" i="18"/>
  <c r="C36" i="19"/>
  <c r="E36" i="19"/>
  <c r="G13" i="20"/>
  <c r="K14" i="1"/>
  <c r="L14" i="1"/>
  <c r="D51" i="26"/>
  <c r="E51" i="26"/>
  <c r="G11" i="20"/>
  <c r="D49" i="20"/>
  <c r="E49" i="20"/>
  <c r="K10" i="1"/>
  <c r="L10" i="1"/>
  <c r="D51" i="22"/>
  <c r="E51" i="22"/>
  <c r="F59" i="18"/>
  <c r="I25" i="18"/>
  <c r="C35" i="23"/>
  <c r="E35" i="23"/>
  <c r="H25" i="18"/>
  <c r="C35" i="22"/>
  <c r="E35" i="22"/>
  <c r="G52" i="18"/>
  <c r="G16" i="23"/>
  <c r="D26" i="18"/>
  <c r="C36" i="3"/>
  <c r="E36" i="3"/>
  <c r="H26" i="18"/>
  <c r="C36" i="22"/>
  <c r="E36" i="22"/>
  <c r="G26" i="18"/>
  <c r="C36" i="21"/>
  <c r="E36" i="21"/>
  <c r="F26" i="18"/>
  <c r="C36" i="20"/>
  <c r="E36" i="20"/>
  <c r="K12" i="1"/>
  <c r="L12" i="1"/>
  <c r="D51" i="24"/>
  <c r="E51" i="24"/>
  <c r="D49" i="22"/>
  <c r="E49" i="22"/>
  <c r="D51" i="25"/>
  <c r="E51" i="25"/>
  <c r="K13" i="1"/>
  <c r="L13" i="1"/>
  <c r="G12" i="20"/>
  <c r="F32" i="18"/>
  <c r="C42" i="20"/>
  <c r="E42" i="20"/>
  <c r="E32" i="18"/>
  <c r="C42" i="19"/>
  <c r="E42" i="19"/>
  <c r="F55" i="18"/>
  <c r="D50" i="3"/>
  <c r="P12" i="4"/>
  <c r="H52" i="18"/>
  <c r="I59" i="18"/>
  <c r="G12" i="21"/>
  <c r="N27" i="18"/>
  <c r="C37" i="29"/>
  <c r="E37" i="29"/>
  <c r="G54" i="18"/>
  <c r="O26" i="18"/>
  <c r="C36" i="28"/>
  <c r="E36" i="28"/>
  <c r="G9" i="29"/>
  <c r="M28" i="18"/>
  <c r="C38" i="27"/>
  <c r="E38" i="27"/>
  <c r="E52" i="18"/>
  <c r="F52" i="18"/>
  <c r="I52" i="18"/>
  <c r="L29" i="18"/>
  <c r="C39" i="26"/>
  <c r="E39" i="26"/>
  <c r="G56" i="18"/>
  <c r="H56" i="18"/>
  <c r="L26" i="18"/>
  <c r="C36" i="26"/>
  <c r="E36" i="26"/>
  <c r="D51" i="21"/>
  <c r="E51" i="21"/>
  <c r="K9" i="1"/>
  <c r="L9" i="1"/>
  <c r="D49" i="21"/>
  <c r="E49" i="21"/>
  <c r="E50" i="21"/>
  <c r="O28" i="18"/>
  <c r="C38" i="28"/>
  <c r="E38" i="28"/>
  <c r="N29" i="18"/>
  <c r="C39" i="29"/>
  <c r="E39" i="29"/>
  <c r="G10" i="21"/>
  <c r="G16" i="24"/>
  <c r="N26" i="18"/>
  <c r="C36" i="29"/>
  <c r="E36" i="29"/>
  <c r="G13" i="21"/>
  <c r="J28" i="18"/>
  <c r="C38" i="24"/>
  <c r="E38" i="24"/>
  <c r="G55" i="18"/>
  <c r="H55" i="18"/>
  <c r="N28" i="18"/>
  <c r="C38" i="29"/>
  <c r="E38" i="29"/>
  <c r="AB32" i="18"/>
  <c r="AB47" i="18"/>
  <c r="O29" i="18"/>
  <c r="C39" i="28"/>
  <c r="E39" i="28"/>
  <c r="O27" i="18"/>
  <c r="C37" i="28"/>
  <c r="E37" i="28"/>
  <c r="G53" i="18"/>
  <c r="H53" i="18"/>
  <c r="M26" i="18"/>
  <c r="C36" i="27"/>
  <c r="E36" i="27"/>
  <c r="AB25" i="18"/>
  <c r="G11" i="21"/>
  <c r="K28" i="18"/>
  <c r="C38" i="25"/>
  <c r="E38" i="25"/>
  <c r="L28" i="18"/>
  <c r="C38" i="26"/>
  <c r="E38" i="26"/>
  <c r="M29" i="18"/>
  <c r="C39" i="27"/>
  <c r="E39" i="27"/>
  <c r="I53" i="18"/>
  <c r="AB26" i="18"/>
  <c r="AB41" i="18"/>
  <c r="I56" i="18"/>
  <c r="G16" i="25"/>
  <c r="H54" i="18"/>
  <c r="I54" i="18"/>
  <c r="G11" i="22"/>
  <c r="AB28" i="18"/>
  <c r="AB43" i="18"/>
  <c r="G13" i="22"/>
  <c r="G10" i="22"/>
  <c r="AB27" i="18"/>
  <c r="AB42" i="18"/>
  <c r="I55" i="18"/>
  <c r="AB40" i="18"/>
  <c r="AB29" i="18"/>
  <c r="AB44" i="18"/>
  <c r="G9" i="28"/>
  <c r="G12" i="22"/>
  <c r="G12" i="23"/>
  <c r="G13" i="23"/>
  <c r="G11" i="23"/>
  <c r="G16" i="26"/>
  <c r="G10" i="23"/>
  <c r="G16" i="27"/>
  <c r="G13" i="24"/>
  <c r="G10" i="24"/>
  <c r="G11" i="24"/>
  <c r="G12" i="24"/>
  <c r="G13" i="25"/>
  <c r="G12" i="25"/>
  <c r="G11" i="25"/>
  <c r="G16" i="29"/>
  <c r="G10" i="25"/>
  <c r="G16" i="28"/>
  <c r="G12" i="26"/>
  <c r="G11" i="26"/>
  <c r="G10" i="26"/>
  <c r="G13" i="26"/>
  <c r="G10" i="27"/>
  <c r="G12" i="27"/>
  <c r="G13" i="27"/>
  <c r="G11" i="27"/>
  <c r="G11" i="29"/>
  <c r="G13" i="29"/>
  <c r="G10" i="29"/>
  <c r="G12" i="29"/>
  <c r="G12" i="28"/>
  <c r="G13" i="28"/>
  <c r="G10" i="28"/>
  <c r="G11" i="28"/>
  <c r="H26" i="3"/>
  <c r="Y19" i="1"/>
  <c r="X16" i="1"/>
  <c r="X17" i="1"/>
  <c r="X7" i="1"/>
  <c r="X9" i="1"/>
  <c r="X14" i="1"/>
  <c r="X11" i="1"/>
  <c r="X10" i="1"/>
  <c r="X13" i="1"/>
  <c r="V19" i="1"/>
  <c r="X8" i="1"/>
  <c r="X12" i="1"/>
  <c r="Q12" i="4"/>
  <c r="Q10" i="4"/>
  <c r="X6" i="1"/>
  <c r="W19" i="1"/>
  <c r="X19" i="1"/>
  <c r="Q8" i="4"/>
  <c r="E46" i="3"/>
  <c r="D40" i="16"/>
  <c r="C2" i="3"/>
  <c r="P6" i="1"/>
  <c r="R6" i="1"/>
  <c r="P18" i="1"/>
  <c r="Q12" i="16"/>
  <c r="Q7" i="16"/>
  <c r="Q9" i="16"/>
  <c r="Q25" i="16"/>
  <c r="R25" i="16"/>
  <c r="Q40" i="16"/>
  <c r="Q20" i="16"/>
  <c r="R20" i="16"/>
  <c r="Q8" i="16"/>
  <c r="P40" i="16"/>
  <c r="Q22" i="16"/>
  <c r="R22" i="16"/>
  <c r="Q5" i="16"/>
  <c r="Q30" i="16"/>
  <c r="Q6" i="16"/>
  <c r="Q21" i="16"/>
  <c r="Q18" i="16"/>
  <c r="R18" i="16"/>
  <c r="Q19" i="16"/>
  <c r="R19" i="16"/>
  <c r="Q37" i="16"/>
  <c r="Q32" i="16"/>
  <c r="R40" i="16"/>
  <c r="Q50" i="16"/>
  <c r="Q44" i="16"/>
  <c r="Q45" i="16"/>
  <c r="Q43" i="16"/>
  <c r="Q46" i="16"/>
  <c r="Q47" i="16"/>
  <c r="Q31" i="16"/>
  <c r="Q33" i="16"/>
  <c r="Q34" i="16"/>
  <c r="H20" i="3"/>
  <c r="F8" i="3"/>
  <c r="C5" i="30"/>
  <c r="G20" i="3"/>
  <c r="C17" i="3"/>
  <c r="D4" i="16"/>
  <c r="C9" i="30"/>
  <c r="F12" i="3"/>
  <c r="D8" i="16"/>
  <c r="E12" i="3"/>
  <c r="F16" i="3"/>
  <c r="H28" i="3"/>
  <c r="E16" i="3"/>
  <c r="G28" i="3"/>
  <c r="C13" i="30"/>
  <c r="D12" i="16"/>
  <c r="F15" i="3"/>
  <c r="C12" i="30"/>
  <c r="H27" i="3"/>
  <c r="D11" i="16"/>
  <c r="G27" i="3"/>
  <c r="E9" i="3"/>
  <c r="C6" i="30"/>
  <c r="D5" i="16"/>
  <c r="G21" i="3"/>
  <c r="H21" i="3"/>
  <c r="F9" i="3"/>
  <c r="E13" i="3"/>
  <c r="G25" i="3"/>
  <c r="C10" i="30"/>
  <c r="F13" i="3"/>
  <c r="D9" i="16"/>
  <c r="H25" i="3"/>
  <c r="D7" i="16"/>
  <c r="G23" i="3"/>
  <c r="F11" i="3"/>
  <c r="C8" i="30"/>
  <c r="E11" i="3"/>
  <c r="H23" i="3"/>
  <c r="F14" i="3"/>
  <c r="G26" i="3"/>
  <c r="C11" i="30"/>
  <c r="D10" i="16"/>
  <c r="D6" i="16"/>
  <c r="H22" i="3"/>
  <c r="E10" i="3"/>
  <c r="F10" i="3"/>
  <c r="G22" i="3"/>
  <c r="C7" i="30"/>
  <c r="F13" i="19"/>
  <c r="H13" i="3"/>
  <c r="C32" i="30"/>
  <c r="O7" i="30"/>
  <c r="C36" i="30"/>
  <c r="O11" i="30"/>
  <c r="D32" i="16"/>
  <c r="P7" i="16"/>
  <c r="D45" i="16"/>
  <c r="C35" i="30"/>
  <c r="O10" i="30"/>
  <c r="O13" i="30"/>
  <c r="C38" i="30"/>
  <c r="H16" i="3"/>
  <c r="F16" i="19"/>
  <c r="O5" i="30"/>
  <c r="C14" i="30"/>
  <c r="C30" i="30"/>
  <c r="P10" i="16"/>
  <c r="D35" i="16"/>
  <c r="D48" i="16"/>
  <c r="D47" i="4"/>
  <c r="C31" i="30"/>
  <c r="O6" i="30"/>
  <c r="D37" i="16"/>
  <c r="P12" i="16"/>
  <c r="D50" i="16"/>
  <c r="P6" i="16"/>
  <c r="D31" i="16"/>
  <c r="D44" i="16"/>
  <c r="C33" i="30"/>
  <c r="O8" i="30"/>
  <c r="C37" i="30"/>
  <c r="O12" i="30"/>
  <c r="P8" i="16"/>
  <c r="D46" i="16"/>
  <c r="P4" i="16"/>
  <c r="D13" i="16"/>
  <c r="D29" i="16"/>
  <c r="D42" i="16"/>
  <c r="D41" i="4"/>
  <c r="F8" i="19"/>
  <c r="F17" i="3"/>
  <c r="F9" i="19"/>
  <c r="H9" i="3"/>
  <c r="D36" i="16"/>
  <c r="P11" i="16"/>
  <c r="D49" i="16"/>
  <c r="D48" i="4"/>
  <c r="O9" i="30"/>
  <c r="H10" i="3"/>
  <c r="F10" i="19"/>
  <c r="F14" i="19"/>
  <c r="H11" i="3"/>
  <c r="F11" i="19"/>
  <c r="D34" i="16"/>
  <c r="P9" i="16"/>
  <c r="D47" i="16"/>
  <c r="D30" i="16"/>
  <c r="P5" i="16"/>
  <c r="D43" i="16"/>
  <c r="F15" i="19"/>
  <c r="H12" i="3"/>
  <c r="F12" i="19"/>
  <c r="D2" i="3"/>
  <c r="C48" i="3"/>
  <c r="C47" i="3"/>
  <c r="D6" i="1"/>
  <c r="Y18" i="1"/>
  <c r="Q18" i="1"/>
  <c r="R18" i="1"/>
  <c r="D18" i="1"/>
  <c r="V18" i="1"/>
  <c r="W18" i="1"/>
  <c r="S6" i="1"/>
  <c r="F10" i="20"/>
  <c r="H10" i="19"/>
  <c r="P25" i="30"/>
  <c r="O37" i="30"/>
  <c r="E47" i="3"/>
  <c r="F15" i="20"/>
  <c r="P48" i="4"/>
  <c r="D61" i="4"/>
  <c r="D15" i="3"/>
  <c r="Q11" i="16"/>
  <c r="F9" i="20"/>
  <c r="H9" i="19"/>
  <c r="Q4" i="16"/>
  <c r="D54" i="4"/>
  <c r="D8" i="3"/>
  <c r="D50" i="4"/>
  <c r="P41" i="4"/>
  <c r="P37" i="16"/>
  <c r="R37" i="16"/>
  <c r="B25" i="16"/>
  <c r="R12" i="16"/>
  <c r="P50" i="16"/>
  <c r="R50" i="16"/>
  <c r="D14" i="3"/>
  <c r="P47" i="4"/>
  <c r="D60" i="4"/>
  <c r="Q10" i="16"/>
  <c r="R10" i="16"/>
  <c r="B17" i="16"/>
  <c r="P29" i="16"/>
  <c r="P13" i="16"/>
  <c r="P42" i="16"/>
  <c r="H12" i="19"/>
  <c r="F12" i="20"/>
  <c r="P34" i="16"/>
  <c r="R34" i="16"/>
  <c r="B22" i="16"/>
  <c r="R9" i="16"/>
  <c r="P47" i="16"/>
  <c r="R47" i="16"/>
  <c r="B24" i="16"/>
  <c r="P36" i="16"/>
  <c r="P49" i="16"/>
  <c r="R8" i="16"/>
  <c r="P46" i="16"/>
  <c r="R46" i="16"/>
  <c r="O33" i="30"/>
  <c r="P21" i="30"/>
  <c r="P31" i="16"/>
  <c r="R31" i="16"/>
  <c r="B19" i="16"/>
  <c r="R6" i="16"/>
  <c r="P44" i="16"/>
  <c r="R44" i="16"/>
  <c r="P18" i="30"/>
  <c r="O14" i="30"/>
  <c r="O30" i="30"/>
  <c r="P26" i="30"/>
  <c r="O38" i="30"/>
  <c r="B20" i="16"/>
  <c r="P32" i="16"/>
  <c r="R32" i="16"/>
  <c r="R7" i="16"/>
  <c r="P45" i="16"/>
  <c r="R45" i="16"/>
  <c r="O32" i="30"/>
  <c r="P20" i="30"/>
  <c r="F11" i="20"/>
  <c r="H11" i="19"/>
  <c r="F17" i="19"/>
  <c r="F8" i="20"/>
  <c r="P24" i="30"/>
  <c r="O36" i="30"/>
  <c r="B18" i="16"/>
  <c r="P30" i="16"/>
  <c r="R30" i="16"/>
  <c r="R5" i="16"/>
  <c r="P43" i="16"/>
  <c r="R43" i="16"/>
  <c r="F14" i="20"/>
  <c r="D51" i="16"/>
  <c r="P19" i="30"/>
  <c r="O31" i="30"/>
  <c r="P35" i="16"/>
  <c r="B23" i="16"/>
  <c r="P48" i="16"/>
  <c r="F16" i="20"/>
  <c r="H16" i="19"/>
  <c r="O35" i="30"/>
  <c r="P23" i="30"/>
  <c r="H13" i="19"/>
  <c r="F13" i="20"/>
  <c r="Q36" i="16"/>
  <c r="R36" i="16"/>
  <c r="Q49" i="16"/>
  <c r="R49" i="16"/>
  <c r="H10" i="20"/>
  <c r="F10" i="21"/>
  <c r="F16" i="21"/>
  <c r="H16" i="20"/>
  <c r="P23" i="4"/>
  <c r="C57" i="18"/>
  <c r="P17" i="4"/>
  <c r="C51" i="18"/>
  <c r="R4" i="16"/>
  <c r="Q13" i="16"/>
  <c r="Q51" i="16"/>
  <c r="Q42" i="16"/>
  <c r="R42" i="16"/>
  <c r="G15" i="3"/>
  <c r="E15" i="3"/>
  <c r="F15" i="21"/>
  <c r="S18" i="1"/>
  <c r="D16" i="18"/>
  <c r="P60" i="4"/>
  <c r="P35" i="4"/>
  <c r="H11" i="20"/>
  <c r="F11" i="21"/>
  <c r="K15" i="30"/>
  <c r="I15" i="30"/>
  <c r="N15" i="30"/>
  <c r="L15" i="30"/>
  <c r="O15" i="30"/>
  <c r="C15" i="30"/>
  <c r="H15" i="30"/>
  <c r="P6" i="30"/>
  <c r="M15" i="30"/>
  <c r="P11" i="30"/>
  <c r="P12" i="30"/>
  <c r="P13" i="30"/>
  <c r="J15" i="30"/>
  <c r="G15" i="30"/>
  <c r="P8" i="30"/>
  <c r="F15" i="30"/>
  <c r="P10" i="30"/>
  <c r="D15" i="30"/>
  <c r="P7" i="30"/>
  <c r="E15" i="30"/>
  <c r="P5" i="30"/>
  <c r="P9" i="30"/>
  <c r="P14" i="30"/>
  <c r="H12" i="20"/>
  <c r="F12" i="21"/>
  <c r="B4" i="16"/>
  <c r="O14" i="16"/>
  <c r="D14" i="16"/>
  <c r="L14" i="16"/>
  <c r="H14" i="16"/>
  <c r="K14" i="16"/>
  <c r="F14" i="16"/>
  <c r="B5" i="16"/>
  <c r="B7" i="16"/>
  <c r="B11" i="16"/>
  <c r="B6" i="16"/>
  <c r="G14" i="16"/>
  <c r="E14" i="16"/>
  <c r="B10" i="16"/>
  <c r="J14" i="16"/>
  <c r="P14" i="16"/>
  <c r="N14" i="16"/>
  <c r="B8" i="16"/>
  <c r="B13" i="16"/>
  <c r="B9" i="16"/>
  <c r="M14" i="16"/>
  <c r="I14" i="16"/>
  <c r="B12" i="16"/>
  <c r="P51" i="16"/>
  <c r="G14" i="3"/>
  <c r="E14" i="3"/>
  <c r="D51" i="4"/>
  <c r="P51" i="4"/>
  <c r="P50" i="4"/>
  <c r="D17" i="18"/>
  <c r="P61" i="4"/>
  <c r="P36" i="4"/>
  <c r="U6" i="1"/>
  <c r="H13" i="20"/>
  <c r="F13" i="21"/>
  <c r="D10" i="18"/>
  <c r="D63" i="4"/>
  <c r="P54" i="4"/>
  <c r="F14" i="21"/>
  <c r="F8" i="21"/>
  <c r="F17" i="20"/>
  <c r="R11" i="16"/>
  <c r="Q48" i="16"/>
  <c r="R48" i="16"/>
  <c r="Q35" i="16"/>
  <c r="R35" i="16"/>
  <c r="D17" i="3"/>
  <c r="G8" i="3"/>
  <c r="E8" i="3"/>
  <c r="H9" i="20"/>
  <c r="F9" i="21"/>
  <c r="P24" i="4"/>
  <c r="C58" i="18"/>
  <c r="X18" i="1"/>
  <c r="D38" i="4"/>
  <c r="D64" i="4"/>
  <c r="R13" i="16"/>
  <c r="R51" i="16"/>
  <c r="H11" i="21"/>
  <c r="F11" i="22"/>
  <c r="F10" i="22"/>
  <c r="H10" i="21"/>
  <c r="F9" i="22"/>
  <c r="H9" i="21"/>
  <c r="D48" i="3"/>
  <c r="E2" i="3"/>
  <c r="E6" i="1"/>
  <c r="F8" i="22"/>
  <c r="F17" i="21"/>
  <c r="P63" i="4"/>
  <c r="P29" i="4"/>
  <c r="AB17" i="18"/>
  <c r="D58" i="18"/>
  <c r="P17" i="18"/>
  <c r="Q24" i="16"/>
  <c r="R24" i="16"/>
  <c r="G14" i="19"/>
  <c r="H14" i="3"/>
  <c r="F15" i="22"/>
  <c r="H13" i="21"/>
  <c r="F13" i="22"/>
  <c r="C60" i="18"/>
  <c r="P26" i="4"/>
  <c r="P10" i="4"/>
  <c r="I18" i="1"/>
  <c r="G17" i="3"/>
  <c r="G8" i="19"/>
  <c r="H8" i="3"/>
  <c r="H12" i="21"/>
  <c r="F12" i="22"/>
  <c r="P16" i="18"/>
  <c r="AB16" i="18"/>
  <c r="D57" i="18"/>
  <c r="E57" i="18"/>
  <c r="Q23" i="16"/>
  <c r="R23" i="16"/>
  <c r="F58" i="18"/>
  <c r="E17" i="3"/>
  <c r="F2" i="3"/>
  <c r="F14" i="22"/>
  <c r="P10" i="18"/>
  <c r="AB10" i="18"/>
  <c r="D19" i="18"/>
  <c r="D4" i="18"/>
  <c r="Q17" i="16"/>
  <c r="G15" i="19"/>
  <c r="H15" i="3"/>
  <c r="F16" i="22"/>
  <c r="H16" i="21"/>
  <c r="G39" i="18"/>
  <c r="E39" i="18"/>
  <c r="D39" i="18"/>
  <c r="F39" i="18"/>
  <c r="G46" i="18"/>
  <c r="F46" i="18"/>
  <c r="D46" i="18"/>
  <c r="E46" i="18"/>
  <c r="D45" i="18"/>
  <c r="E45" i="18"/>
  <c r="G45" i="18"/>
  <c r="F45" i="18"/>
  <c r="P38" i="4"/>
  <c r="P64" i="4"/>
  <c r="C48" i="18"/>
  <c r="C2" i="18"/>
  <c r="C30" i="3"/>
  <c r="G15" i="20"/>
  <c r="H15" i="19"/>
  <c r="F14" i="23"/>
  <c r="F12" i="23"/>
  <c r="H12" i="22"/>
  <c r="D51" i="18"/>
  <c r="AB19" i="18"/>
  <c r="F57" i="18"/>
  <c r="P27" i="4"/>
  <c r="F8" i="23"/>
  <c r="F17" i="22"/>
  <c r="H9" i="22"/>
  <c r="F9" i="23"/>
  <c r="F11" i="23"/>
  <c r="H11" i="22"/>
  <c r="G14" i="20"/>
  <c r="H14" i="19"/>
  <c r="F16" i="23"/>
  <c r="H16" i="22"/>
  <c r="R17" i="16"/>
  <c r="Q26" i="16"/>
  <c r="Q38" i="16"/>
  <c r="Q29" i="16"/>
  <c r="R29" i="16"/>
  <c r="K39" i="18"/>
  <c r="N39" i="18"/>
  <c r="L39" i="18"/>
  <c r="H39" i="18"/>
  <c r="I39" i="18"/>
  <c r="J39" i="18"/>
  <c r="M39" i="18"/>
  <c r="O39" i="18"/>
  <c r="I45" i="18"/>
  <c r="M45" i="18"/>
  <c r="L45" i="18"/>
  <c r="H45" i="18"/>
  <c r="N45" i="18"/>
  <c r="K45" i="18"/>
  <c r="J45" i="18"/>
  <c r="O45" i="18"/>
  <c r="H17" i="3"/>
  <c r="F15" i="23"/>
  <c r="N46" i="18"/>
  <c r="O46" i="18"/>
  <c r="H46" i="18"/>
  <c r="K46" i="18"/>
  <c r="I46" i="18"/>
  <c r="M46" i="18"/>
  <c r="J46" i="18"/>
  <c r="L46" i="18"/>
  <c r="E18" i="1"/>
  <c r="F6" i="1"/>
  <c r="F18" i="1"/>
  <c r="G17" i="19"/>
  <c r="G8" i="20"/>
  <c r="H8" i="19"/>
  <c r="F13" i="23"/>
  <c r="H13" i="22"/>
  <c r="E58" i="18"/>
  <c r="D49" i="3"/>
  <c r="E48" i="3"/>
  <c r="H10" i="22"/>
  <c r="F10" i="23"/>
  <c r="F48" i="18"/>
  <c r="D48" i="18"/>
  <c r="E48" i="18"/>
  <c r="G48" i="18"/>
  <c r="T18" i="1"/>
  <c r="U18" i="1"/>
  <c r="H17" i="19"/>
  <c r="M31" i="18"/>
  <c r="C41" i="27"/>
  <c r="E41" i="27"/>
  <c r="F30" i="18"/>
  <c r="C40" i="20"/>
  <c r="E40" i="20"/>
  <c r="F24" i="18"/>
  <c r="C34" i="20"/>
  <c r="F11" i="24"/>
  <c r="H11" i="23"/>
  <c r="H10" i="23"/>
  <c r="F10" i="24"/>
  <c r="L31" i="18"/>
  <c r="C41" i="26"/>
  <c r="E41" i="26"/>
  <c r="G31" i="18"/>
  <c r="C41" i="21"/>
  <c r="E41" i="21"/>
  <c r="O31" i="18"/>
  <c r="C41" i="28"/>
  <c r="E41" i="28"/>
  <c r="K30" i="18"/>
  <c r="C40" i="25"/>
  <c r="E40" i="25"/>
  <c r="H30" i="18"/>
  <c r="C40" i="22"/>
  <c r="E40" i="22"/>
  <c r="M30" i="18"/>
  <c r="C40" i="27"/>
  <c r="E40" i="27"/>
  <c r="O48" i="18"/>
  <c r="O24" i="18"/>
  <c r="C34" i="28"/>
  <c r="E24" i="18"/>
  <c r="C34" i="19"/>
  <c r="L24" i="18"/>
  <c r="C34" i="26"/>
  <c r="L48" i="18"/>
  <c r="F9" i="24"/>
  <c r="H9" i="23"/>
  <c r="F8" i="24"/>
  <c r="F17" i="23"/>
  <c r="E51" i="18"/>
  <c r="F51" i="18"/>
  <c r="F14" i="24"/>
  <c r="H13" i="23"/>
  <c r="F13" i="24"/>
  <c r="E31" i="18"/>
  <c r="C41" i="19"/>
  <c r="E41" i="19"/>
  <c r="J30" i="18"/>
  <c r="C40" i="24"/>
  <c r="E40" i="24"/>
  <c r="I24" i="18"/>
  <c r="I48" i="18"/>
  <c r="H16" i="23"/>
  <c r="F16" i="24"/>
  <c r="J31" i="18"/>
  <c r="C41" i="24"/>
  <c r="E41" i="24"/>
  <c r="I31" i="18"/>
  <c r="C41" i="23"/>
  <c r="E41" i="23"/>
  <c r="N31" i="18"/>
  <c r="C41" i="29"/>
  <c r="E41" i="29"/>
  <c r="G30" i="18"/>
  <c r="C40" i="21"/>
  <c r="E40" i="21"/>
  <c r="L30" i="18"/>
  <c r="C40" i="26"/>
  <c r="E40" i="26"/>
  <c r="I30" i="18"/>
  <c r="C40" i="23"/>
  <c r="E40" i="23"/>
  <c r="M24" i="18"/>
  <c r="M48" i="18"/>
  <c r="D24" i="18"/>
  <c r="C34" i="3"/>
  <c r="G51" i="18"/>
  <c r="H51" i="18"/>
  <c r="N48" i="18"/>
  <c r="N24" i="18"/>
  <c r="C34" i="29"/>
  <c r="G14" i="21"/>
  <c r="H14" i="20"/>
  <c r="H31" i="18"/>
  <c r="C41" i="22"/>
  <c r="E41" i="22"/>
  <c r="F15" i="24"/>
  <c r="D30" i="18"/>
  <c r="C40" i="3"/>
  <c r="E40" i="3"/>
  <c r="G57" i="18"/>
  <c r="H57" i="18"/>
  <c r="G24" i="18"/>
  <c r="C34" i="21"/>
  <c r="AB4" i="18"/>
  <c r="D60" i="18"/>
  <c r="G8" i="21"/>
  <c r="G17" i="20"/>
  <c r="H8" i="20"/>
  <c r="F31" i="18"/>
  <c r="C41" i="20"/>
  <c r="E41" i="20"/>
  <c r="D31" i="18"/>
  <c r="C41" i="3"/>
  <c r="E41" i="3"/>
  <c r="G58" i="18"/>
  <c r="K31" i="18"/>
  <c r="C41" i="25"/>
  <c r="E41" i="25"/>
  <c r="O30" i="18"/>
  <c r="C40" i="28"/>
  <c r="E40" i="28"/>
  <c r="N30" i="18"/>
  <c r="C40" i="29"/>
  <c r="E40" i="29"/>
  <c r="E30" i="18"/>
  <c r="C40" i="19"/>
  <c r="E40" i="19"/>
  <c r="J48" i="18"/>
  <c r="J24" i="18"/>
  <c r="H24" i="18"/>
  <c r="C34" i="22"/>
  <c r="H48" i="18"/>
  <c r="K24" i="18"/>
  <c r="K48" i="18"/>
  <c r="F12" i="24"/>
  <c r="H12" i="23"/>
  <c r="G15" i="21"/>
  <c r="H15" i="20"/>
  <c r="I57" i="18"/>
  <c r="J33" i="18"/>
  <c r="C34" i="24"/>
  <c r="C43" i="19"/>
  <c r="E34" i="19"/>
  <c r="E43" i="19"/>
  <c r="K33" i="18"/>
  <c r="C34" i="25"/>
  <c r="C43" i="3"/>
  <c r="E34" i="3"/>
  <c r="C43" i="21"/>
  <c r="E34" i="21"/>
  <c r="E43" i="21"/>
  <c r="C43" i="29"/>
  <c r="E34" i="29"/>
  <c r="E43" i="29"/>
  <c r="I33" i="18"/>
  <c r="C34" i="23"/>
  <c r="C43" i="28"/>
  <c r="E34" i="28"/>
  <c r="E43" i="28"/>
  <c r="C43" i="20"/>
  <c r="E34" i="20"/>
  <c r="E43" i="20"/>
  <c r="M33" i="18"/>
  <c r="C34" i="27"/>
  <c r="C43" i="22"/>
  <c r="E34" i="22"/>
  <c r="E43" i="22"/>
  <c r="C43" i="26"/>
  <c r="E34" i="26"/>
  <c r="E43" i="26"/>
  <c r="H17" i="20"/>
  <c r="I58" i="18"/>
  <c r="H58" i="18"/>
  <c r="E60" i="18"/>
  <c r="F60" i="18"/>
  <c r="H2" i="18"/>
  <c r="H3" i="18"/>
  <c r="AB31" i="18"/>
  <c r="AB46" i="18"/>
  <c r="F15" i="25"/>
  <c r="G14" i="22"/>
  <c r="H14" i="21"/>
  <c r="M3" i="18"/>
  <c r="M2" i="18"/>
  <c r="F13" i="25"/>
  <c r="H13" i="24"/>
  <c r="I51" i="18"/>
  <c r="F8" i="25"/>
  <c r="F17" i="24"/>
  <c r="L33" i="18"/>
  <c r="E2" i="18"/>
  <c r="E3" i="18"/>
  <c r="F10" i="25"/>
  <c r="H10" i="24"/>
  <c r="F33" i="18"/>
  <c r="L3" i="18"/>
  <c r="L2" i="18"/>
  <c r="H11" i="24"/>
  <c r="F11" i="25"/>
  <c r="G15" i="22"/>
  <c r="H15" i="21"/>
  <c r="H33" i="18"/>
  <c r="J2" i="18"/>
  <c r="J3" i="18"/>
  <c r="G8" i="22"/>
  <c r="G17" i="21"/>
  <c r="H8" i="21"/>
  <c r="N33" i="18"/>
  <c r="D33" i="18"/>
  <c r="AB24" i="18"/>
  <c r="I3" i="18"/>
  <c r="I2" i="18"/>
  <c r="F12" i="25"/>
  <c r="H12" i="24"/>
  <c r="G2" i="18"/>
  <c r="G3" i="18"/>
  <c r="F16" i="25"/>
  <c r="H16" i="24"/>
  <c r="F14" i="25"/>
  <c r="O2" i="18"/>
  <c r="E30" i="28"/>
  <c r="O3" i="18"/>
  <c r="K3" i="18"/>
  <c r="K2" i="18"/>
  <c r="G33" i="18"/>
  <c r="AB30" i="18"/>
  <c r="AB45" i="18"/>
  <c r="N2" i="18"/>
  <c r="N3" i="18"/>
  <c r="D3" i="18"/>
  <c r="D2" i="18"/>
  <c r="G60" i="18"/>
  <c r="H60" i="18"/>
  <c r="H9" i="24"/>
  <c r="F9" i="25"/>
  <c r="E33" i="18"/>
  <c r="O33" i="18"/>
  <c r="F3" i="18"/>
  <c r="F2" i="18"/>
  <c r="C43" i="27"/>
  <c r="E34" i="27"/>
  <c r="E43" i="27"/>
  <c r="C43" i="23"/>
  <c r="E34" i="23"/>
  <c r="E43" i="23"/>
  <c r="C43" i="25"/>
  <c r="E34" i="25"/>
  <c r="E43" i="25"/>
  <c r="C43" i="24"/>
  <c r="E34" i="24"/>
  <c r="E43" i="24"/>
  <c r="I60" i="18"/>
  <c r="H17" i="21"/>
  <c r="G5" i="18"/>
  <c r="G13" i="4"/>
  <c r="G15" i="23"/>
  <c r="H15" i="22"/>
  <c r="H9" i="25"/>
  <c r="F9" i="26"/>
  <c r="N5" i="18"/>
  <c r="N13" i="4"/>
  <c r="E30" i="25"/>
  <c r="C30" i="26"/>
  <c r="C30" i="22"/>
  <c r="E30" i="21"/>
  <c r="I5" i="18"/>
  <c r="I13" i="4"/>
  <c r="J13" i="4"/>
  <c r="J5" i="18"/>
  <c r="H11" i="25"/>
  <c r="F11" i="26"/>
  <c r="L5" i="18"/>
  <c r="L13" i="4"/>
  <c r="E30" i="20"/>
  <c r="C30" i="21"/>
  <c r="E30" i="26"/>
  <c r="C30" i="27"/>
  <c r="F8" i="26"/>
  <c r="F17" i="25"/>
  <c r="M13" i="4"/>
  <c r="M5" i="18"/>
  <c r="F5" i="18"/>
  <c r="F13" i="4"/>
  <c r="C30" i="19"/>
  <c r="E30" i="3"/>
  <c r="AB2" i="18"/>
  <c r="E30" i="29"/>
  <c r="C30" i="28"/>
  <c r="K5" i="18"/>
  <c r="K13" i="4"/>
  <c r="F14" i="26"/>
  <c r="G17" i="22"/>
  <c r="G8" i="23"/>
  <c r="H8" i="22"/>
  <c r="E30" i="24"/>
  <c r="C30" i="25"/>
  <c r="F10" i="26"/>
  <c r="H10" i="25"/>
  <c r="C30" i="29"/>
  <c r="E30" i="27"/>
  <c r="G14" i="23"/>
  <c r="H14" i="22"/>
  <c r="H5" i="18"/>
  <c r="H13" i="4"/>
  <c r="H16" i="25"/>
  <c r="F16" i="26"/>
  <c r="C30" i="24"/>
  <c r="E30" i="23"/>
  <c r="C30" i="20"/>
  <c r="E30" i="19"/>
  <c r="F15" i="26"/>
  <c r="D13" i="4"/>
  <c r="D14" i="4"/>
  <c r="D5" i="18"/>
  <c r="O13" i="4"/>
  <c r="O5" i="18"/>
  <c r="F12" i="26"/>
  <c r="H12" i="25"/>
  <c r="AB33" i="18"/>
  <c r="AB48" i="18"/>
  <c r="AB39" i="18"/>
  <c r="E5" i="18"/>
  <c r="E13" i="4"/>
  <c r="F13" i="26"/>
  <c r="H13" i="25"/>
  <c r="C30" i="23"/>
  <c r="E30" i="22"/>
  <c r="G14" i="4"/>
  <c r="D53" i="21"/>
  <c r="E53" i="21"/>
  <c r="D52" i="21"/>
  <c r="E52" i="21"/>
  <c r="F16" i="27"/>
  <c r="H16" i="26"/>
  <c r="D52" i="25"/>
  <c r="E52" i="25"/>
  <c r="K14" i="4"/>
  <c r="D53" i="25"/>
  <c r="E53" i="25"/>
  <c r="F11" i="27"/>
  <c r="H11" i="26"/>
  <c r="J14" i="4"/>
  <c r="D53" i="24"/>
  <c r="E53" i="24"/>
  <c r="D52" i="24"/>
  <c r="E52" i="24"/>
  <c r="D52" i="29"/>
  <c r="E52" i="29"/>
  <c r="N14" i="4"/>
  <c r="D53" i="29"/>
  <c r="E53" i="29"/>
  <c r="H13" i="26"/>
  <c r="F13" i="27"/>
  <c r="H12" i="26"/>
  <c r="F12" i="27"/>
  <c r="G14" i="24"/>
  <c r="H14" i="23"/>
  <c r="F10" i="27"/>
  <c r="H10" i="26"/>
  <c r="H17" i="22"/>
  <c r="F14" i="27"/>
  <c r="F17" i="26"/>
  <c r="F8" i="27"/>
  <c r="D52" i="23"/>
  <c r="E52" i="23"/>
  <c r="I14" i="4"/>
  <c r="D53" i="23"/>
  <c r="E53" i="23"/>
  <c r="H9" i="26"/>
  <c r="F9" i="27"/>
  <c r="AB3" i="18"/>
  <c r="C33" i="18"/>
  <c r="F15" i="27"/>
  <c r="D52" i="20"/>
  <c r="E52" i="20"/>
  <c r="F14" i="4"/>
  <c r="D53" i="20"/>
  <c r="E53" i="20"/>
  <c r="D52" i="28"/>
  <c r="E52" i="28"/>
  <c r="O14" i="4"/>
  <c r="D53" i="28"/>
  <c r="E53" i="28"/>
  <c r="E14" i="4"/>
  <c r="D52" i="3"/>
  <c r="D52" i="19"/>
  <c r="E52" i="19"/>
  <c r="D52" i="22"/>
  <c r="E52" i="22"/>
  <c r="H14" i="4"/>
  <c r="D53" i="22"/>
  <c r="E53" i="22"/>
  <c r="G17" i="23"/>
  <c r="G8" i="24"/>
  <c r="H8" i="23"/>
  <c r="D52" i="27"/>
  <c r="E52" i="27"/>
  <c r="M14" i="4"/>
  <c r="D53" i="27"/>
  <c r="E53" i="27"/>
  <c r="L14" i="4"/>
  <c r="D53" i="26"/>
  <c r="E53" i="26"/>
  <c r="D52" i="26"/>
  <c r="E52" i="26"/>
  <c r="G15" i="24"/>
  <c r="H15" i="23"/>
  <c r="G15" i="25"/>
  <c r="H15" i="24"/>
  <c r="D53" i="3"/>
  <c r="D53" i="19"/>
  <c r="E53" i="19"/>
  <c r="P13" i="4"/>
  <c r="P14" i="4"/>
  <c r="AB5" i="18"/>
  <c r="H10" i="27"/>
  <c r="F10" i="29"/>
  <c r="F11" i="29"/>
  <c r="H11" i="27"/>
  <c r="H16" i="27"/>
  <c r="F16" i="29"/>
  <c r="H17" i="23"/>
  <c r="H9" i="27"/>
  <c r="F9" i="29"/>
  <c r="F14" i="29"/>
  <c r="F13" i="29"/>
  <c r="H13" i="27"/>
  <c r="F12" i="29"/>
  <c r="H12" i="27"/>
  <c r="G8" i="25"/>
  <c r="G17" i="24"/>
  <c r="H8" i="24"/>
  <c r="F15" i="29"/>
  <c r="F8" i="29"/>
  <c r="F17" i="27"/>
  <c r="G14" i="25"/>
  <c r="H14" i="24"/>
  <c r="H17" i="24"/>
  <c r="H12" i="29"/>
  <c r="F12" i="28"/>
  <c r="H12" i="28"/>
  <c r="F8" i="28"/>
  <c r="F17" i="29"/>
  <c r="F9" i="28"/>
  <c r="H9" i="28"/>
  <c r="H9" i="29"/>
  <c r="F16" i="28"/>
  <c r="H16" i="28"/>
  <c r="H16" i="29"/>
  <c r="G14" i="26"/>
  <c r="H14" i="25"/>
  <c r="G17" i="25"/>
  <c r="G8" i="26"/>
  <c r="H8" i="25"/>
  <c r="H13" i="29"/>
  <c r="F13" i="28"/>
  <c r="H13" i="28"/>
  <c r="F14" i="28"/>
  <c r="H10" i="29"/>
  <c r="F10" i="28"/>
  <c r="H10" i="28"/>
  <c r="F15" i="28"/>
  <c r="F11" i="28"/>
  <c r="H11" i="28"/>
  <c r="H11" i="29"/>
  <c r="G15" i="26"/>
  <c r="H15" i="25"/>
  <c r="F17" i="28"/>
  <c r="H17" i="25"/>
  <c r="G14" i="27"/>
  <c r="H14" i="26"/>
  <c r="G15" i="27"/>
  <c r="H15" i="26"/>
  <c r="G17" i="26"/>
  <c r="G8" i="27"/>
  <c r="H8" i="26"/>
  <c r="H17" i="26"/>
  <c r="G14" i="29"/>
  <c r="H14" i="27"/>
  <c r="G15" i="29"/>
  <c r="H15" i="27"/>
  <c r="G8" i="29"/>
  <c r="G17" i="27"/>
  <c r="H8" i="27"/>
  <c r="H17" i="27"/>
  <c r="G15" i="28"/>
  <c r="H15" i="28"/>
  <c r="H15" i="29"/>
  <c r="G17" i="29"/>
  <c r="G8" i="28"/>
  <c r="H8" i="29"/>
  <c r="G14" i="28"/>
  <c r="H14" i="28"/>
  <c r="H14" i="29"/>
  <c r="H17" i="29"/>
  <c r="G17" i="28"/>
  <c r="H8" i="28"/>
  <c r="H17" i="28"/>
  <c r="N11" i="3"/>
  <c r="D24" i="3"/>
  <c r="D38" i="3"/>
  <c r="D43" i="3"/>
  <c r="F24" i="3"/>
  <c r="D29" i="3"/>
  <c r="E38" i="3"/>
  <c r="E43" i="3"/>
  <c r="G24" i="3"/>
  <c r="C22" i="30"/>
  <c r="H24" i="3"/>
  <c r="F29" i="3"/>
  <c r="D21" i="16"/>
  <c r="C34" i="30"/>
  <c r="C27" i="30"/>
  <c r="C39" i="30"/>
  <c r="O22" i="30"/>
  <c r="G2" i="3"/>
  <c r="H29" i="3"/>
  <c r="C49" i="3"/>
  <c r="E49" i="3"/>
  <c r="C52" i="3"/>
  <c r="E52" i="3"/>
  <c r="G29" i="3"/>
  <c r="C50" i="3"/>
  <c r="D26" i="16"/>
  <c r="D38" i="16"/>
  <c r="P21" i="16"/>
  <c r="D33" i="16"/>
  <c r="R21" i="16"/>
  <c r="R26" i="16"/>
  <c r="P26" i="16"/>
  <c r="P33" i="16"/>
  <c r="R33" i="16"/>
  <c r="B21" i="16"/>
  <c r="C51" i="3"/>
  <c r="E51" i="3"/>
  <c r="C53" i="3"/>
  <c r="E53" i="3"/>
  <c r="E50" i="3"/>
  <c r="H2" i="3"/>
  <c r="G6" i="1"/>
  <c r="P22" i="30"/>
  <c r="O27" i="30"/>
  <c r="O34" i="30"/>
  <c r="P27" i="30"/>
  <c r="O39" i="30"/>
  <c r="B26" i="16"/>
  <c r="P38" i="16"/>
  <c r="R38" i="16"/>
  <c r="H6" i="1"/>
  <c r="G18" i="1"/>
  <c r="N6" i="1"/>
  <c r="J6" i="1"/>
  <c r="K18" i="1"/>
  <c r="L6" i="1"/>
  <c r="O6" i="1"/>
  <c r="N18" i="1"/>
  <c r="H18" i="1"/>
  <c r="F4" i="32"/>
  <c r="F8" i="32"/>
  <c r="J18" i="1"/>
  <c r="O18" i="1"/>
  <c r="L18" i="1"/>
</calcChain>
</file>

<file path=xl/sharedStrings.xml><?xml version="1.0" encoding="utf-8"?>
<sst xmlns="http://schemas.openxmlformats.org/spreadsheetml/2006/main" count="1359" uniqueCount="189">
  <si>
    <t>Beginning Inventory</t>
  </si>
  <si>
    <t>Variance</t>
  </si>
  <si>
    <t>Sales/Round</t>
  </si>
  <si>
    <t>Inventory Turns</t>
  </si>
  <si>
    <t>TOTAL</t>
  </si>
  <si>
    <t>COS%</t>
  </si>
  <si>
    <t>GMROI</t>
  </si>
  <si>
    <t>ACTUAL</t>
  </si>
  <si>
    <t>BUDGET</t>
  </si>
  <si>
    <t>COGS</t>
  </si>
  <si>
    <t>COS %</t>
  </si>
  <si>
    <t>Men's Apparel</t>
  </si>
  <si>
    <t>Women's Apparel</t>
  </si>
  <si>
    <t>Shoes</t>
  </si>
  <si>
    <t>Golf Balls</t>
  </si>
  <si>
    <t>Hats</t>
  </si>
  <si>
    <t>Gloves</t>
  </si>
  <si>
    <t>Clubs</t>
  </si>
  <si>
    <t>Bags</t>
  </si>
  <si>
    <t>Accessories</t>
  </si>
  <si>
    <t>Beg Inv</t>
  </si>
  <si>
    <t>Purch $</t>
  </si>
  <si>
    <t>End Inv</t>
  </si>
  <si>
    <t>Actual</t>
  </si>
  <si>
    <t>Budget</t>
  </si>
  <si>
    <t>Golf Rounds</t>
  </si>
  <si>
    <t>Budget COGS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</si>
  <si>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</si>
  <si>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</si>
  <si>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</si>
  <si>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</si>
  <si>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</si>
  <si>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</si>
  <si>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</si>
  <si>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</si>
  <si>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</si>
  <si>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</si>
  <si>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</si>
  <si>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</si>
  <si>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Sales by Category</t>
  </si>
  <si>
    <t>CATEGORY</t>
  </si>
  <si>
    <t>TOTAL SALES</t>
  </si>
  <si>
    <t>% Sales by Month</t>
  </si>
  <si>
    <t>Sales by Category</t>
  </si>
  <si>
    <t>COGS by Category</t>
  </si>
  <si>
    <t>TOTAL ALL CATEGORIES</t>
  </si>
  <si>
    <t>DATE</t>
  </si>
  <si>
    <t>VENDOR</t>
  </si>
  <si>
    <t>DESCRIPTION</t>
  </si>
  <si>
    <t>INV #/Acct #</t>
  </si>
  <si>
    <t>GL CODE</t>
  </si>
  <si>
    <t>AMOUNT</t>
  </si>
  <si>
    <t>Merchandise Yield</t>
  </si>
  <si>
    <t>GROSS MARGIN = Sales - Cost of Goods Sold</t>
  </si>
  <si>
    <t>MERCHANDISE YIELD = Sales / Rounds</t>
  </si>
  <si>
    <t>INVENTORY TURNS = Cost of Goods Sold / Average Inventory</t>
  </si>
  <si>
    <t>COS% = Cost of Goods Sold / Sales</t>
  </si>
  <si>
    <t>GMROI (Gross Margin Return on Invenstment) = Gross Margin / Average Inventory</t>
  </si>
  <si>
    <t>Formulas used above:</t>
  </si>
  <si>
    <t>TOTAL PLANNED PURCHASES</t>
  </si>
  <si>
    <t>BUDGET INPUT</t>
  </si>
  <si>
    <t>Cost of Sales %</t>
  </si>
  <si>
    <t>PRE-BOOK</t>
  </si>
  <si>
    <t>Planned Inventory</t>
  </si>
  <si>
    <t>Planned COS%</t>
  </si>
  <si>
    <t>Gross Margin</t>
  </si>
  <si>
    <t>GROSS MARGIN</t>
  </si>
  <si>
    <t>COST OF GOODS SOLD (COGS) = Beginning Inventory + Purchases - Ending Inventory</t>
  </si>
  <si>
    <t>GOLF ROUNDS</t>
  </si>
  <si>
    <t>Planned Purchases</t>
  </si>
  <si>
    <t>Purchases (Enter Pre-Books and Purchases in the appropriate columns)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</si>
  <si>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</si>
  <si>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</si>
  <si>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</si>
  <si>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</si>
  <si>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</si>
  <si>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</si>
  <si>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</si>
  <si>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</si>
  <si>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</si>
  <si>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</si>
  <si>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</si>
  <si>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YTD COS%  by Category</t>
  </si>
  <si>
    <t>YTD % Sales by Category</t>
  </si>
  <si>
    <t>CURRENT MONTH</t>
  </si>
  <si>
    <t>YEAR-TO-DATE</t>
  </si>
  <si>
    <t>BUDGETED SALES BY CATEGORY</t>
  </si>
  <si>
    <t>BUDGETED COST OF GOODS SOLD (COGS)</t>
  </si>
  <si>
    <t>Planned Turnover</t>
  </si>
  <si>
    <t>Planned GMROI</t>
  </si>
  <si>
    <t>Planned Cost of Goods Sold by Category</t>
  </si>
  <si>
    <t>TOTAL COGS</t>
  </si>
  <si>
    <t>TOTAL PURCHASES</t>
  </si>
  <si>
    <t>For adjustments to the purchasing plan, please contact Cary Perez (cary.perez@affinitigolf.com  770.596.8526)</t>
  </si>
  <si>
    <t>AVERAGE</t>
  </si>
  <si>
    <t>TREND 8 + 4</t>
  </si>
  <si>
    <t>FORECAST FINAL FOUR</t>
  </si>
  <si>
    <t>YTD BUDGET</t>
  </si>
  <si>
    <t>COS% By Category</t>
  </si>
  <si>
    <t>Merchandise Yields by Category</t>
  </si>
  <si>
    <t>YTD ACTUAL</t>
  </si>
  <si>
    <t>VAR</t>
  </si>
  <si>
    <t>Actual Sales</t>
  </si>
  <si>
    <t>Budget Sales</t>
  </si>
  <si>
    <t>Cost of Sales</t>
  </si>
  <si>
    <t>Avg. Inv.</t>
  </si>
  <si>
    <t>Turnover Rate</t>
  </si>
  <si>
    <t>Rounds &amp; Yields</t>
  </si>
  <si>
    <t>Sales Summary for DIRECTOR'S REPORT</t>
  </si>
  <si>
    <t>GMROI CALCULATOR</t>
  </si>
  <si>
    <t>H</t>
  </si>
  <si>
    <t>TURN</t>
  </si>
  <si>
    <t>F</t>
  </si>
  <si>
    <t>PREVIOUS YEAR</t>
  </si>
  <si>
    <t>SALES</t>
  </si>
  <si>
    <t>Inventory</t>
  </si>
  <si>
    <t>Notes</t>
  </si>
  <si>
    <t>Cost of Goods Sold</t>
  </si>
  <si>
    <t>Rounds</t>
  </si>
  <si>
    <t>Yield</t>
  </si>
  <si>
    <t>Budget Gross Margin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</si>
  <si>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</si>
  <si>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</si>
  <si>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</si>
  <si>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</si>
  <si>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</si>
  <si>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</si>
  <si>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</si>
  <si>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</si>
  <si>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</si>
  <si>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</si>
  <si>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</si>
  <si>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</si>
  <si>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Yields by Category</t>
  </si>
  <si>
    <t>ANNUAL</t>
  </si>
  <si>
    <t>10 Men's</t>
  </si>
  <si>
    <t>20 Women's</t>
  </si>
  <si>
    <t>30 Shoes</t>
  </si>
  <si>
    <t>40 Golf Balls</t>
  </si>
  <si>
    <t>50 Hats</t>
  </si>
  <si>
    <t>60 Gloves</t>
  </si>
  <si>
    <t>70 Golf Clubs</t>
  </si>
  <si>
    <t>80 Golf Bags</t>
  </si>
  <si>
    <t>90 Accessories</t>
  </si>
  <si>
    <t>TOTAL YIELD</t>
  </si>
  <si>
    <t>Overall COS%</t>
  </si>
  <si>
    <t>TARGET INVENTORY TURNS BY CATEGORY</t>
  </si>
  <si>
    <t>Average COS%</t>
  </si>
  <si>
    <t>Planned Purchases are based on the Target Inventory Turns by Category entered above.</t>
  </si>
  <si>
    <t>BUDGETED KPI</t>
  </si>
  <si>
    <t>Sales</t>
  </si>
  <si>
    <t>Turns</t>
  </si>
  <si>
    <t>Margin</t>
  </si>
  <si>
    <t>BEGINNING INVENTORY</t>
  </si>
  <si>
    <t>PROJ</t>
  </si>
  <si>
    <t>MERCHANDISE SALES</t>
  </si>
  <si>
    <t>COST OF GOODS SOLD</t>
  </si>
  <si>
    <t>Total must equal Line 8 above</t>
  </si>
  <si>
    <t>PLAN COS% (for buying plan)</t>
  </si>
  <si>
    <t>COGS by Category (for Plan)</t>
  </si>
  <si>
    <t>TOTAL COST OF GOODS SOLD</t>
  </si>
  <si>
    <t>PY 2014</t>
  </si>
  <si>
    <r>
      <t>PEI</t>
    </r>
    <r>
      <rPr>
        <b/>
        <sz val="10"/>
        <color theme="1"/>
        <rFont val="Calibri"/>
        <family val="2"/>
        <scheme val="minor"/>
      </rPr>
      <t xml:space="preserve"> (Planned Ending Inventory)</t>
    </r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</si>
  <si>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</si>
  <si>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</si>
  <si>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</si>
  <si>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</si>
  <si>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</si>
  <si>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</si>
  <si>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</si>
  <si>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</si>
  <si>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</si>
  <si>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</si>
  <si>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</si>
  <si>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</si>
  <si>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Budget Golf Rounds</t>
  </si>
  <si>
    <t>Runds Variance</t>
  </si>
  <si>
    <t>Actual Yield Per Round</t>
  </si>
  <si>
    <t>Budget Yield Per Round</t>
  </si>
  <si>
    <t>Yield Variance</t>
  </si>
  <si>
    <t>OPEN TO BUY</t>
  </si>
  <si>
    <t>OTB$ Available</t>
  </si>
  <si>
    <t>Purvhaes &amp; Pre-Book</t>
  </si>
  <si>
    <t>COST OF GOODS</t>
  </si>
  <si>
    <t>Budget COS%</t>
  </si>
  <si>
    <t>Sales &amp; Cost of Goods Sold</t>
  </si>
  <si>
    <t>Sales per Round</t>
  </si>
  <si>
    <t>Growth/ (Decline)</t>
  </si>
  <si>
    <t>Enter Club Name on Budget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</si>
</sst>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d\-mmm;@"/>
    <numFmt numFmtId="167" formatCode="[$-409]mmm\-yy;@"/>
    <numFmt numFmtId="168" formatCode="_(&quot;$&quot;* #,##0_);_(&quot;$&quot;* \(#,##0\);_(&quot;$&quot;* &quot;-&quot;??_);_(@_)"/>
    <numFmt numFmtId="169" formatCode="[$-409]mmm"/>
    <numFmt numFmtId="170" formatCode="0.0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6"/>
      <name val="Calibri"/>
      <family val="2"/>
    </font>
    <font>
      <sz val="18"/>
      <color theme="1"/>
      <name val="Cambria"/>
      <family val="1"/>
      <scheme val="major"/>
    </font>
    <font>
      <sz val="18"/>
      <name val="Cambria"/>
      <family val="2"/>
      <scheme val="maj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6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mbria"/>
      <family val="1"/>
    </font>
    <font>
      <sz val="28"/>
      <color theme="0"/>
      <name val="Calibri"/>
      <family val="2"/>
      <scheme val="minor"/>
    </font>
    <font>
      <sz val="24"/>
      <color theme="0"/>
      <name val="Corbel"/>
      <family val="2"/>
    </font>
    <font>
      <sz val="22"/>
      <color theme="0"/>
      <name val="Calibri"/>
      <family val="2"/>
      <scheme val="minor"/>
    </font>
    <font>
      <b/>
      <sz val="36"/>
      <color theme="0"/>
      <name val="Wingdings"/>
      <charset val="2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23"/>
      <name val="Times New Roman"/>
      <family val="1"/>
    </font>
    <font>
      <sz val="11"/>
      <color theme="0" tint="-0.34998626667073579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i/>
      <sz val="11"/>
      <color theme="3" tint="-0.49998474074526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50"/>
      <name val="Times New Roman"/>
      <family val="1"/>
    </font>
    <font>
      <b/>
      <sz val="11"/>
      <color rgb="FF00B05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Arial"/>
      <family val="2"/>
    </font>
    <font>
      <b/>
      <sz val="8"/>
      <name val="Times New Roman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/>
      </patternFill>
    </fill>
    <fill>
      <patternFill patternType="solid">
        <fgColor rgb="FFFFFFCC"/>
      </patternFill>
    </fill>
    <fill>
      <patternFill patternType="solid">
        <fgColor theme="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AEEF3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1" tint="4.9989318521683403E-2"/>
      </bottom>
      <diagonal/>
    </border>
    <border>
      <left/>
      <right/>
      <top style="thin">
        <color theme="0" tint="-0.14996795556505021"/>
      </top>
      <bottom style="thick">
        <color theme="1" tint="4.9989318521683403E-2"/>
      </bottom>
      <diagonal/>
    </border>
    <border>
      <left/>
      <right style="thick">
        <color theme="1" tint="4.9989318521683403E-2"/>
      </right>
      <top style="thin">
        <color theme="0" tint="-0.14996795556505021"/>
      </top>
      <bottom style="thick">
        <color theme="1" tint="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ck">
        <color theme="0" tint="-4.9989318521683403E-2"/>
      </left>
      <right style="thick">
        <color auto="1"/>
      </right>
      <top style="thick">
        <color theme="0" tint="-4.9989318521683403E-2"/>
      </top>
      <bottom style="thick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3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49998474074526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 tint="0.499984740745262"/>
      </right>
      <top/>
      <bottom style="thin">
        <color theme="0" tint="-0.14996795556505021"/>
      </bottom>
      <diagonal/>
    </border>
    <border>
      <left style="thin">
        <color theme="1" tint="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1" tint="0.49998474074526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1" tint="0.499984740745262"/>
      </right>
      <top style="thin">
        <color theme="0" tint="-0.14993743705557422"/>
      </top>
      <bottom/>
      <diagonal/>
    </border>
    <border>
      <left style="thin">
        <color theme="1" tint="0.49998474074526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1" tint="0.499984740745262"/>
      </right>
      <top style="thin">
        <color theme="0" tint="-0.1499374370555742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14993743705557422"/>
      </bottom>
      <diagonal/>
    </border>
    <border>
      <left style="thin">
        <color theme="1" tint="0.499984740745262"/>
      </left>
      <right style="thin">
        <color theme="0" tint="-0.14993743705557422"/>
      </right>
      <top style="thin">
        <color theme="1" tint="0.49998474074526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1" tint="0.49998474074526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1" tint="0.499984740745262"/>
      </right>
      <top style="thin">
        <color theme="1" tint="0.49998474074526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1" tint="0.499984740745262"/>
      </top>
      <bottom style="thin">
        <color theme="0" tint="-0.14993743705557422"/>
      </bottom>
      <diagonal/>
    </border>
    <border>
      <left style="thin">
        <color theme="1"/>
      </left>
      <right style="thin">
        <color theme="0" tint="-0.14993743705557422"/>
      </right>
      <top style="thin">
        <color theme="1" tint="0.499984740745262"/>
      </top>
      <bottom style="thin">
        <color theme="0" tint="-0.14993743705557422"/>
      </bottom>
      <diagonal/>
    </border>
    <border>
      <left style="thin">
        <color theme="1" tint="0.499984740745262"/>
      </left>
      <right/>
      <top/>
      <bottom style="thin">
        <color theme="0" tint="-0.14996795556505021"/>
      </bottom>
      <diagonal/>
    </border>
    <border>
      <left style="thin">
        <color theme="1" tint="0.499984740745262"/>
      </left>
      <right/>
      <top style="thin">
        <color theme="0" tint="-0.1499679555650502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14996795556505021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1" tint="0.499984740745262"/>
      </bottom>
      <diagonal/>
    </border>
    <border>
      <left style="thin">
        <color theme="0" tint="-0.14996795556505021"/>
      </left>
      <right/>
      <top/>
      <bottom style="thin">
        <color theme="1" tint="0.499984740745262"/>
      </bottom>
      <diagonal/>
    </border>
    <border>
      <left style="thin">
        <color theme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/>
      <diagonal/>
    </border>
    <border>
      <left style="thin">
        <color theme="1"/>
      </left>
      <right style="thin">
        <color theme="0" tint="-0.14996795556505021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1" tint="0.499984740745262"/>
      </top>
      <bottom style="thin">
        <color theme="0" tint="-0.14993743705557422"/>
      </bottom>
      <diagonal/>
    </border>
    <border>
      <left style="thin">
        <color theme="1" tint="0.499984740745262"/>
      </left>
      <right/>
      <top style="thin">
        <color theme="0" tint="-0.1499374370555742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14993743705557422"/>
      </top>
      <bottom style="thin">
        <color theme="1" tint="0.499984740745262"/>
      </bottom>
      <diagonal/>
    </border>
    <border>
      <left/>
      <right/>
      <top style="thin">
        <color theme="0" tint="-0.14993743705557422"/>
      </top>
      <bottom style="thin">
        <color theme="1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14996795556505021"/>
      </left>
      <right style="medium">
        <color theme="1" tint="4.9989318521683403E-2"/>
      </right>
      <top style="medium">
        <color theme="0" tint="-0.14996795556505021"/>
      </top>
      <bottom style="medium">
        <color theme="1" tint="4.9989318521683403E-2"/>
      </bottom>
      <diagonal/>
    </border>
  </borders>
  <cellStyleXfs count="13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  <xf numFmtId="0" fontId="1" fillId="10" borderId="0" applyNumberFormat="0" applyBorder="0" applyAlignment="0" applyProtection="0"/>
    <xf numFmtId="0" fontId="5" fillId="11" borderId="0" applyNumberFormat="0" applyBorder="0" applyAlignment="0" applyProtection="0"/>
    <xf numFmtId="0" fontId="1" fillId="12" borderId="0" applyNumberFormat="0" applyBorder="0" applyAlignment="0" applyProtection="0"/>
    <xf numFmtId="0" fontId="5" fillId="18" borderId="0" applyNumberFormat="0" applyBorder="0" applyAlignment="0" applyProtection="0"/>
    <xf numFmtId="0" fontId="1" fillId="19" borderId="18" applyNumberFormat="0" applyFont="0" applyAlignment="0" applyProtection="0"/>
    <xf numFmtId="0" fontId="55" fillId="20" borderId="0" applyNumberFormat="0" applyBorder="0" applyAlignment="0" applyProtection="0"/>
    <xf numFmtId="0" fontId="56" fillId="0" borderId="63" applyNumberFormat="0" applyFill="0" applyAlignment="0" applyProtection="0"/>
    <xf numFmtId="0" fontId="57" fillId="0" borderId="64" applyNumberFormat="0" applyFill="0" applyAlignment="0" applyProtection="0"/>
    <xf numFmtId="0" fontId="3" fillId="0" borderId="0" applyNumberFormat="0" applyFill="0" applyBorder="0" applyAlignment="0" applyProtection="0"/>
    <xf numFmtId="0" fontId="58" fillId="24" borderId="0" applyNumberFormat="0" applyBorder="0" applyAlignment="0" applyProtection="0"/>
    <xf numFmtId="0" fontId="59" fillId="25" borderId="0" applyNumberFormat="0" applyBorder="0" applyAlignment="0" applyProtection="0"/>
    <xf numFmtId="0" fontId="60" fillId="26" borderId="0" applyNumberFormat="0" applyBorder="0" applyAlignment="0" applyProtection="0"/>
    <xf numFmtId="0" fontId="61" fillId="27" borderId="65" applyNumberFormat="0" applyAlignment="0" applyProtection="0"/>
    <xf numFmtId="0" fontId="62" fillId="28" borderId="66" applyNumberFormat="0" applyAlignment="0" applyProtection="0"/>
    <xf numFmtId="0" fontId="63" fillId="28" borderId="65" applyNumberFormat="0" applyAlignment="0" applyProtection="0"/>
    <xf numFmtId="0" fontId="64" fillId="0" borderId="67" applyNumberFormat="0" applyFill="0" applyAlignment="0" applyProtection="0"/>
    <xf numFmtId="0" fontId="13" fillId="29" borderId="68" applyNumberFormat="0" applyAlignment="0" applyProtection="0"/>
    <xf numFmtId="0" fontId="3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1" fillId="38" borderId="0" applyNumberFormat="0" applyBorder="0" applyAlignment="0" applyProtection="0"/>
    <xf numFmtId="0" fontId="5" fillId="39" borderId="0" applyNumberFormat="0" applyBorder="0" applyAlignment="0" applyProtection="0"/>
    <xf numFmtId="0" fontId="1" fillId="41" borderId="0" applyNumberFormat="0" applyBorder="0" applyAlignment="0" applyProtection="0"/>
    <xf numFmtId="0" fontId="5" fillId="42" borderId="0" applyNumberFormat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66" fillId="14" borderId="70">
      <alignment horizontal="center" vertical="center" wrapText="1"/>
    </xf>
    <xf numFmtId="0" fontId="39" fillId="19" borderId="18" applyNumberFormat="0" applyFont="0" applyAlignment="0" applyProtection="0"/>
    <xf numFmtId="9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5" fillId="2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9" borderId="1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9" fillId="19" borderId="18" applyNumberFormat="0" applyFont="0" applyAlignment="0" applyProtection="0"/>
    <xf numFmtId="9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1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37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0" borderId="0" applyNumberFormat="0" applyBorder="0" applyAlignment="0" applyProtection="0"/>
    <xf numFmtId="0" fontId="1" fillId="8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9" borderId="1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1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37" borderId="0" applyNumberFormat="0" applyBorder="0" applyAlignment="0" applyProtection="0"/>
  </cellStyleXfs>
  <cellXfs count="437">
    <xf numFmtId="0" fontId="0" fillId="0" borderId="0" xfId="0"/>
    <xf numFmtId="0" fontId="0" fillId="0" borderId="0" xfId="0" applyProtection="1"/>
    <xf numFmtId="0" fontId="0" fillId="0" borderId="0" xfId="0" applyFont="1" applyProtection="1"/>
    <xf numFmtId="164" fontId="0" fillId="0" borderId="3" xfId="1" applyNumberFormat="1" applyFont="1" applyBorder="1" applyProtection="1"/>
    <xf numFmtId="165" fontId="1" fillId="3" borderId="3" xfId="2" applyNumberFormat="1" applyFill="1" applyBorder="1" applyAlignment="1" applyProtection="1">
      <alignment horizontal="center"/>
      <protection locked="0"/>
    </xf>
    <xf numFmtId="0" fontId="0" fillId="6" borderId="0" xfId="0" applyFill="1" applyProtection="1"/>
    <xf numFmtId="0" fontId="0" fillId="6" borderId="0" xfId="0" applyFill="1" applyAlignment="1" applyProtection="1">
      <alignment horizontal="right"/>
    </xf>
    <xf numFmtId="164" fontId="0" fillId="6" borderId="3" xfId="1" applyNumberFormat="1" applyFont="1" applyFill="1" applyBorder="1" applyProtection="1"/>
    <xf numFmtId="0" fontId="8" fillId="0" borderId="0" xfId="3" applyFont="1" applyAlignment="1" applyProtection="1"/>
    <xf numFmtId="0" fontId="0" fillId="0" borderId="3" xfId="0" applyBorder="1" applyProtection="1"/>
    <xf numFmtId="43" fontId="0" fillId="0" borderId="3" xfId="1" applyFont="1" applyBorder="1" applyProtection="1"/>
    <xf numFmtId="0" fontId="11" fillId="0" borderId="0" xfId="0" applyFont="1" applyProtection="1"/>
    <xf numFmtId="0" fontId="7" fillId="6" borderId="0" xfId="0" applyFont="1" applyFill="1" applyAlignment="1" applyProtection="1">
      <alignment horizontal="left"/>
    </xf>
    <xf numFmtId="43" fontId="0" fillId="0" borderId="0" xfId="1" applyFont="1" applyProtection="1"/>
    <xf numFmtId="43" fontId="0" fillId="0" borderId="0" xfId="0" applyNumberFormat="1" applyProtection="1"/>
    <xf numFmtId="164" fontId="0" fillId="0" borderId="5" xfId="1" applyNumberFormat="1" applyFont="1" applyBorder="1" applyProtection="1"/>
    <xf numFmtId="164" fontId="0" fillId="0" borderId="9" xfId="1" applyNumberFormat="1" applyFont="1" applyBorder="1" applyProtection="1"/>
    <xf numFmtId="165" fontId="14" fillId="7" borderId="3" xfId="5" applyNumberFormat="1" applyFont="1" applyFill="1" applyBorder="1" applyAlignment="1" applyProtection="1">
      <alignment horizontal="center" vertical="center"/>
    </xf>
    <xf numFmtId="164" fontId="1" fillId="7" borderId="3" xfId="7" applyNumberFormat="1" applyFont="1" applyFill="1" applyBorder="1" applyAlignment="1" applyProtection="1">
      <alignment horizontal="center" vertical="center"/>
    </xf>
    <xf numFmtId="0" fontId="4" fillId="0" borderId="3" xfId="5" applyFont="1" applyBorder="1" applyAlignment="1" applyProtection="1">
      <alignment wrapText="1"/>
    </xf>
    <xf numFmtId="43" fontId="2" fillId="0" borderId="0" xfId="1" applyFont="1" applyAlignment="1" applyProtection="1">
      <alignment horizontal="left"/>
    </xf>
    <xf numFmtId="43" fontId="0" fillId="0" borderId="5" xfId="1" applyFont="1" applyBorder="1" applyProtection="1"/>
    <xf numFmtId="43" fontId="0" fillId="0" borderId="9" xfId="1" applyFont="1" applyBorder="1" applyProtection="1"/>
    <xf numFmtId="9" fontId="4" fillId="7" borderId="3" xfId="2" applyFont="1" applyFill="1" applyBorder="1" applyAlignment="1" applyProtection="1">
      <alignment wrapText="1"/>
    </xf>
    <xf numFmtId="0" fontId="17" fillId="0" borderId="0" xfId="0" applyFont="1" applyProtection="1"/>
    <xf numFmtId="9" fontId="18" fillId="0" borderId="0" xfId="2" applyFont="1" applyAlignment="1" applyProtection="1">
      <alignment horizontal="left"/>
    </xf>
    <xf numFmtId="9" fontId="0" fillId="0" borderId="3" xfId="2" applyFont="1" applyBorder="1" applyAlignment="1" applyProtection="1">
      <alignment vertical="center" wrapText="1"/>
    </xf>
    <xf numFmtId="0" fontId="19" fillId="0" borderId="3" xfId="4" applyFont="1" applyBorder="1" applyAlignment="1" applyProtection="1">
      <alignment horizontal="center" vertical="center" wrapText="1"/>
    </xf>
    <xf numFmtId="167" fontId="15" fillId="0" borderId="3" xfId="4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167" fontId="6" fillId="0" borderId="0" xfId="4" applyNumberFormat="1" applyFont="1" applyFill="1" applyBorder="1" applyAlignment="1" applyProtection="1">
      <alignment horizontal="right" vertical="center"/>
    </xf>
    <xf numFmtId="0" fontId="17" fillId="6" borderId="0" xfId="0" applyFont="1" applyFill="1" applyProtection="1"/>
    <xf numFmtId="0" fontId="17" fillId="6" borderId="0" xfId="10" applyFont="1" applyFill="1" applyProtection="1"/>
    <xf numFmtId="0" fontId="17" fillId="6" borderId="0" xfId="10" applyFont="1" applyFill="1" applyAlignment="1" applyProtection="1">
      <alignment horizontal="right"/>
    </xf>
    <xf numFmtId="0" fontId="20" fillId="6" borderId="0" xfId="0" applyFont="1" applyFill="1" applyAlignment="1" applyProtection="1"/>
    <xf numFmtId="0" fontId="21" fillId="6" borderId="0" xfId="3" applyFont="1" applyFill="1" applyProtection="1"/>
    <xf numFmtId="0" fontId="17" fillId="6" borderId="0" xfId="0" applyFont="1" applyFill="1" applyAlignment="1" applyProtection="1">
      <alignment horizontal="right"/>
    </xf>
    <xf numFmtId="0" fontId="22" fillId="6" borderId="3" xfId="3" applyFont="1" applyFill="1" applyBorder="1" applyProtection="1"/>
    <xf numFmtId="0" fontId="17" fillId="6" borderId="3" xfId="4" applyFont="1" applyFill="1" applyBorder="1" applyAlignment="1" applyProtection="1">
      <alignment horizontal="right"/>
    </xf>
    <xf numFmtId="0" fontId="17" fillId="6" borderId="3" xfId="0" applyFont="1" applyFill="1" applyBorder="1" applyAlignment="1" applyProtection="1">
      <alignment horizontal="left" indent="2"/>
    </xf>
    <xf numFmtId="164" fontId="17" fillId="6" borderId="3" xfId="1" applyNumberFormat="1" applyFont="1" applyFill="1" applyBorder="1" applyProtection="1"/>
    <xf numFmtId="165" fontId="24" fillId="6" borderId="0" xfId="2" applyNumberFormat="1" applyFont="1" applyFill="1" applyAlignment="1" applyProtection="1">
      <alignment horizontal="left" indent="1"/>
    </xf>
    <xf numFmtId="0" fontId="23" fillId="6" borderId="3" xfId="5" applyFont="1" applyFill="1" applyBorder="1" applyProtection="1"/>
    <xf numFmtId="43" fontId="17" fillId="6" borderId="3" xfId="4" applyNumberFormat="1" applyFont="1" applyFill="1" applyBorder="1" applyAlignment="1" applyProtection="1">
      <alignment horizontal="right"/>
    </xf>
    <xf numFmtId="43" fontId="17" fillId="6" borderId="3" xfId="4" applyNumberFormat="1" applyFont="1" applyFill="1" applyBorder="1" applyAlignment="1" applyProtection="1">
      <alignment horizontal="right" wrapText="1"/>
    </xf>
    <xf numFmtId="0" fontId="17" fillId="6" borderId="5" xfId="7" applyFont="1" applyFill="1" applyBorder="1" applyAlignment="1" applyProtection="1">
      <alignment horizontal="left" indent="2"/>
    </xf>
    <xf numFmtId="164" fontId="17" fillId="3" borderId="5" xfId="1" applyNumberFormat="1" applyFont="1" applyFill="1" applyBorder="1" applyAlignment="1" applyProtection="1">
      <alignment horizontal="right"/>
      <protection locked="0"/>
    </xf>
    <xf numFmtId="44" fontId="17" fillId="6" borderId="3" xfId="9" applyFont="1" applyFill="1" applyBorder="1" applyAlignment="1" applyProtection="1">
      <alignment horizontal="right"/>
    </xf>
    <xf numFmtId="165" fontId="17" fillId="6" borderId="3" xfId="2" applyNumberFormat="1" applyFont="1" applyFill="1" applyBorder="1" applyAlignment="1" applyProtection="1">
      <alignment horizontal="right"/>
    </xf>
    <xf numFmtId="164" fontId="17" fillId="6" borderId="3" xfId="1" applyNumberFormat="1" applyFont="1" applyFill="1" applyBorder="1" applyAlignment="1" applyProtection="1">
      <alignment horizontal="right"/>
    </xf>
    <xf numFmtId="43" fontId="17" fillId="6" borderId="3" xfId="1" applyFont="1" applyFill="1" applyBorder="1" applyAlignment="1" applyProtection="1">
      <alignment horizontal="right"/>
    </xf>
    <xf numFmtId="9" fontId="17" fillId="6" borderId="3" xfId="2" applyFont="1" applyFill="1" applyBorder="1" applyAlignment="1" applyProtection="1">
      <alignment horizontal="right"/>
    </xf>
    <xf numFmtId="0" fontId="17" fillId="6" borderId="0" xfId="10" applyFont="1" applyFill="1" applyProtection="1">
      <protection locked="0"/>
    </xf>
    <xf numFmtId="49" fontId="17" fillId="6" borderId="0" xfId="10" applyNumberFormat="1" applyFont="1" applyFill="1" applyProtection="1">
      <protection locked="0"/>
    </xf>
    <xf numFmtId="0" fontId="17" fillId="6" borderId="0" xfId="10" applyFont="1" applyFill="1" applyAlignment="1" applyProtection="1">
      <alignment horizontal="right"/>
      <protection locked="0"/>
    </xf>
    <xf numFmtId="164" fontId="17" fillId="7" borderId="5" xfId="8" applyNumberFormat="1" applyFont="1" applyFill="1" applyBorder="1" applyAlignment="1" applyProtection="1">
      <alignment horizontal="right"/>
    </xf>
    <xf numFmtId="44" fontId="17" fillId="7" borderId="3" xfId="9" applyFont="1" applyFill="1" applyBorder="1" applyAlignment="1" applyProtection="1">
      <alignment horizontal="right"/>
    </xf>
    <xf numFmtId="165" fontId="17" fillId="7" borderId="3" xfId="2" applyNumberFormat="1" applyFont="1" applyFill="1" applyBorder="1" applyAlignment="1" applyProtection="1">
      <alignment horizontal="right"/>
    </xf>
    <xf numFmtId="164" fontId="17" fillId="7" borderId="3" xfId="1" applyNumberFormat="1" applyFont="1" applyFill="1" applyBorder="1" applyAlignment="1" applyProtection="1">
      <alignment horizontal="right"/>
    </xf>
    <xf numFmtId="43" fontId="17" fillId="7" borderId="3" xfId="1" applyFont="1" applyFill="1" applyBorder="1" applyAlignment="1" applyProtection="1">
      <alignment horizontal="right"/>
    </xf>
    <xf numFmtId="167" fontId="15" fillId="0" borderId="3" xfId="4" applyNumberFormat="1" applyFont="1" applyBorder="1" applyAlignment="1" applyProtection="1">
      <alignment horizontal="right" vertical="center" wrapText="1"/>
    </xf>
    <xf numFmtId="0" fontId="4" fillId="0" borderId="3" xfId="5" applyBorder="1" applyAlignment="1" applyProtection="1">
      <alignment wrapText="1"/>
    </xf>
    <xf numFmtId="165" fontId="1" fillId="7" borderId="5" xfId="2" applyNumberFormat="1" applyFill="1" applyBorder="1" applyAlignment="1" applyProtection="1">
      <alignment horizontal="center"/>
    </xf>
    <xf numFmtId="165" fontId="1" fillId="7" borderId="3" xfId="2" applyNumberFormat="1" applyFill="1" applyBorder="1" applyAlignment="1" applyProtection="1">
      <alignment horizontal="center"/>
    </xf>
    <xf numFmtId="165" fontId="1" fillId="7" borderId="9" xfId="2" applyNumberFormat="1" applyFill="1" applyBorder="1" applyAlignment="1" applyProtection="1">
      <alignment horizontal="center"/>
    </xf>
    <xf numFmtId="165" fontId="4" fillId="7" borderId="3" xfId="2" applyNumberFormat="1" applyFont="1" applyFill="1" applyBorder="1" applyAlignment="1" applyProtection="1">
      <alignment horizontal="center" vertical="center"/>
    </xf>
    <xf numFmtId="165" fontId="0" fillId="0" borderId="5" xfId="2" applyNumberFormat="1" applyFont="1" applyBorder="1" applyAlignment="1" applyProtection="1">
      <alignment horizontal="right" indent="1"/>
    </xf>
    <xf numFmtId="165" fontId="0" fillId="0" borderId="3" xfId="2" applyNumberFormat="1" applyFont="1" applyBorder="1" applyAlignment="1" applyProtection="1">
      <alignment horizontal="right" indent="1"/>
    </xf>
    <xf numFmtId="165" fontId="0" fillId="0" borderId="9" xfId="2" applyNumberFormat="1" applyFont="1" applyBorder="1" applyAlignment="1" applyProtection="1">
      <alignment horizontal="right" indent="1"/>
    </xf>
    <xf numFmtId="167" fontId="15" fillId="0" borderId="3" xfId="4" applyNumberFormat="1" applyFont="1" applyBorder="1" applyAlignment="1" applyProtection="1">
      <alignment horizontal="right" vertical="center" indent="1"/>
    </xf>
    <xf numFmtId="164" fontId="0" fillId="0" borderId="5" xfId="1" applyNumberFormat="1" applyFont="1" applyBorder="1" applyAlignment="1" applyProtection="1">
      <alignment horizontal="right" indent="1"/>
    </xf>
    <xf numFmtId="164" fontId="0" fillId="0" borderId="3" xfId="1" applyNumberFormat="1" applyFont="1" applyBorder="1" applyAlignment="1" applyProtection="1">
      <alignment horizontal="right" indent="1"/>
    </xf>
    <xf numFmtId="164" fontId="0" fillId="0" borderId="9" xfId="1" applyNumberFormat="1" applyFont="1" applyBorder="1" applyAlignment="1" applyProtection="1">
      <alignment horizontal="right" indent="1"/>
    </xf>
    <xf numFmtId="165" fontId="4" fillId="0" borderId="3" xfId="5" applyNumberFormat="1" applyBorder="1" applyAlignment="1" applyProtection="1">
      <alignment horizontal="right" indent="1"/>
    </xf>
    <xf numFmtId="43" fontId="0" fillId="0" borderId="3" xfId="1" applyFont="1" applyBorder="1" applyAlignment="1" applyProtection="1">
      <alignment vertical="center" wrapText="1"/>
    </xf>
    <xf numFmtId="43" fontId="15" fillId="0" borderId="3" xfId="1" applyFont="1" applyBorder="1" applyAlignment="1" applyProtection="1">
      <alignment horizontal="right" vertical="center" indent="1"/>
    </xf>
    <xf numFmtId="43" fontId="0" fillId="0" borderId="5" xfId="1" applyFont="1" applyBorder="1" applyAlignment="1" applyProtection="1">
      <alignment horizontal="right" indent="1"/>
    </xf>
    <xf numFmtId="43" fontId="4" fillId="0" borderId="3" xfId="1" applyFont="1" applyBorder="1" applyAlignment="1" applyProtection="1">
      <alignment wrapText="1"/>
    </xf>
    <xf numFmtId="0" fontId="23" fillId="6" borderId="0" xfId="5" applyFont="1" applyFill="1" applyBorder="1" applyProtection="1"/>
    <xf numFmtId="164" fontId="17" fillId="6" borderId="0" xfId="0" applyNumberFormat="1" applyFont="1" applyFill="1" applyProtection="1"/>
    <xf numFmtId="167" fontId="15" fillId="6" borderId="9" xfId="4" applyNumberFormat="1" applyFont="1" applyFill="1" applyBorder="1" applyAlignment="1" applyProtection="1">
      <alignment horizontal="right"/>
    </xf>
    <xf numFmtId="0" fontId="4" fillId="0" borderId="3" xfId="5" applyBorder="1"/>
    <xf numFmtId="164" fontId="4" fillId="0" borderId="3" xfId="1" applyNumberFormat="1" applyFont="1" applyBorder="1" applyProtection="1"/>
    <xf numFmtId="0" fontId="0" fillId="6" borderId="0" xfId="0" applyFill="1"/>
    <xf numFmtId="43" fontId="4" fillId="6" borderId="0" xfId="1" applyFont="1" applyFill="1" applyBorder="1" applyAlignment="1" applyProtection="1">
      <alignment wrapText="1"/>
    </xf>
    <xf numFmtId="165" fontId="14" fillId="6" borderId="0" xfId="5" applyNumberFormat="1" applyFont="1" applyFill="1" applyBorder="1" applyAlignment="1" applyProtection="1">
      <alignment horizontal="center" vertical="center"/>
    </xf>
    <xf numFmtId="0" fontId="5" fillId="0" borderId="0" xfId="0" applyFont="1"/>
    <xf numFmtId="164" fontId="1" fillId="6" borderId="0" xfId="1" applyNumberFormat="1" applyFont="1" applyFill="1" applyBorder="1" applyAlignment="1" applyProtection="1">
      <alignment horizontal="right" vertical="center"/>
    </xf>
    <xf numFmtId="0" fontId="16" fillId="0" borderId="4" xfId="0" applyFont="1" applyBorder="1" applyAlignment="1">
      <alignment vertical="center"/>
    </xf>
    <xf numFmtId="168" fontId="0" fillId="0" borderId="3" xfId="9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64" fontId="0" fillId="0" borderId="0" xfId="1" applyNumberFormat="1" applyFont="1"/>
    <xf numFmtId="43" fontId="0" fillId="6" borderId="3" xfId="1" applyFont="1" applyFill="1" applyBorder="1" applyProtection="1"/>
    <xf numFmtId="0" fontId="1" fillId="7" borderId="3" xfId="6" applyFill="1" applyBorder="1" applyAlignment="1" applyProtection="1">
      <alignment horizontal="right"/>
    </xf>
    <xf numFmtId="43" fontId="17" fillId="6" borderId="0" xfId="0" applyNumberFormat="1" applyFont="1" applyFill="1" applyProtection="1"/>
    <xf numFmtId="168" fontId="0" fillId="0" borderId="3" xfId="9" applyNumberFormat="1" applyFont="1" applyBorder="1" applyAlignment="1">
      <alignment horizontal="right" vertical="center" wrapText="1"/>
    </xf>
    <xf numFmtId="0" fontId="22" fillId="6" borderId="3" xfId="3" applyFont="1" applyFill="1" applyBorder="1" applyAlignment="1" applyProtection="1">
      <protection locked="0"/>
    </xf>
    <xf numFmtId="0" fontId="17" fillId="6" borderId="3" xfId="4" applyFont="1" applyFill="1" applyBorder="1" applyAlignment="1" applyProtection="1">
      <alignment horizontal="left"/>
      <protection locked="0"/>
    </xf>
    <xf numFmtId="0" fontId="17" fillId="6" borderId="3" xfId="4" applyFont="1" applyFill="1" applyBorder="1" applyAlignment="1" applyProtection="1">
      <alignment horizontal="right"/>
      <protection locked="0"/>
    </xf>
    <xf numFmtId="43" fontId="1" fillId="2" borderId="3" xfId="6" applyNumberFormat="1" applyBorder="1" applyAlignment="1" applyProtection="1">
      <protection locked="0"/>
    </xf>
    <xf numFmtId="43" fontId="17" fillId="4" borderId="3" xfId="8" applyNumberFormat="1" applyFont="1" applyBorder="1" applyAlignment="1" applyProtection="1">
      <alignment horizontal="right"/>
      <protection locked="0"/>
    </xf>
    <xf numFmtId="43" fontId="17" fillId="2" borderId="3" xfId="6" applyNumberFormat="1" applyFont="1" applyBorder="1" applyAlignment="1" applyProtection="1">
      <alignment horizontal="right"/>
      <protection locked="0"/>
    </xf>
    <xf numFmtId="0" fontId="26" fillId="6" borderId="0" xfId="0" applyFont="1" applyFill="1" applyAlignment="1" applyProtection="1">
      <alignment vertical="center"/>
    </xf>
    <xf numFmtId="0" fontId="20" fillId="6" borderId="0" xfId="0" applyFont="1" applyFill="1" applyAlignment="1" applyProtection="1">
      <alignment horizontal="right"/>
    </xf>
    <xf numFmtId="164" fontId="17" fillId="3" borderId="3" xfId="1" applyNumberFormat="1" applyFont="1" applyFill="1" applyBorder="1" applyAlignment="1" applyProtection="1">
      <alignment horizontal="right"/>
      <protection locked="0"/>
    </xf>
    <xf numFmtId="164" fontId="23" fillId="6" borderId="3" xfId="1" applyNumberFormat="1" applyFont="1" applyFill="1" applyBorder="1" applyAlignment="1" applyProtection="1">
      <alignment horizontal="right"/>
    </xf>
    <xf numFmtId="164" fontId="23" fillId="6" borderId="0" xfId="1" applyNumberFormat="1" applyFont="1" applyFill="1" applyBorder="1" applyAlignment="1" applyProtection="1">
      <alignment horizontal="right"/>
    </xf>
    <xf numFmtId="164" fontId="17" fillId="7" borderId="3" xfId="7" applyNumberFormat="1" applyFont="1" applyFill="1" applyBorder="1" applyAlignment="1" applyProtection="1">
      <alignment horizontal="right"/>
    </xf>
    <xf numFmtId="164" fontId="17" fillId="3" borderId="3" xfId="7" applyNumberFormat="1" applyFont="1" applyBorder="1" applyAlignment="1" applyProtection="1">
      <alignment horizontal="right"/>
      <protection locked="0"/>
    </xf>
    <xf numFmtId="9" fontId="25" fillId="6" borderId="0" xfId="2" applyFont="1" applyFill="1" applyAlignment="1" applyProtection="1">
      <alignment horizontal="right"/>
    </xf>
    <xf numFmtId="9" fontId="17" fillId="6" borderId="0" xfId="2" applyFont="1" applyFill="1" applyAlignment="1" applyProtection="1">
      <alignment horizontal="right"/>
    </xf>
    <xf numFmtId="164" fontId="1" fillId="7" borderId="3" xfId="6" applyNumberFormat="1" applyFill="1" applyBorder="1" applyAlignment="1" applyProtection="1">
      <alignment horizontal="right"/>
    </xf>
    <xf numFmtId="9" fontId="4" fillId="0" borderId="3" xfId="2" applyFont="1" applyBorder="1" applyAlignment="1" applyProtection="1">
      <alignment vertical="center" wrapText="1"/>
    </xf>
    <xf numFmtId="0" fontId="5" fillId="16" borderId="0" xfId="0" applyFont="1" applyFill="1"/>
    <xf numFmtId="0" fontId="13" fillId="16" borderId="0" xfId="0" applyFont="1" applyFill="1" applyProtection="1"/>
    <xf numFmtId="0" fontId="27" fillId="16" borderId="3" xfId="0" applyFont="1" applyFill="1" applyBorder="1" applyAlignment="1">
      <alignment horizontal="right" vertical="center" wrapText="1"/>
    </xf>
    <xf numFmtId="168" fontId="13" fillId="16" borderId="3" xfId="9" applyNumberFormat="1" applyFont="1" applyFill="1" applyBorder="1" applyAlignment="1">
      <alignment horizontal="right" vertical="center"/>
    </xf>
    <xf numFmtId="43" fontId="13" fillId="16" borderId="3" xfId="1" applyFont="1" applyFill="1" applyBorder="1" applyAlignment="1" applyProtection="1">
      <alignment wrapText="1"/>
    </xf>
    <xf numFmtId="164" fontId="13" fillId="16" borderId="3" xfId="7" applyNumberFormat="1" applyFont="1" applyFill="1" applyBorder="1" applyAlignment="1" applyProtection="1">
      <alignment horizontal="center" vertical="center"/>
    </xf>
    <xf numFmtId="43" fontId="13" fillId="16" borderId="3" xfId="1" applyFont="1" applyFill="1" applyBorder="1" applyAlignment="1" applyProtection="1">
      <alignment horizontal="center" vertical="center"/>
    </xf>
    <xf numFmtId="165" fontId="13" fillId="16" borderId="3" xfId="1" applyNumberFormat="1" applyFont="1" applyFill="1" applyBorder="1" applyAlignment="1" applyProtection="1">
      <alignment horizontal="right" vertical="center"/>
    </xf>
    <xf numFmtId="165" fontId="13" fillId="16" borderId="3" xfId="2" applyNumberFormat="1" applyFont="1" applyFill="1" applyBorder="1" applyAlignment="1" applyProtection="1">
      <alignment horizontal="right" vertical="center"/>
    </xf>
    <xf numFmtId="0" fontId="5" fillId="7" borderId="0" xfId="0" applyFont="1" applyFill="1"/>
    <xf numFmtId="49" fontId="1" fillId="13" borderId="3" xfId="6" applyNumberFormat="1" applyFill="1" applyBorder="1" applyAlignment="1" applyProtection="1">
      <protection locked="0"/>
    </xf>
    <xf numFmtId="166" fontId="1" fillId="15" borderId="3" xfId="6" applyNumberFormat="1" applyFill="1" applyBorder="1" applyAlignment="1" applyProtection="1">
      <alignment horizontal="center"/>
      <protection locked="0"/>
    </xf>
    <xf numFmtId="0" fontId="0" fillId="15" borderId="3" xfId="6" applyFont="1" applyFill="1" applyBorder="1" applyAlignment="1" applyProtection="1">
      <alignment horizontal="left"/>
      <protection locked="0"/>
    </xf>
    <xf numFmtId="0" fontId="1" fillId="15" borderId="3" xfId="6" applyNumberFormat="1" applyFill="1" applyBorder="1" applyAlignment="1" applyProtection="1">
      <alignment horizontal="left"/>
      <protection locked="0"/>
    </xf>
    <xf numFmtId="166" fontId="17" fillId="15" borderId="3" xfId="6" applyNumberFormat="1" applyFont="1" applyFill="1" applyBorder="1" applyAlignment="1" applyProtection="1">
      <alignment horizontal="center"/>
      <protection locked="0"/>
    </xf>
    <xf numFmtId="0" fontId="17" fillId="15" borderId="3" xfId="6" applyFont="1" applyFill="1" applyBorder="1" applyAlignment="1" applyProtection="1">
      <alignment horizontal="left"/>
      <protection locked="0"/>
    </xf>
    <xf numFmtId="0" fontId="17" fillId="15" borderId="3" xfId="6" applyNumberFormat="1" applyFont="1" applyFill="1" applyBorder="1" applyAlignment="1" applyProtection="1">
      <alignment horizontal="left"/>
      <protection locked="0"/>
    </xf>
    <xf numFmtId="0" fontId="17" fillId="6" borderId="0" xfId="10" applyNumberFormat="1" applyFont="1" applyFill="1" applyAlignment="1" applyProtection="1">
      <alignment horizontal="center"/>
    </xf>
    <xf numFmtId="0" fontId="17" fillId="6" borderId="0" xfId="0" applyNumberFormat="1" applyFont="1" applyFill="1" applyAlignment="1" applyProtection="1">
      <alignment horizontal="center"/>
    </xf>
    <xf numFmtId="0" fontId="17" fillId="6" borderId="3" xfId="6" applyNumberFormat="1" applyFont="1" applyFill="1" applyBorder="1" applyAlignment="1" applyProtection="1">
      <alignment horizontal="center"/>
    </xf>
    <xf numFmtId="0" fontId="17" fillId="6" borderId="0" xfId="10" applyNumberFormat="1" applyFont="1" applyFill="1" applyAlignment="1" applyProtection="1">
      <alignment horizontal="center"/>
      <protection locked="0"/>
    </xf>
    <xf numFmtId="49" fontId="17" fillId="6" borderId="0" xfId="10" applyNumberFormat="1" applyFont="1" applyFill="1" applyAlignment="1" applyProtection="1">
      <alignment horizontal="center"/>
    </xf>
    <xf numFmtId="49" fontId="17" fillId="6" borderId="0" xfId="0" applyNumberFormat="1" applyFont="1" applyFill="1" applyAlignment="1" applyProtection="1">
      <alignment horizontal="center"/>
    </xf>
    <xf numFmtId="49" fontId="22" fillId="6" borderId="3" xfId="3" applyNumberFormat="1" applyFont="1" applyFill="1" applyBorder="1" applyAlignment="1" applyProtection="1">
      <alignment horizontal="center"/>
      <protection locked="0"/>
    </xf>
    <xf numFmtId="49" fontId="17" fillId="6" borderId="0" xfId="10" applyNumberFormat="1" applyFont="1" applyFill="1" applyAlignment="1" applyProtection="1">
      <alignment horizontal="center"/>
      <protection locked="0"/>
    </xf>
    <xf numFmtId="9" fontId="23" fillId="6" borderId="3" xfId="2" applyFont="1" applyFill="1" applyBorder="1" applyAlignment="1" applyProtection="1">
      <alignment horizontal="right"/>
    </xf>
    <xf numFmtId="164" fontId="10" fillId="0" borderId="0" xfId="1" applyNumberFormat="1" applyFont="1" applyFill="1" applyBorder="1" applyAlignment="1" applyProtection="1">
      <alignment horizontal="right" indent="1"/>
    </xf>
    <xf numFmtId="0" fontId="11" fillId="0" borderId="0" xfId="0" applyFont="1" applyBorder="1" applyProtection="1"/>
    <xf numFmtId="0" fontId="28" fillId="0" borderId="0" xfId="4" applyFont="1" applyBorder="1" applyAlignment="1" applyProtection="1"/>
    <xf numFmtId="164" fontId="1" fillId="6" borderId="3" xfId="7" applyNumberFormat="1" applyFill="1" applyBorder="1" applyAlignment="1" applyProtection="1">
      <alignment horizontal="right" vertical="center" indent="1"/>
    </xf>
    <xf numFmtId="0" fontId="0" fillId="0" borderId="0" xfId="0" applyAlignment="1" applyProtection="1">
      <alignment horizontal="right" indent="1"/>
    </xf>
    <xf numFmtId="165" fontId="1" fillId="6" borderId="3" xfId="2" applyNumberFormat="1" applyFill="1" applyBorder="1" applyAlignment="1" applyProtection="1">
      <alignment horizontal="right" vertical="center" indent="1"/>
    </xf>
    <xf numFmtId="164" fontId="10" fillId="0" borderId="0" xfId="0" applyNumberFormat="1" applyFont="1" applyProtection="1"/>
    <xf numFmtId="164" fontId="1" fillId="3" borderId="9" xfId="7" applyNumberFormat="1" applyBorder="1" applyAlignment="1" applyProtection="1">
      <alignment horizontal="right" indent="1"/>
    </xf>
    <xf numFmtId="0" fontId="0" fillId="0" borderId="0" xfId="0" applyAlignment="1" applyProtection="1">
      <alignment horizontal="center"/>
    </xf>
    <xf numFmtId="164" fontId="1" fillId="3" borderId="5" xfId="7" applyNumberFormat="1" applyBorder="1" applyAlignment="1" applyProtection="1">
      <alignment horizontal="right" indent="1"/>
      <protection locked="0"/>
    </xf>
    <xf numFmtId="0" fontId="0" fillId="0" borderId="3" xfId="0" applyBorder="1" applyAlignment="1" applyProtection="1">
      <alignment vertical="center"/>
    </xf>
    <xf numFmtId="0" fontId="4" fillId="0" borderId="3" xfId="5" applyBorder="1" applyAlignment="1" applyProtection="1">
      <alignment vertical="center" wrapText="1"/>
    </xf>
    <xf numFmtId="165" fontId="4" fillId="0" borderId="3" xfId="5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right" vertical="center"/>
    </xf>
    <xf numFmtId="43" fontId="29" fillId="0" borderId="3" xfId="1" applyFont="1" applyFill="1" applyBorder="1" applyProtection="1"/>
    <xf numFmtId="164" fontId="29" fillId="0" borderId="3" xfId="1" applyNumberFormat="1" applyFont="1" applyFill="1" applyBorder="1" applyAlignment="1" applyProtection="1">
      <alignment horizontal="right" indent="1"/>
    </xf>
    <xf numFmtId="164" fontId="29" fillId="7" borderId="3" xfId="1" applyNumberFormat="1" applyFont="1" applyFill="1" applyBorder="1" applyAlignment="1" applyProtection="1">
      <alignment horizontal="right" indent="1"/>
    </xf>
    <xf numFmtId="0" fontId="0" fillId="0" borderId="0" xfId="0" applyAlignment="1" applyProtection="1">
      <alignment horizontal="center" vertical="top"/>
    </xf>
    <xf numFmtId="9" fontId="18" fillId="0" borderId="0" xfId="2" applyFont="1" applyAlignment="1" applyProtection="1">
      <alignment horizontal="left" vertical="top"/>
    </xf>
    <xf numFmtId="0" fontId="1" fillId="7" borderId="3" xfId="4" applyFont="1" applyFill="1" applyBorder="1" applyAlignment="1" applyProtection="1">
      <alignment horizontal="right" vertical="center" wrapText="1"/>
    </xf>
    <xf numFmtId="43" fontId="0" fillId="7" borderId="5" xfId="1" applyFont="1" applyFill="1" applyBorder="1" applyAlignment="1" applyProtection="1">
      <alignment horizontal="right" indent="1"/>
    </xf>
    <xf numFmtId="165" fontId="0" fillId="7" borderId="5" xfId="2" applyNumberFormat="1" applyFont="1" applyFill="1" applyBorder="1" applyAlignment="1" applyProtection="1">
      <alignment horizontal="right" indent="1"/>
    </xf>
    <xf numFmtId="165" fontId="0" fillId="7" borderId="3" xfId="2" applyNumberFormat="1" applyFont="1" applyFill="1" applyBorder="1" applyAlignment="1" applyProtection="1">
      <alignment horizontal="right" indent="1"/>
    </xf>
    <xf numFmtId="165" fontId="0" fillId="7" borderId="9" xfId="2" applyNumberFormat="1" applyFont="1" applyFill="1" applyBorder="1" applyAlignment="1" applyProtection="1">
      <alignment horizontal="right" indent="1"/>
    </xf>
    <xf numFmtId="164" fontId="0" fillId="7" borderId="5" xfId="1" applyNumberFormat="1" applyFont="1" applyFill="1" applyBorder="1" applyAlignment="1" applyProtection="1">
      <alignment horizontal="right" indent="1"/>
    </xf>
    <xf numFmtId="164" fontId="4" fillId="6" borderId="3" xfId="7" applyNumberFormat="1" applyFont="1" applyFill="1" applyBorder="1" applyAlignment="1" applyProtection="1">
      <alignment horizontal="right" vertical="center" indent="1"/>
    </xf>
    <xf numFmtId="164" fontId="4" fillId="7" borderId="3" xfId="7" applyNumberFormat="1" applyFont="1" applyFill="1" applyBorder="1" applyAlignment="1" applyProtection="1">
      <alignment horizontal="right" vertical="center" indent="1"/>
    </xf>
    <xf numFmtId="165" fontId="4" fillId="6" borderId="3" xfId="2" applyNumberFormat="1" applyFont="1" applyFill="1" applyBorder="1" applyAlignment="1" applyProtection="1">
      <alignment horizontal="right" vertical="center" indent="1"/>
    </xf>
    <xf numFmtId="165" fontId="4" fillId="7" borderId="3" xfId="2" applyNumberFormat="1" applyFont="1" applyFill="1" applyBorder="1" applyAlignment="1" applyProtection="1">
      <alignment horizontal="right" vertical="center" indent="1"/>
    </xf>
    <xf numFmtId="43" fontId="4" fillId="0" borderId="5" xfId="1" applyFont="1" applyBorder="1" applyAlignment="1" applyProtection="1">
      <alignment horizontal="right" indent="1"/>
    </xf>
    <xf numFmtId="43" fontId="4" fillId="7" borderId="5" xfId="1" applyFont="1" applyFill="1" applyBorder="1" applyAlignment="1" applyProtection="1">
      <alignment horizontal="right" indent="1"/>
    </xf>
    <xf numFmtId="164" fontId="0" fillId="7" borderId="3" xfId="1" applyNumberFormat="1" applyFont="1" applyFill="1" applyBorder="1" applyAlignment="1" applyProtection="1">
      <alignment horizontal="right" indent="1"/>
    </xf>
    <xf numFmtId="164" fontId="0" fillId="7" borderId="9" xfId="1" applyNumberFormat="1" applyFont="1" applyFill="1" applyBorder="1" applyAlignment="1" applyProtection="1">
      <alignment horizontal="right" indent="1"/>
    </xf>
    <xf numFmtId="38" fontId="0" fillId="0" borderId="5" xfId="1" applyNumberFormat="1" applyFont="1" applyBorder="1" applyAlignment="1" applyProtection="1">
      <alignment horizontal="right" indent="1"/>
    </xf>
    <xf numFmtId="38" fontId="0" fillId="0" borderId="3" xfId="1" applyNumberFormat="1" applyFont="1" applyBorder="1" applyAlignment="1" applyProtection="1">
      <alignment horizontal="right" indent="1"/>
    </xf>
    <xf numFmtId="38" fontId="0" fillId="0" borderId="9" xfId="1" applyNumberFormat="1" applyFont="1" applyBorder="1" applyAlignment="1" applyProtection="1">
      <alignment horizontal="right" indent="1"/>
    </xf>
    <xf numFmtId="38" fontId="1" fillId="6" borderId="3" xfId="7" applyNumberFormat="1" applyFill="1" applyBorder="1" applyAlignment="1" applyProtection="1">
      <alignment horizontal="right" vertical="center" indent="1"/>
    </xf>
    <xf numFmtId="40" fontId="0" fillId="0" borderId="5" xfId="1" applyNumberFormat="1" applyFont="1" applyBorder="1" applyAlignment="1" applyProtection="1">
      <alignment horizontal="right" indent="1"/>
    </xf>
    <xf numFmtId="40" fontId="0" fillId="0" borderId="3" xfId="1" applyNumberFormat="1" applyFont="1" applyBorder="1" applyAlignment="1" applyProtection="1">
      <alignment horizontal="right" indent="1"/>
    </xf>
    <xf numFmtId="40" fontId="0" fillId="0" borderId="9" xfId="1" applyNumberFormat="1" applyFont="1" applyBorder="1" applyAlignment="1" applyProtection="1">
      <alignment horizontal="right" indent="1"/>
    </xf>
    <xf numFmtId="0" fontId="0" fillId="0" borderId="3" xfId="4" applyFont="1" applyBorder="1" applyAlignment="1" applyProtection="1">
      <alignment horizontal="right" vertical="center" wrapText="1" indent="2"/>
    </xf>
    <xf numFmtId="38" fontId="29" fillId="0" borderId="3" xfId="1" applyNumberFormat="1" applyFont="1" applyBorder="1" applyAlignment="1" applyProtection="1">
      <alignment horizontal="right" indent="1"/>
    </xf>
    <xf numFmtId="38" fontId="17" fillId="6" borderId="3" xfId="1" applyNumberFormat="1" applyFont="1" applyFill="1" applyBorder="1" applyAlignment="1" applyProtection="1">
      <alignment horizontal="right"/>
    </xf>
    <xf numFmtId="38" fontId="23" fillId="6" borderId="3" xfId="1" applyNumberFormat="1" applyFont="1" applyFill="1" applyBorder="1" applyAlignment="1" applyProtection="1">
      <alignment horizontal="right"/>
    </xf>
    <xf numFmtId="40" fontId="17" fillId="6" borderId="3" xfId="1" applyNumberFormat="1" applyFont="1" applyFill="1" applyBorder="1" applyAlignment="1" applyProtection="1">
      <alignment horizontal="right"/>
    </xf>
    <xf numFmtId="0" fontId="17" fillId="6" borderId="3" xfId="3" applyNumberFormat="1" applyFont="1" applyFill="1" applyBorder="1" applyAlignment="1" applyProtection="1">
      <alignment horizontal="center"/>
      <protection locked="0"/>
    </xf>
    <xf numFmtId="164" fontId="30" fillId="0" borderId="13" xfId="1" applyNumberFormat="1" applyFont="1" applyFill="1" applyBorder="1" applyAlignment="1">
      <alignment horizontal="right" vertical="center" wrapText="1"/>
    </xf>
    <xf numFmtId="164" fontId="17" fillId="6" borderId="0" xfId="0" applyNumberFormat="1" applyFont="1" applyFill="1" applyAlignment="1" applyProtection="1">
      <alignment horizontal="right"/>
    </xf>
    <xf numFmtId="165" fontId="17" fillId="6" borderId="0" xfId="10" applyNumberFormat="1" applyFont="1" applyFill="1" applyProtection="1"/>
    <xf numFmtId="38" fontId="4" fillId="6" borderId="3" xfId="7" applyNumberFormat="1" applyFont="1" applyFill="1" applyBorder="1" applyAlignment="1" applyProtection="1">
      <alignment horizontal="right" vertical="center" indent="1"/>
    </xf>
    <xf numFmtId="0" fontId="5" fillId="6" borderId="0" xfId="0" applyFont="1" applyFill="1"/>
    <xf numFmtId="164" fontId="22" fillId="6" borderId="15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164" fontId="22" fillId="6" borderId="14" xfId="0" applyNumberFormat="1" applyFont="1" applyFill="1" applyBorder="1" applyAlignment="1" applyProtection="1">
      <alignment horizontal="right" vertical="center"/>
    </xf>
    <xf numFmtId="43" fontId="0" fillId="0" borderId="5" xfId="1" applyFont="1" applyBorder="1" applyAlignment="1" applyProtection="1">
      <alignment horizontal="left" indent="2"/>
    </xf>
    <xf numFmtId="43" fontId="0" fillId="0" borderId="3" xfId="1" applyFont="1" applyBorder="1" applyAlignment="1" applyProtection="1">
      <alignment horizontal="left" indent="2"/>
    </xf>
    <xf numFmtId="43" fontId="0" fillId="0" borderId="9" xfId="1" applyFont="1" applyBorder="1" applyAlignment="1" applyProtection="1">
      <alignment horizontal="left" indent="2"/>
    </xf>
    <xf numFmtId="9" fontId="4" fillId="7" borderId="3" xfId="2" applyFont="1" applyFill="1" applyBorder="1" applyAlignment="1" applyProtection="1">
      <alignment vertical="center" wrapText="1"/>
    </xf>
    <xf numFmtId="0" fontId="0" fillId="14" borderId="0" xfId="0" applyFill="1"/>
    <xf numFmtId="0" fontId="33" fillId="14" borderId="0" xfId="0" applyFont="1" applyFill="1"/>
    <xf numFmtId="0" fontId="33" fillId="14" borderId="0" xfId="0" applyFont="1" applyFill="1" applyAlignment="1">
      <alignment horizontal="center"/>
    </xf>
    <xf numFmtId="0" fontId="34" fillId="14" borderId="0" xfId="0" applyFont="1" applyFill="1" applyAlignment="1">
      <alignment horizontal="center" vertical="center"/>
    </xf>
    <xf numFmtId="0" fontId="33" fillId="14" borderId="0" xfId="0" applyFont="1" applyFill="1" applyAlignment="1">
      <alignment horizontal="right" vertical="center"/>
    </xf>
    <xf numFmtId="0" fontId="33" fillId="14" borderId="0" xfId="0" applyFont="1" applyFill="1" applyAlignment="1">
      <alignment horizontal="right"/>
    </xf>
    <xf numFmtId="9" fontId="31" fillId="5" borderId="16" xfId="10" applyNumberFormat="1" applyFont="1" applyBorder="1" applyAlignment="1" applyProtection="1">
      <alignment horizontal="right" vertical="center"/>
      <protection locked="0"/>
    </xf>
    <xf numFmtId="43" fontId="31" fillId="5" borderId="16" xfId="1" applyFont="1" applyFill="1" applyBorder="1" applyAlignment="1" applyProtection="1">
      <alignment horizontal="right" vertical="center"/>
      <protection locked="0"/>
    </xf>
    <xf numFmtId="0" fontId="34" fillId="14" borderId="0" xfId="0" applyFont="1" applyFill="1" applyAlignment="1">
      <alignment horizontal="right" vertical="center"/>
    </xf>
    <xf numFmtId="9" fontId="31" fillId="17" borderId="16" xfId="10" applyNumberFormat="1" applyFont="1" applyFill="1" applyBorder="1" applyAlignment="1" applyProtection="1">
      <alignment horizontal="right" vertical="center"/>
      <protection locked="0"/>
    </xf>
    <xf numFmtId="43" fontId="4" fillId="0" borderId="3" xfId="1" applyFont="1" applyBorder="1" applyProtection="1"/>
    <xf numFmtId="165" fontId="4" fillId="6" borderId="3" xfId="2" applyNumberFormat="1" applyFont="1" applyFill="1" applyBorder="1" applyAlignment="1" applyProtection="1">
      <alignment horizontal="center"/>
    </xf>
    <xf numFmtId="164" fontId="17" fillId="2" borderId="5" xfId="6" applyNumberFormat="1" applyFont="1" applyBorder="1" applyAlignment="1" applyProtection="1">
      <alignment horizontal="right"/>
      <protection locked="0"/>
    </xf>
    <xf numFmtId="44" fontId="17" fillId="7" borderId="3" xfId="6" applyNumberFormat="1" applyFont="1" applyFill="1" applyBorder="1" applyAlignment="1" applyProtection="1">
      <alignment horizontal="right"/>
    </xf>
    <xf numFmtId="49" fontId="0" fillId="13" borderId="3" xfId="6" applyNumberFormat="1" applyFont="1" applyFill="1" applyBorder="1" applyAlignment="1" applyProtection="1">
      <protection locked="0"/>
    </xf>
    <xf numFmtId="0" fontId="17" fillId="6" borderId="0" xfId="10" applyFont="1" applyFill="1" applyAlignment="1" applyProtection="1">
      <alignment wrapText="1"/>
    </xf>
    <xf numFmtId="0" fontId="17" fillId="6" borderId="0" xfId="0" applyFont="1" applyFill="1" applyAlignment="1" applyProtection="1">
      <alignment wrapText="1"/>
    </xf>
    <xf numFmtId="165" fontId="17" fillId="6" borderId="3" xfId="6" applyNumberFormat="1" applyFont="1" applyFill="1" applyBorder="1" applyAlignment="1" applyProtection="1">
      <alignment horizontal="right"/>
      <protection locked="0"/>
    </xf>
    <xf numFmtId="164" fontId="17" fillId="6" borderId="5" xfId="6" applyNumberFormat="1" applyFont="1" applyFill="1" applyBorder="1" applyAlignment="1" applyProtection="1">
      <alignment horizontal="right"/>
      <protection locked="0"/>
    </xf>
    <xf numFmtId="43" fontId="17" fillId="6" borderId="0" xfId="10" applyNumberFormat="1" applyFont="1" applyFill="1" applyProtection="1"/>
    <xf numFmtId="0" fontId="5" fillId="6" borderId="0" xfId="0" applyFont="1" applyFill="1" applyAlignment="1" applyProtection="1">
      <alignment horizontal="right"/>
    </xf>
    <xf numFmtId="0" fontId="5" fillId="6" borderId="0" xfId="0" applyFont="1" applyFill="1" applyProtection="1"/>
    <xf numFmtId="0" fontId="7" fillId="6" borderId="0" xfId="0" applyFont="1" applyFill="1" applyAlignment="1" applyProtection="1">
      <alignment horizontal="left"/>
    </xf>
    <xf numFmtId="43" fontId="23" fillId="6" borderId="3" xfId="1" applyFont="1" applyFill="1" applyBorder="1" applyAlignment="1" applyProtection="1">
      <alignment horizontal="right"/>
    </xf>
    <xf numFmtId="165" fontId="23" fillId="6" borderId="3" xfId="2" applyNumberFormat="1" applyFont="1" applyFill="1" applyBorder="1" applyAlignment="1" applyProtection="1">
      <alignment horizontal="right"/>
    </xf>
    <xf numFmtId="164" fontId="17" fillId="6" borderId="3" xfId="1" applyNumberFormat="1" applyFont="1" applyFill="1" applyBorder="1" applyAlignment="1" applyProtection="1">
      <alignment vertical="center"/>
    </xf>
    <xf numFmtId="43" fontId="17" fillId="6" borderId="3" xfId="1" applyFont="1" applyFill="1" applyBorder="1" applyAlignment="1" applyProtection="1">
      <alignment horizontal="right" vertical="center"/>
    </xf>
    <xf numFmtId="165" fontId="17" fillId="6" borderId="3" xfId="2" applyNumberFormat="1" applyFont="1" applyFill="1" applyBorder="1" applyAlignment="1" applyProtection="1">
      <alignment horizontal="right" vertical="center"/>
    </xf>
    <xf numFmtId="165" fontId="1" fillId="6" borderId="5" xfId="2" applyNumberFormat="1" applyFill="1" applyBorder="1" applyAlignment="1" applyProtection="1">
      <alignment horizontal="center"/>
      <protection locked="0"/>
    </xf>
    <xf numFmtId="165" fontId="1" fillId="6" borderId="3" xfId="2" applyNumberFormat="1" applyFill="1" applyBorder="1" applyAlignment="1" applyProtection="1">
      <alignment horizontal="center"/>
      <protection locked="0"/>
    </xf>
    <xf numFmtId="165" fontId="1" fillId="6" borderId="9" xfId="2" applyNumberFormat="1" applyFill="1" applyBorder="1" applyAlignment="1" applyProtection="1">
      <alignment horizontal="center"/>
      <protection locked="0"/>
    </xf>
    <xf numFmtId="0" fontId="37" fillId="0" borderId="19" xfId="0" applyFont="1" applyFill="1" applyBorder="1" applyProtection="1"/>
    <xf numFmtId="169" fontId="38" fillId="0" borderId="20" xfId="0" applyNumberFormat="1" applyFont="1" applyFill="1" applyBorder="1" applyAlignment="1" applyProtection="1">
      <alignment horizontal="right"/>
    </xf>
    <xf numFmtId="0" fontId="39" fillId="0" borderId="21" xfId="0" applyFont="1" applyFill="1" applyBorder="1" applyAlignment="1" applyProtection="1">
      <alignment horizontal="left" indent="2"/>
    </xf>
    <xf numFmtId="43" fontId="40" fillId="0" borderId="21" xfId="1" applyFont="1" applyFill="1" applyBorder="1" applyAlignment="1" applyProtection="1">
      <alignment horizontal="right" vertical="center"/>
    </xf>
    <xf numFmtId="0" fontId="40" fillId="0" borderId="21" xfId="0" applyFont="1" applyFill="1" applyBorder="1" applyAlignment="1" applyProtection="1">
      <alignment vertical="center"/>
    </xf>
    <xf numFmtId="0" fontId="37" fillId="0" borderId="0" xfId="0" applyFont="1" applyFill="1" applyBorder="1" applyProtection="1"/>
    <xf numFmtId="164" fontId="1" fillId="6" borderId="3" xfId="1" applyNumberFormat="1" applyFont="1" applyFill="1" applyBorder="1" applyAlignment="1" applyProtection="1">
      <alignment horizontal="center" vertical="center"/>
    </xf>
    <xf numFmtId="164" fontId="41" fillId="0" borderId="3" xfId="1" applyNumberFormat="1" applyFont="1" applyBorder="1" applyProtection="1"/>
    <xf numFmtId="0" fontId="42" fillId="14" borderId="3" xfId="4" applyFont="1" applyFill="1" applyBorder="1" applyAlignment="1" applyProtection="1">
      <alignment horizontal="center" vertical="center" wrapText="1"/>
    </xf>
    <xf numFmtId="164" fontId="5" fillId="14" borderId="3" xfId="1" applyNumberFormat="1" applyFont="1" applyFill="1" applyBorder="1" applyProtection="1"/>
    <xf numFmtId="0" fontId="16" fillId="0" borderId="4" xfId="0" applyFont="1" applyBorder="1" applyAlignment="1">
      <alignment vertical="center" wrapText="1"/>
    </xf>
    <xf numFmtId="1" fontId="43" fillId="19" borderId="18" xfId="17" applyNumberFormat="1" applyFont="1" applyAlignment="1" applyProtection="1">
      <alignment horizontal="center"/>
      <protection locked="0"/>
    </xf>
    <xf numFmtId="1" fontId="44" fillId="19" borderId="18" xfId="17" applyNumberFormat="1" applyFont="1" applyAlignment="1">
      <alignment horizontal="center" vertical="center" wrapText="1"/>
    </xf>
    <xf numFmtId="164" fontId="13" fillId="14" borderId="3" xfId="1" applyNumberFormat="1" applyFont="1" applyFill="1" applyBorder="1" applyAlignment="1" applyProtection="1">
      <alignment horizontal="right" indent="2"/>
    </xf>
    <xf numFmtId="170" fontId="43" fillId="6" borderId="18" xfId="17" applyNumberFormat="1" applyFont="1" applyFill="1" applyAlignment="1" applyProtection="1">
      <alignment horizontal="center"/>
      <protection locked="0"/>
    </xf>
    <xf numFmtId="164" fontId="4" fillId="6" borderId="3" xfId="1" applyNumberFormat="1" applyFont="1" applyFill="1" applyBorder="1" applyAlignment="1" applyProtection="1">
      <alignment horizontal="center" vertical="center"/>
    </xf>
    <xf numFmtId="165" fontId="23" fillId="6" borderId="3" xfId="2" applyNumberFormat="1" applyFont="1" applyFill="1" applyBorder="1" applyAlignment="1" applyProtection="1">
      <alignment vertical="center"/>
    </xf>
    <xf numFmtId="43" fontId="4" fillId="6" borderId="3" xfId="1" applyFont="1" applyFill="1" applyBorder="1" applyAlignment="1" applyProtection="1">
      <alignment horizontal="right" vertical="center"/>
    </xf>
    <xf numFmtId="165" fontId="4" fillId="6" borderId="3" xfId="2" applyNumberFormat="1" applyFont="1" applyFill="1" applyBorder="1" applyAlignment="1" applyProtection="1">
      <alignment horizontal="right" vertical="center"/>
    </xf>
    <xf numFmtId="0" fontId="47" fillId="6" borderId="3" xfId="0" applyFont="1" applyFill="1" applyBorder="1" applyProtection="1"/>
    <xf numFmtId="164" fontId="47" fillId="7" borderId="3" xfId="1" applyNumberFormat="1" applyFont="1" applyFill="1" applyBorder="1" applyAlignment="1" applyProtection="1">
      <alignment horizontal="right"/>
    </xf>
    <xf numFmtId="164" fontId="45" fillId="6" borderId="3" xfId="0" applyNumberFormat="1" applyFont="1" applyFill="1" applyBorder="1" applyAlignment="1" applyProtection="1">
      <alignment horizontal="right"/>
    </xf>
    <xf numFmtId="164" fontId="47" fillId="6" borderId="3" xfId="1" applyNumberFormat="1" applyFont="1" applyFill="1" applyBorder="1" applyAlignment="1" applyProtection="1">
      <alignment horizontal="right"/>
    </xf>
    <xf numFmtId="164" fontId="46" fillId="7" borderId="3" xfId="1" applyNumberFormat="1" applyFont="1" applyFill="1" applyBorder="1" applyAlignment="1" applyProtection="1">
      <alignment horizontal="right"/>
    </xf>
    <xf numFmtId="164" fontId="17" fillId="6" borderId="3" xfId="7" applyNumberFormat="1" applyFont="1" applyFill="1" applyBorder="1" applyAlignment="1" applyProtection="1">
      <alignment horizontal="right"/>
    </xf>
    <xf numFmtId="9" fontId="5" fillId="14" borderId="3" xfId="2" applyFont="1" applyFill="1" applyBorder="1" applyProtection="1"/>
    <xf numFmtId="165" fontId="5" fillId="14" borderId="3" xfId="2" applyNumberFormat="1" applyFont="1" applyFill="1" applyBorder="1" applyProtection="1"/>
    <xf numFmtId="43" fontId="5" fillId="14" borderId="3" xfId="1" applyFont="1" applyFill="1" applyBorder="1" applyProtection="1"/>
    <xf numFmtId="165" fontId="40" fillId="0" borderId="21" xfId="2" applyNumberFormat="1" applyFont="1" applyFill="1" applyBorder="1" applyAlignment="1" applyProtection="1">
      <alignment horizontal="right" vertical="center"/>
    </xf>
    <xf numFmtId="43" fontId="0" fillId="0" borderId="3" xfId="0" applyNumberFormat="1" applyBorder="1" applyProtection="1"/>
    <xf numFmtId="164" fontId="17" fillId="3" borderId="3" xfId="1" applyNumberFormat="1" applyFont="1" applyFill="1" applyBorder="1" applyAlignment="1" applyProtection="1">
      <alignment horizontal="right"/>
    </xf>
    <xf numFmtId="164" fontId="17" fillId="3" borderId="5" xfId="1" applyNumberFormat="1" applyFont="1" applyFill="1" applyBorder="1" applyAlignment="1" applyProtection="1">
      <alignment horizontal="right"/>
    </xf>
    <xf numFmtId="165" fontId="0" fillId="0" borderId="0" xfId="0" applyNumberFormat="1" applyFont="1" applyProtection="1"/>
    <xf numFmtId="0" fontId="48" fillId="0" borderId="0" xfId="0" applyFont="1" applyProtection="1"/>
    <xf numFmtId="14" fontId="48" fillId="0" borderId="0" xfId="0" applyNumberFormat="1" applyFont="1" applyProtection="1"/>
    <xf numFmtId="164" fontId="0" fillId="0" borderId="0" xfId="0" applyNumberFormat="1"/>
    <xf numFmtId="164" fontId="11" fillId="0" borderId="0" xfId="0" applyNumberFormat="1" applyFont="1" applyAlignment="1" applyProtection="1">
      <alignment vertical="center"/>
    </xf>
    <xf numFmtId="165" fontId="0" fillId="0" borderId="0" xfId="2" applyNumberFormat="1" applyFont="1" applyProtection="1"/>
    <xf numFmtId="0" fontId="13" fillId="7" borderId="0" xfId="0" applyFont="1" applyFill="1"/>
    <xf numFmtId="0" fontId="4" fillId="0" borderId="0" xfId="0" applyFont="1" applyProtection="1"/>
    <xf numFmtId="164" fontId="49" fillId="6" borderId="3" xfId="1" applyNumberFormat="1" applyFont="1" applyFill="1" applyBorder="1" applyAlignment="1" applyProtection="1">
      <alignment horizontal="right"/>
    </xf>
    <xf numFmtId="43" fontId="0" fillId="0" borderId="0" xfId="0" applyNumberFormat="1"/>
    <xf numFmtId="0" fontId="40" fillId="0" borderId="0" xfId="0" applyFont="1" applyFill="1" applyBorder="1" applyAlignment="1" applyProtection="1">
      <alignment vertical="center"/>
    </xf>
    <xf numFmtId="165" fontId="40" fillId="0" borderId="0" xfId="2" applyNumberFormat="1" applyFont="1" applyFill="1" applyBorder="1" applyAlignment="1" applyProtection="1">
      <alignment horizontal="right" vertical="center"/>
    </xf>
    <xf numFmtId="10" fontId="40" fillId="0" borderId="0" xfId="2" applyNumberFormat="1" applyFont="1" applyFill="1" applyBorder="1" applyAlignment="1" applyProtection="1">
      <alignment horizontal="right" vertical="center"/>
    </xf>
    <xf numFmtId="164" fontId="1" fillId="6" borderId="21" xfId="1" applyNumberFormat="1" applyFont="1" applyFill="1" applyBorder="1" applyAlignment="1" applyProtection="1">
      <alignment horizontal="right"/>
    </xf>
    <xf numFmtId="164" fontId="40" fillId="0" borderId="21" xfId="1" applyNumberFormat="1" applyFont="1" applyFill="1" applyBorder="1" applyAlignment="1" applyProtection="1">
      <alignment horizontal="right" vertical="center"/>
    </xf>
    <xf numFmtId="164" fontId="50" fillId="6" borderId="3" xfId="1" applyNumberFormat="1" applyFont="1" applyFill="1" applyBorder="1" applyAlignment="1" applyProtection="1">
      <alignment horizontal="center" vertical="center"/>
    </xf>
    <xf numFmtId="43" fontId="50" fillId="6" borderId="3" xfId="1" applyFont="1" applyFill="1" applyBorder="1" applyAlignment="1" applyProtection="1">
      <alignment horizontal="right"/>
    </xf>
    <xf numFmtId="164" fontId="50" fillId="6" borderId="3" xfId="1" applyNumberFormat="1" applyFont="1" applyFill="1" applyBorder="1" applyAlignment="1" applyProtection="1">
      <alignment horizontal="right"/>
    </xf>
    <xf numFmtId="165" fontId="50" fillId="6" borderId="3" xfId="2" applyNumberFormat="1" applyFont="1" applyFill="1" applyBorder="1" applyAlignment="1" applyProtection="1">
      <alignment vertical="center"/>
    </xf>
    <xf numFmtId="43" fontId="50" fillId="6" borderId="3" xfId="1" applyFont="1" applyFill="1" applyBorder="1" applyAlignment="1" applyProtection="1">
      <alignment horizontal="right" vertical="center"/>
    </xf>
    <xf numFmtId="165" fontId="50" fillId="6" borderId="3" xfId="2" applyNumberFormat="1" applyFont="1" applyFill="1" applyBorder="1" applyAlignment="1" applyProtection="1">
      <alignment horizontal="right" vertical="center"/>
    </xf>
    <xf numFmtId="10" fontId="51" fillId="0" borderId="0" xfId="2" applyNumberFormat="1" applyFont="1" applyFill="1" applyBorder="1" applyAlignment="1" applyProtection="1">
      <alignment horizontal="right" vertical="center"/>
    </xf>
    <xf numFmtId="167" fontId="52" fillId="6" borderId="9" xfId="4" applyNumberFormat="1" applyFont="1" applyFill="1" applyBorder="1" applyAlignment="1" applyProtection="1">
      <alignment horizontal="right"/>
    </xf>
    <xf numFmtId="164" fontId="50" fillId="6" borderId="21" xfId="1" applyNumberFormat="1" applyFont="1" applyFill="1" applyBorder="1" applyAlignment="1" applyProtection="1">
      <alignment horizontal="right"/>
    </xf>
    <xf numFmtId="0" fontId="50" fillId="7" borderId="0" xfId="0" applyFont="1" applyFill="1"/>
    <xf numFmtId="0" fontId="50" fillId="0" borderId="0" xfId="0" applyFont="1" applyProtection="1"/>
    <xf numFmtId="165" fontId="50" fillId="0" borderId="0" xfId="2" applyNumberFormat="1" applyFont="1" applyProtection="1"/>
    <xf numFmtId="43" fontId="50" fillId="0" borderId="0" xfId="0" applyNumberFormat="1" applyFont="1"/>
    <xf numFmtId="164" fontId="50" fillId="7" borderId="3" xfId="7" applyNumberFormat="1" applyFont="1" applyFill="1" applyBorder="1" applyAlignment="1" applyProtection="1">
      <alignment horizontal="center" vertical="center"/>
    </xf>
    <xf numFmtId="43" fontId="50" fillId="0" borderId="0" xfId="0" applyNumberFormat="1" applyFont="1" applyProtection="1"/>
    <xf numFmtId="167" fontId="52" fillId="0" borderId="3" xfId="4" applyNumberFormat="1" applyFont="1" applyBorder="1" applyAlignment="1" applyProtection="1">
      <alignment horizontal="right" vertical="center"/>
    </xf>
    <xf numFmtId="0" fontId="3" fillId="0" borderId="1" xfId="4"/>
    <xf numFmtId="0" fontId="3" fillId="0" borderId="1" xfId="4" applyAlignment="1">
      <alignment horizontal="right"/>
    </xf>
    <xf numFmtId="0" fontId="0" fillId="0" borderId="0" xfId="0" applyAlignment="1">
      <alignment horizontal="right"/>
    </xf>
    <xf numFmtId="43" fontId="22" fillId="6" borderId="15" xfId="1" applyFont="1" applyFill="1" applyBorder="1" applyAlignment="1" applyProtection="1">
      <alignment horizontal="right" vertical="center"/>
    </xf>
    <xf numFmtId="0" fontId="7" fillId="6" borderId="0" xfId="0" applyFont="1" applyFill="1" applyAlignment="1" applyProtection="1">
      <alignment horizontal="left"/>
    </xf>
    <xf numFmtId="0" fontId="7" fillId="6" borderId="0" xfId="0" applyFont="1" applyFill="1" applyAlignment="1" applyProtection="1">
      <alignment horizontal="left"/>
    </xf>
    <xf numFmtId="164" fontId="17" fillId="6" borderId="3" xfId="0" applyNumberFormat="1" applyFont="1" applyFill="1" applyBorder="1" applyProtection="1"/>
    <xf numFmtId="0" fontId="28" fillId="6" borderId="4" xfId="3" applyFont="1" applyFill="1" applyBorder="1" applyProtection="1"/>
    <xf numFmtId="0" fontId="20" fillId="6" borderId="3" xfId="3" applyFont="1" applyFill="1" applyBorder="1" applyProtection="1"/>
    <xf numFmtId="164" fontId="1" fillId="6" borderId="3" xfId="6" applyNumberFormat="1" applyFill="1" applyBorder="1" applyAlignment="1" applyProtection="1">
      <alignment horizontal="right"/>
    </xf>
    <xf numFmtId="164" fontId="22" fillId="6" borderId="26" xfId="0" applyNumberFormat="1" applyFont="1" applyFill="1" applyBorder="1" applyAlignment="1" applyProtection="1">
      <alignment horizontal="right" vertical="center"/>
    </xf>
    <xf numFmtId="164" fontId="22" fillId="6" borderId="27" xfId="0" applyNumberFormat="1" applyFont="1" applyFill="1" applyBorder="1" applyAlignment="1" applyProtection="1">
      <alignment horizontal="right" vertical="center"/>
    </xf>
    <xf numFmtId="164" fontId="22" fillId="6" borderId="28" xfId="0" applyNumberFormat="1" applyFont="1" applyFill="1" applyBorder="1" applyAlignment="1" applyProtection="1">
      <alignment horizontal="right" vertical="center"/>
    </xf>
    <xf numFmtId="164" fontId="22" fillId="6" borderId="29" xfId="0" applyNumberFormat="1" applyFont="1" applyFill="1" applyBorder="1" applyAlignment="1" applyProtection="1">
      <alignment horizontal="right" vertical="center"/>
    </xf>
    <xf numFmtId="165" fontId="21" fillId="6" borderId="27" xfId="2" applyNumberFormat="1" applyFont="1" applyFill="1" applyBorder="1" applyAlignment="1" applyProtection="1">
      <alignment horizontal="right" vertical="center"/>
    </xf>
    <xf numFmtId="165" fontId="21" fillId="6" borderId="29" xfId="2" applyNumberFormat="1" applyFont="1" applyFill="1" applyBorder="1" applyAlignment="1" applyProtection="1">
      <alignment horizontal="right" vertical="center"/>
    </xf>
    <xf numFmtId="165" fontId="22" fillId="6" borderId="29" xfId="2" applyNumberFormat="1" applyFont="1" applyFill="1" applyBorder="1" applyAlignment="1" applyProtection="1">
      <alignment horizontal="right" vertical="center"/>
    </xf>
    <xf numFmtId="43" fontId="22" fillId="6" borderId="24" xfId="1" applyFont="1" applyFill="1" applyBorder="1" applyAlignment="1" applyProtection="1">
      <alignment horizontal="right" vertical="center"/>
    </xf>
    <xf numFmtId="43" fontId="22" fillId="6" borderId="15" xfId="1" applyFont="1" applyFill="1" applyBorder="1" applyAlignment="1" applyProtection="1">
      <alignment vertical="center"/>
    </xf>
    <xf numFmtId="165" fontId="21" fillId="6" borderId="27" xfId="2" applyNumberFormat="1" applyFont="1" applyFill="1" applyBorder="1" applyAlignment="1" applyProtection="1">
      <alignment vertical="center"/>
    </xf>
    <xf numFmtId="164" fontId="17" fillId="6" borderId="30" xfId="1" applyNumberFormat="1" applyFont="1" applyFill="1" applyBorder="1" applyAlignment="1" applyProtection="1">
      <alignment horizontal="right" vertical="center"/>
    </xf>
    <xf numFmtId="164" fontId="17" fillId="6" borderId="15" xfId="1" applyNumberFormat="1" applyFont="1" applyFill="1" applyBorder="1" applyAlignment="1" applyProtection="1">
      <alignment horizontal="right" vertical="center"/>
    </xf>
    <xf numFmtId="44" fontId="17" fillId="6" borderId="15" xfId="9" applyFont="1" applyFill="1" applyBorder="1" applyAlignment="1" applyProtection="1">
      <alignment horizontal="right" vertical="center"/>
    </xf>
    <xf numFmtId="43" fontId="22" fillId="6" borderId="14" xfId="1" applyFont="1" applyFill="1" applyBorder="1" applyAlignment="1" applyProtection="1">
      <alignment vertical="center"/>
    </xf>
    <xf numFmtId="165" fontId="21" fillId="6" borderId="29" xfId="2" applyNumberFormat="1" applyFont="1" applyFill="1" applyBorder="1" applyAlignment="1" applyProtection="1">
      <alignment vertical="center"/>
    </xf>
    <xf numFmtId="0" fontId="12" fillId="0" borderId="40" xfId="0" applyFont="1" applyBorder="1" applyAlignment="1" applyProtection="1">
      <alignment wrapText="1"/>
    </xf>
    <xf numFmtId="164" fontId="17" fillId="6" borderId="41" xfId="15" applyNumberFormat="1" applyFont="1" applyFill="1" applyBorder="1" applyAlignment="1">
      <alignment horizontal="right" vertical="center" wrapText="1"/>
    </xf>
    <xf numFmtId="164" fontId="17" fillId="6" borderId="42" xfId="15" applyNumberFormat="1" applyFont="1" applyFill="1" applyBorder="1" applyAlignment="1">
      <alignment horizontal="right" vertical="center" wrapText="1"/>
    </xf>
    <xf numFmtId="164" fontId="17" fillId="6" borderId="43" xfId="15" applyNumberFormat="1" applyFont="1" applyFill="1" applyBorder="1" applyAlignment="1">
      <alignment horizontal="right" vertical="center" wrapText="1"/>
    </xf>
    <xf numFmtId="164" fontId="17" fillId="6" borderId="41" xfId="11" applyNumberFormat="1" applyFont="1" applyFill="1" applyBorder="1" applyAlignment="1">
      <alignment horizontal="right" vertical="center" wrapText="1"/>
    </xf>
    <xf numFmtId="164" fontId="17" fillId="6" borderId="42" xfId="11" applyNumberFormat="1" applyFont="1" applyFill="1" applyBorder="1" applyAlignment="1" applyProtection="1">
      <alignment horizontal="right" vertical="center" wrapText="1"/>
    </xf>
    <xf numFmtId="164" fontId="23" fillId="6" borderId="43" xfId="11" applyNumberFormat="1" applyFont="1" applyFill="1" applyBorder="1" applyAlignment="1">
      <alignment horizontal="right" vertical="center" wrapText="1"/>
    </xf>
    <xf numFmtId="164" fontId="17" fillId="6" borderId="41" xfId="13" applyNumberFormat="1" applyFont="1" applyFill="1" applyBorder="1" applyAlignment="1">
      <alignment horizontal="right" vertical="center" wrapText="1"/>
    </xf>
    <xf numFmtId="164" fontId="17" fillId="6" borderId="42" xfId="13" applyNumberFormat="1" applyFont="1" applyFill="1" applyBorder="1" applyAlignment="1">
      <alignment horizontal="right" vertical="center" wrapText="1"/>
    </xf>
    <xf numFmtId="164" fontId="17" fillId="6" borderId="44" xfId="13" applyNumberFormat="1" applyFont="1" applyFill="1" applyBorder="1" applyAlignment="1">
      <alignment horizontal="right" vertical="center" wrapText="1"/>
    </xf>
    <xf numFmtId="164" fontId="17" fillId="6" borderId="45" xfId="11" applyNumberFormat="1" applyFont="1" applyFill="1" applyBorder="1" applyAlignment="1">
      <alignment horizontal="right" vertical="center" wrapText="1"/>
    </xf>
    <xf numFmtId="164" fontId="17" fillId="6" borderId="42" xfId="11" applyNumberFormat="1" applyFont="1" applyFill="1" applyBorder="1" applyAlignment="1">
      <alignment horizontal="right" vertical="center" wrapText="1"/>
    </xf>
    <xf numFmtId="164" fontId="17" fillId="6" borderId="43" xfId="11" applyNumberFormat="1" applyFont="1" applyFill="1" applyBorder="1" applyAlignment="1">
      <alignment horizontal="right" vertical="center" wrapText="1"/>
    </xf>
    <xf numFmtId="0" fontId="22" fillId="6" borderId="46" xfId="0" applyFont="1" applyFill="1" applyBorder="1" applyAlignment="1" applyProtection="1">
      <alignment vertical="center"/>
    </xf>
    <xf numFmtId="164" fontId="17" fillId="6" borderId="27" xfId="1" applyNumberFormat="1" applyFont="1" applyFill="1" applyBorder="1" applyAlignment="1" applyProtection="1">
      <alignment horizontal="right" vertical="center"/>
    </xf>
    <xf numFmtId="164" fontId="21" fillId="0" borderId="55" xfId="1" applyNumberFormat="1" applyFont="1" applyBorder="1" applyAlignment="1" applyProtection="1">
      <alignment vertical="center"/>
    </xf>
    <xf numFmtId="164" fontId="21" fillId="0" borderId="56" xfId="1" applyNumberFormat="1" applyFont="1" applyBorder="1" applyAlignment="1" applyProtection="1">
      <alignment vertical="center"/>
    </xf>
    <xf numFmtId="44" fontId="21" fillId="0" borderId="56" xfId="9" applyFont="1" applyBorder="1" applyAlignment="1" applyProtection="1">
      <alignment vertical="center"/>
    </xf>
    <xf numFmtId="164" fontId="21" fillId="0" borderId="57" xfId="1" applyNumberFormat="1" applyFont="1" applyBorder="1" applyAlignment="1" applyProtection="1">
      <alignment vertical="center"/>
    </xf>
    <xf numFmtId="0" fontId="14" fillId="23" borderId="47" xfId="5" applyFont="1" applyFill="1" applyBorder="1" applyAlignment="1" applyProtection="1">
      <alignment vertical="center"/>
    </xf>
    <xf numFmtId="164" fontId="21" fillId="23" borderId="48" xfId="5" applyNumberFormat="1" applyFont="1" applyFill="1" applyBorder="1" applyAlignment="1" applyProtection="1">
      <alignment vertical="center"/>
    </xf>
    <xf numFmtId="164" fontId="21" fillId="23" borderId="49" xfId="1" applyNumberFormat="1" applyFont="1" applyFill="1" applyBorder="1" applyAlignment="1" applyProtection="1">
      <alignment vertical="center"/>
    </xf>
    <xf numFmtId="164" fontId="21" fillId="23" borderId="50" xfId="5" applyNumberFormat="1" applyFont="1" applyFill="1" applyBorder="1" applyAlignment="1" applyProtection="1">
      <alignment vertical="center"/>
    </xf>
    <xf numFmtId="165" fontId="21" fillId="23" borderId="50" xfId="5" applyNumberFormat="1" applyFont="1" applyFill="1" applyBorder="1" applyAlignment="1" applyProtection="1">
      <alignment horizontal="right" vertical="center"/>
    </xf>
    <xf numFmtId="164" fontId="21" fillId="23" borderId="48" xfId="5" applyNumberFormat="1" applyFont="1" applyFill="1" applyBorder="1" applyAlignment="1" applyProtection="1">
      <alignment horizontal="right" vertical="center"/>
    </xf>
    <xf numFmtId="164" fontId="21" fillId="23" borderId="50" xfId="5" applyNumberFormat="1" applyFont="1" applyFill="1" applyBorder="1" applyAlignment="1" applyProtection="1">
      <alignment horizontal="right" vertical="center"/>
    </xf>
    <xf numFmtId="43" fontId="21" fillId="23" borderId="49" xfId="5" applyNumberFormat="1" applyFont="1" applyFill="1" applyBorder="1" applyAlignment="1" applyProtection="1">
      <alignment vertical="center"/>
    </xf>
    <xf numFmtId="165" fontId="21" fillId="23" borderId="50" xfId="2" applyNumberFormat="1" applyFont="1" applyFill="1" applyBorder="1" applyAlignment="1" applyProtection="1">
      <alignment vertical="center"/>
    </xf>
    <xf numFmtId="164" fontId="21" fillId="23" borderId="49" xfId="5" applyNumberFormat="1" applyFont="1" applyFill="1" applyBorder="1" applyAlignment="1" applyProtection="1">
      <alignment vertical="center"/>
    </xf>
    <xf numFmtId="164" fontId="22" fillId="23" borderId="51" xfId="0" applyNumberFormat="1" applyFont="1" applyFill="1" applyBorder="1" applyAlignment="1" applyProtection="1">
      <alignment horizontal="right" vertical="center"/>
    </xf>
    <xf numFmtId="43" fontId="22" fillId="23" borderId="51" xfId="1" applyFont="1" applyFill="1" applyBorder="1" applyAlignment="1" applyProtection="1">
      <alignment horizontal="right" vertical="center"/>
    </xf>
    <xf numFmtId="43" fontId="22" fillId="23" borderId="52" xfId="1" applyFont="1" applyFill="1" applyBorder="1" applyAlignment="1" applyProtection="1">
      <alignment horizontal="right" vertical="center"/>
    </xf>
    <xf numFmtId="164" fontId="21" fillId="23" borderId="53" xfId="1" applyNumberFormat="1" applyFont="1" applyFill="1" applyBorder="1" applyAlignment="1" applyProtection="1">
      <alignment vertical="center"/>
    </xf>
    <xf numFmtId="164" fontId="21" fillId="23" borderId="23" xfId="1" applyNumberFormat="1" applyFont="1" applyFill="1" applyBorder="1" applyAlignment="1" applyProtection="1">
      <alignment vertical="center"/>
    </xf>
    <xf numFmtId="44" fontId="21" fillId="23" borderId="23" xfId="9" applyFont="1" applyFill="1" applyBorder="1" applyAlignment="1" applyProtection="1">
      <alignment vertical="center"/>
    </xf>
    <xf numFmtId="164" fontId="21" fillId="23" borderId="54" xfId="1" applyNumberFormat="1" applyFont="1" applyFill="1" applyBorder="1" applyAlignment="1" applyProtection="1">
      <alignment vertical="center"/>
    </xf>
    <xf numFmtId="164" fontId="17" fillId="6" borderId="44" xfId="15" applyNumberFormat="1" applyFont="1" applyFill="1" applyBorder="1" applyAlignment="1">
      <alignment horizontal="right" vertical="center" wrapText="1"/>
    </xf>
    <xf numFmtId="165" fontId="21" fillId="6" borderId="24" xfId="2" applyNumberFormat="1" applyFont="1" applyFill="1" applyBorder="1" applyAlignment="1" applyProtection="1">
      <alignment horizontal="right" vertical="center"/>
    </xf>
    <xf numFmtId="165" fontId="21" fillId="6" borderId="25" xfId="2" applyNumberFormat="1" applyFont="1" applyFill="1" applyBorder="1" applyAlignment="1" applyProtection="1">
      <alignment horizontal="right" vertical="center"/>
    </xf>
    <xf numFmtId="165" fontId="22" fillId="6" borderId="25" xfId="2" applyNumberFormat="1" applyFont="1" applyFill="1" applyBorder="1" applyAlignment="1" applyProtection="1">
      <alignment horizontal="right" vertical="center"/>
    </xf>
    <xf numFmtId="165" fontId="21" fillId="23" borderId="58" xfId="5" applyNumberFormat="1" applyFont="1" applyFill="1" applyBorder="1" applyAlignment="1" applyProtection="1">
      <alignment horizontal="right" vertical="center"/>
    </xf>
    <xf numFmtId="164" fontId="17" fillId="6" borderId="59" xfId="15" applyNumberFormat="1" applyFont="1" applyFill="1" applyBorder="1" applyAlignment="1">
      <alignment horizontal="right" vertical="center" wrapText="1"/>
    </xf>
    <xf numFmtId="43" fontId="0" fillId="15" borderId="3" xfId="1" applyFont="1" applyFill="1" applyBorder="1" applyAlignment="1" applyProtection="1">
      <alignment horizontal="left"/>
      <protection locked="0"/>
    </xf>
    <xf numFmtId="0" fontId="12" fillId="0" borderId="69" xfId="0" applyFont="1" applyBorder="1" applyAlignment="1" applyProtection="1">
      <alignment wrapText="1"/>
    </xf>
    <xf numFmtId="164" fontId="1" fillId="6" borderId="69" xfId="15" applyNumberFormat="1" applyFill="1" applyBorder="1" applyAlignment="1">
      <alignment horizontal="right" vertical="center" wrapText="1"/>
    </xf>
    <xf numFmtId="164" fontId="0" fillId="6" borderId="69" xfId="15" applyNumberFormat="1" applyFont="1" applyFill="1" applyBorder="1" applyAlignment="1">
      <alignment horizontal="right" vertical="center" wrapText="1"/>
    </xf>
    <xf numFmtId="164" fontId="1" fillId="6" borderId="69" xfId="11" applyNumberFormat="1" applyFill="1" applyBorder="1" applyAlignment="1">
      <alignment horizontal="right" vertical="center" wrapText="1"/>
    </xf>
    <xf numFmtId="164" fontId="1" fillId="6" borderId="69" xfId="11" applyNumberFormat="1" applyFill="1" applyBorder="1" applyAlignment="1" applyProtection="1">
      <alignment horizontal="right" vertical="center" wrapText="1"/>
    </xf>
    <xf numFmtId="164" fontId="4" fillId="6" borderId="69" xfId="11" applyNumberFormat="1" applyFont="1" applyFill="1" applyBorder="1" applyAlignment="1">
      <alignment horizontal="right" vertical="center" wrapText="1"/>
    </xf>
    <xf numFmtId="164" fontId="1" fillId="6" borderId="69" xfId="13" applyNumberFormat="1" applyFill="1" applyBorder="1" applyAlignment="1">
      <alignment horizontal="right" vertical="center" wrapText="1"/>
    </xf>
    <xf numFmtId="164" fontId="0" fillId="6" borderId="69" xfId="11" applyNumberFormat="1" applyFont="1" applyFill="1" applyBorder="1" applyAlignment="1">
      <alignment horizontal="right" vertical="center" wrapText="1"/>
    </xf>
    <xf numFmtId="0" fontId="22" fillId="6" borderId="15" xfId="0" applyFont="1" applyFill="1" applyBorder="1" applyAlignment="1" applyProtection="1">
      <alignment vertical="center"/>
    </xf>
    <xf numFmtId="9" fontId="22" fillId="6" borderId="15" xfId="2" applyFont="1" applyFill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vertical="center"/>
    </xf>
    <xf numFmtId="43" fontId="14" fillId="0" borderId="15" xfId="0" applyNumberFormat="1" applyFont="1" applyBorder="1" applyAlignment="1" applyProtection="1">
      <alignment vertical="center"/>
    </xf>
    <xf numFmtId="164" fontId="1" fillId="6" borderId="15" xfId="1" applyNumberFormat="1" applyFill="1" applyBorder="1" applyAlignment="1" applyProtection="1">
      <alignment horizontal="right" vertical="center"/>
    </xf>
    <xf numFmtId="164" fontId="11" fillId="0" borderId="15" xfId="1" applyNumberFormat="1" applyFont="1" applyBorder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9" fontId="22" fillId="6" borderId="14" xfId="2" applyFont="1" applyFill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vertical="center"/>
    </xf>
    <xf numFmtId="43" fontId="14" fillId="0" borderId="14" xfId="0" applyNumberFormat="1" applyFont="1" applyBorder="1" applyAlignment="1" applyProtection="1">
      <alignment vertical="center"/>
    </xf>
    <xf numFmtId="0" fontId="14" fillId="0" borderId="14" xfId="5" applyFont="1" applyBorder="1" applyAlignment="1" applyProtection="1">
      <alignment vertical="center"/>
    </xf>
    <xf numFmtId="164" fontId="14" fillId="0" borderId="14" xfId="5" applyNumberFormat="1" applyFont="1" applyBorder="1" applyAlignment="1" applyProtection="1">
      <alignment vertical="center"/>
    </xf>
    <xf numFmtId="164" fontId="14" fillId="0" borderId="14" xfId="1" applyNumberFormat="1" applyFont="1" applyBorder="1" applyAlignment="1" applyProtection="1">
      <alignment vertical="center"/>
    </xf>
    <xf numFmtId="9" fontId="14" fillId="6" borderId="14" xfId="5" applyNumberFormat="1" applyFont="1" applyFill="1" applyBorder="1" applyAlignment="1" applyProtection="1">
      <alignment horizontal="right" vertical="center"/>
    </xf>
    <xf numFmtId="164" fontId="14" fillId="6" borderId="14" xfId="5" applyNumberFormat="1" applyFont="1" applyFill="1" applyBorder="1" applyAlignment="1" applyProtection="1">
      <alignment horizontal="right" vertical="center"/>
    </xf>
    <xf numFmtId="43" fontId="14" fillId="0" borderId="14" xfId="5" applyNumberFormat="1" applyFont="1" applyBorder="1" applyAlignment="1" applyProtection="1">
      <alignment vertical="center"/>
    </xf>
    <xf numFmtId="164" fontId="1" fillId="43" borderId="3" xfId="7" applyNumberFormat="1" applyFill="1" applyBorder="1" applyAlignment="1" applyProtection="1">
      <alignment horizontal="center" vertical="center"/>
      <protection locked="0"/>
    </xf>
    <xf numFmtId="43" fontId="1" fillId="43" borderId="3" xfId="6" applyNumberFormat="1" applyFill="1" applyBorder="1" applyAlignment="1" applyProtection="1">
      <alignment horizontal="right"/>
    </xf>
    <xf numFmtId="165" fontId="1" fillId="43" borderId="3" xfId="6" applyNumberFormat="1" applyFill="1" applyBorder="1" applyAlignment="1" applyProtection="1">
      <alignment vertical="center"/>
    </xf>
    <xf numFmtId="43" fontId="1" fillId="43" borderId="21" xfId="7" applyNumberFormat="1" applyFont="1" applyFill="1" applyBorder="1" applyAlignment="1" applyProtection="1">
      <alignment horizontal="right"/>
      <protection locked="0"/>
    </xf>
    <xf numFmtId="43" fontId="0" fillId="43" borderId="21" xfId="7" applyNumberFormat="1" applyFont="1" applyFill="1" applyBorder="1" applyAlignment="1" applyProtection="1">
      <alignment horizontal="right"/>
      <protection locked="0"/>
    </xf>
    <xf numFmtId="165" fontId="1" fillId="43" borderId="21" xfId="2" applyNumberFormat="1" applyFont="1" applyFill="1" applyBorder="1" applyAlignment="1" applyProtection="1">
      <alignment horizontal="right"/>
      <protection locked="0"/>
    </xf>
    <xf numFmtId="165" fontId="1" fillId="43" borderId="21" xfId="7" applyNumberFormat="1" applyFont="1" applyFill="1" applyBorder="1" applyAlignment="1" applyProtection="1">
      <alignment horizontal="right"/>
      <protection locked="0"/>
    </xf>
    <xf numFmtId="43" fontId="1" fillId="43" borderId="21" xfId="7" applyNumberFormat="1" applyFill="1" applyBorder="1" applyAlignment="1" applyProtection="1">
      <alignment horizontal="right" vertical="center"/>
    </xf>
    <xf numFmtId="165" fontId="1" fillId="43" borderId="21" xfId="7" applyNumberFormat="1" applyFill="1" applyBorder="1" applyAlignment="1" applyProtection="1">
      <alignment horizontal="right" vertical="center"/>
    </xf>
    <xf numFmtId="164" fontId="1" fillId="43" borderId="21" xfId="1" applyNumberFormat="1" applyFont="1" applyFill="1" applyBorder="1" applyAlignment="1" applyProtection="1">
      <alignment horizontal="right"/>
    </xf>
    <xf numFmtId="164" fontId="1" fillId="43" borderId="3" xfId="7" applyNumberFormat="1" applyFont="1" applyFill="1" applyBorder="1" applyAlignment="1" applyProtection="1">
      <alignment horizontal="center" vertical="center"/>
    </xf>
    <xf numFmtId="164" fontId="50" fillId="43" borderId="5" xfId="1" applyNumberFormat="1" applyFont="1" applyFill="1" applyBorder="1" applyProtection="1"/>
    <xf numFmtId="164" fontId="50" fillId="43" borderId="5" xfId="1" applyNumberFormat="1" applyFont="1" applyFill="1" applyBorder="1" applyAlignment="1" applyProtection="1">
      <alignment vertical="center"/>
    </xf>
    <xf numFmtId="164" fontId="50" fillId="43" borderId="21" xfId="1" applyNumberFormat="1" applyFont="1" applyFill="1" applyBorder="1" applyAlignment="1" applyProtection="1">
      <alignment horizontal="right"/>
    </xf>
    <xf numFmtId="0" fontId="67" fillId="0" borderId="21" xfId="0" applyFont="1" applyFill="1" applyBorder="1" applyAlignment="1" applyProtection="1">
      <alignment vertical="center" wrapText="1"/>
    </xf>
    <xf numFmtId="0" fontId="32" fillId="14" borderId="0" xfId="0" applyFont="1" applyFill="1" applyAlignment="1">
      <alignment horizontal="center" vertical="center"/>
    </xf>
    <xf numFmtId="0" fontId="1" fillId="0" borderId="3" xfId="5" applyFont="1" applyBorder="1" applyAlignment="1" applyProtection="1">
      <alignment horizontal="left" vertical="center" wrapText="1" indent="2"/>
    </xf>
    <xf numFmtId="0" fontId="9" fillId="5" borderId="6" xfId="10" applyFont="1" applyBorder="1" applyAlignment="1" applyProtection="1">
      <alignment horizontal="center" vertical="center" shrinkToFit="1"/>
      <protection locked="0"/>
    </xf>
    <xf numFmtId="0" fontId="9" fillId="5" borderId="7" xfId="10" applyFont="1" applyBorder="1" applyAlignment="1" applyProtection="1">
      <alignment horizontal="center" vertical="center" shrinkToFit="1"/>
      <protection locked="0"/>
    </xf>
    <xf numFmtId="0" fontId="9" fillId="5" borderId="8" xfId="10" applyFont="1" applyBorder="1" applyAlignment="1" applyProtection="1">
      <alignment horizontal="center" vertical="center" shrinkToFit="1"/>
      <protection locked="0"/>
    </xf>
    <xf numFmtId="0" fontId="12" fillId="6" borderId="11" xfId="0" applyFont="1" applyFill="1" applyBorder="1" applyAlignment="1" applyProtection="1">
      <alignment horizontal="left"/>
    </xf>
    <xf numFmtId="0" fontId="12" fillId="6" borderId="12" xfId="0" applyFont="1" applyFill="1" applyBorder="1" applyAlignment="1" applyProtection="1">
      <alignment horizontal="left"/>
    </xf>
    <xf numFmtId="0" fontId="23" fillId="0" borderId="4" xfId="5" applyFont="1" applyBorder="1" applyAlignment="1" applyProtection="1">
      <alignment horizontal="center" vertical="center" wrapText="1"/>
    </xf>
    <xf numFmtId="0" fontId="23" fillId="0" borderId="17" xfId="5" applyFont="1" applyBorder="1" applyAlignment="1" applyProtection="1">
      <alignment horizontal="center" vertical="center" wrapText="1"/>
    </xf>
    <xf numFmtId="0" fontId="20" fillId="6" borderId="3" xfId="0" applyFont="1" applyFill="1" applyBorder="1" applyAlignment="1" applyProtection="1">
      <alignment horizontal="center" vertical="center"/>
    </xf>
    <xf numFmtId="0" fontId="17" fillId="6" borderId="23" xfId="4" applyFont="1" applyFill="1" applyBorder="1" applyAlignment="1" applyProtection="1">
      <alignment horizontal="center" wrapText="1"/>
    </xf>
    <xf numFmtId="0" fontId="17" fillId="6" borderId="22" xfId="4" applyFont="1" applyFill="1" applyBorder="1" applyAlignment="1" applyProtection="1">
      <alignment horizontal="center" wrapText="1"/>
    </xf>
    <xf numFmtId="0" fontId="17" fillId="6" borderId="23" xfId="0" applyFont="1" applyFill="1" applyBorder="1" applyAlignment="1" applyProtection="1">
      <alignment horizontal="center" wrapText="1"/>
    </xf>
    <xf numFmtId="0" fontId="17" fillId="6" borderId="22" xfId="0" applyFont="1" applyFill="1" applyBorder="1" applyAlignment="1" applyProtection="1">
      <alignment horizontal="center" wrapText="1"/>
    </xf>
    <xf numFmtId="0" fontId="20" fillId="7" borderId="3" xfId="0" applyFont="1" applyFill="1" applyBorder="1" applyAlignment="1" applyProtection="1">
      <alignment horizontal="center" vertical="center"/>
    </xf>
    <xf numFmtId="0" fontId="7" fillId="6" borderId="0" xfId="0" applyFont="1" applyFill="1" applyAlignment="1" applyProtection="1">
      <alignment horizontal="left"/>
    </xf>
    <xf numFmtId="0" fontId="35" fillId="22" borderId="34" xfId="10" applyFont="1" applyFill="1" applyBorder="1" applyAlignment="1" applyProtection="1">
      <alignment horizontal="center"/>
    </xf>
    <xf numFmtId="0" fontId="35" fillId="22" borderId="35" xfId="10" applyFont="1" applyFill="1" applyBorder="1" applyAlignment="1" applyProtection="1">
      <alignment horizontal="center"/>
    </xf>
    <xf numFmtId="0" fontId="35" fillId="22" borderId="36" xfId="10" applyFont="1" applyFill="1" applyBorder="1" applyAlignment="1" applyProtection="1">
      <alignment horizontal="center"/>
    </xf>
    <xf numFmtId="0" fontId="5" fillId="5" borderId="0" xfId="10" applyBorder="1" applyAlignment="1" applyProtection="1">
      <alignment horizontal="center"/>
    </xf>
    <xf numFmtId="0" fontId="5" fillId="5" borderId="39" xfId="10" applyBorder="1" applyAlignment="1" applyProtection="1">
      <alignment horizontal="center"/>
    </xf>
    <xf numFmtId="0" fontId="35" fillId="9" borderId="37" xfId="12" applyFont="1" applyBorder="1" applyAlignment="1" applyProtection="1">
      <alignment horizontal="center"/>
    </xf>
    <xf numFmtId="0" fontId="35" fillId="9" borderId="0" xfId="12" applyFont="1" applyBorder="1" applyAlignment="1" applyProtection="1">
      <alignment horizontal="center"/>
    </xf>
    <xf numFmtId="0" fontId="35" fillId="9" borderId="38" xfId="12" applyFont="1" applyBorder="1" applyAlignment="1" applyProtection="1">
      <alignment horizontal="center"/>
    </xf>
    <xf numFmtId="0" fontId="35" fillId="11" borderId="31" xfId="14" applyFont="1" applyBorder="1" applyAlignment="1" applyProtection="1">
      <alignment horizontal="center"/>
    </xf>
    <xf numFmtId="0" fontId="35" fillId="11" borderId="32" xfId="14" applyFont="1" applyBorder="1" applyAlignment="1" applyProtection="1">
      <alignment horizontal="center"/>
    </xf>
    <xf numFmtId="0" fontId="35" fillId="11" borderId="33" xfId="14" applyFont="1" applyBorder="1" applyAlignment="1" applyProtection="1">
      <alignment horizontal="center"/>
    </xf>
    <xf numFmtId="0" fontId="54" fillId="21" borderId="31" xfId="18" applyFont="1" applyFill="1" applyBorder="1" applyAlignment="1" applyProtection="1">
      <alignment horizontal="center"/>
    </xf>
    <xf numFmtId="0" fontId="54" fillId="21" borderId="32" xfId="18" applyFont="1" applyFill="1" applyBorder="1" applyAlignment="1" applyProtection="1">
      <alignment horizontal="center"/>
    </xf>
    <xf numFmtId="0" fontId="54" fillId="21" borderId="33" xfId="18" applyFont="1" applyFill="1" applyBorder="1" applyAlignment="1" applyProtection="1">
      <alignment horizontal="center"/>
    </xf>
    <xf numFmtId="0" fontId="13" fillId="18" borderId="60" xfId="16" applyFont="1" applyBorder="1" applyAlignment="1" applyProtection="1">
      <alignment horizontal="center"/>
    </xf>
    <xf numFmtId="0" fontId="13" fillId="18" borderId="62" xfId="16" applyFont="1" applyBorder="1" applyAlignment="1" applyProtection="1">
      <alignment horizontal="center"/>
    </xf>
    <xf numFmtId="0" fontId="13" fillId="18" borderId="61" xfId="16" applyFont="1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35" fillId="11" borderId="69" xfId="14" applyFont="1" applyBorder="1" applyAlignment="1" applyProtection="1">
      <alignment horizontal="center"/>
    </xf>
    <xf numFmtId="0" fontId="35" fillId="5" borderId="69" xfId="10" applyFont="1" applyBorder="1" applyAlignment="1" applyProtection="1">
      <alignment horizontal="center"/>
    </xf>
    <xf numFmtId="0" fontId="35" fillId="9" borderId="69" xfId="12" applyFont="1" applyBorder="1" applyAlignment="1" applyProtection="1">
      <alignment horizontal="center"/>
    </xf>
    <xf numFmtId="0" fontId="13" fillId="18" borderId="69" xfId="16" applyFont="1" applyBorder="1" applyAlignment="1" applyProtection="1">
      <alignment horizontal="center"/>
    </xf>
  </cellXfs>
  <cellStyles count="132">
    <cellStyle name="20% - Accent1" xfId="6" builtinId="30"/>
    <cellStyle name="20% - Accent1 2" xfId="70" xr:uid="{00000000-0005-0000-0000-000001000000}"/>
    <cellStyle name="20% - Accent1 2 2" xfId="114" xr:uid="{00000000-0005-0000-0000-000002000000}"/>
    <cellStyle name="20% - Accent1 3" xfId="54" xr:uid="{00000000-0005-0000-0000-000003000000}"/>
    <cellStyle name="20% - Accent1 3 2" xfId="103" xr:uid="{00000000-0005-0000-0000-000004000000}"/>
    <cellStyle name="20% - Accent1 4" xfId="79" xr:uid="{00000000-0005-0000-0000-000005000000}"/>
    <cellStyle name="20% - Accent1 4 2" xfId="123" xr:uid="{00000000-0005-0000-0000-000006000000}"/>
    <cellStyle name="20% - Accent1 5" xfId="88" xr:uid="{00000000-0005-0000-0000-000007000000}"/>
    <cellStyle name="20% - Accent2" xfId="8" builtinId="34"/>
    <cellStyle name="20% - Accent2 2" xfId="72" xr:uid="{00000000-0005-0000-0000-000009000000}"/>
    <cellStyle name="20% - Accent2 2 2" xfId="116" xr:uid="{00000000-0005-0000-0000-00000A000000}"/>
    <cellStyle name="20% - Accent2 3" xfId="56" xr:uid="{00000000-0005-0000-0000-00000B000000}"/>
    <cellStyle name="20% - Accent2 3 2" xfId="105" xr:uid="{00000000-0005-0000-0000-00000C000000}"/>
    <cellStyle name="20% - Accent2 4" xfId="81" xr:uid="{00000000-0005-0000-0000-00000D000000}"/>
    <cellStyle name="20% - Accent2 4 2" xfId="125" xr:uid="{00000000-0005-0000-0000-00000E000000}"/>
    <cellStyle name="20% - Accent2 5" xfId="89" xr:uid="{00000000-0005-0000-0000-00000F000000}"/>
    <cellStyle name="20% - Accent3" xfId="7" builtinId="38"/>
    <cellStyle name="20% - Accent3 2" xfId="73" xr:uid="{00000000-0005-0000-0000-000011000000}"/>
    <cellStyle name="20% - Accent3 2 2" xfId="117" xr:uid="{00000000-0005-0000-0000-000012000000}"/>
    <cellStyle name="20% - Accent3 3" xfId="57" xr:uid="{00000000-0005-0000-0000-000013000000}"/>
    <cellStyle name="20% - Accent3 3 2" xfId="106" xr:uid="{00000000-0005-0000-0000-000014000000}"/>
    <cellStyle name="20% - Accent3 4" xfId="80" xr:uid="{00000000-0005-0000-0000-000015000000}"/>
    <cellStyle name="20% - Accent3 4 2" xfId="124" xr:uid="{00000000-0005-0000-0000-000016000000}"/>
    <cellStyle name="20% - Accent3 5" xfId="90" xr:uid="{00000000-0005-0000-0000-000017000000}"/>
    <cellStyle name="20% - Accent4" xfId="35" builtinId="42" customBuiltin="1"/>
    <cellStyle name="20% - Accent4 2" xfId="96" xr:uid="{00000000-0005-0000-0000-000019000000}"/>
    <cellStyle name="20% - Accent5 2" xfId="74" xr:uid="{00000000-0005-0000-0000-00001A000000}"/>
    <cellStyle name="20% - Accent5 2 2" xfId="118" xr:uid="{00000000-0005-0000-0000-00001B000000}"/>
    <cellStyle name="20% - Accent5 3" xfId="58" xr:uid="{00000000-0005-0000-0000-00001C000000}"/>
    <cellStyle name="20% - Accent5 3 2" xfId="107" xr:uid="{00000000-0005-0000-0000-00001D000000}"/>
    <cellStyle name="20% - Accent5 4" xfId="87" xr:uid="{00000000-0005-0000-0000-00001E000000}"/>
    <cellStyle name="20% - Accent5 4 2" xfId="131" xr:uid="{00000000-0005-0000-0000-00001F000000}"/>
    <cellStyle name="20% - Accent5 5" xfId="93" xr:uid="{00000000-0005-0000-0000-000020000000}"/>
    <cellStyle name="20% - Accent6 2" xfId="75" xr:uid="{00000000-0005-0000-0000-000021000000}"/>
    <cellStyle name="20% - Accent6 2 2" xfId="119" xr:uid="{00000000-0005-0000-0000-000022000000}"/>
    <cellStyle name="20% - Accent6 3" xfId="59" xr:uid="{00000000-0005-0000-0000-000023000000}"/>
    <cellStyle name="20% - Accent6 3 2" xfId="108" xr:uid="{00000000-0005-0000-0000-000024000000}"/>
    <cellStyle name="20% - Accent6 4" xfId="83" xr:uid="{00000000-0005-0000-0000-000025000000}"/>
    <cellStyle name="20% - Accent6 4 2" xfId="127" xr:uid="{00000000-0005-0000-0000-000026000000}"/>
    <cellStyle name="20% - Accent6 5" xfId="91" xr:uid="{00000000-0005-0000-0000-000027000000}"/>
    <cellStyle name="40% - Accent1" xfId="11" builtinId="31"/>
    <cellStyle name="40% - Accent1 2" xfId="71" xr:uid="{00000000-0005-0000-0000-000029000000}"/>
    <cellStyle name="40% - Accent1 2 2" xfId="115" xr:uid="{00000000-0005-0000-0000-00002A000000}"/>
    <cellStyle name="40% - Accent1 3" xfId="55" xr:uid="{00000000-0005-0000-0000-00002B000000}"/>
    <cellStyle name="40% - Accent1 3 2" xfId="104" xr:uid="{00000000-0005-0000-0000-00002C000000}"/>
    <cellStyle name="40% - Accent1 4" xfId="84" xr:uid="{00000000-0005-0000-0000-00002D000000}"/>
    <cellStyle name="40% - Accent1 4 2" xfId="128" xr:uid="{00000000-0005-0000-0000-00002E000000}"/>
    <cellStyle name="40% - Accent1 5" xfId="92" xr:uid="{00000000-0005-0000-0000-00002F000000}"/>
    <cellStyle name="40% - Accent2" xfId="13" builtinId="35" customBuiltin="1"/>
    <cellStyle name="40% - Accent2 2" xfId="85" xr:uid="{00000000-0005-0000-0000-000031000000}"/>
    <cellStyle name="40% - Accent2 2 2" xfId="129" xr:uid="{00000000-0005-0000-0000-000032000000}"/>
    <cellStyle name="40% - Accent2 3" xfId="94" xr:uid="{00000000-0005-0000-0000-000033000000}"/>
    <cellStyle name="40% - Accent3" xfId="15" builtinId="39" customBuiltin="1"/>
    <cellStyle name="40% - Accent3 2" xfId="86" xr:uid="{00000000-0005-0000-0000-000035000000}"/>
    <cellStyle name="40% - Accent3 2 2" xfId="130" xr:uid="{00000000-0005-0000-0000-000036000000}"/>
    <cellStyle name="40% - Accent3 3" xfId="95" xr:uid="{00000000-0005-0000-0000-000037000000}"/>
    <cellStyle name="40% - Accent4" xfId="36" builtinId="43" customBuiltin="1"/>
    <cellStyle name="40% - Accent4 2" xfId="97" xr:uid="{00000000-0005-0000-0000-000039000000}"/>
    <cellStyle name="40% - Accent5" xfId="39" builtinId="47" customBuiltin="1"/>
    <cellStyle name="40% - Accent5 2" xfId="98" xr:uid="{00000000-0005-0000-0000-00003B000000}"/>
    <cellStyle name="40% - Accent6" xfId="41" builtinId="51" customBuiltin="1"/>
    <cellStyle name="40% - Accent6 2" xfId="99" xr:uid="{00000000-0005-0000-0000-00003D000000}"/>
    <cellStyle name="60% - Accent1" xfId="32" builtinId="32" customBuiltin="1"/>
    <cellStyle name="60% - Accent2" xfId="33" builtinId="36" customBuiltin="1"/>
    <cellStyle name="60% - Accent3" xfId="34" builtinId="40" customBuiltin="1"/>
    <cellStyle name="60% - Accent4" xfId="37" builtinId="44" customBuiltin="1"/>
    <cellStyle name="60% - Accent5" xfId="40" builtinId="48" customBuiltin="1"/>
    <cellStyle name="60% - Accent6" xfId="42" builtinId="52" customBuiltin="1"/>
    <cellStyle name="Accent1" xfId="10" builtinId="29" customBuiltin="1"/>
    <cellStyle name="Accent2" xfId="12" builtinId="33" customBuiltin="1"/>
    <cellStyle name="Accent3" xfId="14" builtinId="37" customBuiltin="1"/>
    <cellStyle name="Accent4" xfId="16" builtinId="41" customBuiltin="1"/>
    <cellStyle name="Accent5" xfId="38" builtinId="45" customBuiltin="1"/>
    <cellStyle name="Accent6" xfId="18" builtinId="49"/>
    <cellStyle name="Accent6 2" xfId="50" xr:uid="{00000000-0005-0000-0000-00004A000000}"/>
    <cellStyle name="Bad" xfId="23" builtinId="27" customBuiltin="1"/>
    <cellStyle name="Calculation" xfId="27" builtinId="22" customBuiltin="1"/>
    <cellStyle name="Check Cell" xfId="29" builtinId="23" customBuiltin="1"/>
    <cellStyle name="Comma" xfId="1" builtinId="3"/>
    <cellStyle name="Comma 2" xfId="62" xr:uid="{00000000-0005-0000-0000-00004F000000}"/>
    <cellStyle name="Comma 3" xfId="67" xr:uid="{00000000-0005-0000-0000-000050000000}"/>
    <cellStyle name="Comma 3 2" xfId="111" xr:uid="{00000000-0005-0000-0000-000051000000}"/>
    <cellStyle name="Comma 4" xfId="52" xr:uid="{00000000-0005-0000-0000-000052000000}"/>
    <cellStyle name="Comma 4 2" xfId="101" xr:uid="{00000000-0005-0000-0000-000053000000}"/>
    <cellStyle name="Comma 5" xfId="77" xr:uid="{00000000-0005-0000-0000-000054000000}"/>
    <cellStyle name="Comma 5 2" xfId="121" xr:uid="{00000000-0005-0000-0000-000055000000}"/>
    <cellStyle name="Comma 6" xfId="44" xr:uid="{00000000-0005-0000-0000-000056000000}"/>
    <cellStyle name="Currency" xfId="9" builtinId="4"/>
    <cellStyle name="Currency 2" xfId="65" xr:uid="{00000000-0005-0000-0000-000058000000}"/>
    <cellStyle name="Currency 3" xfId="68" xr:uid="{00000000-0005-0000-0000-000059000000}"/>
    <cellStyle name="Currency 3 2" xfId="112" xr:uid="{00000000-0005-0000-0000-00005A000000}"/>
    <cellStyle name="Currency 4" xfId="82" xr:uid="{00000000-0005-0000-0000-00005B000000}"/>
    <cellStyle name="Currency 4 2" xfId="126" xr:uid="{00000000-0005-0000-0000-00005C000000}"/>
    <cellStyle name="Currency 5" xfId="48" xr:uid="{00000000-0005-0000-0000-00005D000000}"/>
    <cellStyle name="Explanatory Text" xfId="31" builtinId="53" customBuiltin="1"/>
    <cellStyle name="Good" xfId="22" builtinId="26" customBuiltin="1"/>
    <cellStyle name="Heading 1" xfId="19" builtinId="16" customBuiltin="1"/>
    <cellStyle name="Heading 2" xfId="20" builtinId="17" customBuiltin="1"/>
    <cellStyle name="Heading 3" xfId="4" builtinId="18" customBuiltin="1"/>
    <cellStyle name="Heading 4" xfId="21" builtinId="19" customBuiltin="1"/>
    <cellStyle name="Input" xfId="25" builtinId="20" customBuiltin="1"/>
    <cellStyle name="LINKED BUTTON" xfId="45" xr:uid="{00000000-0005-0000-0000-000065000000}"/>
    <cellStyle name="Linked Cell" xfId="28" builtinId="24" customBuiltin="1"/>
    <cellStyle name="Neutral" xfId="24" builtinId="28" customBuiltin="1"/>
    <cellStyle name="Normal" xfId="0" builtinId="0"/>
    <cellStyle name="Normal 2" xfId="49" xr:uid="{00000000-0005-0000-0000-000069000000}"/>
    <cellStyle name="Normal 2 2" xfId="61" xr:uid="{00000000-0005-0000-0000-00006A000000}"/>
    <cellStyle name="Normal 2 3" xfId="60" xr:uid="{00000000-0005-0000-0000-00006B000000}"/>
    <cellStyle name="Normal 2 3 2" xfId="109" xr:uid="{00000000-0005-0000-0000-00006C000000}"/>
    <cellStyle name="Normal 3" xfId="66" xr:uid="{00000000-0005-0000-0000-00006D000000}"/>
    <cellStyle name="Normal 3 2" xfId="110" xr:uid="{00000000-0005-0000-0000-00006E000000}"/>
    <cellStyle name="Normal 4" xfId="51" xr:uid="{00000000-0005-0000-0000-00006F000000}"/>
    <cellStyle name="Normal 4 2" xfId="100" xr:uid="{00000000-0005-0000-0000-000070000000}"/>
    <cellStyle name="Normal 5" xfId="76" xr:uid="{00000000-0005-0000-0000-000071000000}"/>
    <cellStyle name="Normal 5 2" xfId="120" xr:uid="{00000000-0005-0000-0000-000072000000}"/>
    <cellStyle name="Normal 6" xfId="43" xr:uid="{00000000-0005-0000-0000-000073000000}"/>
    <cellStyle name="Note" xfId="17" builtinId="10"/>
    <cellStyle name="Note 2" xfId="63" xr:uid="{00000000-0005-0000-0000-000075000000}"/>
    <cellStyle name="Note 3" xfId="69" xr:uid="{00000000-0005-0000-0000-000076000000}"/>
    <cellStyle name="Note 3 2" xfId="113" xr:uid="{00000000-0005-0000-0000-000077000000}"/>
    <cellStyle name="Note 4" xfId="53" xr:uid="{00000000-0005-0000-0000-000078000000}"/>
    <cellStyle name="Note 4 2" xfId="102" xr:uid="{00000000-0005-0000-0000-000079000000}"/>
    <cellStyle name="Note 5" xfId="46" xr:uid="{00000000-0005-0000-0000-00007A000000}"/>
    <cellStyle name="Output" xfId="26" builtinId="21" customBuiltin="1"/>
    <cellStyle name="Percent" xfId="2" builtinId="5"/>
    <cellStyle name="Percent 2" xfId="64" xr:uid="{00000000-0005-0000-0000-00007D000000}"/>
    <cellStyle name="Percent 3" xfId="78" xr:uid="{00000000-0005-0000-0000-00007E000000}"/>
    <cellStyle name="Percent 3 2" xfId="122" xr:uid="{00000000-0005-0000-0000-00007F000000}"/>
    <cellStyle name="Percent 4" xfId="47" xr:uid="{00000000-0005-0000-0000-000080000000}"/>
    <cellStyle name="Title" xfId="3" builtinId="15" customBuiltin="1"/>
    <cellStyle name="Total" xfId="5" builtinId="25" customBuiltin="1"/>
    <cellStyle name="Warning Text" xfId="30" builtinId="11" customBuiltin="1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DEB"/>
      <color rgb="FFFFFFC9"/>
      <color rgb="FFE1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134056</xdr:colOff>
      <xdr:row>1</xdr:row>
      <xdr:rowOff>155222</xdr:rowOff>
    </xdr:from>
    <xdr:to>
      <xdr:col>16</xdr:col>
      <xdr:colOff>268183</xdr:colOff>
      <xdr:row>4</xdr:row>
      <xdr:rowOff>126505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739C12-B3D3-4EAD-B4E3-3907443C1B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223" y="338666"/>
          <a:ext cx="1573460" cy="10013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K34"/>
  <sheetViews>
    <sheetView showGridLines="0" showRowColHeaders="0" topLeftCell="A2" zoomScale="110" zoomScaleNormal="110" zoomScalePageLayoutView="110" workbookViewId="0">
      <selection activeCell="C2" sqref="C2:J2"/>
    </sheetView>
  </sheetViews>
  <sheetFormatPr defaultColWidth="8.81640625" defaultRowHeight="14.5" x14ac:dyDescent="0.35"/>
  <cols>
    <col min="1" max="4" width="22.453125" style="198" customWidth="1"/>
    <col min="5" max="5" width="13.81640625" style="198" customWidth="1"/>
    <col min="6" max="6" width="22.453125" customWidth="1"/>
    <col min="7" max="11" width="22.453125" style="198" customWidth="1"/>
    <col min="12" max="16" width="22.453125" customWidth="1"/>
  </cols>
  <sheetData>
    <row r="1" spans="4:6" ht="42.75" customHeight="1" x14ac:dyDescent="0.35">
      <c r="F1" s="198"/>
    </row>
    <row r="2" spans="4:6" ht="23.25" customHeight="1" x14ac:dyDescent="0.35">
      <c r="F2" s="198"/>
    </row>
    <row r="3" spans="4:6" ht="81" customHeight="1" thickBot="1" x14ac:dyDescent="0.4">
      <c r="D3" s="399" t="s">
        <v>109</v>
      </c>
      <c r="E3" s="399"/>
      <c r="F3" s="399"/>
    </row>
    <row r="4" spans="4:6" ht="42.75" customHeight="1" thickTop="1" thickBot="1" x14ac:dyDescent="0.4">
      <c r="D4" s="202" t="s">
        <v>5</v>
      </c>
      <c r="E4" s="201" t="s">
        <v>112</v>
      </c>
      <c r="F4" s="204">
        <f ca="1">'General Summary &amp; KPI'!H18</f>
        <v>0</v>
      </c>
    </row>
    <row r="5" spans="4:6" ht="42.75" customHeight="1" thickTop="1" thickBot="1" x14ac:dyDescent="0.7">
      <c r="D5" s="203"/>
      <c r="E5" s="200"/>
      <c r="F5" s="202"/>
    </row>
    <row r="6" spans="4:6" ht="42.75" customHeight="1" thickTop="1" thickBot="1" x14ac:dyDescent="0.4">
      <c r="D6" s="202" t="s">
        <v>111</v>
      </c>
      <c r="E6" s="201" t="s">
        <v>112</v>
      </c>
      <c r="F6" s="205">
        <f>'General Summary &amp; KPI'!I13</f>
        <v>0</v>
      </c>
    </row>
    <row r="7" spans="4:6" ht="42.75" customHeight="1" thickTop="1" thickBot="1" x14ac:dyDescent="0.7">
      <c r="D7" s="203"/>
      <c r="E7" s="199"/>
      <c r="F7" s="206" t="s">
        <v>110</v>
      </c>
    </row>
    <row r="8" spans="4:6" ht="42.75" customHeight="1" thickTop="1" thickBot="1" x14ac:dyDescent="0.7">
      <c r="D8" s="203" t="s">
        <v>6</v>
      </c>
      <c r="E8" s="201" t="s">
        <v>112</v>
      </c>
      <c r="F8" s="207" t="e">
        <f ca="1">F6*(1-F4)/F4</f>
        <v>#DIV/0!</v>
      </c>
    </row>
    <row r="9" spans="4:6" ht="42.75" customHeight="1" thickTop="1" x14ac:dyDescent="0.35">
      <c r="F9" s="198"/>
    </row>
    <row r="10" spans="4:6" ht="42.75" customHeight="1" x14ac:dyDescent="0.35">
      <c r="F10" s="198"/>
    </row>
    <row r="11" spans="4:6" ht="42.75" customHeight="1" x14ac:dyDescent="0.35">
      <c r="F11" s="198"/>
    </row>
    <row r="12" spans="4:6" ht="42.75" customHeight="1" x14ac:dyDescent="0.35">
      <c r="F12" s="198"/>
    </row>
    <row r="13" spans="4:6" ht="42.75" customHeight="1" x14ac:dyDescent="0.35">
      <c r="F13" s="198"/>
    </row>
    <row r="14" spans="4:6" ht="42.75" customHeight="1" x14ac:dyDescent="0.35">
      <c r="F14" s="198"/>
    </row>
    <row r="15" spans="4:6" ht="42.75" customHeight="1" x14ac:dyDescent="0.35">
      <c r="F15" s="198"/>
    </row>
    <row r="16" spans="4:6" ht="42.75" customHeight="1" x14ac:dyDescent="0.35">
      <c r="F16" s="198"/>
    </row>
    <row r="17" spans="6:6" ht="42.75" customHeight="1" x14ac:dyDescent="0.35">
      <c r="F17" s="198"/>
    </row>
    <row r="18" spans="6:6" ht="42.75" customHeight="1" x14ac:dyDescent="0.35">
      <c r="F18" s="198"/>
    </row>
    <row r="19" spans="6:6" ht="42.75" customHeight="1" x14ac:dyDescent="0.35">
      <c r="F19" s="198"/>
    </row>
    <row r="20" spans="6:6" ht="42.75" customHeight="1" x14ac:dyDescent="0.35">
      <c r="F20" s="198"/>
    </row>
    <row r="21" spans="6:6" ht="42.75" customHeight="1" x14ac:dyDescent="0.35">
      <c r="F21" s="198"/>
    </row>
    <row r="22" spans="6:6" ht="42.75" customHeight="1" x14ac:dyDescent="0.35">
      <c r="F22" s="198"/>
    </row>
    <row r="23" spans="6:6" ht="42.75" customHeight="1" x14ac:dyDescent="0.35">
      <c r="F23" s="198"/>
    </row>
    <row r="24" spans="6:6" ht="42.75" customHeight="1" x14ac:dyDescent="0.35">
      <c r="F24" s="198"/>
    </row>
    <row r="25" spans="6:6" ht="42.75" customHeight="1" x14ac:dyDescent="0.35">
      <c r="F25" s="198"/>
    </row>
    <row r="26" spans="6:6" ht="42.75" customHeight="1" x14ac:dyDescent="0.35">
      <c r="F26" s="198"/>
    </row>
    <row r="27" spans="6:6" ht="42.75" customHeight="1" x14ac:dyDescent="0.35">
      <c r="F27" s="198"/>
    </row>
    <row r="28" spans="6:6" ht="42.75" customHeight="1" x14ac:dyDescent="0.35">
      <c r="F28" s="198"/>
    </row>
    <row r="29" spans="6:6" ht="42.75" customHeight="1" x14ac:dyDescent="0.35">
      <c r="F29" s="198"/>
    </row>
    <row r="30" spans="6:6" ht="42.75" customHeight="1" x14ac:dyDescent="0.35">
      <c r="F30" s="198"/>
    </row>
    <row r="31" spans="6:6" ht="42.75" customHeight="1" x14ac:dyDescent="0.35">
      <c r="F31" s="198"/>
    </row>
    <row r="32" spans="6:6" ht="42.75" customHeight="1" x14ac:dyDescent="0.35">
      <c r="F32" s="198"/>
    </row>
    <row r="33" ht="42.75" customHeight="1" x14ac:dyDescent="0.35"/>
    <row r="34" ht="42.75" customHeight="1" x14ac:dyDescent="0.35"/>
  </sheetData>
  <sheetProtection selectLockedCells="1"/>
  <mergeCells count="1">
    <mergeCell ref="D3:F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R181"/>
  <sheetViews>
    <sheetView topLeftCell="A4" zoomScale="70" zoomScaleNormal="70" zoomScalePageLayoutView="70" workbookViewId="0">
      <selection activeCell="E20" sqref="E20:E22"/>
    </sheetView>
  </sheetViews>
  <sheetFormatPr defaultColWidth="9.1796875" defaultRowHeight="14.5" x14ac:dyDescent="0.35"/>
  <cols>
    <col min="1" max="1" width="6.36328125" style="31" customWidth="1"/>
    <col min="2" max="2" width="24.36328125" style="31" customWidth="1"/>
    <col min="3" max="8" width="9.453125" style="36" customWidth="1"/>
    <col min="9" max="9" width="4.36328125" style="31" customWidth="1"/>
    <col min="10" max="10" width="8.6328125" style="32" customWidth="1"/>
    <col min="11" max="12" width="25.81640625" style="32" customWidth="1"/>
    <col min="13" max="13" width="16.81640625" style="32" customWidth="1"/>
    <col min="14" max="14" width="11.36328125" style="134" customWidth="1"/>
    <col min="15" max="15" width="12.6328125" style="33" customWidth="1"/>
    <col min="16" max="16" width="21.1796875" style="32" customWidth="1"/>
    <col min="17" max="17" width="13.6328125" style="32" customWidth="1"/>
    <col min="18" max="18" width="17.453125" style="32" customWidth="1"/>
    <col min="19" max="19" width="5.453125" style="32" customWidth="1"/>
    <col min="20" max="20" width="9.1796875" style="32"/>
    <col min="21" max="21" width="14.36328125" style="32" customWidth="1"/>
    <col min="22" max="22" width="3" style="32" customWidth="1"/>
    <col min="23" max="44" width="9.1796875" style="32"/>
    <col min="45" max="16384" width="9.1796875" style="31"/>
  </cols>
  <sheetData>
    <row r="1" spans="1:44" ht="32.25" hidden="1" customHeight="1" x14ac:dyDescent="0.35">
      <c r="B1" s="31" t="s">
        <v>76</v>
      </c>
      <c r="C1" s="186" t="s">
        <v>25</v>
      </c>
      <c r="D1" s="186" t="s">
        <v>102</v>
      </c>
      <c r="E1" s="186" t="s">
        <v>103</v>
      </c>
      <c r="F1" s="186" t="s">
        <v>1</v>
      </c>
      <c r="G1" s="186" t="s">
        <v>104</v>
      </c>
      <c r="H1" s="186" t="s">
        <v>65</v>
      </c>
      <c r="I1" s="31" t="s">
        <v>105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44" ht="17.25" hidden="1" customHeight="1" x14ac:dyDescent="0.35">
      <c r="B2" s="31" t="str">
        <f>LEFT(B1,3)</f>
        <v>JUL</v>
      </c>
      <c r="C2" s="187">
        <f>C46</f>
        <v>0</v>
      </c>
      <c r="D2" s="187">
        <f>C17</f>
        <v>0</v>
      </c>
      <c r="E2" s="187">
        <f>D17</f>
        <v>0</v>
      </c>
      <c r="F2" s="187">
        <f>E17</f>
        <v>0</v>
      </c>
      <c r="G2" s="187">
        <f>F29</f>
        <v>0</v>
      </c>
      <c r="H2" s="79">
        <f>D2-G2</f>
        <v>0</v>
      </c>
      <c r="I2" s="187" t="str">
        <f>IF(E29=0,"",AVERAGE(C29,E29))</f>
        <v/>
      </c>
      <c r="J2" s="94"/>
      <c r="K2" s="188"/>
      <c r="N2" s="130"/>
    </row>
    <row r="3" spans="1:44" ht="17.25" hidden="1" customHeight="1" x14ac:dyDescent="0.35"/>
    <row r="4" spans="1:44" ht="17.25" customHeight="1" x14ac:dyDescent="0.35"/>
    <row r="5" spans="1:44" ht="42.75" customHeight="1" x14ac:dyDescent="0.45">
      <c r="B5" s="102" t="str">
        <f>BUDGET!B2:E2</f>
        <v>Enter Club Name on Budget Tab</v>
      </c>
      <c r="C5" s="103"/>
      <c r="D5" s="103"/>
      <c r="E5" s="103"/>
      <c r="F5" s="103"/>
      <c r="G5" s="103"/>
      <c r="H5" s="103"/>
      <c r="J5" s="35" t="s">
        <v>70</v>
      </c>
      <c r="K5" s="31"/>
      <c r="L5" s="31"/>
      <c r="M5" s="31"/>
      <c r="N5" s="135"/>
      <c r="O5" s="36"/>
      <c r="P5" s="31"/>
      <c r="Q5" s="31"/>
      <c r="AN5" s="31"/>
      <c r="AO5" s="31"/>
      <c r="AP5" s="31"/>
      <c r="AQ5" s="31"/>
      <c r="AR5" s="31"/>
    </row>
    <row r="6" spans="1:44" ht="21.75" customHeight="1" x14ac:dyDescent="0.45">
      <c r="B6" s="34"/>
      <c r="C6" s="408" t="s">
        <v>84</v>
      </c>
      <c r="D6" s="408"/>
      <c r="E6" s="408"/>
      <c r="F6" s="408" t="s">
        <v>85</v>
      </c>
      <c r="G6" s="408"/>
      <c r="H6" s="408"/>
      <c r="J6" s="35"/>
      <c r="K6" s="31"/>
      <c r="L6" s="31"/>
      <c r="M6" s="31"/>
      <c r="N6" s="135"/>
      <c r="O6" s="36"/>
      <c r="P6" s="31"/>
      <c r="Q6" s="31"/>
      <c r="AN6" s="31"/>
      <c r="AO6" s="31"/>
      <c r="AP6" s="31"/>
      <c r="AQ6" s="31"/>
      <c r="AR6" s="31"/>
    </row>
    <row r="7" spans="1:44" ht="15" customHeight="1" x14ac:dyDescent="0.35">
      <c r="B7" s="37" t="str">
        <f>B$1&amp;" SALES"</f>
        <v>JULY SALES</v>
      </c>
      <c r="C7" s="38" t="s">
        <v>7</v>
      </c>
      <c r="D7" s="38" t="s">
        <v>8</v>
      </c>
      <c r="E7" s="38" t="s">
        <v>101</v>
      </c>
      <c r="F7" s="38" t="s">
        <v>7</v>
      </c>
      <c r="G7" s="38" t="s">
        <v>8</v>
      </c>
      <c r="H7" s="38" t="s">
        <v>101</v>
      </c>
      <c r="J7" s="96" t="s">
        <v>46</v>
      </c>
      <c r="K7" s="97" t="s">
        <v>47</v>
      </c>
      <c r="L7" s="96" t="s">
        <v>48</v>
      </c>
      <c r="M7" s="97" t="s">
        <v>49</v>
      </c>
      <c r="N7" s="136" t="s">
        <v>50</v>
      </c>
      <c r="O7" s="98" t="s">
        <v>51</v>
      </c>
      <c r="P7" s="96" t="s">
        <v>40</v>
      </c>
      <c r="Q7" s="98" t="s">
        <v>62</v>
      </c>
      <c r="R7" s="32" t="s">
        <v>116</v>
      </c>
      <c r="AN7" s="31"/>
      <c r="AO7" s="31"/>
      <c r="AP7" s="31"/>
      <c r="AQ7" s="31"/>
      <c r="AR7" s="31"/>
    </row>
    <row r="8" spans="1:44" ht="15" customHeight="1" x14ac:dyDescent="0.35">
      <c r="B8" s="39" t="s">
        <v>11</v>
      </c>
      <c r="C8" s="259"/>
      <c r="D8" s="49">
        <f>BUDGET!J41</f>
        <v>0</v>
      </c>
      <c r="E8" s="182">
        <f>C8-D8</f>
        <v>0</v>
      </c>
      <c r="F8" s="49">
        <f>C8+JUN!F8</f>
        <v>0</v>
      </c>
      <c r="G8" s="49">
        <f>D8+JUN!G8</f>
        <v>0</v>
      </c>
      <c r="H8" s="182">
        <f>F8-G8</f>
        <v>0</v>
      </c>
      <c r="J8" s="124"/>
      <c r="K8" s="125"/>
      <c r="L8" s="125"/>
      <c r="M8" s="126"/>
      <c r="N8" s="132" t="str">
        <f t="shared" ref="N8:N35" si="0">IF(ISBLANK(O8)=TRUE,"","10-9005")</f>
        <v/>
      </c>
      <c r="O8" s="99"/>
      <c r="P8" s="123"/>
      <c r="Q8" s="100"/>
      <c r="AN8" s="31"/>
      <c r="AO8" s="31"/>
      <c r="AP8" s="31"/>
      <c r="AQ8" s="31"/>
      <c r="AR8" s="31"/>
    </row>
    <row r="9" spans="1:44" ht="15" customHeight="1" x14ac:dyDescent="0.35">
      <c r="B9" s="39" t="s">
        <v>12</v>
      </c>
      <c r="C9" s="259"/>
      <c r="D9" s="49">
        <f>BUDGET!J42</f>
        <v>0</v>
      </c>
      <c r="E9" s="182">
        <f t="shared" ref="E9:E16" si="1">C9-D9</f>
        <v>0</v>
      </c>
      <c r="F9" s="49">
        <f>C9+JUN!F9</f>
        <v>0</v>
      </c>
      <c r="G9" s="49">
        <f>D9+JUN!G9</f>
        <v>0</v>
      </c>
      <c r="H9" s="182">
        <f t="shared" ref="H9:H16" si="2">F9-G9</f>
        <v>0</v>
      </c>
      <c r="J9" s="124"/>
      <c r="K9" s="125"/>
      <c r="L9" s="125"/>
      <c r="M9" s="126"/>
      <c r="N9" s="132" t="str">
        <f t="shared" si="0"/>
        <v/>
      </c>
      <c r="O9" s="99"/>
      <c r="P9" s="123"/>
      <c r="Q9" s="100"/>
      <c r="AN9" s="31"/>
      <c r="AO9" s="31"/>
      <c r="AP9" s="31"/>
      <c r="AQ9" s="31"/>
      <c r="AR9" s="31"/>
    </row>
    <row r="10" spans="1:44" ht="15" customHeight="1" x14ac:dyDescent="0.35">
      <c r="B10" s="39" t="s">
        <v>13</v>
      </c>
      <c r="C10" s="259"/>
      <c r="D10" s="49">
        <f>BUDGET!J43</f>
        <v>0</v>
      </c>
      <c r="E10" s="182">
        <f t="shared" si="1"/>
        <v>0</v>
      </c>
      <c r="F10" s="49">
        <f>C10+JUN!F10</f>
        <v>0</v>
      </c>
      <c r="G10" s="49">
        <f>D10+JUN!G10</f>
        <v>0</v>
      </c>
      <c r="H10" s="182">
        <f t="shared" si="2"/>
        <v>0</v>
      </c>
      <c r="J10" s="124"/>
      <c r="K10" s="125"/>
      <c r="L10" s="125"/>
      <c r="M10" s="126"/>
      <c r="N10" s="132" t="str">
        <f t="shared" si="0"/>
        <v/>
      </c>
      <c r="O10" s="99"/>
      <c r="P10" s="212"/>
      <c r="Q10" s="100"/>
      <c r="R10" s="217"/>
      <c r="AN10" s="31"/>
      <c r="AO10" s="31"/>
      <c r="AP10" s="31"/>
      <c r="AQ10" s="31"/>
      <c r="AR10" s="31"/>
    </row>
    <row r="11" spans="1:44" ht="15" customHeight="1" x14ac:dyDescent="0.35">
      <c r="B11" s="39" t="s">
        <v>14</v>
      </c>
      <c r="C11" s="259"/>
      <c r="D11" s="49">
        <f>BUDGET!J44</f>
        <v>0</v>
      </c>
      <c r="E11" s="182">
        <f t="shared" si="1"/>
        <v>0</v>
      </c>
      <c r="F11" s="49">
        <f>C11+JUN!F11</f>
        <v>0</v>
      </c>
      <c r="G11" s="49">
        <f>D11+JUN!G11</f>
        <v>0</v>
      </c>
      <c r="H11" s="182">
        <f t="shared" si="2"/>
        <v>0</v>
      </c>
      <c r="J11" s="124"/>
      <c r="K11" s="359"/>
      <c r="L11" s="125"/>
      <c r="M11" s="126"/>
      <c r="N11" s="132" t="str">
        <f t="shared" si="0"/>
        <v/>
      </c>
      <c r="O11" s="99"/>
      <c r="P11" s="212"/>
      <c r="Q11" s="100"/>
      <c r="AN11" s="31"/>
      <c r="AO11" s="31"/>
      <c r="AP11" s="31"/>
      <c r="AQ11" s="31"/>
      <c r="AR11" s="31"/>
    </row>
    <row r="12" spans="1:44" ht="15" customHeight="1" x14ac:dyDescent="0.35">
      <c r="B12" s="39" t="s">
        <v>15</v>
      </c>
      <c r="C12" s="259"/>
      <c r="D12" s="49">
        <f>BUDGET!J45</f>
        <v>0</v>
      </c>
      <c r="E12" s="182">
        <f t="shared" si="1"/>
        <v>0</v>
      </c>
      <c r="F12" s="49">
        <f>C12+JUN!F12</f>
        <v>0</v>
      </c>
      <c r="G12" s="49">
        <f>D12+JUN!G12</f>
        <v>0</v>
      </c>
      <c r="H12" s="182">
        <f t="shared" si="2"/>
        <v>0</v>
      </c>
      <c r="J12" s="127"/>
      <c r="K12" s="128"/>
      <c r="L12" s="128"/>
      <c r="M12" s="129"/>
      <c r="N12" s="132" t="str">
        <f t="shared" si="0"/>
        <v/>
      </c>
      <c r="O12" s="99"/>
      <c r="P12" s="123"/>
      <c r="Q12" s="100"/>
      <c r="AN12" s="31"/>
      <c r="AO12" s="31"/>
      <c r="AP12" s="31"/>
      <c r="AQ12" s="31"/>
      <c r="AR12" s="31"/>
    </row>
    <row r="13" spans="1:44" ht="15" customHeight="1" x14ac:dyDescent="0.35">
      <c r="B13" s="39" t="s">
        <v>16</v>
      </c>
      <c r="C13" s="259"/>
      <c r="D13" s="49">
        <f>BUDGET!J46</f>
        <v>0</v>
      </c>
      <c r="E13" s="182">
        <f t="shared" si="1"/>
        <v>0</v>
      </c>
      <c r="F13" s="49">
        <f>C13+JUN!F13</f>
        <v>0</v>
      </c>
      <c r="G13" s="49">
        <f>D13+JUN!G13</f>
        <v>0</v>
      </c>
      <c r="H13" s="182">
        <f t="shared" si="2"/>
        <v>0</v>
      </c>
      <c r="J13" s="127"/>
      <c r="K13" s="128"/>
      <c r="L13" s="128"/>
      <c r="M13" s="129"/>
      <c r="N13" s="132" t="str">
        <f t="shared" si="0"/>
        <v/>
      </c>
      <c r="O13" s="99"/>
      <c r="P13" s="123"/>
      <c r="Q13" s="100"/>
      <c r="AN13" s="31"/>
      <c r="AO13" s="31"/>
      <c r="AP13" s="31"/>
      <c r="AQ13" s="31"/>
      <c r="AR13" s="31"/>
    </row>
    <row r="14" spans="1:44" ht="15" customHeight="1" x14ac:dyDescent="0.35">
      <c r="B14" s="39" t="s">
        <v>17</v>
      </c>
      <c r="C14" s="259"/>
      <c r="D14" s="49">
        <f>BUDGET!J47</f>
        <v>0</v>
      </c>
      <c r="E14" s="182">
        <f t="shared" si="1"/>
        <v>0</v>
      </c>
      <c r="F14" s="49">
        <f>C14+JUN!F14</f>
        <v>0</v>
      </c>
      <c r="G14" s="49">
        <f>D14+JUN!G14</f>
        <v>0</v>
      </c>
      <c r="H14" s="182">
        <f t="shared" si="2"/>
        <v>0</v>
      </c>
      <c r="J14" s="127"/>
      <c r="K14" s="128"/>
      <c r="L14" s="128"/>
      <c r="M14" s="129"/>
      <c r="N14" s="132" t="str">
        <f t="shared" si="0"/>
        <v/>
      </c>
      <c r="O14" s="99"/>
      <c r="P14" s="123"/>
      <c r="Q14" s="100"/>
      <c r="R14" s="217">
        <f>O14/42</f>
        <v>0</v>
      </c>
      <c r="AN14" s="31"/>
      <c r="AO14" s="31"/>
      <c r="AP14" s="31"/>
      <c r="AQ14" s="31"/>
      <c r="AR14" s="31"/>
    </row>
    <row r="15" spans="1:44" ht="15" customHeight="1" x14ac:dyDescent="0.35">
      <c r="B15" s="39" t="s">
        <v>18</v>
      </c>
      <c r="C15" s="259"/>
      <c r="D15" s="49">
        <f>BUDGET!J48</f>
        <v>0</v>
      </c>
      <c r="E15" s="182">
        <f t="shared" si="1"/>
        <v>0</v>
      </c>
      <c r="F15" s="49">
        <f>C15+JUN!F15</f>
        <v>0</v>
      </c>
      <c r="G15" s="49">
        <f>D15+JUN!G15</f>
        <v>0</v>
      </c>
      <c r="H15" s="182">
        <f t="shared" si="2"/>
        <v>0</v>
      </c>
      <c r="J15" s="127"/>
      <c r="K15" s="128"/>
      <c r="L15" s="128"/>
      <c r="M15" s="129"/>
      <c r="N15" s="132" t="str">
        <f t="shared" si="0"/>
        <v/>
      </c>
      <c r="O15" s="99"/>
      <c r="P15" s="123"/>
      <c r="Q15" s="100"/>
      <c r="AN15" s="31"/>
      <c r="AO15" s="31"/>
      <c r="AP15" s="31"/>
      <c r="AQ15" s="31"/>
      <c r="AR15" s="31"/>
    </row>
    <row r="16" spans="1:44" s="32" customFormat="1" ht="15" customHeight="1" x14ac:dyDescent="0.35">
      <c r="A16" s="31"/>
      <c r="B16" s="39" t="s">
        <v>19</v>
      </c>
      <c r="C16" s="259"/>
      <c r="D16" s="49">
        <f>BUDGET!J49</f>
        <v>0</v>
      </c>
      <c r="E16" s="182">
        <f t="shared" si="1"/>
        <v>0</v>
      </c>
      <c r="F16" s="49">
        <f>C16+JUN!F16</f>
        <v>0</v>
      </c>
      <c r="G16" s="49">
        <f>D16+JUN!G16</f>
        <v>0</v>
      </c>
      <c r="H16" s="182">
        <f t="shared" si="2"/>
        <v>0</v>
      </c>
      <c r="I16" s="31"/>
      <c r="J16" s="127"/>
      <c r="K16" s="128"/>
      <c r="L16" s="128"/>
      <c r="M16" s="129"/>
      <c r="N16" s="132" t="str">
        <f t="shared" si="0"/>
        <v/>
      </c>
      <c r="O16" s="99"/>
      <c r="P16" s="123"/>
      <c r="Q16" s="100"/>
    </row>
    <row r="17" spans="2:44" ht="15" customHeight="1" x14ac:dyDescent="0.35">
      <c r="B17" s="42" t="s">
        <v>4</v>
      </c>
      <c r="C17" s="105">
        <f t="shared" ref="C17:H17" si="3">SUM(C8:C16)</f>
        <v>0</v>
      </c>
      <c r="D17" s="105">
        <f t="shared" si="3"/>
        <v>0</v>
      </c>
      <c r="E17" s="183">
        <f t="shared" si="3"/>
        <v>0</v>
      </c>
      <c r="F17" s="105">
        <f t="shared" si="3"/>
        <v>0</v>
      </c>
      <c r="G17" s="105">
        <f t="shared" si="3"/>
        <v>0</v>
      </c>
      <c r="H17" s="183">
        <f t="shared" si="3"/>
        <v>0</v>
      </c>
      <c r="J17" s="127"/>
      <c r="K17" s="128"/>
      <c r="L17" s="128"/>
      <c r="M17" s="129"/>
      <c r="N17" s="132" t="str">
        <f t="shared" si="0"/>
        <v/>
      </c>
      <c r="O17" s="101"/>
      <c r="P17" s="123"/>
      <c r="Q17" s="100"/>
      <c r="AN17" s="31"/>
      <c r="AO17" s="31"/>
      <c r="AP17" s="31"/>
      <c r="AQ17" s="31"/>
      <c r="AR17" s="31"/>
    </row>
    <row r="18" spans="2:44" ht="15" customHeight="1" x14ac:dyDescent="0.35">
      <c r="B18" s="78"/>
      <c r="C18" s="106"/>
      <c r="D18" s="106"/>
      <c r="E18" s="106"/>
      <c r="F18" s="106"/>
      <c r="G18" s="106"/>
      <c r="H18" s="106"/>
      <c r="J18" s="127"/>
      <c r="K18" s="128"/>
      <c r="L18" s="128"/>
      <c r="M18" s="129"/>
      <c r="N18" s="132" t="str">
        <f t="shared" si="0"/>
        <v/>
      </c>
      <c r="O18" s="101"/>
      <c r="P18" s="123"/>
      <c r="Q18" s="100"/>
      <c r="AN18" s="31"/>
      <c r="AO18" s="31"/>
      <c r="AP18" s="31"/>
      <c r="AQ18" s="31"/>
      <c r="AR18" s="31"/>
    </row>
    <row r="19" spans="2:44" ht="15" customHeight="1" x14ac:dyDescent="0.35">
      <c r="B19" s="37" t="str">
        <f>B$1&amp;" INVENTORY"</f>
        <v>JULY INVENTORY</v>
      </c>
      <c r="C19" s="38" t="s">
        <v>20</v>
      </c>
      <c r="D19" s="38" t="s">
        <v>21</v>
      </c>
      <c r="E19" s="43" t="s">
        <v>22</v>
      </c>
      <c r="F19" s="43" t="s">
        <v>9</v>
      </c>
      <c r="G19" s="38" t="s">
        <v>10</v>
      </c>
      <c r="H19" s="38" t="s">
        <v>6</v>
      </c>
      <c r="J19" s="127"/>
      <c r="K19" s="128"/>
      <c r="L19" s="128"/>
      <c r="M19" s="129"/>
      <c r="N19" s="132" t="str">
        <f t="shared" si="0"/>
        <v/>
      </c>
      <c r="O19" s="101"/>
      <c r="P19" s="123"/>
      <c r="Q19" s="100"/>
      <c r="S19" s="31"/>
      <c r="T19" s="31"/>
      <c r="AN19" s="31"/>
      <c r="AO19" s="31"/>
      <c r="AP19" s="31"/>
      <c r="AQ19" s="31"/>
      <c r="AR19" s="31"/>
    </row>
    <row r="20" spans="2:44" ht="15" customHeight="1" x14ac:dyDescent="0.35">
      <c r="B20" s="39" t="s">
        <v>11</v>
      </c>
      <c r="C20" s="107">
        <f>JUN!E20</f>
        <v>0</v>
      </c>
      <c r="D20" s="49">
        <f t="shared" ref="D20:D28" si="4">SUMIF(P:P,B20,O:O)</f>
        <v>0</v>
      </c>
      <c r="E20" s="259"/>
      <c r="F20" s="49">
        <f t="shared" ref="F20:F29" si="5">IF(E20=0,0,C20+D20-E20)</f>
        <v>0</v>
      </c>
      <c r="G20" s="51">
        <f t="shared" ref="G20:G29" si="6">IF(C8=0,0,F20/C8)</f>
        <v>0</v>
      </c>
      <c r="H20" s="51">
        <f t="shared" ref="H20:H29" si="7">IF(C20=0,0,(C8-F20)/AVERAGE(C20,E20))</f>
        <v>0</v>
      </c>
      <c r="J20" s="127"/>
      <c r="K20" s="128"/>
      <c r="L20" s="128"/>
      <c r="M20" s="129"/>
      <c r="N20" s="132" t="str">
        <f t="shared" si="0"/>
        <v/>
      </c>
      <c r="O20" s="101"/>
      <c r="P20" s="123"/>
      <c r="Q20" s="100"/>
      <c r="S20" s="31"/>
      <c r="T20" s="31"/>
      <c r="AN20" s="31"/>
      <c r="AO20" s="31"/>
      <c r="AP20" s="31"/>
      <c r="AQ20" s="31"/>
      <c r="AR20" s="31"/>
    </row>
    <row r="21" spans="2:44" ht="15" customHeight="1" x14ac:dyDescent="0.35">
      <c r="B21" s="39" t="s">
        <v>12</v>
      </c>
      <c r="C21" s="107">
        <f>JUN!E21</f>
        <v>0</v>
      </c>
      <c r="D21" s="49">
        <f t="shared" si="4"/>
        <v>0</v>
      </c>
      <c r="E21" s="259"/>
      <c r="F21" s="49">
        <f t="shared" si="5"/>
        <v>0</v>
      </c>
      <c r="G21" s="51">
        <f t="shared" si="6"/>
        <v>0</v>
      </c>
      <c r="H21" s="51">
        <f t="shared" si="7"/>
        <v>0</v>
      </c>
      <c r="J21" s="127"/>
      <c r="K21" s="128"/>
      <c r="L21" s="128"/>
      <c r="M21" s="129"/>
      <c r="N21" s="132" t="str">
        <f t="shared" si="0"/>
        <v/>
      </c>
      <c r="O21" s="101"/>
      <c r="P21" s="123"/>
      <c r="Q21" s="100"/>
      <c r="S21" s="31"/>
      <c r="T21" s="31"/>
      <c r="AN21" s="31"/>
      <c r="AO21" s="31"/>
      <c r="AP21" s="31"/>
      <c r="AQ21" s="31"/>
      <c r="AR21" s="31"/>
    </row>
    <row r="22" spans="2:44" ht="15" customHeight="1" x14ac:dyDescent="0.35">
      <c r="B22" s="39" t="s">
        <v>13</v>
      </c>
      <c r="C22" s="107">
        <f>JUN!E22</f>
        <v>0</v>
      </c>
      <c r="D22" s="49">
        <f t="shared" si="4"/>
        <v>0</v>
      </c>
      <c r="E22" s="259"/>
      <c r="F22" s="49">
        <f t="shared" si="5"/>
        <v>0</v>
      </c>
      <c r="G22" s="51">
        <f t="shared" si="6"/>
        <v>0</v>
      </c>
      <c r="H22" s="51">
        <f t="shared" si="7"/>
        <v>0</v>
      </c>
      <c r="J22" s="127"/>
      <c r="K22" s="128"/>
      <c r="L22" s="128"/>
      <c r="M22" s="129"/>
      <c r="N22" s="132" t="str">
        <f t="shared" si="0"/>
        <v/>
      </c>
      <c r="O22" s="101"/>
      <c r="P22" s="123"/>
      <c r="Q22" s="100"/>
      <c r="S22" s="31"/>
      <c r="T22" s="31"/>
      <c r="AN22" s="31"/>
      <c r="AO22" s="31"/>
      <c r="AP22" s="31"/>
      <c r="AQ22" s="31"/>
      <c r="AR22" s="31"/>
    </row>
    <row r="23" spans="2:44" ht="15" customHeight="1" x14ac:dyDescent="0.35">
      <c r="B23" s="39" t="s">
        <v>14</v>
      </c>
      <c r="C23" s="107">
        <f>JUN!E23</f>
        <v>0</v>
      </c>
      <c r="D23" s="49">
        <f t="shared" si="4"/>
        <v>0</v>
      </c>
      <c r="E23" s="259"/>
      <c r="F23" s="49">
        <f t="shared" si="5"/>
        <v>0</v>
      </c>
      <c r="G23" s="51">
        <f t="shared" si="6"/>
        <v>0</v>
      </c>
      <c r="H23" s="51">
        <f t="shared" si="7"/>
        <v>0</v>
      </c>
      <c r="J23" s="127"/>
      <c r="K23" s="128"/>
      <c r="L23" s="128"/>
      <c r="M23" s="129"/>
      <c r="N23" s="132" t="str">
        <f t="shared" si="0"/>
        <v/>
      </c>
      <c r="O23" s="101"/>
      <c r="P23" s="123"/>
      <c r="Q23" s="100"/>
      <c r="S23" s="31"/>
      <c r="T23" s="31"/>
      <c r="AN23" s="31"/>
      <c r="AO23" s="31"/>
      <c r="AP23" s="31"/>
      <c r="AQ23" s="31"/>
      <c r="AR23" s="31"/>
    </row>
    <row r="24" spans="2:44" ht="15" customHeight="1" x14ac:dyDescent="0.35">
      <c r="B24" s="39" t="s">
        <v>15</v>
      </c>
      <c r="C24" s="107">
        <f>JUN!E24</f>
        <v>0</v>
      </c>
      <c r="D24" s="49">
        <f t="shared" si="4"/>
        <v>0</v>
      </c>
      <c r="E24" s="259"/>
      <c r="F24" s="49">
        <f t="shared" si="5"/>
        <v>0</v>
      </c>
      <c r="G24" s="51">
        <f t="shared" si="6"/>
        <v>0</v>
      </c>
      <c r="H24" s="51">
        <f t="shared" si="7"/>
        <v>0</v>
      </c>
      <c r="J24" s="127"/>
      <c r="K24" s="128"/>
      <c r="L24" s="128"/>
      <c r="M24" s="129"/>
      <c r="N24" s="132" t="str">
        <f t="shared" si="0"/>
        <v/>
      </c>
      <c r="O24" s="101"/>
      <c r="P24" s="123"/>
      <c r="Q24" s="100"/>
      <c r="S24" s="31"/>
      <c r="T24" s="31"/>
      <c r="AN24" s="31"/>
      <c r="AO24" s="31"/>
      <c r="AP24" s="31"/>
      <c r="AQ24" s="31"/>
      <c r="AR24" s="31"/>
    </row>
    <row r="25" spans="2:44" ht="15" customHeight="1" x14ac:dyDescent="0.35">
      <c r="B25" s="39" t="s">
        <v>16</v>
      </c>
      <c r="C25" s="107">
        <f>JUN!E25</f>
        <v>0</v>
      </c>
      <c r="D25" s="49">
        <f t="shared" si="4"/>
        <v>0</v>
      </c>
      <c r="E25" s="259"/>
      <c r="F25" s="49">
        <f t="shared" si="5"/>
        <v>0</v>
      </c>
      <c r="G25" s="51">
        <f t="shared" si="6"/>
        <v>0</v>
      </c>
      <c r="H25" s="51">
        <f t="shared" si="7"/>
        <v>0</v>
      </c>
      <c r="J25" s="127"/>
      <c r="K25" s="128"/>
      <c r="L25" s="128"/>
      <c r="M25" s="129"/>
      <c r="N25" s="132" t="str">
        <f t="shared" si="0"/>
        <v/>
      </c>
      <c r="O25" s="101"/>
      <c r="P25" s="123"/>
      <c r="Q25" s="100"/>
      <c r="S25" s="31"/>
      <c r="T25" s="31"/>
      <c r="AN25" s="31"/>
      <c r="AO25" s="31"/>
      <c r="AP25" s="31"/>
      <c r="AQ25" s="31"/>
      <c r="AR25" s="31"/>
    </row>
    <row r="26" spans="2:44" ht="15" customHeight="1" x14ac:dyDescent="0.35">
      <c r="B26" s="39" t="s">
        <v>17</v>
      </c>
      <c r="C26" s="107">
        <f>JUN!E26</f>
        <v>0</v>
      </c>
      <c r="D26" s="49">
        <f t="shared" si="4"/>
        <v>0</v>
      </c>
      <c r="E26" s="259"/>
      <c r="F26" s="49">
        <f t="shared" si="5"/>
        <v>0</v>
      </c>
      <c r="G26" s="51">
        <f t="shared" si="6"/>
        <v>0</v>
      </c>
      <c r="H26" s="51">
        <f t="shared" si="7"/>
        <v>0</v>
      </c>
      <c r="J26" s="127"/>
      <c r="K26" s="128"/>
      <c r="L26" s="128"/>
      <c r="M26" s="129"/>
      <c r="N26" s="132" t="str">
        <f t="shared" si="0"/>
        <v/>
      </c>
      <c r="O26" s="101"/>
      <c r="P26" s="123"/>
      <c r="Q26" s="100"/>
      <c r="S26" s="31"/>
      <c r="T26" s="31"/>
      <c r="AN26" s="31"/>
      <c r="AO26" s="31"/>
      <c r="AP26" s="31"/>
      <c r="AQ26" s="31"/>
      <c r="AR26" s="31"/>
    </row>
    <row r="27" spans="2:44" ht="15" customHeight="1" x14ac:dyDescent="0.35">
      <c r="B27" s="39" t="s">
        <v>18</v>
      </c>
      <c r="C27" s="107">
        <f>JUN!E27</f>
        <v>0</v>
      </c>
      <c r="D27" s="49">
        <f t="shared" si="4"/>
        <v>0</v>
      </c>
      <c r="E27" s="259"/>
      <c r="F27" s="49">
        <f t="shared" si="5"/>
        <v>0</v>
      </c>
      <c r="G27" s="51">
        <f t="shared" si="6"/>
        <v>0</v>
      </c>
      <c r="H27" s="51">
        <f t="shared" si="7"/>
        <v>0</v>
      </c>
      <c r="J27" s="127"/>
      <c r="K27" s="128"/>
      <c r="L27" s="128"/>
      <c r="M27" s="129"/>
      <c r="N27" s="132" t="str">
        <f t="shared" si="0"/>
        <v/>
      </c>
      <c r="O27" s="101"/>
      <c r="P27" s="123"/>
      <c r="Q27" s="100"/>
      <c r="S27" s="31"/>
      <c r="T27" s="31"/>
      <c r="AN27" s="31"/>
      <c r="AO27" s="31"/>
      <c r="AP27" s="31"/>
      <c r="AQ27" s="31"/>
      <c r="AR27" s="31"/>
    </row>
    <row r="28" spans="2:44" ht="15" customHeight="1" x14ac:dyDescent="0.35">
      <c r="B28" s="39" t="s">
        <v>19</v>
      </c>
      <c r="C28" s="107">
        <f>JUN!E28</f>
        <v>0</v>
      </c>
      <c r="D28" s="49">
        <f t="shared" si="4"/>
        <v>0</v>
      </c>
      <c r="E28" s="259"/>
      <c r="F28" s="49">
        <f t="shared" si="5"/>
        <v>0</v>
      </c>
      <c r="G28" s="51">
        <f t="shared" si="6"/>
        <v>0</v>
      </c>
      <c r="H28" s="51">
        <f t="shared" si="7"/>
        <v>0</v>
      </c>
      <c r="J28" s="127"/>
      <c r="K28" s="128"/>
      <c r="L28" s="128"/>
      <c r="M28" s="129"/>
      <c r="N28" s="132" t="str">
        <f t="shared" si="0"/>
        <v/>
      </c>
      <c r="O28" s="101"/>
      <c r="P28" s="123"/>
      <c r="Q28" s="100"/>
      <c r="S28" s="31"/>
      <c r="T28" s="31"/>
      <c r="AN28" s="31"/>
      <c r="AO28" s="31"/>
      <c r="AP28" s="31"/>
      <c r="AQ28" s="31"/>
      <c r="AR28" s="31"/>
    </row>
    <row r="29" spans="2:44" ht="15" customHeight="1" x14ac:dyDescent="0.35">
      <c r="B29" s="42" t="s">
        <v>4</v>
      </c>
      <c r="C29" s="105">
        <f>SUM(C20:C28)</f>
        <v>0</v>
      </c>
      <c r="D29" s="105">
        <f>SUM(D20:D28)</f>
        <v>0</v>
      </c>
      <c r="E29" s="105">
        <f>SUM(E20:E28)</f>
        <v>0</v>
      </c>
      <c r="F29" s="49">
        <f t="shared" si="5"/>
        <v>0</v>
      </c>
      <c r="G29" s="138">
        <f t="shared" si="6"/>
        <v>0</v>
      </c>
      <c r="H29" s="138">
        <f t="shared" si="7"/>
        <v>0</v>
      </c>
      <c r="J29" s="127"/>
      <c r="K29" s="128"/>
      <c r="L29" s="128"/>
      <c r="M29" s="129"/>
      <c r="N29" s="132" t="str">
        <f t="shared" si="0"/>
        <v/>
      </c>
      <c r="O29" s="101"/>
      <c r="P29" s="123"/>
      <c r="Q29" s="100"/>
      <c r="S29" s="31"/>
      <c r="T29" s="31"/>
      <c r="AN29" s="31"/>
      <c r="AO29" s="31"/>
      <c r="AP29" s="31"/>
      <c r="AQ29" s="31"/>
      <c r="AR29" s="31"/>
    </row>
    <row r="30" spans="2:44" ht="15" customHeight="1" x14ac:dyDescent="0.35">
      <c r="B30" s="248" t="s">
        <v>63</v>
      </c>
      <c r="C30" s="249">
        <f>'BUYING PLAN'!I2</f>
        <v>0</v>
      </c>
      <c r="D30" s="250"/>
      <c r="E30" s="249">
        <f>'BUYING PLAN'!J2</f>
        <v>0</v>
      </c>
      <c r="F30" s="109"/>
      <c r="J30" s="127"/>
      <c r="K30" s="128"/>
      <c r="L30" s="128"/>
      <c r="M30" s="129"/>
      <c r="N30" s="132" t="str">
        <f t="shared" si="0"/>
        <v/>
      </c>
      <c r="O30" s="101"/>
      <c r="P30" s="123"/>
      <c r="Q30" s="100"/>
      <c r="AN30" s="31"/>
      <c r="AO30" s="31"/>
      <c r="AP30" s="31"/>
      <c r="AQ30" s="31"/>
      <c r="AR30" s="31"/>
    </row>
    <row r="31" spans="2:44" ht="15" customHeight="1" x14ac:dyDescent="0.35">
      <c r="H31" s="218"/>
      <c r="I31" s="219"/>
      <c r="J31" s="127"/>
      <c r="K31" s="128"/>
      <c r="L31" s="128"/>
      <c r="M31" s="129"/>
      <c r="N31" s="132" t="str">
        <f t="shared" si="0"/>
        <v/>
      </c>
      <c r="O31" s="101"/>
      <c r="P31" s="123"/>
      <c r="Q31" s="100"/>
      <c r="AN31" s="31"/>
      <c r="AO31" s="31"/>
      <c r="AP31" s="31"/>
      <c r="AQ31" s="31"/>
      <c r="AR31" s="31"/>
    </row>
    <row r="32" spans="2:44" ht="15" customHeight="1" x14ac:dyDescent="0.35">
      <c r="C32" s="409" t="s">
        <v>69</v>
      </c>
      <c r="D32" s="411" t="s">
        <v>182</v>
      </c>
      <c r="E32" s="411" t="s">
        <v>181</v>
      </c>
      <c r="H32" s="218"/>
      <c r="I32" s="219"/>
      <c r="J32" s="127"/>
      <c r="K32" s="128"/>
      <c r="L32" s="128"/>
      <c r="M32" s="129"/>
      <c r="N32" s="132" t="str">
        <f t="shared" si="0"/>
        <v/>
      </c>
      <c r="O32" s="101"/>
      <c r="P32" s="123"/>
      <c r="Q32" s="100"/>
      <c r="AN32" s="31"/>
      <c r="AO32" s="31"/>
      <c r="AP32" s="31"/>
      <c r="AQ32" s="31"/>
      <c r="AR32" s="31"/>
    </row>
    <row r="33" spans="1:44" ht="15" customHeight="1" x14ac:dyDescent="0.45">
      <c r="B33" s="299" t="s">
        <v>180</v>
      </c>
      <c r="C33" s="410"/>
      <c r="D33" s="412"/>
      <c r="E33" s="412"/>
      <c r="H33" s="218"/>
      <c r="I33" s="219"/>
      <c r="J33" s="127"/>
      <c r="K33" s="128"/>
      <c r="L33" s="128"/>
      <c r="M33" s="129"/>
      <c r="N33" s="132" t="str">
        <f t="shared" si="0"/>
        <v/>
      </c>
      <c r="O33" s="101"/>
      <c r="P33" s="123"/>
      <c r="Q33" s="100"/>
      <c r="AN33" s="31"/>
      <c r="AO33" s="31"/>
      <c r="AP33" s="31"/>
      <c r="AQ33" s="31"/>
      <c r="AR33" s="31"/>
    </row>
    <row r="34" spans="1:44" ht="15" customHeight="1" x14ac:dyDescent="0.35">
      <c r="B34" s="39" t="s">
        <v>11</v>
      </c>
      <c r="C34" s="253">
        <f>HLOOKUP($B$2,'BUYING PLAN'!$D$23:$O$32,ROW()-32,0)</f>
        <v>0</v>
      </c>
      <c r="D34" s="253">
        <f t="shared" ref="D34:D42" si="8">D20+SUMIF(P:P,B34,Q:Q)</f>
        <v>0</v>
      </c>
      <c r="E34" s="298">
        <f>C34-D34</f>
        <v>0</v>
      </c>
      <c r="H34" s="218"/>
      <c r="I34" s="219"/>
      <c r="J34" s="127"/>
      <c r="K34" s="128"/>
      <c r="L34" s="128"/>
      <c r="M34" s="129"/>
      <c r="N34" s="132" t="str">
        <f t="shared" si="0"/>
        <v/>
      </c>
      <c r="O34" s="101"/>
      <c r="P34" s="123"/>
      <c r="Q34" s="100"/>
      <c r="AN34" s="31"/>
      <c r="AO34" s="31"/>
      <c r="AP34" s="31"/>
      <c r="AQ34" s="31"/>
      <c r="AR34" s="31"/>
    </row>
    <row r="35" spans="1:44" ht="15" customHeight="1" x14ac:dyDescent="0.35">
      <c r="B35" s="39" t="s">
        <v>12</v>
      </c>
      <c r="C35" s="253">
        <f>HLOOKUP($B$2,'BUYING PLAN'!$D$23:$O$32,ROW()-32,0)</f>
        <v>0</v>
      </c>
      <c r="D35" s="253">
        <f t="shared" si="8"/>
        <v>0</v>
      </c>
      <c r="E35" s="298">
        <f t="shared" ref="E35:E42" si="9">C35-D35</f>
        <v>0</v>
      </c>
      <c r="H35" s="218"/>
      <c r="I35" s="219"/>
      <c r="J35" s="127"/>
      <c r="K35" s="128"/>
      <c r="L35" s="128"/>
      <c r="M35" s="129"/>
      <c r="N35" s="132" t="str">
        <f t="shared" si="0"/>
        <v/>
      </c>
      <c r="O35" s="101"/>
      <c r="P35" s="123"/>
      <c r="Q35" s="100"/>
      <c r="AN35" s="31"/>
      <c r="AO35" s="31"/>
      <c r="AP35" s="31"/>
      <c r="AQ35" s="31"/>
      <c r="AR35" s="31"/>
    </row>
    <row r="36" spans="1:44" ht="15" customHeight="1" x14ac:dyDescent="0.35">
      <c r="B36" s="39" t="s">
        <v>13</v>
      </c>
      <c r="C36" s="253">
        <f>HLOOKUP($B$2,'BUYING PLAN'!$D$23:$O$32,ROW()-32,0)</f>
        <v>0</v>
      </c>
      <c r="D36" s="253">
        <f t="shared" si="8"/>
        <v>0</v>
      </c>
      <c r="E36" s="298">
        <f t="shared" si="9"/>
        <v>0</v>
      </c>
      <c r="H36" s="218"/>
      <c r="I36" s="219"/>
      <c r="J36" s="127"/>
      <c r="K36" s="128"/>
      <c r="L36" s="128"/>
      <c r="M36" s="129"/>
      <c r="N36" s="132"/>
      <c r="O36" s="101"/>
      <c r="P36" s="123"/>
      <c r="Q36" s="100"/>
      <c r="AN36" s="31"/>
      <c r="AO36" s="31"/>
      <c r="AP36" s="31"/>
      <c r="AQ36" s="31"/>
      <c r="AR36" s="31"/>
    </row>
    <row r="37" spans="1:44" ht="15" customHeight="1" x14ac:dyDescent="0.35">
      <c r="B37" s="39" t="s">
        <v>14</v>
      </c>
      <c r="C37" s="253">
        <f>HLOOKUP($B$2,'BUYING PLAN'!$D$23:$O$32,ROW()-32,0)</f>
        <v>0</v>
      </c>
      <c r="D37" s="253">
        <f t="shared" si="8"/>
        <v>0</v>
      </c>
      <c r="E37" s="298">
        <f t="shared" si="9"/>
        <v>0</v>
      </c>
      <c r="H37" s="218"/>
      <c r="I37" s="219"/>
      <c r="J37" s="127"/>
      <c r="K37" s="128"/>
      <c r="L37" s="128"/>
      <c r="M37" s="129"/>
      <c r="N37" s="132" t="str">
        <f t="shared" ref="N37:N100" si="10">IF(ISBLANK(O37)=TRUE,"","10-9005")</f>
        <v/>
      </c>
      <c r="O37" s="101"/>
      <c r="P37" s="123"/>
      <c r="Q37" s="100"/>
      <c r="AN37" s="31"/>
      <c r="AO37" s="31"/>
      <c r="AP37" s="31"/>
      <c r="AQ37" s="31"/>
      <c r="AR37" s="31"/>
    </row>
    <row r="38" spans="1:44" ht="15" customHeight="1" x14ac:dyDescent="0.35">
      <c r="B38" s="39" t="s">
        <v>15</v>
      </c>
      <c r="C38" s="253">
        <f>HLOOKUP($B$2,'BUYING PLAN'!$D$23:$O$32,ROW()-32,0)</f>
        <v>0</v>
      </c>
      <c r="D38" s="253">
        <f t="shared" si="8"/>
        <v>0</v>
      </c>
      <c r="E38" s="298">
        <f t="shared" si="9"/>
        <v>0</v>
      </c>
      <c r="H38" s="218"/>
      <c r="I38" s="219"/>
      <c r="J38" s="127"/>
      <c r="K38" s="128"/>
      <c r="L38" s="128"/>
      <c r="M38" s="129"/>
      <c r="N38" s="132" t="str">
        <f t="shared" si="10"/>
        <v/>
      </c>
      <c r="O38" s="101"/>
      <c r="P38" s="123"/>
      <c r="Q38" s="100"/>
      <c r="AN38" s="31"/>
      <c r="AO38" s="31"/>
      <c r="AP38" s="31"/>
      <c r="AQ38" s="31"/>
      <c r="AR38" s="31"/>
    </row>
    <row r="39" spans="1:44" ht="15" customHeight="1" x14ac:dyDescent="0.35">
      <c r="B39" s="39" t="s">
        <v>16</v>
      </c>
      <c r="C39" s="253">
        <f>HLOOKUP($B$2,'BUYING PLAN'!$D$23:$O$32,ROW()-32,0)</f>
        <v>0</v>
      </c>
      <c r="D39" s="253">
        <f t="shared" si="8"/>
        <v>0</v>
      </c>
      <c r="E39" s="298">
        <f t="shared" si="9"/>
        <v>0</v>
      </c>
      <c r="H39" s="218"/>
      <c r="I39" s="219"/>
      <c r="J39" s="127"/>
      <c r="K39" s="128"/>
      <c r="L39" s="128"/>
      <c r="M39" s="129"/>
      <c r="N39" s="132" t="str">
        <f t="shared" si="10"/>
        <v/>
      </c>
      <c r="O39" s="101"/>
      <c r="P39" s="123"/>
      <c r="Q39" s="100"/>
      <c r="AN39" s="31"/>
      <c r="AO39" s="31"/>
      <c r="AP39" s="31"/>
      <c r="AQ39" s="31"/>
      <c r="AR39" s="31"/>
    </row>
    <row r="40" spans="1:44" ht="15" customHeight="1" x14ac:dyDescent="0.35">
      <c r="B40" s="39" t="s">
        <v>17</v>
      </c>
      <c r="C40" s="253">
        <f>HLOOKUP($B$2,'BUYING PLAN'!$D$23:$O$32,ROW()-32,0)</f>
        <v>0</v>
      </c>
      <c r="D40" s="253">
        <f t="shared" si="8"/>
        <v>0</v>
      </c>
      <c r="E40" s="298">
        <f t="shared" si="9"/>
        <v>0</v>
      </c>
      <c r="H40" s="218"/>
      <c r="I40" s="219"/>
      <c r="J40" s="127"/>
      <c r="K40" s="128"/>
      <c r="L40" s="128"/>
      <c r="M40" s="129"/>
      <c r="N40" s="132" t="str">
        <f t="shared" si="10"/>
        <v/>
      </c>
      <c r="O40" s="101"/>
      <c r="P40" s="123"/>
      <c r="Q40" s="100"/>
      <c r="AN40" s="31"/>
      <c r="AO40" s="31"/>
      <c r="AP40" s="31"/>
      <c r="AQ40" s="31"/>
      <c r="AR40" s="31"/>
    </row>
    <row r="41" spans="1:44" ht="15" customHeight="1" x14ac:dyDescent="0.35">
      <c r="A41" s="32"/>
      <c r="B41" s="39" t="s">
        <v>18</v>
      </c>
      <c r="C41" s="253">
        <f>HLOOKUP($B$2,'BUYING PLAN'!$D$23:$O$32,ROW()-32,0)</f>
        <v>0</v>
      </c>
      <c r="D41" s="253">
        <f t="shared" si="8"/>
        <v>0</v>
      </c>
      <c r="E41" s="298">
        <f t="shared" si="9"/>
        <v>0</v>
      </c>
      <c r="F41" s="110"/>
      <c r="G41" s="110"/>
      <c r="H41" s="110"/>
      <c r="I41" s="32"/>
      <c r="J41" s="127"/>
      <c r="K41" s="128"/>
      <c r="L41" s="128"/>
      <c r="M41" s="129"/>
      <c r="N41" s="132" t="str">
        <f t="shared" si="10"/>
        <v/>
      </c>
      <c r="O41" s="101"/>
      <c r="P41" s="123"/>
      <c r="Q41" s="100"/>
      <c r="AN41" s="31"/>
      <c r="AO41" s="31"/>
      <c r="AP41" s="31"/>
      <c r="AQ41" s="31"/>
      <c r="AR41" s="31"/>
    </row>
    <row r="42" spans="1:44" ht="15" customHeight="1" x14ac:dyDescent="0.35">
      <c r="A42" s="32"/>
      <c r="B42" s="39" t="s">
        <v>19</v>
      </c>
      <c r="C42" s="253">
        <f>HLOOKUP($B$2,'BUYING PLAN'!$D$23:$O$32,ROW()-32,0)</f>
        <v>0</v>
      </c>
      <c r="D42" s="253">
        <f t="shared" si="8"/>
        <v>0</v>
      </c>
      <c r="E42" s="298">
        <f t="shared" si="9"/>
        <v>0</v>
      </c>
      <c r="F42" s="33"/>
      <c r="G42" s="33"/>
      <c r="H42" s="33"/>
      <c r="I42" s="32"/>
      <c r="J42" s="127"/>
      <c r="K42" s="128"/>
      <c r="L42" s="128"/>
      <c r="M42" s="129"/>
      <c r="N42" s="132" t="str">
        <f t="shared" si="10"/>
        <v/>
      </c>
      <c r="O42" s="101"/>
      <c r="P42" s="123"/>
      <c r="Q42" s="100"/>
      <c r="AN42" s="31"/>
      <c r="AO42" s="31"/>
      <c r="AP42" s="31"/>
      <c r="AQ42" s="31"/>
      <c r="AR42" s="31"/>
    </row>
    <row r="43" spans="1:44" ht="15" customHeight="1" x14ac:dyDescent="0.35">
      <c r="A43" s="32"/>
      <c r="B43" s="42" t="s">
        <v>4</v>
      </c>
      <c r="C43" s="105">
        <f>SUM(C34:C42)</f>
        <v>0</v>
      </c>
      <c r="D43" s="105">
        <f>SUM(D34:D42)</f>
        <v>0</v>
      </c>
      <c r="E43" s="105">
        <f>SUM(E34:E42)</f>
        <v>0</v>
      </c>
      <c r="F43" s="32"/>
      <c r="G43" s="32"/>
      <c r="H43" s="32"/>
      <c r="I43" s="32"/>
      <c r="J43" s="127"/>
      <c r="K43" s="128"/>
      <c r="L43" s="128"/>
      <c r="M43" s="129"/>
      <c r="N43" s="132" t="str">
        <f t="shared" si="10"/>
        <v/>
      </c>
      <c r="O43" s="101"/>
      <c r="P43" s="123"/>
      <c r="Q43" s="100"/>
      <c r="AN43" s="31"/>
      <c r="AO43" s="31"/>
      <c r="AP43" s="31"/>
      <c r="AQ43" s="31"/>
      <c r="AR43" s="31"/>
    </row>
    <row r="44" spans="1:44" ht="15" customHeight="1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127"/>
      <c r="K44" s="128"/>
      <c r="L44" s="128"/>
      <c r="M44" s="129"/>
      <c r="N44" s="132" t="str">
        <f t="shared" si="10"/>
        <v/>
      </c>
      <c r="O44" s="101"/>
      <c r="P44" s="123"/>
      <c r="Q44" s="100"/>
      <c r="AN44" s="31"/>
      <c r="AO44" s="31"/>
      <c r="AP44" s="31"/>
      <c r="AQ44" s="31"/>
      <c r="AR44" s="31"/>
    </row>
    <row r="45" spans="1:44" ht="15" customHeight="1" x14ac:dyDescent="0.45">
      <c r="A45" s="32"/>
      <c r="B45" s="300" t="str">
        <f>B$1&amp;" KPI"</f>
        <v>JULY KPI</v>
      </c>
      <c r="C45" s="38" t="s">
        <v>23</v>
      </c>
      <c r="D45" s="38" t="s">
        <v>24</v>
      </c>
      <c r="E45" s="43" t="s">
        <v>1</v>
      </c>
      <c r="F45" s="32"/>
      <c r="G45" s="32"/>
      <c r="H45" s="32"/>
      <c r="I45" s="32"/>
      <c r="J45" s="127"/>
      <c r="K45" s="128"/>
      <c r="L45" s="128"/>
      <c r="M45" s="129"/>
      <c r="N45" s="132" t="str">
        <f t="shared" si="10"/>
        <v/>
      </c>
      <c r="O45" s="101"/>
      <c r="P45" s="123"/>
      <c r="Q45" s="100"/>
      <c r="AN45" s="31"/>
      <c r="AO45" s="31"/>
      <c r="AP45" s="31"/>
      <c r="AQ45" s="31"/>
      <c r="AR45" s="31"/>
    </row>
    <row r="46" spans="1:44" ht="15" customHeight="1" x14ac:dyDescent="0.35">
      <c r="A46" s="32"/>
      <c r="B46" s="45" t="str">
        <f>BUDGET!B7:C7</f>
        <v>Golf Rounds</v>
      </c>
      <c r="C46" s="46"/>
      <c r="D46" s="55">
        <f>BUDGET!J7</f>
        <v>0</v>
      </c>
      <c r="E46" s="182">
        <f t="shared" ref="E46:E53" si="11">C46-D46</f>
        <v>0</v>
      </c>
      <c r="F46" s="32"/>
      <c r="G46" s="32"/>
      <c r="H46" s="32"/>
      <c r="I46" s="32"/>
      <c r="J46" s="127"/>
      <c r="K46" s="128"/>
      <c r="L46" s="128"/>
      <c r="M46" s="129"/>
      <c r="N46" s="132" t="str">
        <f t="shared" si="10"/>
        <v/>
      </c>
      <c r="O46" s="101"/>
      <c r="P46" s="123"/>
      <c r="Q46" s="100"/>
      <c r="AN46" s="31"/>
      <c r="AO46" s="31"/>
      <c r="AP46" s="31"/>
      <c r="AQ46" s="31"/>
      <c r="AR46" s="31"/>
    </row>
    <row r="47" spans="1:44" ht="15" customHeight="1" x14ac:dyDescent="0.35">
      <c r="A47" s="32"/>
      <c r="B47" s="45" t="str">
        <f>BUDGET!B8:C8</f>
        <v>Merchandise Yield</v>
      </c>
      <c r="C47" s="47">
        <f>IF(C46=0,0,C17/C46)</f>
        <v>0</v>
      </c>
      <c r="D47" s="56">
        <f>BUDGET!J8</f>
        <v>0</v>
      </c>
      <c r="E47" s="184">
        <f t="shared" si="11"/>
        <v>0</v>
      </c>
      <c r="F47" s="32"/>
      <c r="G47" s="32"/>
      <c r="H47" s="32"/>
      <c r="I47" s="32"/>
      <c r="J47" s="127"/>
      <c r="K47" s="128"/>
      <c r="L47" s="128"/>
      <c r="M47" s="129"/>
      <c r="N47" s="132" t="str">
        <f t="shared" si="10"/>
        <v/>
      </c>
      <c r="O47" s="101"/>
      <c r="P47" s="123"/>
      <c r="Q47" s="100"/>
      <c r="AN47" s="31"/>
      <c r="AO47" s="31"/>
      <c r="AP47" s="31"/>
      <c r="AQ47" s="31"/>
      <c r="AR47" s="31"/>
    </row>
    <row r="48" spans="1:44" s="32" customFormat="1" ht="15" customHeight="1" x14ac:dyDescent="0.35">
      <c r="B48" s="45" t="s">
        <v>41</v>
      </c>
      <c r="C48" s="49">
        <f>C17</f>
        <v>0</v>
      </c>
      <c r="D48" s="58">
        <f>D17</f>
        <v>0</v>
      </c>
      <c r="E48" s="182">
        <f t="shared" si="11"/>
        <v>0</v>
      </c>
      <c r="J48" s="127"/>
      <c r="K48" s="128"/>
      <c r="L48" s="128"/>
      <c r="M48" s="129"/>
      <c r="N48" s="132" t="str">
        <f t="shared" si="10"/>
        <v/>
      </c>
      <c r="O48" s="101"/>
      <c r="P48" s="123"/>
      <c r="Q48" s="100"/>
    </row>
    <row r="49" spans="1:44" s="32" customFormat="1" ht="15" customHeight="1" x14ac:dyDescent="0.35">
      <c r="B49" s="45" t="s">
        <v>117</v>
      </c>
      <c r="C49" s="49">
        <f>F29</f>
        <v>0</v>
      </c>
      <c r="D49" s="58">
        <f>D50*D48</f>
        <v>0</v>
      </c>
      <c r="E49" s="182">
        <f>C49-D49</f>
        <v>0</v>
      </c>
      <c r="J49" s="127"/>
      <c r="K49" s="128"/>
      <c r="L49" s="128"/>
      <c r="M49" s="129"/>
      <c r="N49" s="132" t="str">
        <f t="shared" si="10"/>
        <v/>
      </c>
      <c r="O49" s="101"/>
      <c r="P49" s="123"/>
      <c r="Q49" s="100"/>
    </row>
    <row r="50" spans="1:44" s="32" customFormat="1" ht="15" customHeight="1" x14ac:dyDescent="0.35">
      <c r="B50" s="45" t="str">
        <f>BUDGET!B10:C10</f>
        <v>Cost of Sales %</v>
      </c>
      <c r="C50" s="48">
        <f>G29</f>
        <v>0</v>
      </c>
      <c r="D50" s="57">
        <f>BUDGET!J10</f>
        <v>0</v>
      </c>
      <c r="E50" s="51">
        <f t="shared" si="11"/>
        <v>0</v>
      </c>
      <c r="J50" s="127"/>
      <c r="K50" s="128"/>
      <c r="L50" s="128"/>
      <c r="M50" s="129"/>
      <c r="N50" s="132" t="str">
        <f t="shared" si="10"/>
        <v/>
      </c>
      <c r="O50" s="101"/>
      <c r="P50" s="123"/>
      <c r="Q50" s="100"/>
    </row>
    <row r="51" spans="1:44" s="32" customFormat="1" ht="15" customHeight="1" x14ac:dyDescent="0.35">
      <c r="B51" s="45" t="str">
        <f>BUDGET!B12:C12</f>
        <v>GROSS MARGIN</v>
      </c>
      <c r="C51" s="49">
        <f>C48-C49</f>
        <v>0</v>
      </c>
      <c r="D51" s="58">
        <f>BUDGET!J12</f>
        <v>0</v>
      </c>
      <c r="E51" s="182">
        <f t="shared" si="11"/>
        <v>0</v>
      </c>
      <c r="J51" s="127"/>
      <c r="K51" s="128"/>
      <c r="L51" s="128"/>
      <c r="M51" s="129"/>
      <c r="N51" s="132" t="str">
        <f t="shared" si="10"/>
        <v/>
      </c>
      <c r="O51" s="101"/>
      <c r="P51" s="123"/>
      <c r="Q51" s="100"/>
    </row>
    <row r="52" spans="1:44" s="32" customFormat="1" ht="15" customHeight="1" x14ac:dyDescent="0.35">
      <c r="B52" s="45" t="str">
        <f>BUDGET!B13:C13</f>
        <v>Inventory Turns</v>
      </c>
      <c r="C52" s="50">
        <f>IF(F29=0,0,F29/AVERAGE(C29,E29))</f>
        <v>0</v>
      </c>
      <c r="D52" s="59">
        <f>BUDGET!J13</f>
        <v>0</v>
      </c>
      <c r="E52" s="184">
        <f t="shared" si="11"/>
        <v>0</v>
      </c>
      <c r="J52" s="127"/>
      <c r="K52" s="128"/>
      <c r="L52" s="128"/>
      <c r="M52" s="129"/>
      <c r="N52" s="132" t="str">
        <f t="shared" si="10"/>
        <v/>
      </c>
      <c r="O52" s="101"/>
      <c r="P52" s="123"/>
      <c r="Q52" s="100"/>
    </row>
    <row r="53" spans="1:44" s="32" customFormat="1" ht="15" customHeight="1" x14ac:dyDescent="0.35">
      <c r="B53" s="45" t="str">
        <f>BUDGET!B14:C14</f>
        <v>GMROI</v>
      </c>
      <c r="C53" s="48">
        <f>IF(C50=0,0,C52*(1-C50)/C50)</f>
        <v>0</v>
      </c>
      <c r="D53" s="57" t="e">
        <f>BUDGET!J14</f>
        <v>#DIV/0!</v>
      </c>
      <c r="E53" s="51" t="e">
        <f t="shared" si="11"/>
        <v>#DIV/0!</v>
      </c>
      <c r="J53" s="127"/>
      <c r="K53" s="128"/>
      <c r="L53" s="128"/>
      <c r="M53" s="129"/>
      <c r="N53" s="132" t="str">
        <f t="shared" si="10"/>
        <v/>
      </c>
      <c r="O53" s="101"/>
      <c r="P53" s="123"/>
      <c r="Q53" s="100"/>
    </row>
    <row r="54" spans="1:44" s="32" customFormat="1" ht="15" customHeight="1" x14ac:dyDescent="0.35">
      <c r="F54" s="33"/>
      <c r="G54" s="33"/>
      <c r="H54" s="33"/>
      <c r="J54" s="127"/>
      <c r="K54" s="128"/>
      <c r="L54" s="128"/>
      <c r="M54" s="129"/>
      <c r="N54" s="132" t="str">
        <f t="shared" si="10"/>
        <v/>
      </c>
      <c r="O54" s="101"/>
      <c r="P54" s="123"/>
      <c r="Q54" s="100"/>
    </row>
    <row r="55" spans="1:44" s="32" customFormat="1" ht="15" customHeight="1" x14ac:dyDescent="0.35">
      <c r="F55" s="33"/>
      <c r="G55" s="33"/>
      <c r="H55" s="33"/>
      <c r="J55" s="127"/>
      <c r="K55" s="128"/>
      <c r="L55" s="128"/>
      <c r="M55" s="129"/>
      <c r="N55" s="132" t="str">
        <f t="shared" si="10"/>
        <v/>
      </c>
      <c r="O55" s="101"/>
      <c r="P55" s="123"/>
      <c r="Q55" s="100"/>
    </row>
    <row r="56" spans="1:44" s="32" customFormat="1" ht="15" customHeight="1" x14ac:dyDescent="0.35">
      <c r="F56" s="33"/>
      <c r="G56" s="33"/>
      <c r="H56" s="33"/>
      <c r="J56" s="127"/>
      <c r="K56" s="128"/>
      <c r="L56" s="128"/>
      <c r="M56" s="129"/>
      <c r="N56" s="132" t="str">
        <f t="shared" si="10"/>
        <v/>
      </c>
      <c r="O56" s="101"/>
      <c r="P56" s="123"/>
      <c r="Q56" s="100"/>
    </row>
    <row r="57" spans="1:44" s="32" customFormat="1" ht="15" customHeight="1" x14ac:dyDescent="0.35">
      <c r="F57" s="33"/>
      <c r="G57" s="33"/>
      <c r="H57" s="33"/>
      <c r="J57" s="127"/>
      <c r="K57" s="128"/>
      <c r="L57" s="128"/>
      <c r="M57" s="129"/>
      <c r="N57" s="132" t="str">
        <f t="shared" si="10"/>
        <v/>
      </c>
      <c r="O57" s="101"/>
      <c r="P57" s="123"/>
      <c r="Q57" s="100"/>
    </row>
    <row r="58" spans="1:44" s="32" customFormat="1" ht="15" customHeight="1" x14ac:dyDescent="0.35">
      <c r="F58" s="33"/>
      <c r="G58" s="33"/>
      <c r="H58" s="33"/>
      <c r="J58" s="127"/>
      <c r="K58" s="128"/>
      <c r="L58" s="128"/>
      <c r="M58" s="129"/>
      <c r="N58" s="132" t="str">
        <f t="shared" si="10"/>
        <v/>
      </c>
      <c r="O58" s="101"/>
      <c r="P58" s="123"/>
      <c r="Q58" s="100"/>
    </row>
    <row r="59" spans="1:44" s="32" customFormat="1" ht="15" customHeight="1" x14ac:dyDescent="0.35">
      <c r="F59" s="33"/>
      <c r="G59" s="33"/>
      <c r="H59" s="33"/>
      <c r="J59" s="127"/>
      <c r="K59" s="128"/>
      <c r="L59" s="128"/>
      <c r="M59" s="129"/>
      <c r="N59" s="132" t="str">
        <f t="shared" si="10"/>
        <v/>
      </c>
      <c r="O59" s="101"/>
      <c r="P59" s="123"/>
      <c r="Q59" s="100"/>
    </row>
    <row r="60" spans="1:44" s="32" customFormat="1" ht="15" customHeight="1" x14ac:dyDescent="0.35">
      <c r="C60" s="33"/>
      <c r="D60" s="33"/>
      <c r="E60" s="33"/>
      <c r="F60" s="33"/>
      <c r="G60" s="33"/>
      <c r="H60" s="33"/>
      <c r="J60" s="127"/>
      <c r="K60" s="128"/>
      <c r="L60" s="128"/>
      <c r="M60" s="129"/>
      <c r="N60" s="132" t="str">
        <f t="shared" si="10"/>
        <v/>
      </c>
      <c r="O60" s="101"/>
      <c r="P60" s="123"/>
      <c r="Q60" s="100"/>
    </row>
    <row r="61" spans="1:44" s="32" customFormat="1" ht="15" customHeight="1" x14ac:dyDescent="0.35">
      <c r="C61" s="33"/>
      <c r="D61" s="33"/>
      <c r="E61" s="33"/>
      <c r="F61" s="33"/>
      <c r="G61" s="33"/>
      <c r="H61" s="33"/>
      <c r="J61" s="127"/>
      <c r="K61" s="128"/>
      <c r="L61" s="128"/>
      <c r="M61" s="129"/>
      <c r="N61" s="132" t="str">
        <f t="shared" si="10"/>
        <v/>
      </c>
      <c r="O61" s="101"/>
      <c r="P61" s="123"/>
      <c r="Q61" s="100"/>
    </row>
    <row r="62" spans="1:44" s="32" customFormat="1" ht="15" customHeight="1" x14ac:dyDescent="0.35">
      <c r="C62" s="33"/>
      <c r="D62" s="33"/>
      <c r="E62" s="33"/>
      <c r="F62" s="33"/>
      <c r="G62" s="33"/>
      <c r="H62" s="33"/>
      <c r="J62" s="127"/>
      <c r="K62" s="128"/>
      <c r="L62" s="128"/>
      <c r="M62" s="129"/>
      <c r="N62" s="132" t="str">
        <f t="shared" si="10"/>
        <v/>
      </c>
      <c r="O62" s="101"/>
      <c r="P62" s="123"/>
      <c r="Q62" s="100"/>
    </row>
    <row r="63" spans="1:44" ht="15" customHeight="1" x14ac:dyDescent="0.35">
      <c r="A63" s="32"/>
      <c r="B63" s="32"/>
      <c r="C63" s="33"/>
      <c r="D63" s="33"/>
      <c r="E63" s="33"/>
      <c r="F63" s="33"/>
      <c r="G63" s="33"/>
      <c r="H63" s="33"/>
      <c r="I63" s="32"/>
      <c r="J63" s="127"/>
      <c r="K63" s="128"/>
      <c r="L63" s="128"/>
      <c r="M63" s="129"/>
      <c r="N63" s="132" t="str">
        <f t="shared" si="10"/>
        <v/>
      </c>
      <c r="O63" s="101"/>
      <c r="P63" s="123"/>
      <c r="Q63" s="100"/>
      <c r="AN63" s="31"/>
      <c r="AO63" s="31"/>
      <c r="AP63" s="31"/>
      <c r="AQ63" s="31"/>
      <c r="AR63" s="31"/>
    </row>
    <row r="64" spans="1:44" s="32" customFormat="1" ht="15" customHeight="1" x14ac:dyDescent="0.35">
      <c r="C64" s="33"/>
      <c r="D64" s="33"/>
      <c r="E64" s="33"/>
      <c r="F64" s="33"/>
      <c r="G64" s="33"/>
      <c r="H64" s="33"/>
      <c r="J64" s="127"/>
      <c r="K64" s="128"/>
      <c r="L64" s="128"/>
      <c r="M64" s="129"/>
      <c r="N64" s="132" t="str">
        <f t="shared" si="10"/>
        <v/>
      </c>
      <c r="O64" s="101"/>
      <c r="P64" s="123"/>
      <c r="Q64" s="100"/>
    </row>
    <row r="65" spans="3:17" s="32" customFormat="1" ht="15" customHeight="1" x14ac:dyDescent="0.35">
      <c r="C65" s="33"/>
      <c r="D65" s="33"/>
      <c r="E65" s="33"/>
      <c r="F65" s="33"/>
      <c r="G65" s="33"/>
      <c r="H65" s="33"/>
      <c r="J65" s="127"/>
      <c r="K65" s="128"/>
      <c r="L65" s="128"/>
      <c r="M65" s="129"/>
      <c r="N65" s="132" t="str">
        <f t="shared" si="10"/>
        <v/>
      </c>
      <c r="O65" s="101"/>
      <c r="P65" s="123"/>
      <c r="Q65" s="100"/>
    </row>
    <row r="66" spans="3:17" s="32" customFormat="1" ht="15" customHeight="1" x14ac:dyDescent="0.35">
      <c r="C66" s="33"/>
      <c r="D66" s="33"/>
      <c r="E66" s="33"/>
      <c r="F66" s="33"/>
      <c r="G66" s="33"/>
      <c r="H66" s="33"/>
      <c r="J66" s="127"/>
      <c r="K66" s="128"/>
      <c r="L66" s="128"/>
      <c r="M66" s="129"/>
      <c r="N66" s="132" t="str">
        <f t="shared" si="10"/>
        <v/>
      </c>
      <c r="O66" s="101"/>
      <c r="P66" s="123"/>
      <c r="Q66" s="100"/>
    </row>
    <row r="67" spans="3:17" s="32" customFormat="1" ht="15" customHeight="1" x14ac:dyDescent="0.35">
      <c r="C67" s="33"/>
      <c r="D67" s="33"/>
      <c r="E67" s="33"/>
      <c r="F67" s="33"/>
      <c r="G67" s="33"/>
      <c r="H67" s="33"/>
      <c r="J67" s="127"/>
      <c r="K67" s="128"/>
      <c r="L67" s="128"/>
      <c r="M67" s="129"/>
      <c r="N67" s="132" t="str">
        <f t="shared" si="10"/>
        <v/>
      </c>
      <c r="O67" s="101"/>
      <c r="P67" s="123"/>
      <c r="Q67" s="100"/>
    </row>
    <row r="68" spans="3:17" s="32" customFormat="1" ht="15" customHeight="1" x14ac:dyDescent="0.35">
      <c r="C68" s="33"/>
      <c r="D68" s="33"/>
      <c r="E68" s="33"/>
      <c r="F68" s="33"/>
      <c r="G68" s="33"/>
      <c r="H68" s="33"/>
      <c r="J68" s="127"/>
      <c r="K68" s="128"/>
      <c r="L68" s="128"/>
      <c r="M68" s="129"/>
      <c r="N68" s="132" t="str">
        <f t="shared" si="10"/>
        <v/>
      </c>
      <c r="O68" s="101"/>
      <c r="P68" s="123"/>
      <c r="Q68" s="100"/>
    </row>
    <row r="69" spans="3:17" s="32" customFormat="1" ht="15" customHeight="1" x14ac:dyDescent="0.35">
      <c r="C69" s="33"/>
      <c r="D69" s="33"/>
      <c r="E69" s="33"/>
      <c r="F69" s="33"/>
      <c r="G69" s="33"/>
      <c r="H69" s="33"/>
      <c r="J69" s="127"/>
      <c r="K69" s="128"/>
      <c r="L69" s="128"/>
      <c r="M69" s="129"/>
      <c r="N69" s="132" t="str">
        <f t="shared" si="10"/>
        <v/>
      </c>
      <c r="O69" s="101"/>
      <c r="P69" s="123"/>
      <c r="Q69" s="100"/>
    </row>
    <row r="70" spans="3:17" s="32" customFormat="1" ht="15" customHeight="1" x14ac:dyDescent="0.35">
      <c r="C70" s="33"/>
      <c r="D70" s="33"/>
      <c r="E70" s="33"/>
      <c r="F70" s="33"/>
      <c r="G70" s="33"/>
      <c r="H70" s="33"/>
      <c r="J70" s="127"/>
      <c r="K70" s="128"/>
      <c r="L70" s="128"/>
      <c r="M70" s="129"/>
      <c r="N70" s="132" t="str">
        <f t="shared" si="10"/>
        <v/>
      </c>
      <c r="O70" s="101"/>
      <c r="P70" s="123"/>
      <c r="Q70" s="100"/>
    </row>
    <row r="71" spans="3:17" s="32" customFormat="1" ht="15" customHeight="1" x14ac:dyDescent="0.35">
      <c r="C71" s="33"/>
      <c r="D71" s="33"/>
      <c r="E71" s="33"/>
      <c r="F71" s="33"/>
      <c r="G71" s="33"/>
      <c r="H71" s="33"/>
      <c r="J71" s="127"/>
      <c r="K71" s="128"/>
      <c r="L71" s="128"/>
      <c r="M71" s="129"/>
      <c r="N71" s="132" t="str">
        <f t="shared" si="10"/>
        <v/>
      </c>
      <c r="O71" s="101"/>
      <c r="P71" s="123"/>
      <c r="Q71" s="100"/>
    </row>
    <row r="72" spans="3:17" s="32" customFormat="1" ht="15" customHeight="1" x14ac:dyDescent="0.35">
      <c r="C72" s="33"/>
      <c r="D72" s="33"/>
      <c r="E72" s="33"/>
      <c r="F72" s="33"/>
      <c r="G72" s="33"/>
      <c r="H72" s="33"/>
      <c r="J72" s="127"/>
      <c r="K72" s="128"/>
      <c r="L72" s="128"/>
      <c r="M72" s="129"/>
      <c r="N72" s="132" t="str">
        <f t="shared" si="10"/>
        <v/>
      </c>
      <c r="O72" s="101"/>
      <c r="P72" s="123"/>
      <c r="Q72" s="100"/>
    </row>
    <row r="73" spans="3:17" s="32" customFormat="1" ht="15" customHeight="1" x14ac:dyDescent="0.35">
      <c r="C73" s="33"/>
      <c r="D73" s="33"/>
      <c r="E73" s="33"/>
      <c r="F73" s="33"/>
      <c r="G73" s="33"/>
      <c r="H73" s="33"/>
      <c r="J73" s="127"/>
      <c r="K73" s="128"/>
      <c r="L73" s="128"/>
      <c r="M73" s="129"/>
      <c r="N73" s="132" t="str">
        <f t="shared" si="10"/>
        <v/>
      </c>
      <c r="O73" s="101"/>
      <c r="P73" s="123"/>
      <c r="Q73" s="100"/>
    </row>
    <row r="74" spans="3:17" s="32" customFormat="1" ht="15" customHeight="1" x14ac:dyDescent="0.35">
      <c r="C74" s="33"/>
      <c r="D74" s="33"/>
      <c r="E74" s="33"/>
      <c r="F74" s="33"/>
      <c r="G74" s="33"/>
      <c r="H74" s="33"/>
      <c r="J74" s="127"/>
      <c r="K74" s="128"/>
      <c r="L74" s="128"/>
      <c r="M74" s="129"/>
      <c r="N74" s="132" t="str">
        <f t="shared" si="10"/>
        <v/>
      </c>
      <c r="O74" s="101"/>
      <c r="P74" s="123"/>
      <c r="Q74" s="100"/>
    </row>
    <row r="75" spans="3:17" s="32" customFormat="1" ht="15" customHeight="1" x14ac:dyDescent="0.35">
      <c r="C75" s="33"/>
      <c r="D75" s="33"/>
      <c r="E75" s="33"/>
      <c r="F75" s="33"/>
      <c r="G75" s="33"/>
      <c r="H75" s="33"/>
      <c r="J75" s="127"/>
      <c r="K75" s="128"/>
      <c r="L75" s="128"/>
      <c r="M75" s="129"/>
      <c r="N75" s="132" t="str">
        <f t="shared" si="10"/>
        <v/>
      </c>
      <c r="O75" s="101"/>
      <c r="P75" s="123"/>
      <c r="Q75" s="100"/>
    </row>
    <row r="76" spans="3:17" s="32" customFormat="1" ht="15" customHeight="1" x14ac:dyDescent="0.35">
      <c r="C76" s="33"/>
      <c r="D76" s="33"/>
      <c r="E76" s="33"/>
      <c r="F76" s="33"/>
      <c r="G76" s="33"/>
      <c r="H76" s="33"/>
      <c r="J76" s="127"/>
      <c r="K76" s="128"/>
      <c r="L76" s="128"/>
      <c r="M76" s="129"/>
      <c r="N76" s="132" t="str">
        <f t="shared" si="10"/>
        <v/>
      </c>
      <c r="O76" s="101"/>
      <c r="P76" s="123"/>
      <c r="Q76" s="100"/>
    </row>
    <row r="77" spans="3:17" s="32" customFormat="1" ht="15" customHeight="1" x14ac:dyDescent="0.35">
      <c r="C77" s="33"/>
      <c r="D77" s="33"/>
      <c r="E77" s="33"/>
      <c r="F77" s="33"/>
      <c r="G77" s="33"/>
      <c r="H77" s="33"/>
      <c r="J77" s="127"/>
      <c r="K77" s="128"/>
      <c r="L77" s="128"/>
      <c r="M77" s="129"/>
      <c r="N77" s="132" t="str">
        <f t="shared" si="10"/>
        <v/>
      </c>
      <c r="O77" s="101"/>
      <c r="P77" s="123"/>
      <c r="Q77" s="100"/>
    </row>
    <row r="78" spans="3:17" s="32" customFormat="1" ht="15" customHeight="1" x14ac:dyDescent="0.35">
      <c r="C78" s="33"/>
      <c r="D78" s="33"/>
      <c r="E78" s="33"/>
      <c r="F78" s="33"/>
      <c r="G78" s="33"/>
      <c r="H78" s="33"/>
      <c r="J78" s="127"/>
      <c r="K78" s="128"/>
      <c r="L78" s="128"/>
      <c r="M78" s="129"/>
      <c r="N78" s="132" t="str">
        <f t="shared" si="10"/>
        <v/>
      </c>
      <c r="O78" s="101"/>
      <c r="P78" s="123"/>
      <c r="Q78" s="100"/>
    </row>
    <row r="79" spans="3:17" s="32" customFormat="1" ht="15" customHeight="1" x14ac:dyDescent="0.35">
      <c r="C79" s="33"/>
      <c r="D79" s="33"/>
      <c r="E79" s="33"/>
      <c r="F79" s="33"/>
      <c r="G79" s="33"/>
      <c r="H79" s="33"/>
      <c r="J79" s="127"/>
      <c r="K79" s="128"/>
      <c r="L79" s="128"/>
      <c r="M79" s="129"/>
      <c r="N79" s="132" t="str">
        <f t="shared" si="10"/>
        <v/>
      </c>
      <c r="O79" s="101"/>
      <c r="P79" s="123"/>
      <c r="Q79" s="100"/>
    </row>
    <row r="80" spans="3:17" s="32" customFormat="1" ht="15" customHeight="1" x14ac:dyDescent="0.35">
      <c r="C80" s="33"/>
      <c r="D80" s="33"/>
      <c r="E80" s="33"/>
      <c r="F80" s="33"/>
      <c r="G80" s="33"/>
      <c r="H80" s="33"/>
      <c r="J80" s="127"/>
      <c r="K80" s="128"/>
      <c r="L80" s="128"/>
      <c r="M80" s="129"/>
      <c r="N80" s="132" t="str">
        <f t="shared" si="10"/>
        <v/>
      </c>
      <c r="O80" s="101"/>
      <c r="P80" s="123"/>
      <c r="Q80" s="100"/>
    </row>
    <row r="81" spans="3:17" s="32" customFormat="1" ht="15" customHeight="1" x14ac:dyDescent="0.35">
      <c r="C81" s="33"/>
      <c r="D81" s="33"/>
      <c r="E81" s="33"/>
      <c r="F81" s="33"/>
      <c r="G81" s="33"/>
      <c r="H81" s="33"/>
      <c r="J81" s="127"/>
      <c r="K81" s="128"/>
      <c r="L81" s="128"/>
      <c r="M81" s="129"/>
      <c r="N81" s="132" t="str">
        <f t="shared" si="10"/>
        <v/>
      </c>
      <c r="O81" s="101"/>
      <c r="P81" s="123"/>
      <c r="Q81" s="100"/>
    </row>
    <row r="82" spans="3:17" s="32" customFormat="1" ht="15" customHeight="1" x14ac:dyDescent="0.35">
      <c r="C82" s="33"/>
      <c r="D82" s="33"/>
      <c r="E82" s="33"/>
      <c r="F82" s="33"/>
      <c r="G82" s="33"/>
      <c r="H82" s="33"/>
      <c r="J82" s="127"/>
      <c r="K82" s="128"/>
      <c r="L82" s="128"/>
      <c r="M82" s="129"/>
      <c r="N82" s="132" t="str">
        <f t="shared" si="10"/>
        <v/>
      </c>
      <c r="O82" s="101"/>
      <c r="P82" s="123"/>
      <c r="Q82" s="100"/>
    </row>
    <row r="83" spans="3:17" s="32" customFormat="1" ht="15" customHeight="1" x14ac:dyDescent="0.35">
      <c r="C83" s="33"/>
      <c r="D83" s="33"/>
      <c r="E83" s="33"/>
      <c r="F83" s="33"/>
      <c r="G83" s="33"/>
      <c r="H83" s="33"/>
      <c r="J83" s="127"/>
      <c r="K83" s="128"/>
      <c r="L83" s="128"/>
      <c r="M83" s="129"/>
      <c r="N83" s="132" t="str">
        <f t="shared" si="10"/>
        <v/>
      </c>
      <c r="O83" s="101"/>
      <c r="P83" s="123"/>
      <c r="Q83" s="100"/>
    </row>
    <row r="84" spans="3:17" s="32" customFormat="1" ht="15" customHeight="1" x14ac:dyDescent="0.35">
      <c r="C84" s="33"/>
      <c r="D84" s="33"/>
      <c r="E84" s="33"/>
      <c r="F84" s="33"/>
      <c r="G84" s="33"/>
      <c r="H84" s="33"/>
      <c r="J84" s="127"/>
      <c r="K84" s="128"/>
      <c r="L84" s="128"/>
      <c r="M84" s="129"/>
      <c r="N84" s="132" t="str">
        <f t="shared" si="10"/>
        <v/>
      </c>
      <c r="O84" s="101"/>
      <c r="P84" s="123"/>
      <c r="Q84" s="100"/>
    </row>
    <row r="85" spans="3:17" s="32" customFormat="1" ht="15" customHeight="1" x14ac:dyDescent="0.35">
      <c r="C85" s="33"/>
      <c r="D85" s="33"/>
      <c r="E85" s="33"/>
      <c r="F85" s="33"/>
      <c r="G85" s="33"/>
      <c r="H85" s="33"/>
      <c r="J85" s="127"/>
      <c r="K85" s="128"/>
      <c r="L85" s="128"/>
      <c r="M85" s="129"/>
      <c r="N85" s="132" t="str">
        <f t="shared" si="10"/>
        <v/>
      </c>
      <c r="O85" s="101"/>
      <c r="P85" s="123"/>
      <c r="Q85" s="100"/>
    </row>
    <row r="86" spans="3:17" s="32" customFormat="1" ht="15" customHeight="1" x14ac:dyDescent="0.35">
      <c r="C86" s="33"/>
      <c r="D86" s="33"/>
      <c r="E86" s="33"/>
      <c r="F86" s="33"/>
      <c r="G86" s="33"/>
      <c r="H86" s="33"/>
      <c r="J86" s="127"/>
      <c r="K86" s="128"/>
      <c r="L86" s="128"/>
      <c r="M86" s="129"/>
      <c r="N86" s="132" t="str">
        <f t="shared" si="10"/>
        <v/>
      </c>
      <c r="O86" s="101"/>
      <c r="P86" s="123"/>
      <c r="Q86" s="100"/>
    </row>
    <row r="87" spans="3:17" s="32" customFormat="1" ht="15" customHeight="1" x14ac:dyDescent="0.35">
      <c r="C87" s="33"/>
      <c r="D87" s="33"/>
      <c r="E87" s="33"/>
      <c r="F87" s="33"/>
      <c r="G87" s="33"/>
      <c r="H87" s="33"/>
      <c r="J87" s="127"/>
      <c r="K87" s="128"/>
      <c r="L87" s="128"/>
      <c r="M87" s="129"/>
      <c r="N87" s="132" t="str">
        <f t="shared" si="10"/>
        <v/>
      </c>
      <c r="O87" s="101"/>
      <c r="P87" s="123"/>
      <c r="Q87" s="100"/>
    </row>
    <row r="88" spans="3:17" s="32" customFormat="1" ht="15" customHeight="1" x14ac:dyDescent="0.35">
      <c r="C88" s="33"/>
      <c r="D88" s="33"/>
      <c r="E88" s="33"/>
      <c r="F88" s="33"/>
      <c r="G88" s="33"/>
      <c r="H88" s="33"/>
      <c r="J88" s="127"/>
      <c r="K88" s="128"/>
      <c r="L88" s="128"/>
      <c r="M88" s="129"/>
      <c r="N88" s="132" t="str">
        <f t="shared" si="10"/>
        <v/>
      </c>
      <c r="O88" s="101"/>
      <c r="P88" s="123"/>
      <c r="Q88" s="100"/>
    </row>
    <row r="89" spans="3:17" s="32" customFormat="1" ht="15" customHeight="1" x14ac:dyDescent="0.35">
      <c r="C89" s="33"/>
      <c r="D89" s="33"/>
      <c r="E89" s="33"/>
      <c r="F89" s="33"/>
      <c r="G89" s="33"/>
      <c r="H89" s="33"/>
      <c r="J89" s="127"/>
      <c r="K89" s="128"/>
      <c r="L89" s="128"/>
      <c r="M89" s="129"/>
      <c r="N89" s="132" t="str">
        <f t="shared" si="10"/>
        <v/>
      </c>
      <c r="O89" s="101"/>
      <c r="P89" s="123"/>
      <c r="Q89" s="100"/>
    </row>
    <row r="90" spans="3:17" s="32" customFormat="1" ht="15" customHeight="1" x14ac:dyDescent="0.35">
      <c r="C90" s="33"/>
      <c r="D90" s="33"/>
      <c r="E90" s="33"/>
      <c r="F90" s="33"/>
      <c r="G90" s="33"/>
      <c r="H90" s="33"/>
      <c r="J90" s="127"/>
      <c r="K90" s="128"/>
      <c r="L90" s="128"/>
      <c r="M90" s="129"/>
      <c r="N90" s="132" t="str">
        <f t="shared" si="10"/>
        <v/>
      </c>
      <c r="O90" s="101"/>
      <c r="P90" s="123"/>
      <c r="Q90" s="100"/>
    </row>
    <row r="91" spans="3:17" s="32" customFormat="1" ht="15" customHeight="1" x14ac:dyDescent="0.35">
      <c r="C91" s="33"/>
      <c r="D91" s="33"/>
      <c r="E91" s="33"/>
      <c r="F91" s="33"/>
      <c r="G91" s="33"/>
      <c r="H91" s="33"/>
      <c r="J91" s="127"/>
      <c r="K91" s="128"/>
      <c r="L91" s="128"/>
      <c r="M91" s="129"/>
      <c r="N91" s="132" t="str">
        <f t="shared" si="10"/>
        <v/>
      </c>
      <c r="O91" s="101"/>
      <c r="P91" s="123"/>
      <c r="Q91" s="100"/>
    </row>
    <row r="92" spans="3:17" s="32" customFormat="1" ht="15" customHeight="1" x14ac:dyDescent="0.35">
      <c r="C92" s="33"/>
      <c r="D92" s="33"/>
      <c r="E92" s="33"/>
      <c r="F92" s="33"/>
      <c r="G92" s="33"/>
      <c r="H92" s="33"/>
      <c r="J92" s="127"/>
      <c r="K92" s="128"/>
      <c r="L92" s="128"/>
      <c r="M92" s="129"/>
      <c r="N92" s="132" t="str">
        <f t="shared" si="10"/>
        <v/>
      </c>
      <c r="O92" s="101"/>
      <c r="P92" s="123"/>
      <c r="Q92" s="100"/>
    </row>
    <row r="93" spans="3:17" s="32" customFormat="1" ht="15" customHeight="1" x14ac:dyDescent="0.35">
      <c r="C93" s="33"/>
      <c r="D93" s="33"/>
      <c r="E93" s="33"/>
      <c r="F93" s="33"/>
      <c r="G93" s="33"/>
      <c r="H93" s="33"/>
      <c r="J93" s="127"/>
      <c r="K93" s="128"/>
      <c r="L93" s="128"/>
      <c r="M93" s="129"/>
      <c r="N93" s="132" t="str">
        <f t="shared" si="10"/>
        <v/>
      </c>
      <c r="O93" s="101"/>
      <c r="P93" s="123"/>
      <c r="Q93" s="100"/>
    </row>
    <row r="94" spans="3:17" s="32" customFormat="1" ht="15" customHeight="1" x14ac:dyDescent="0.35">
      <c r="C94" s="33"/>
      <c r="D94" s="33"/>
      <c r="E94" s="33"/>
      <c r="F94" s="33"/>
      <c r="G94" s="33"/>
      <c r="H94" s="33"/>
      <c r="J94" s="127"/>
      <c r="K94" s="128"/>
      <c r="L94" s="128"/>
      <c r="M94" s="129"/>
      <c r="N94" s="132" t="str">
        <f t="shared" si="10"/>
        <v/>
      </c>
      <c r="O94" s="101"/>
      <c r="P94" s="123"/>
      <c r="Q94" s="100"/>
    </row>
    <row r="95" spans="3:17" s="32" customFormat="1" ht="15" customHeight="1" x14ac:dyDescent="0.35">
      <c r="C95" s="33"/>
      <c r="D95" s="33"/>
      <c r="E95" s="33"/>
      <c r="F95" s="33"/>
      <c r="G95" s="33"/>
      <c r="H95" s="33"/>
      <c r="J95" s="127"/>
      <c r="K95" s="128"/>
      <c r="L95" s="128"/>
      <c r="M95" s="129"/>
      <c r="N95" s="132" t="str">
        <f t="shared" si="10"/>
        <v/>
      </c>
      <c r="O95" s="101"/>
      <c r="P95" s="123"/>
      <c r="Q95" s="100"/>
    </row>
    <row r="96" spans="3:17" s="32" customFormat="1" ht="15" customHeight="1" x14ac:dyDescent="0.35">
      <c r="C96" s="33"/>
      <c r="D96" s="33"/>
      <c r="E96" s="33"/>
      <c r="F96" s="33"/>
      <c r="G96" s="33"/>
      <c r="H96" s="33"/>
      <c r="J96" s="127"/>
      <c r="K96" s="128"/>
      <c r="L96" s="128"/>
      <c r="M96" s="129"/>
      <c r="N96" s="132" t="str">
        <f t="shared" si="10"/>
        <v/>
      </c>
      <c r="O96" s="101"/>
      <c r="P96" s="123"/>
      <c r="Q96" s="100"/>
    </row>
    <row r="97" spans="3:17" s="32" customFormat="1" ht="15" customHeight="1" x14ac:dyDescent="0.35">
      <c r="C97" s="33"/>
      <c r="D97" s="33"/>
      <c r="E97" s="33"/>
      <c r="F97" s="33"/>
      <c r="G97" s="33"/>
      <c r="H97" s="33"/>
      <c r="J97" s="127"/>
      <c r="K97" s="128"/>
      <c r="L97" s="128"/>
      <c r="M97" s="129"/>
      <c r="N97" s="132" t="str">
        <f t="shared" si="10"/>
        <v/>
      </c>
      <c r="O97" s="101"/>
      <c r="P97" s="123"/>
      <c r="Q97" s="100"/>
    </row>
    <row r="98" spans="3:17" s="32" customFormat="1" ht="15" customHeight="1" x14ac:dyDescent="0.35">
      <c r="C98" s="33"/>
      <c r="D98" s="33"/>
      <c r="E98" s="33"/>
      <c r="F98" s="33"/>
      <c r="G98" s="33"/>
      <c r="H98" s="33"/>
      <c r="J98" s="127"/>
      <c r="K98" s="128"/>
      <c r="L98" s="128"/>
      <c r="M98" s="129"/>
      <c r="N98" s="132" t="str">
        <f t="shared" si="10"/>
        <v/>
      </c>
      <c r="O98" s="101"/>
      <c r="P98" s="123"/>
      <c r="Q98" s="100"/>
    </row>
    <row r="99" spans="3:17" s="32" customFormat="1" ht="15" customHeight="1" x14ac:dyDescent="0.35">
      <c r="C99" s="33"/>
      <c r="D99" s="33"/>
      <c r="E99" s="33"/>
      <c r="F99" s="33"/>
      <c r="G99" s="33"/>
      <c r="H99" s="33"/>
      <c r="J99" s="127"/>
      <c r="K99" s="128"/>
      <c r="L99" s="128"/>
      <c r="M99" s="129"/>
      <c r="N99" s="132" t="str">
        <f t="shared" si="10"/>
        <v/>
      </c>
      <c r="O99" s="101"/>
      <c r="P99" s="123"/>
      <c r="Q99" s="100"/>
    </row>
    <row r="100" spans="3:17" s="32" customFormat="1" ht="15" customHeight="1" x14ac:dyDescent="0.35">
      <c r="C100" s="33"/>
      <c r="D100" s="33"/>
      <c r="E100" s="33"/>
      <c r="F100" s="33"/>
      <c r="G100" s="33"/>
      <c r="H100" s="33"/>
      <c r="J100" s="127"/>
      <c r="K100" s="128"/>
      <c r="L100" s="128"/>
      <c r="M100" s="129"/>
      <c r="N100" s="132" t="str">
        <f t="shared" si="10"/>
        <v/>
      </c>
      <c r="O100" s="101"/>
      <c r="P100" s="123"/>
      <c r="Q100" s="100"/>
    </row>
    <row r="101" spans="3:17" s="32" customFormat="1" ht="15" customHeight="1" x14ac:dyDescent="0.35">
      <c r="C101" s="33"/>
      <c r="D101" s="33"/>
      <c r="E101" s="33"/>
      <c r="F101" s="33"/>
      <c r="G101" s="33"/>
      <c r="H101" s="33"/>
      <c r="J101" s="127"/>
      <c r="K101" s="128"/>
      <c r="L101" s="128"/>
      <c r="M101" s="129"/>
      <c r="N101" s="132" t="str">
        <f t="shared" ref="N101:N155" si="12">IF(ISBLANK(O101)=TRUE,"","10-9005")</f>
        <v/>
      </c>
      <c r="O101" s="101"/>
      <c r="P101" s="123"/>
      <c r="Q101" s="100"/>
    </row>
    <row r="102" spans="3:17" s="32" customFormat="1" x14ac:dyDescent="0.35">
      <c r="C102" s="33"/>
      <c r="D102" s="33"/>
      <c r="E102" s="33"/>
      <c r="F102" s="33"/>
      <c r="G102" s="33"/>
      <c r="H102" s="33"/>
      <c r="J102" s="127"/>
      <c r="K102" s="128"/>
      <c r="L102" s="128"/>
      <c r="M102" s="129"/>
      <c r="N102" s="132" t="str">
        <f t="shared" si="12"/>
        <v/>
      </c>
      <c r="O102" s="101"/>
      <c r="P102" s="123"/>
      <c r="Q102" s="100"/>
    </row>
    <row r="103" spans="3:17" s="32" customFormat="1" x14ac:dyDescent="0.35">
      <c r="C103" s="33"/>
      <c r="D103" s="33"/>
      <c r="E103" s="33"/>
      <c r="F103" s="33"/>
      <c r="G103" s="33"/>
      <c r="H103" s="33"/>
      <c r="J103" s="127"/>
      <c r="K103" s="128"/>
      <c r="L103" s="128"/>
      <c r="M103" s="129"/>
      <c r="N103" s="132" t="str">
        <f t="shared" si="12"/>
        <v/>
      </c>
      <c r="O103" s="101"/>
      <c r="P103" s="123"/>
      <c r="Q103" s="100"/>
    </row>
    <row r="104" spans="3:17" s="32" customFormat="1" x14ac:dyDescent="0.35">
      <c r="C104" s="33"/>
      <c r="D104" s="33"/>
      <c r="E104" s="33"/>
      <c r="F104" s="33"/>
      <c r="G104" s="33"/>
      <c r="H104" s="33"/>
      <c r="J104" s="127"/>
      <c r="K104" s="128"/>
      <c r="L104" s="128"/>
      <c r="M104" s="129"/>
      <c r="N104" s="132" t="str">
        <f t="shared" si="12"/>
        <v/>
      </c>
      <c r="O104" s="101"/>
      <c r="P104" s="123"/>
      <c r="Q104" s="100"/>
    </row>
    <row r="105" spans="3:17" s="32" customFormat="1" x14ac:dyDescent="0.35">
      <c r="C105" s="33"/>
      <c r="D105" s="33"/>
      <c r="E105" s="33"/>
      <c r="F105" s="33"/>
      <c r="G105" s="33"/>
      <c r="H105" s="33"/>
      <c r="J105" s="127"/>
      <c r="K105" s="128"/>
      <c r="L105" s="128"/>
      <c r="M105" s="129"/>
      <c r="N105" s="132" t="str">
        <f t="shared" si="12"/>
        <v/>
      </c>
      <c r="O105" s="101"/>
      <c r="P105" s="123"/>
      <c r="Q105" s="100"/>
    </row>
    <row r="106" spans="3:17" s="32" customFormat="1" x14ac:dyDescent="0.35">
      <c r="C106" s="33"/>
      <c r="D106" s="33"/>
      <c r="E106" s="33"/>
      <c r="F106" s="33"/>
      <c r="G106" s="33"/>
      <c r="H106" s="33"/>
      <c r="J106" s="127"/>
      <c r="K106" s="128"/>
      <c r="L106" s="128"/>
      <c r="M106" s="129"/>
      <c r="N106" s="132" t="str">
        <f t="shared" si="12"/>
        <v/>
      </c>
      <c r="O106" s="101"/>
      <c r="P106" s="123"/>
      <c r="Q106" s="100"/>
    </row>
    <row r="107" spans="3:17" s="32" customFormat="1" x14ac:dyDescent="0.35">
      <c r="C107" s="33"/>
      <c r="D107" s="33"/>
      <c r="E107" s="33"/>
      <c r="F107" s="33"/>
      <c r="G107" s="33"/>
      <c r="H107" s="33"/>
      <c r="J107" s="127"/>
      <c r="K107" s="128"/>
      <c r="L107" s="128"/>
      <c r="M107" s="129"/>
      <c r="N107" s="132" t="str">
        <f t="shared" si="12"/>
        <v/>
      </c>
      <c r="O107" s="101"/>
      <c r="P107" s="123"/>
      <c r="Q107" s="100"/>
    </row>
    <row r="108" spans="3:17" s="32" customFormat="1" x14ac:dyDescent="0.35">
      <c r="C108" s="33"/>
      <c r="D108" s="33"/>
      <c r="E108" s="33"/>
      <c r="F108" s="33"/>
      <c r="G108" s="33"/>
      <c r="H108" s="33"/>
      <c r="J108" s="127"/>
      <c r="K108" s="128"/>
      <c r="L108" s="128"/>
      <c r="M108" s="129"/>
      <c r="N108" s="132" t="str">
        <f t="shared" si="12"/>
        <v/>
      </c>
      <c r="O108" s="101"/>
      <c r="P108" s="123"/>
      <c r="Q108" s="100"/>
    </row>
    <row r="109" spans="3:17" s="32" customFormat="1" x14ac:dyDescent="0.35">
      <c r="C109" s="33"/>
      <c r="D109" s="33"/>
      <c r="E109" s="33"/>
      <c r="F109" s="33"/>
      <c r="G109" s="33"/>
      <c r="H109" s="33"/>
      <c r="J109" s="127"/>
      <c r="K109" s="128"/>
      <c r="L109" s="128"/>
      <c r="M109" s="129"/>
      <c r="N109" s="132" t="str">
        <f t="shared" si="12"/>
        <v/>
      </c>
      <c r="O109" s="101"/>
      <c r="P109" s="123"/>
      <c r="Q109" s="100"/>
    </row>
    <row r="110" spans="3:17" s="32" customFormat="1" x14ac:dyDescent="0.35">
      <c r="C110" s="33"/>
      <c r="D110" s="33"/>
      <c r="E110" s="33"/>
      <c r="F110" s="33"/>
      <c r="G110" s="33"/>
      <c r="H110" s="33"/>
      <c r="J110" s="127"/>
      <c r="K110" s="128"/>
      <c r="L110" s="128"/>
      <c r="M110" s="129"/>
      <c r="N110" s="132" t="str">
        <f t="shared" si="12"/>
        <v/>
      </c>
      <c r="O110" s="101"/>
      <c r="P110" s="123"/>
      <c r="Q110" s="100"/>
    </row>
    <row r="111" spans="3:17" s="32" customFormat="1" x14ac:dyDescent="0.35">
      <c r="C111" s="33"/>
      <c r="D111" s="33"/>
      <c r="E111" s="33"/>
      <c r="F111" s="33"/>
      <c r="G111" s="33"/>
      <c r="H111" s="33"/>
      <c r="J111" s="127"/>
      <c r="K111" s="128"/>
      <c r="L111" s="128"/>
      <c r="M111" s="129"/>
      <c r="N111" s="132" t="str">
        <f t="shared" si="12"/>
        <v/>
      </c>
      <c r="O111" s="101"/>
      <c r="P111" s="123"/>
      <c r="Q111" s="100"/>
    </row>
    <row r="112" spans="3:17" s="32" customFormat="1" x14ac:dyDescent="0.35">
      <c r="C112" s="33"/>
      <c r="D112" s="33"/>
      <c r="E112" s="33"/>
      <c r="F112" s="33"/>
      <c r="G112" s="33"/>
      <c r="H112" s="33"/>
      <c r="J112" s="127"/>
      <c r="K112" s="128"/>
      <c r="L112" s="128"/>
      <c r="M112" s="129"/>
      <c r="N112" s="132" t="str">
        <f t="shared" si="12"/>
        <v/>
      </c>
      <c r="O112" s="101"/>
      <c r="P112" s="123"/>
      <c r="Q112" s="100"/>
    </row>
    <row r="113" spans="3:17" s="32" customFormat="1" x14ac:dyDescent="0.35">
      <c r="C113" s="33"/>
      <c r="D113" s="33"/>
      <c r="E113" s="33"/>
      <c r="F113" s="33"/>
      <c r="G113" s="33"/>
      <c r="H113" s="33"/>
      <c r="J113" s="127"/>
      <c r="K113" s="128"/>
      <c r="L113" s="128"/>
      <c r="M113" s="129"/>
      <c r="N113" s="132" t="str">
        <f t="shared" si="12"/>
        <v/>
      </c>
      <c r="O113" s="101"/>
      <c r="P113" s="123"/>
      <c r="Q113" s="100"/>
    </row>
    <row r="114" spans="3:17" s="32" customFormat="1" x14ac:dyDescent="0.35">
      <c r="C114" s="33"/>
      <c r="D114" s="33"/>
      <c r="E114" s="33"/>
      <c r="F114" s="33"/>
      <c r="G114" s="33"/>
      <c r="H114" s="33"/>
      <c r="J114" s="127"/>
      <c r="K114" s="128"/>
      <c r="L114" s="128"/>
      <c r="M114" s="129"/>
      <c r="N114" s="132" t="str">
        <f t="shared" si="12"/>
        <v/>
      </c>
      <c r="O114" s="101"/>
      <c r="P114" s="123"/>
      <c r="Q114" s="100"/>
    </row>
    <row r="115" spans="3:17" s="32" customFormat="1" x14ac:dyDescent="0.35">
      <c r="C115" s="33"/>
      <c r="D115" s="33"/>
      <c r="E115" s="33"/>
      <c r="F115" s="33"/>
      <c r="G115" s="33"/>
      <c r="H115" s="33"/>
      <c r="J115" s="127"/>
      <c r="K115" s="128"/>
      <c r="L115" s="128"/>
      <c r="M115" s="129"/>
      <c r="N115" s="132" t="str">
        <f t="shared" si="12"/>
        <v/>
      </c>
      <c r="O115" s="101"/>
      <c r="P115" s="123"/>
      <c r="Q115" s="100"/>
    </row>
    <row r="116" spans="3:17" s="32" customFormat="1" x14ac:dyDescent="0.35">
      <c r="C116" s="33"/>
      <c r="D116" s="33"/>
      <c r="E116" s="33"/>
      <c r="F116" s="33"/>
      <c r="G116" s="33"/>
      <c r="H116" s="33"/>
      <c r="J116" s="127"/>
      <c r="K116" s="128"/>
      <c r="L116" s="128"/>
      <c r="M116" s="129"/>
      <c r="N116" s="132" t="str">
        <f t="shared" si="12"/>
        <v/>
      </c>
      <c r="O116" s="101"/>
      <c r="P116" s="123"/>
      <c r="Q116" s="100"/>
    </row>
    <row r="117" spans="3:17" s="32" customFormat="1" x14ac:dyDescent="0.35">
      <c r="C117" s="33"/>
      <c r="D117" s="33"/>
      <c r="E117" s="33"/>
      <c r="F117" s="33"/>
      <c r="G117" s="33"/>
      <c r="H117" s="33"/>
      <c r="J117" s="127"/>
      <c r="K117" s="128"/>
      <c r="L117" s="128"/>
      <c r="M117" s="129"/>
      <c r="N117" s="132" t="str">
        <f t="shared" si="12"/>
        <v/>
      </c>
      <c r="O117" s="101"/>
      <c r="P117" s="123"/>
      <c r="Q117" s="100"/>
    </row>
    <row r="118" spans="3:17" s="32" customFormat="1" x14ac:dyDescent="0.35">
      <c r="C118" s="33"/>
      <c r="D118" s="33"/>
      <c r="E118" s="33"/>
      <c r="F118" s="33"/>
      <c r="G118" s="33"/>
      <c r="H118" s="33"/>
      <c r="J118" s="127"/>
      <c r="K118" s="128"/>
      <c r="L118" s="128"/>
      <c r="M118" s="129"/>
      <c r="N118" s="132" t="str">
        <f t="shared" si="12"/>
        <v/>
      </c>
      <c r="O118" s="101"/>
      <c r="P118" s="123"/>
      <c r="Q118" s="100"/>
    </row>
    <row r="119" spans="3:17" s="32" customFormat="1" x14ac:dyDescent="0.35">
      <c r="C119" s="33"/>
      <c r="D119" s="33"/>
      <c r="E119" s="33"/>
      <c r="F119" s="33"/>
      <c r="G119" s="33"/>
      <c r="H119" s="33"/>
      <c r="J119" s="127"/>
      <c r="K119" s="128"/>
      <c r="L119" s="128"/>
      <c r="M119" s="129"/>
      <c r="N119" s="132" t="str">
        <f t="shared" si="12"/>
        <v/>
      </c>
      <c r="O119" s="101"/>
      <c r="P119" s="123"/>
      <c r="Q119" s="100"/>
    </row>
    <row r="120" spans="3:17" s="32" customFormat="1" x14ac:dyDescent="0.35">
      <c r="C120" s="33"/>
      <c r="D120" s="33"/>
      <c r="E120" s="33"/>
      <c r="F120" s="33"/>
      <c r="G120" s="33"/>
      <c r="H120" s="33"/>
      <c r="J120" s="127"/>
      <c r="K120" s="128"/>
      <c r="L120" s="128"/>
      <c r="M120" s="129"/>
      <c r="N120" s="132" t="str">
        <f t="shared" si="12"/>
        <v/>
      </c>
      <c r="O120" s="101"/>
      <c r="P120" s="123"/>
      <c r="Q120" s="100"/>
    </row>
    <row r="121" spans="3:17" s="32" customFormat="1" x14ac:dyDescent="0.35">
      <c r="C121" s="33"/>
      <c r="D121" s="33"/>
      <c r="E121" s="33"/>
      <c r="F121" s="33"/>
      <c r="G121" s="33"/>
      <c r="H121" s="33"/>
      <c r="J121" s="127"/>
      <c r="K121" s="128"/>
      <c r="L121" s="128"/>
      <c r="M121" s="129"/>
      <c r="N121" s="132" t="str">
        <f t="shared" si="12"/>
        <v/>
      </c>
      <c r="O121" s="101"/>
      <c r="P121" s="123"/>
      <c r="Q121" s="100"/>
    </row>
    <row r="122" spans="3:17" s="32" customFormat="1" x14ac:dyDescent="0.35">
      <c r="C122" s="33"/>
      <c r="D122" s="33"/>
      <c r="E122" s="33"/>
      <c r="F122" s="33"/>
      <c r="G122" s="33"/>
      <c r="H122" s="33"/>
      <c r="J122" s="127"/>
      <c r="K122" s="128"/>
      <c r="L122" s="128"/>
      <c r="M122" s="129"/>
      <c r="N122" s="132" t="str">
        <f t="shared" si="12"/>
        <v/>
      </c>
      <c r="O122" s="101"/>
      <c r="P122" s="123"/>
      <c r="Q122" s="100"/>
    </row>
    <row r="123" spans="3:17" s="32" customFormat="1" x14ac:dyDescent="0.35">
      <c r="C123" s="33"/>
      <c r="D123" s="33"/>
      <c r="E123" s="33"/>
      <c r="F123" s="33"/>
      <c r="G123" s="33"/>
      <c r="H123" s="33"/>
      <c r="J123" s="127"/>
      <c r="K123" s="128"/>
      <c r="L123" s="128"/>
      <c r="M123" s="129"/>
      <c r="N123" s="132" t="str">
        <f t="shared" si="12"/>
        <v/>
      </c>
      <c r="O123" s="101"/>
      <c r="P123" s="123"/>
      <c r="Q123" s="100"/>
    </row>
    <row r="124" spans="3:17" s="32" customFormat="1" x14ac:dyDescent="0.35">
      <c r="C124" s="33"/>
      <c r="D124" s="33"/>
      <c r="E124" s="33"/>
      <c r="F124" s="33"/>
      <c r="G124" s="33"/>
      <c r="H124" s="33"/>
      <c r="J124" s="127"/>
      <c r="K124" s="128"/>
      <c r="L124" s="128"/>
      <c r="M124" s="129"/>
      <c r="N124" s="132" t="str">
        <f t="shared" si="12"/>
        <v/>
      </c>
      <c r="O124" s="101"/>
      <c r="P124" s="123"/>
      <c r="Q124" s="100"/>
    </row>
    <row r="125" spans="3:17" s="32" customFormat="1" x14ac:dyDescent="0.35">
      <c r="C125" s="33"/>
      <c r="D125" s="33"/>
      <c r="E125" s="33"/>
      <c r="F125" s="33"/>
      <c r="G125" s="33"/>
      <c r="H125" s="33"/>
      <c r="J125" s="127"/>
      <c r="K125" s="128"/>
      <c r="L125" s="128"/>
      <c r="M125" s="129"/>
      <c r="N125" s="132" t="str">
        <f t="shared" si="12"/>
        <v/>
      </c>
      <c r="O125" s="101"/>
      <c r="P125" s="123"/>
      <c r="Q125" s="100"/>
    </row>
    <row r="126" spans="3:17" s="32" customFormat="1" x14ac:dyDescent="0.35">
      <c r="C126" s="33"/>
      <c r="D126" s="33"/>
      <c r="E126" s="33"/>
      <c r="F126" s="33"/>
      <c r="G126" s="33"/>
      <c r="H126" s="33"/>
      <c r="J126" s="127"/>
      <c r="K126" s="128"/>
      <c r="L126" s="128"/>
      <c r="M126" s="129"/>
      <c r="N126" s="132" t="str">
        <f t="shared" si="12"/>
        <v/>
      </c>
      <c r="O126" s="101"/>
      <c r="P126" s="123"/>
      <c r="Q126" s="100"/>
    </row>
    <row r="127" spans="3:17" s="32" customFormat="1" x14ac:dyDescent="0.35">
      <c r="C127" s="33"/>
      <c r="D127" s="33"/>
      <c r="E127" s="33"/>
      <c r="F127" s="33"/>
      <c r="G127" s="33"/>
      <c r="H127" s="33"/>
      <c r="J127" s="127"/>
      <c r="K127" s="128"/>
      <c r="L127" s="128"/>
      <c r="M127" s="129"/>
      <c r="N127" s="132" t="str">
        <f t="shared" si="12"/>
        <v/>
      </c>
      <c r="O127" s="101"/>
      <c r="P127" s="123"/>
      <c r="Q127" s="100"/>
    </row>
    <row r="128" spans="3:17" s="32" customFormat="1" x14ac:dyDescent="0.35">
      <c r="C128" s="33"/>
      <c r="D128" s="33"/>
      <c r="E128" s="33"/>
      <c r="F128" s="33"/>
      <c r="G128" s="33"/>
      <c r="H128" s="33"/>
      <c r="J128" s="127"/>
      <c r="K128" s="128"/>
      <c r="L128" s="128"/>
      <c r="M128" s="129"/>
      <c r="N128" s="132" t="str">
        <f t="shared" si="12"/>
        <v/>
      </c>
      <c r="O128" s="101"/>
      <c r="P128" s="123"/>
      <c r="Q128" s="100"/>
    </row>
    <row r="129" spans="3:21" s="32" customFormat="1" x14ac:dyDescent="0.35">
      <c r="C129" s="33"/>
      <c r="D129" s="33"/>
      <c r="E129" s="33"/>
      <c r="F129" s="33"/>
      <c r="G129" s="33"/>
      <c r="H129" s="33"/>
      <c r="J129" s="127"/>
      <c r="K129" s="128"/>
      <c r="L129" s="128"/>
      <c r="M129" s="129"/>
      <c r="N129" s="132" t="str">
        <f t="shared" si="12"/>
        <v/>
      </c>
      <c r="O129" s="101"/>
      <c r="P129" s="123"/>
      <c r="Q129" s="100"/>
    </row>
    <row r="130" spans="3:21" s="32" customFormat="1" x14ac:dyDescent="0.35">
      <c r="C130" s="33"/>
      <c r="D130" s="33"/>
      <c r="E130" s="33"/>
      <c r="F130" s="33"/>
      <c r="G130" s="33"/>
      <c r="H130" s="33"/>
      <c r="J130" s="127"/>
      <c r="K130" s="128"/>
      <c r="L130" s="128"/>
      <c r="M130" s="129"/>
      <c r="N130" s="132" t="str">
        <f t="shared" si="12"/>
        <v/>
      </c>
      <c r="O130" s="101"/>
      <c r="P130" s="123"/>
      <c r="Q130" s="100"/>
    </row>
    <row r="131" spans="3:21" s="32" customFormat="1" x14ac:dyDescent="0.35">
      <c r="C131" s="33"/>
      <c r="D131" s="33"/>
      <c r="E131" s="33"/>
      <c r="F131" s="33"/>
      <c r="G131" s="33"/>
      <c r="H131" s="33"/>
      <c r="J131" s="127"/>
      <c r="K131" s="128"/>
      <c r="L131" s="128"/>
      <c r="M131" s="129"/>
      <c r="N131" s="132" t="str">
        <f t="shared" si="12"/>
        <v/>
      </c>
      <c r="O131" s="101"/>
      <c r="P131" s="123"/>
      <c r="Q131" s="100"/>
    </row>
    <row r="132" spans="3:21" s="32" customFormat="1" x14ac:dyDescent="0.35">
      <c r="C132" s="33"/>
      <c r="D132" s="33"/>
      <c r="E132" s="33"/>
      <c r="F132" s="33"/>
      <c r="G132" s="33"/>
      <c r="H132" s="33"/>
      <c r="J132" s="127"/>
      <c r="K132" s="128"/>
      <c r="L132" s="128"/>
      <c r="M132" s="129"/>
      <c r="N132" s="132" t="str">
        <f t="shared" si="12"/>
        <v/>
      </c>
      <c r="O132" s="101"/>
      <c r="P132" s="123"/>
      <c r="Q132" s="100"/>
    </row>
    <row r="133" spans="3:21" s="32" customFormat="1" x14ac:dyDescent="0.35">
      <c r="C133" s="33"/>
      <c r="D133" s="33"/>
      <c r="E133" s="33"/>
      <c r="F133" s="33"/>
      <c r="G133" s="33"/>
      <c r="H133" s="33"/>
      <c r="J133" s="127"/>
      <c r="K133" s="128"/>
      <c r="L133" s="128"/>
      <c r="M133" s="129"/>
      <c r="N133" s="132" t="str">
        <f t="shared" si="12"/>
        <v/>
      </c>
      <c r="O133" s="101"/>
      <c r="P133" s="123"/>
      <c r="Q133" s="100"/>
    </row>
    <row r="134" spans="3:21" s="32" customFormat="1" x14ac:dyDescent="0.35">
      <c r="C134" s="33"/>
      <c r="D134" s="33"/>
      <c r="E134" s="33"/>
      <c r="F134" s="33"/>
      <c r="G134" s="33"/>
      <c r="H134" s="33"/>
      <c r="J134" s="127"/>
      <c r="K134" s="128"/>
      <c r="L134" s="128"/>
      <c r="M134" s="129"/>
      <c r="N134" s="132" t="str">
        <f t="shared" si="12"/>
        <v/>
      </c>
      <c r="O134" s="101"/>
      <c r="P134" s="123"/>
      <c r="Q134" s="100"/>
      <c r="R134" s="52"/>
      <c r="S134" s="52"/>
      <c r="T134" s="52"/>
      <c r="U134" s="52"/>
    </row>
    <row r="135" spans="3:21" s="32" customFormat="1" x14ac:dyDescent="0.35">
      <c r="C135" s="33"/>
      <c r="D135" s="33"/>
      <c r="E135" s="33"/>
      <c r="F135" s="33"/>
      <c r="G135" s="33"/>
      <c r="H135" s="33"/>
      <c r="J135" s="127"/>
      <c r="K135" s="128"/>
      <c r="L135" s="128"/>
      <c r="M135" s="129"/>
      <c r="N135" s="132" t="str">
        <f t="shared" si="12"/>
        <v/>
      </c>
      <c r="O135" s="101"/>
      <c r="P135" s="123"/>
      <c r="Q135" s="100"/>
      <c r="R135" s="52"/>
      <c r="S135" s="52"/>
      <c r="T135" s="52"/>
      <c r="U135" s="52"/>
    </row>
    <row r="136" spans="3:21" s="32" customFormat="1" x14ac:dyDescent="0.35">
      <c r="C136" s="33"/>
      <c r="D136" s="33"/>
      <c r="E136" s="33"/>
      <c r="F136" s="33"/>
      <c r="G136" s="33"/>
      <c r="H136" s="33"/>
      <c r="J136" s="127"/>
      <c r="K136" s="128"/>
      <c r="L136" s="128"/>
      <c r="M136" s="129"/>
      <c r="N136" s="132" t="str">
        <f t="shared" si="12"/>
        <v/>
      </c>
      <c r="O136" s="101"/>
      <c r="P136" s="123"/>
      <c r="Q136" s="100"/>
      <c r="R136" s="52"/>
      <c r="S136" s="52"/>
      <c r="T136" s="52"/>
      <c r="U136" s="52"/>
    </row>
    <row r="137" spans="3:21" s="32" customFormat="1" x14ac:dyDescent="0.35">
      <c r="C137" s="33"/>
      <c r="D137" s="33"/>
      <c r="E137" s="33"/>
      <c r="F137" s="33"/>
      <c r="G137" s="33"/>
      <c r="H137" s="33"/>
      <c r="J137" s="127"/>
      <c r="K137" s="128"/>
      <c r="L137" s="128"/>
      <c r="M137" s="129"/>
      <c r="N137" s="132" t="str">
        <f t="shared" si="12"/>
        <v/>
      </c>
      <c r="O137" s="101"/>
      <c r="P137" s="123"/>
      <c r="Q137" s="100"/>
      <c r="R137" s="52"/>
      <c r="S137" s="52"/>
      <c r="T137" s="52"/>
      <c r="U137" s="52"/>
    </row>
    <row r="138" spans="3:21" s="32" customFormat="1" x14ac:dyDescent="0.35">
      <c r="C138" s="33"/>
      <c r="D138" s="33"/>
      <c r="E138" s="33"/>
      <c r="F138" s="33"/>
      <c r="G138" s="33"/>
      <c r="H138" s="33"/>
      <c r="J138" s="127"/>
      <c r="K138" s="128"/>
      <c r="L138" s="128"/>
      <c r="M138" s="129"/>
      <c r="N138" s="132" t="str">
        <f t="shared" si="12"/>
        <v/>
      </c>
      <c r="O138" s="101"/>
      <c r="P138" s="123"/>
      <c r="Q138" s="100"/>
      <c r="R138" s="52"/>
      <c r="S138" s="52"/>
      <c r="T138" s="52"/>
      <c r="U138" s="52"/>
    </row>
    <row r="139" spans="3:21" s="32" customFormat="1" x14ac:dyDescent="0.35">
      <c r="C139" s="33"/>
      <c r="D139" s="33"/>
      <c r="E139" s="33"/>
      <c r="F139" s="33"/>
      <c r="G139" s="33"/>
      <c r="H139" s="33"/>
      <c r="J139" s="127"/>
      <c r="K139" s="128"/>
      <c r="L139" s="128"/>
      <c r="M139" s="129"/>
      <c r="N139" s="132" t="str">
        <f t="shared" si="12"/>
        <v/>
      </c>
      <c r="O139" s="101"/>
      <c r="P139" s="123"/>
      <c r="Q139" s="100"/>
      <c r="R139" s="52"/>
      <c r="S139" s="52"/>
      <c r="T139" s="52"/>
      <c r="U139" s="52"/>
    </row>
    <row r="140" spans="3:21" s="32" customFormat="1" x14ac:dyDescent="0.35">
      <c r="C140" s="33"/>
      <c r="D140" s="33"/>
      <c r="E140" s="33"/>
      <c r="F140" s="33"/>
      <c r="G140" s="33"/>
      <c r="H140" s="33"/>
      <c r="J140" s="127"/>
      <c r="K140" s="128"/>
      <c r="L140" s="128"/>
      <c r="M140" s="129"/>
      <c r="N140" s="132" t="str">
        <f t="shared" si="12"/>
        <v/>
      </c>
      <c r="O140" s="101"/>
      <c r="P140" s="123"/>
      <c r="Q140" s="100"/>
      <c r="R140" s="52"/>
      <c r="S140" s="52"/>
      <c r="T140" s="52"/>
      <c r="U140" s="52"/>
    </row>
    <row r="141" spans="3:21" s="32" customFormat="1" x14ac:dyDescent="0.35">
      <c r="C141" s="33"/>
      <c r="D141" s="33"/>
      <c r="E141" s="33"/>
      <c r="F141" s="33"/>
      <c r="G141" s="33"/>
      <c r="H141" s="33"/>
      <c r="J141" s="127"/>
      <c r="K141" s="128"/>
      <c r="L141" s="128"/>
      <c r="M141" s="129"/>
      <c r="N141" s="132" t="str">
        <f t="shared" si="12"/>
        <v/>
      </c>
      <c r="O141" s="101"/>
      <c r="P141" s="123"/>
      <c r="Q141" s="100"/>
      <c r="R141" s="52"/>
      <c r="S141" s="52"/>
      <c r="T141" s="52"/>
      <c r="U141" s="52"/>
    </row>
    <row r="142" spans="3:21" s="32" customFormat="1" x14ac:dyDescent="0.35">
      <c r="C142" s="33"/>
      <c r="D142" s="33"/>
      <c r="E142" s="33"/>
      <c r="F142" s="33"/>
      <c r="G142" s="33"/>
      <c r="H142" s="33"/>
      <c r="J142" s="127"/>
      <c r="K142" s="128"/>
      <c r="L142" s="128"/>
      <c r="M142" s="129"/>
      <c r="N142" s="132" t="str">
        <f t="shared" si="12"/>
        <v/>
      </c>
      <c r="O142" s="101"/>
      <c r="P142" s="123"/>
      <c r="Q142" s="100"/>
      <c r="R142" s="52"/>
      <c r="S142" s="52"/>
      <c r="T142" s="52"/>
      <c r="U142" s="52"/>
    </row>
    <row r="143" spans="3:21" s="32" customFormat="1" x14ac:dyDescent="0.35">
      <c r="C143" s="33"/>
      <c r="D143" s="33"/>
      <c r="E143" s="33"/>
      <c r="F143" s="33"/>
      <c r="G143" s="33"/>
      <c r="H143" s="33"/>
      <c r="J143" s="127"/>
      <c r="K143" s="128"/>
      <c r="L143" s="128"/>
      <c r="M143" s="129"/>
      <c r="N143" s="132" t="str">
        <f t="shared" si="12"/>
        <v/>
      </c>
      <c r="O143" s="101"/>
      <c r="P143" s="123"/>
      <c r="Q143" s="100"/>
      <c r="R143" s="52"/>
      <c r="S143" s="52"/>
      <c r="T143" s="52"/>
      <c r="U143" s="52"/>
    </row>
    <row r="144" spans="3:21" s="32" customFormat="1" x14ac:dyDescent="0.35">
      <c r="C144" s="33"/>
      <c r="D144" s="33"/>
      <c r="E144" s="33"/>
      <c r="F144" s="33"/>
      <c r="G144" s="33"/>
      <c r="H144" s="33"/>
      <c r="J144" s="127"/>
      <c r="K144" s="128"/>
      <c r="L144" s="128"/>
      <c r="M144" s="129"/>
      <c r="N144" s="132" t="str">
        <f t="shared" si="12"/>
        <v/>
      </c>
      <c r="O144" s="101"/>
      <c r="P144" s="123"/>
      <c r="Q144" s="100"/>
      <c r="R144" s="52"/>
      <c r="S144" s="52"/>
      <c r="T144" s="52"/>
      <c r="U144" s="52"/>
    </row>
    <row r="145" spans="3:21" s="32" customFormat="1" x14ac:dyDescent="0.35">
      <c r="C145" s="33"/>
      <c r="D145" s="33"/>
      <c r="E145" s="33"/>
      <c r="F145" s="33"/>
      <c r="G145" s="33"/>
      <c r="H145" s="33"/>
      <c r="J145" s="127"/>
      <c r="K145" s="128"/>
      <c r="L145" s="128"/>
      <c r="M145" s="129"/>
      <c r="N145" s="132" t="str">
        <f t="shared" si="12"/>
        <v/>
      </c>
      <c r="O145" s="101"/>
      <c r="P145" s="123"/>
      <c r="Q145" s="100"/>
      <c r="R145" s="52"/>
      <c r="S145" s="52"/>
      <c r="T145" s="52"/>
      <c r="U145" s="52"/>
    </row>
    <row r="146" spans="3:21" s="32" customFormat="1" x14ac:dyDescent="0.35">
      <c r="C146" s="33"/>
      <c r="D146" s="33"/>
      <c r="E146" s="33"/>
      <c r="F146" s="33"/>
      <c r="G146" s="33"/>
      <c r="H146" s="33"/>
      <c r="J146" s="127"/>
      <c r="K146" s="128"/>
      <c r="L146" s="128"/>
      <c r="M146" s="129"/>
      <c r="N146" s="132" t="str">
        <f t="shared" si="12"/>
        <v/>
      </c>
      <c r="O146" s="101"/>
      <c r="P146" s="123"/>
      <c r="Q146" s="100"/>
      <c r="R146" s="52"/>
      <c r="S146" s="52"/>
      <c r="T146" s="52"/>
      <c r="U146" s="52"/>
    </row>
    <row r="147" spans="3:21" s="32" customFormat="1" x14ac:dyDescent="0.35">
      <c r="C147" s="33"/>
      <c r="D147" s="33"/>
      <c r="E147" s="33"/>
      <c r="F147" s="33"/>
      <c r="G147" s="33"/>
      <c r="H147" s="33"/>
      <c r="J147" s="127"/>
      <c r="K147" s="128"/>
      <c r="L147" s="128"/>
      <c r="M147" s="129"/>
      <c r="N147" s="132" t="str">
        <f t="shared" si="12"/>
        <v/>
      </c>
      <c r="O147" s="101"/>
      <c r="P147" s="123"/>
      <c r="Q147" s="100"/>
      <c r="R147" s="52"/>
      <c r="S147" s="52"/>
      <c r="T147" s="52"/>
      <c r="U147" s="52"/>
    </row>
    <row r="148" spans="3:21" s="32" customFormat="1" x14ac:dyDescent="0.35">
      <c r="C148" s="33"/>
      <c r="D148" s="33"/>
      <c r="E148" s="33"/>
      <c r="F148" s="33"/>
      <c r="G148" s="33"/>
      <c r="H148" s="33"/>
      <c r="J148" s="127"/>
      <c r="K148" s="128"/>
      <c r="L148" s="128"/>
      <c r="M148" s="129"/>
      <c r="N148" s="132" t="str">
        <f t="shared" si="12"/>
        <v/>
      </c>
      <c r="O148" s="101"/>
      <c r="P148" s="123"/>
      <c r="Q148" s="100"/>
      <c r="R148" s="52"/>
      <c r="S148" s="52"/>
      <c r="T148" s="52"/>
      <c r="U148" s="52"/>
    </row>
    <row r="149" spans="3:21" s="32" customFormat="1" x14ac:dyDescent="0.35">
      <c r="C149" s="33"/>
      <c r="D149" s="33"/>
      <c r="E149" s="33"/>
      <c r="F149" s="33"/>
      <c r="G149" s="33"/>
      <c r="H149" s="33"/>
      <c r="J149" s="127"/>
      <c r="K149" s="128"/>
      <c r="L149" s="128"/>
      <c r="M149" s="129"/>
      <c r="N149" s="132" t="str">
        <f t="shared" si="12"/>
        <v/>
      </c>
      <c r="O149" s="101"/>
      <c r="P149" s="123"/>
      <c r="Q149" s="100"/>
      <c r="R149" s="52"/>
      <c r="S149" s="52"/>
      <c r="T149" s="52"/>
      <c r="U149" s="52"/>
    </row>
    <row r="150" spans="3:21" s="32" customFormat="1" x14ac:dyDescent="0.35">
      <c r="C150" s="33"/>
      <c r="D150" s="33"/>
      <c r="E150" s="33"/>
      <c r="F150" s="33"/>
      <c r="G150" s="33"/>
      <c r="H150" s="33"/>
      <c r="J150" s="127"/>
      <c r="K150" s="128"/>
      <c r="L150" s="128"/>
      <c r="M150" s="129"/>
      <c r="N150" s="132" t="str">
        <f t="shared" si="12"/>
        <v/>
      </c>
      <c r="O150" s="101"/>
      <c r="P150" s="123"/>
      <c r="Q150" s="100"/>
      <c r="R150" s="52"/>
      <c r="S150" s="52"/>
      <c r="T150" s="52"/>
      <c r="U150" s="52"/>
    </row>
    <row r="151" spans="3:21" s="32" customFormat="1" x14ac:dyDescent="0.35">
      <c r="C151" s="33"/>
      <c r="D151" s="33"/>
      <c r="E151" s="33"/>
      <c r="F151" s="33"/>
      <c r="G151" s="33"/>
      <c r="H151" s="33"/>
      <c r="J151" s="127"/>
      <c r="K151" s="128"/>
      <c r="L151" s="128"/>
      <c r="M151" s="129"/>
      <c r="N151" s="132" t="str">
        <f t="shared" si="12"/>
        <v/>
      </c>
      <c r="O151" s="101"/>
      <c r="P151" s="123"/>
      <c r="Q151" s="100"/>
      <c r="R151" s="52"/>
      <c r="S151" s="52"/>
      <c r="T151" s="52"/>
      <c r="U151" s="52"/>
    </row>
    <row r="152" spans="3:21" s="32" customFormat="1" x14ac:dyDescent="0.35">
      <c r="C152" s="33"/>
      <c r="D152" s="33"/>
      <c r="E152" s="33"/>
      <c r="F152" s="33"/>
      <c r="G152" s="33"/>
      <c r="H152" s="33"/>
      <c r="J152" s="127"/>
      <c r="K152" s="128"/>
      <c r="L152" s="128"/>
      <c r="M152" s="129"/>
      <c r="N152" s="132" t="str">
        <f t="shared" si="12"/>
        <v/>
      </c>
      <c r="O152" s="101"/>
      <c r="P152" s="123"/>
      <c r="Q152" s="100"/>
      <c r="R152" s="52"/>
      <c r="S152" s="52"/>
      <c r="T152" s="52"/>
      <c r="U152" s="52"/>
    </row>
    <row r="153" spans="3:21" s="32" customFormat="1" x14ac:dyDescent="0.35">
      <c r="C153" s="33"/>
      <c r="D153" s="33"/>
      <c r="E153" s="33"/>
      <c r="F153" s="33"/>
      <c r="G153" s="33"/>
      <c r="H153" s="33"/>
      <c r="J153" s="127"/>
      <c r="K153" s="128"/>
      <c r="L153" s="128"/>
      <c r="M153" s="129"/>
      <c r="N153" s="132" t="str">
        <f t="shared" si="12"/>
        <v/>
      </c>
      <c r="O153" s="101"/>
      <c r="P153" s="123"/>
      <c r="Q153" s="100"/>
      <c r="R153" s="52"/>
      <c r="S153" s="52"/>
      <c r="T153" s="52"/>
      <c r="U153" s="52"/>
    </row>
    <row r="154" spans="3:21" s="32" customFormat="1" x14ac:dyDescent="0.35">
      <c r="C154" s="33"/>
      <c r="D154" s="33"/>
      <c r="E154" s="33"/>
      <c r="F154" s="33"/>
      <c r="G154" s="33"/>
      <c r="H154" s="33"/>
      <c r="J154" s="127"/>
      <c r="K154" s="128"/>
      <c r="L154" s="128"/>
      <c r="M154" s="129"/>
      <c r="N154" s="132" t="str">
        <f t="shared" si="12"/>
        <v/>
      </c>
      <c r="O154" s="101"/>
      <c r="P154" s="123"/>
      <c r="Q154" s="100"/>
      <c r="R154" s="52"/>
      <c r="S154" s="52"/>
      <c r="T154" s="52"/>
      <c r="U154" s="52"/>
    </row>
    <row r="155" spans="3:21" s="32" customFormat="1" x14ac:dyDescent="0.35">
      <c r="C155" s="33"/>
      <c r="D155" s="33"/>
      <c r="E155" s="33"/>
      <c r="F155" s="33"/>
      <c r="G155" s="33"/>
      <c r="H155" s="33"/>
      <c r="J155" s="127"/>
      <c r="K155" s="128"/>
      <c r="L155" s="128"/>
      <c r="M155" s="129"/>
      <c r="N155" s="132" t="str">
        <f t="shared" si="12"/>
        <v/>
      </c>
      <c r="O155" s="101"/>
      <c r="P155" s="123"/>
      <c r="Q155" s="100"/>
      <c r="R155" s="52"/>
      <c r="S155" s="52"/>
      <c r="T155" s="52"/>
      <c r="U155" s="52"/>
    </row>
    <row r="156" spans="3:21" s="32" customFormat="1" x14ac:dyDescent="0.35">
      <c r="U156" s="52"/>
    </row>
    <row r="157" spans="3:21" s="32" customFormat="1" x14ac:dyDescent="0.35">
      <c r="C157" s="33"/>
      <c r="D157" s="33"/>
      <c r="E157" s="33"/>
      <c r="F157" s="33"/>
      <c r="G157" s="33"/>
      <c r="H157" s="33"/>
      <c r="J157" s="52"/>
      <c r="K157" s="52"/>
      <c r="L157" s="52"/>
      <c r="M157" s="52"/>
      <c r="N157" s="137"/>
      <c r="O157" s="54"/>
      <c r="P157" s="52"/>
      <c r="Q157" s="52"/>
      <c r="R157" s="52"/>
      <c r="S157" s="52"/>
      <c r="T157" s="52"/>
      <c r="U157" s="52"/>
    </row>
    <row r="158" spans="3:21" s="32" customFormat="1" x14ac:dyDescent="0.35">
      <c r="C158" s="33"/>
      <c r="D158" s="33"/>
      <c r="E158" s="33"/>
      <c r="F158" s="33"/>
      <c r="G158" s="33"/>
      <c r="H158" s="33"/>
      <c r="J158" s="52"/>
      <c r="K158" s="52"/>
      <c r="L158" s="52"/>
      <c r="M158" s="52"/>
      <c r="N158" s="137"/>
      <c r="O158" s="54"/>
      <c r="P158" s="52"/>
      <c r="Q158" s="40">
        <f>SUMIF($P$8:$P$155,#REF!,Q$8:Q$155)</f>
        <v>0</v>
      </c>
      <c r="R158" s="52"/>
      <c r="S158" s="52"/>
      <c r="T158" s="52"/>
      <c r="U158" s="52"/>
    </row>
    <row r="159" spans="3:21" s="32" customFormat="1" x14ac:dyDescent="0.35">
      <c r="C159" s="33"/>
      <c r="D159" s="33"/>
      <c r="E159" s="33"/>
      <c r="F159" s="33"/>
      <c r="G159" s="33"/>
      <c r="H159" s="33"/>
      <c r="J159" s="52"/>
      <c r="K159" s="52"/>
      <c r="L159" s="52"/>
      <c r="M159" s="52"/>
      <c r="N159" s="137"/>
      <c r="O159" s="54"/>
      <c r="P159" s="52"/>
      <c r="Q159" s="40">
        <f>SUMIF($P$8:$P$155,#REF!,Q$8:Q$155)</f>
        <v>0</v>
      </c>
      <c r="R159" s="52"/>
      <c r="S159" s="52"/>
      <c r="T159" s="52"/>
      <c r="U159" s="52"/>
    </row>
    <row r="160" spans="3:21" s="32" customFormat="1" x14ac:dyDescent="0.35">
      <c r="C160" s="33"/>
      <c r="D160" s="33"/>
      <c r="E160" s="33"/>
      <c r="F160" s="33"/>
      <c r="G160" s="33"/>
      <c r="H160" s="33"/>
      <c r="J160" s="52"/>
      <c r="K160" s="52"/>
      <c r="L160" s="52"/>
      <c r="M160" s="52"/>
      <c r="N160" s="137"/>
      <c r="O160" s="54"/>
      <c r="P160" s="52"/>
      <c r="Q160" s="40">
        <f>SUMIF($P$8:$P$155,#REF!,Q$8:Q$155)</f>
        <v>0</v>
      </c>
      <c r="R160" s="52"/>
      <c r="S160" s="52"/>
      <c r="T160" s="52"/>
      <c r="U160" s="52"/>
    </row>
    <row r="161" spans="3:21" s="32" customFormat="1" x14ac:dyDescent="0.35">
      <c r="C161" s="33"/>
      <c r="D161" s="33"/>
      <c r="E161" s="33"/>
      <c r="F161" s="33"/>
      <c r="G161" s="33"/>
      <c r="H161" s="33"/>
      <c r="J161" s="52"/>
      <c r="K161" s="52"/>
      <c r="L161" s="52"/>
      <c r="M161" s="52"/>
      <c r="N161" s="137"/>
      <c r="O161" s="54"/>
      <c r="P161" s="52"/>
      <c r="Q161" s="40">
        <f>SUMIF($P$8:$P$155,#REF!,Q$8:Q$155)</f>
        <v>0</v>
      </c>
      <c r="R161" s="52"/>
      <c r="S161" s="52"/>
      <c r="T161" s="52"/>
      <c r="U161" s="52"/>
    </row>
    <row r="162" spans="3:21" s="32" customFormat="1" x14ac:dyDescent="0.35">
      <c r="C162" s="33"/>
      <c r="D162" s="33"/>
      <c r="E162" s="33"/>
      <c r="F162" s="33"/>
      <c r="G162" s="33"/>
      <c r="H162" s="33"/>
      <c r="J162" s="52"/>
      <c r="K162" s="52"/>
      <c r="L162" s="52"/>
      <c r="M162" s="52"/>
      <c r="N162" s="137"/>
      <c r="O162" s="54"/>
      <c r="P162" s="52"/>
      <c r="Q162" s="40">
        <f>SUMIF($P$8:$P$155,#REF!,Q$8:Q$155)</f>
        <v>0</v>
      </c>
      <c r="R162" s="52"/>
      <c r="S162" s="52"/>
      <c r="T162" s="52"/>
      <c r="U162" s="52"/>
    </row>
    <row r="163" spans="3:21" s="32" customFormat="1" x14ac:dyDescent="0.35">
      <c r="C163" s="33"/>
      <c r="D163" s="33"/>
      <c r="E163" s="33"/>
      <c r="F163" s="33"/>
      <c r="G163" s="33"/>
      <c r="H163" s="33"/>
      <c r="J163" s="52"/>
      <c r="K163" s="52"/>
      <c r="L163" s="52"/>
      <c r="M163" s="52"/>
      <c r="N163" s="137"/>
      <c r="O163" s="54"/>
      <c r="P163" s="52"/>
      <c r="Q163" s="40">
        <f>SUMIF($P$8:$P$155,#REF!,Q$8:Q$155)</f>
        <v>0</v>
      </c>
      <c r="R163" s="52"/>
      <c r="S163" s="52"/>
      <c r="T163" s="52"/>
      <c r="U163" s="52"/>
    </row>
    <row r="164" spans="3:21" s="32" customFormat="1" x14ac:dyDescent="0.35">
      <c r="C164" s="33"/>
      <c r="D164" s="33"/>
      <c r="E164" s="33"/>
      <c r="F164" s="33"/>
      <c r="G164" s="33"/>
      <c r="H164" s="33"/>
      <c r="J164" s="52"/>
      <c r="K164" s="52"/>
      <c r="L164" s="52"/>
      <c r="M164" s="52"/>
      <c r="N164" s="137"/>
      <c r="O164" s="54"/>
      <c r="P164" s="52"/>
      <c r="Q164" s="40">
        <f>SUMIF($P$8:$P$155,#REF!,Q$8:Q$155)</f>
        <v>0</v>
      </c>
      <c r="R164" s="52"/>
      <c r="S164" s="52"/>
      <c r="T164" s="52"/>
      <c r="U164" s="52"/>
    </row>
    <row r="165" spans="3:21" s="32" customFormat="1" x14ac:dyDescent="0.35">
      <c r="C165" s="33"/>
      <c r="D165" s="33"/>
      <c r="E165" s="33"/>
      <c r="F165" s="33"/>
      <c r="G165" s="33"/>
      <c r="H165" s="33"/>
      <c r="J165" s="52"/>
      <c r="K165" s="52"/>
      <c r="L165" s="52"/>
      <c r="M165" s="52"/>
      <c r="N165" s="137"/>
      <c r="O165" s="54"/>
      <c r="P165" s="52"/>
      <c r="Q165" s="40">
        <f>SUMIF($P$8:$P$155,#REF!,Q$8:Q$155)</f>
        <v>0</v>
      </c>
      <c r="R165" s="52"/>
      <c r="S165" s="52"/>
      <c r="T165" s="52"/>
      <c r="U165" s="52"/>
    </row>
    <row r="166" spans="3:21" s="32" customFormat="1" x14ac:dyDescent="0.35">
      <c r="C166" s="33"/>
      <c r="D166" s="33"/>
      <c r="E166" s="33"/>
      <c r="F166" s="33"/>
      <c r="G166" s="33"/>
      <c r="H166" s="33"/>
      <c r="J166" s="52"/>
      <c r="K166" s="52"/>
      <c r="L166" s="52"/>
      <c r="M166" s="52"/>
      <c r="N166" s="137"/>
      <c r="O166" s="54"/>
      <c r="P166" s="52"/>
      <c r="Q166" s="40">
        <f>SUMIF($P$8:$P$155,#REF!,Q$8:Q$155)</f>
        <v>0</v>
      </c>
      <c r="R166" s="52"/>
      <c r="S166" s="52"/>
      <c r="T166" s="52"/>
      <c r="U166" s="52"/>
    </row>
    <row r="167" spans="3:21" s="32" customFormat="1" x14ac:dyDescent="0.35">
      <c r="C167" s="33"/>
      <c r="D167" s="33"/>
      <c r="E167" s="33"/>
      <c r="F167" s="33"/>
      <c r="G167" s="33"/>
      <c r="H167" s="33"/>
      <c r="J167" s="52"/>
      <c r="K167" s="52"/>
      <c r="L167" s="52"/>
      <c r="M167" s="52"/>
      <c r="N167" s="137"/>
      <c r="O167" s="54"/>
      <c r="P167" s="52"/>
      <c r="Q167" s="52"/>
      <c r="R167" s="52"/>
      <c r="S167" s="52"/>
      <c r="T167" s="52"/>
      <c r="U167" s="52"/>
    </row>
    <row r="168" spans="3:21" s="32" customFormat="1" x14ac:dyDescent="0.35">
      <c r="C168" s="33"/>
      <c r="D168" s="33"/>
      <c r="E168" s="33"/>
      <c r="F168" s="33"/>
      <c r="G168" s="33"/>
      <c r="H168" s="33"/>
      <c r="J168" s="52"/>
      <c r="K168" s="52"/>
      <c r="L168" s="52"/>
      <c r="M168" s="52"/>
      <c r="N168" s="137"/>
      <c r="O168" s="54"/>
      <c r="P168" s="52"/>
      <c r="Q168" s="52"/>
      <c r="R168" s="52"/>
      <c r="S168" s="52"/>
      <c r="T168" s="52"/>
      <c r="U168" s="52"/>
    </row>
    <row r="169" spans="3:21" s="32" customFormat="1" x14ac:dyDescent="0.35">
      <c r="C169" s="33"/>
      <c r="D169" s="33"/>
      <c r="E169" s="33"/>
      <c r="F169" s="33"/>
      <c r="G169" s="33"/>
      <c r="H169" s="33"/>
      <c r="N169" s="134"/>
      <c r="O169" s="33"/>
      <c r="P169" s="52"/>
      <c r="Q169" s="52"/>
      <c r="R169" s="52"/>
      <c r="S169" s="52"/>
      <c r="T169" s="52"/>
      <c r="U169" s="52"/>
    </row>
    <row r="170" spans="3:21" s="32" customFormat="1" x14ac:dyDescent="0.35">
      <c r="C170" s="33"/>
      <c r="D170" s="33"/>
      <c r="E170" s="33"/>
      <c r="F170" s="33"/>
      <c r="G170" s="33"/>
      <c r="H170" s="33"/>
      <c r="N170" s="134"/>
      <c r="O170" s="33"/>
      <c r="P170" s="52"/>
      <c r="Q170" s="52"/>
      <c r="R170" s="52"/>
      <c r="S170" s="52"/>
      <c r="T170" s="52"/>
      <c r="U170" s="52"/>
    </row>
    <row r="171" spans="3:21" s="32" customFormat="1" x14ac:dyDescent="0.35">
      <c r="C171" s="33"/>
      <c r="D171" s="33"/>
      <c r="E171" s="33"/>
      <c r="F171" s="33"/>
      <c r="G171" s="33"/>
      <c r="H171" s="33"/>
      <c r="N171" s="134"/>
      <c r="O171" s="33"/>
      <c r="P171" s="52"/>
      <c r="Q171" s="52"/>
      <c r="R171" s="52"/>
      <c r="S171" s="52"/>
      <c r="T171" s="52"/>
      <c r="U171" s="52"/>
    </row>
    <row r="172" spans="3:21" s="32" customFormat="1" x14ac:dyDescent="0.35">
      <c r="C172" s="33"/>
      <c r="D172" s="33"/>
      <c r="E172" s="33"/>
      <c r="F172" s="33"/>
      <c r="G172" s="33"/>
      <c r="H172" s="33"/>
      <c r="N172" s="134"/>
      <c r="O172" s="33"/>
      <c r="P172" s="52"/>
      <c r="Q172" s="52"/>
      <c r="R172" s="52"/>
      <c r="S172" s="52"/>
      <c r="T172" s="52"/>
      <c r="U172" s="52"/>
    </row>
    <row r="173" spans="3:21" s="32" customFormat="1" x14ac:dyDescent="0.35">
      <c r="C173" s="33"/>
      <c r="D173" s="33"/>
      <c r="E173" s="33"/>
      <c r="F173" s="33"/>
      <c r="G173" s="33"/>
      <c r="H173" s="33"/>
      <c r="N173" s="134"/>
      <c r="O173" s="33"/>
      <c r="P173" s="52"/>
      <c r="Q173" s="52"/>
      <c r="R173" s="52"/>
      <c r="S173" s="52"/>
      <c r="T173" s="52"/>
      <c r="U173" s="52"/>
    </row>
    <row r="174" spans="3:21" s="32" customFormat="1" x14ac:dyDescent="0.35">
      <c r="C174" s="33"/>
      <c r="D174" s="33"/>
      <c r="E174" s="33"/>
      <c r="F174" s="33"/>
      <c r="G174" s="33"/>
      <c r="H174" s="33"/>
      <c r="N174" s="134"/>
      <c r="O174" s="33"/>
      <c r="P174" s="52"/>
      <c r="Q174" s="52"/>
      <c r="R174" s="52"/>
      <c r="S174" s="52"/>
      <c r="T174" s="52"/>
      <c r="U174" s="52"/>
    </row>
    <row r="175" spans="3:21" s="32" customFormat="1" x14ac:dyDescent="0.35">
      <c r="C175" s="33"/>
      <c r="D175" s="33"/>
      <c r="E175" s="33"/>
      <c r="F175" s="33"/>
      <c r="G175" s="33"/>
      <c r="H175" s="33"/>
      <c r="N175" s="134"/>
      <c r="O175" s="33"/>
      <c r="P175" s="52"/>
      <c r="Q175" s="52"/>
      <c r="R175" s="52"/>
      <c r="S175" s="52"/>
      <c r="T175" s="52"/>
      <c r="U175" s="52"/>
    </row>
    <row r="176" spans="3:21" s="32" customFormat="1" x14ac:dyDescent="0.35">
      <c r="C176" s="33"/>
      <c r="D176" s="33"/>
      <c r="E176" s="33"/>
      <c r="F176" s="33"/>
      <c r="G176" s="33"/>
      <c r="H176" s="33"/>
      <c r="N176" s="134"/>
      <c r="O176" s="33"/>
      <c r="P176" s="52"/>
      <c r="Q176" s="52"/>
      <c r="R176" s="52"/>
      <c r="S176" s="52"/>
      <c r="T176" s="52"/>
      <c r="U176" s="52"/>
    </row>
    <row r="177" spans="1:21" s="32" customFormat="1" x14ac:dyDescent="0.35">
      <c r="C177" s="33"/>
      <c r="D177" s="33"/>
      <c r="E177" s="33"/>
      <c r="F177" s="33"/>
      <c r="G177" s="33"/>
      <c r="H177" s="33"/>
      <c r="N177" s="134"/>
      <c r="O177" s="33"/>
      <c r="P177" s="52"/>
      <c r="Q177" s="52"/>
      <c r="R177" s="52"/>
      <c r="S177" s="52"/>
      <c r="T177" s="52"/>
      <c r="U177" s="52"/>
    </row>
    <row r="178" spans="1:21" x14ac:dyDescent="0.35">
      <c r="A178" s="32"/>
      <c r="B178" s="32"/>
      <c r="C178" s="33"/>
      <c r="D178" s="33"/>
      <c r="E178" s="33"/>
      <c r="F178" s="33"/>
      <c r="G178" s="33"/>
      <c r="H178" s="33"/>
      <c r="I178" s="32"/>
      <c r="P178" s="52"/>
      <c r="Q178" s="52"/>
      <c r="R178" s="52"/>
      <c r="S178" s="52"/>
      <c r="T178" s="52"/>
      <c r="U178" s="52"/>
    </row>
    <row r="179" spans="1:21" x14ac:dyDescent="0.35">
      <c r="A179" s="32"/>
      <c r="B179" s="32"/>
      <c r="C179" s="33"/>
      <c r="D179" s="33"/>
      <c r="E179" s="33"/>
      <c r="F179" s="33"/>
      <c r="G179" s="33"/>
      <c r="H179" s="33"/>
      <c r="P179" s="52"/>
      <c r="Q179" s="52"/>
      <c r="R179" s="52"/>
      <c r="S179" s="52"/>
      <c r="T179" s="52"/>
      <c r="U179" s="52"/>
    </row>
    <row r="180" spans="1:21" x14ac:dyDescent="0.35">
      <c r="A180" s="32"/>
      <c r="B180" s="32"/>
      <c r="C180" s="33"/>
      <c r="D180" s="33"/>
      <c r="E180" s="33"/>
      <c r="F180" s="33"/>
      <c r="G180" s="33"/>
      <c r="H180" s="33"/>
      <c r="R180" s="52"/>
      <c r="S180" s="52"/>
      <c r="T180" s="52"/>
      <c r="U180" s="52"/>
    </row>
    <row r="181" spans="1:21" x14ac:dyDescent="0.35">
      <c r="B181" s="32"/>
      <c r="C181" s="33"/>
      <c r="D181" s="33"/>
      <c r="E181" s="33"/>
      <c r="F181" s="33"/>
      <c r="G181" s="33"/>
      <c r="H181" s="33"/>
      <c r="R181" s="52"/>
      <c r="S181" s="52"/>
      <c r="T181" s="52"/>
      <c r="U181" s="52"/>
    </row>
  </sheetData>
  <mergeCells count="5">
    <mergeCell ref="C6:E6"/>
    <mergeCell ref="F6:H6"/>
    <mergeCell ref="C32:C33"/>
    <mergeCell ref="D32:D33"/>
    <mergeCell ref="E32:E33"/>
  </mergeCells>
  <dataValidations count="1">
    <dataValidation type="list" allowBlank="1" showInputMessage="1" showErrorMessage="1" sqref="P8:P155" xr:uid="{00000000-0002-0000-0900-000000000000}">
      <formula1>$B$8:$B$16</formula1>
    </dataValidation>
  </dataValidation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R181"/>
  <sheetViews>
    <sheetView topLeftCell="A4" zoomScale="70" zoomScaleNormal="70" zoomScalePageLayoutView="70" workbookViewId="0">
      <selection activeCell="E20" sqref="E20:E22"/>
    </sheetView>
  </sheetViews>
  <sheetFormatPr defaultColWidth="9.1796875" defaultRowHeight="14.5" x14ac:dyDescent="0.35"/>
  <cols>
    <col min="1" max="1" width="6.36328125" style="31" customWidth="1"/>
    <col min="2" max="2" width="24.36328125" style="31" customWidth="1"/>
    <col min="3" max="8" width="9.453125" style="36" customWidth="1"/>
    <col min="9" max="9" width="4.36328125" style="31" customWidth="1"/>
    <col min="10" max="10" width="8.6328125" style="32" customWidth="1"/>
    <col min="11" max="12" width="25.81640625" style="32" customWidth="1"/>
    <col min="13" max="13" width="16.81640625" style="32" customWidth="1"/>
    <col min="14" max="14" width="11.36328125" style="134" customWidth="1"/>
    <col min="15" max="15" width="12.6328125" style="33" customWidth="1"/>
    <col min="16" max="16" width="21.1796875" style="32" customWidth="1"/>
    <col min="17" max="17" width="13.6328125" style="32" customWidth="1"/>
    <col min="18" max="18" width="17.453125" style="32" customWidth="1"/>
    <col min="19" max="19" width="5.453125" style="32" customWidth="1"/>
    <col min="20" max="20" width="9.1796875" style="32"/>
    <col min="21" max="21" width="14.36328125" style="32" customWidth="1"/>
    <col min="22" max="22" width="3" style="32" customWidth="1"/>
    <col min="23" max="44" width="9.1796875" style="32"/>
    <col min="45" max="16384" width="9.1796875" style="31"/>
  </cols>
  <sheetData>
    <row r="1" spans="1:44" ht="32.25" hidden="1" customHeight="1" x14ac:dyDescent="0.35">
      <c r="B1" s="31" t="s">
        <v>77</v>
      </c>
      <c r="C1" s="186" t="s">
        <v>25</v>
      </c>
      <c r="D1" s="186" t="s">
        <v>102</v>
      </c>
      <c r="E1" s="186" t="s">
        <v>103</v>
      </c>
      <c r="F1" s="186" t="s">
        <v>1</v>
      </c>
      <c r="G1" s="186" t="s">
        <v>104</v>
      </c>
      <c r="H1" s="186" t="s">
        <v>65</v>
      </c>
      <c r="I1" s="31" t="s">
        <v>105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44" ht="17.25" hidden="1" customHeight="1" x14ac:dyDescent="0.35">
      <c r="B2" s="31" t="str">
        <f>LEFT(B1,3)</f>
        <v>AUG</v>
      </c>
      <c r="C2" s="187">
        <f>C46</f>
        <v>0</v>
      </c>
      <c r="D2" s="187">
        <f>C17</f>
        <v>0</v>
      </c>
      <c r="E2" s="187">
        <f>D17</f>
        <v>0</v>
      </c>
      <c r="F2" s="187">
        <f>E17</f>
        <v>0</v>
      </c>
      <c r="G2" s="187">
        <f>F29</f>
        <v>0</v>
      </c>
      <c r="H2" s="79">
        <f>D2-G2</f>
        <v>0</v>
      </c>
      <c r="I2" s="187" t="str">
        <f>IF(E29=0,"",AVERAGE(C29,E29))</f>
        <v/>
      </c>
      <c r="J2" s="94"/>
      <c r="K2" s="188"/>
      <c r="N2" s="130"/>
    </row>
    <row r="3" spans="1:44" ht="17.25" hidden="1" customHeight="1" x14ac:dyDescent="0.35"/>
    <row r="4" spans="1:44" ht="17.25" customHeight="1" x14ac:dyDescent="0.35"/>
    <row r="5" spans="1:44" ht="42.75" customHeight="1" x14ac:dyDescent="0.45">
      <c r="B5" s="102" t="str">
        <f>BUDGET!B2:E2</f>
        <v>Enter Club Name on Budget Tab</v>
      </c>
      <c r="C5" s="103"/>
      <c r="D5" s="103"/>
      <c r="E5" s="103"/>
      <c r="F5" s="103"/>
      <c r="G5" s="103"/>
      <c r="H5" s="103"/>
      <c r="J5" s="35" t="s">
        <v>70</v>
      </c>
      <c r="K5" s="31"/>
      <c r="L5" s="31"/>
      <c r="M5" s="31"/>
      <c r="N5" s="135"/>
      <c r="O5" s="36"/>
      <c r="P5" s="31"/>
      <c r="Q5" s="31"/>
      <c r="AN5" s="31"/>
      <c r="AO5" s="31"/>
      <c r="AP5" s="31"/>
      <c r="AQ5" s="31"/>
      <c r="AR5" s="31"/>
    </row>
    <row r="6" spans="1:44" ht="21.75" customHeight="1" x14ac:dyDescent="0.45">
      <c r="B6" s="34"/>
      <c r="C6" s="408" t="s">
        <v>84</v>
      </c>
      <c r="D6" s="408"/>
      <c r="E6" s="408"/>
      <c r="F6" s="408" t="s">
        <v>85</v>
      </c>
      <c r="G6" s="408"/>
      <c r="H6" s="408"/>
      <c r="J6" s="35"/>
      <c r="K6" s="31"/>
      <c r="L6" s="31"/>
      <c r="M6" s="31"/>
      <c r="N6" s="135"/>
      <c r="O6" s="36"/>
      <c r="P6" s="31"/>
      <c r="Q6" s="31"/>
      <c r="AN6" s="31"/>
      <c r="AO6" s="31"/>
      <c r="AP6" s="31"/>
      <c r="AQ6" s="31"/>
      <c r="AR6" s="31"/>
    </row>
    <row r="7" spans="1:44" ht="15" customHeight="1" x14ac:dyDescent="0.35">
      <c r="B7" s="37" t="str">
        <f>B$1&amp;" SALES"</f>
        <v>AUGUST SALES</v>
      </c>
      <c r="C7" s="38" t="s">
        <v>7</v>
      </c>
      <c r="D7" s="38" t="s">
        <v>8</v>
      </c>
      <c r="E7" s="38" t="s">
        <v>101</v>
      </c>
      <c r="F7" s="38" t="s">
        <v>7</v>
      </c>
      <c r="G7" s="38" t="s">
        <v>8</v>
      </c>
      <c r="H7" s="38" t="s">
        <v>101</v>
      </c>
      <c r="J7" s="96" t="s">
        <v>46</v>
      </c>
      <c r="K7" s="97" t="s">
        <v>47</v>
      </c>
      <c r="L7" s="96" t="s">
        <v>48</v>
      </c>
      <c r="M7" s="97" t="s">
        <v>49</v>
      </c>
      <c r="N7" s="136" t="s">
        <v>50</v>
      </c>
      <c r="O7" s="98" t="s">
        <v>51</v>
      </c>
      <c r="P7" s="96" t="s">
        <v>40</v>
      </c>
      <c r="Q7" s="98" t="s">
        <v>62</v>
      </c>
      <c r="AN7" s="31"/>
      <c r="AO7" s="31"/>
      <c r="AP7" s="31"/>
      <c r="AQ7" s="31"/>
      <c r="AR7" s="31"/>
    </row>
    <row r="8" spans="1:44" ht="15" customHeight="1" x14ac:dyDescent="0.35">
      <c r="B8" s="39" t="s">
        <v>11</v>
      </c>
      <c r="C8" s="259"/>
      <c r="D8" s="49">
        <f>BUDGET!K41</f>
        <v>0</v>
      </c>
      <c r="E8" s="182">
        <f>C8-D8</f>
        <v>0</v>
      </c>
      <c r="F8" s="49">
        <f>C8+JUL!F8</f>
        <v>0</v>
      </c>
      <c r="G8" s="49">
        <f>D8+JUL!G8</f>
        <v>0</v>
      </c>
      <c r="H8" s="182">
        <f>F8-G8</f>
        <v>0</v>
      </c>
      <c r="J8" s="124"/>
      <c r="K8" s="125"/>
      <c r="L8" s="125"/>
      <c r="M8" s="126"/>
      <c r="N8" s="132" t="str">
        <f t="shared" ref="N8:N35" si="0">IF(ISBLANK(O8)=TRUE,"","10-9005")</f>
        <v/>
      </c>
      <c r="O8" s="99"/>
      <c r="P8" s="123"/>
      <c r="Q8" s="100"/>
      <c r="AN8" s="31"/>
      <c r="AO8" s="31"/>
      <c r="AP8" s="31"/>
      <c r="AQ8" s="31"/>
      <c r="AR8" s="31"/>
    </row>
    <row r="9" spans="1:44" ht="15" customHeight="1" x14ac:dyDescent="0.35">
      <c r="B9" s="39" t="s">
        <v>12</v>
      </c>
      <c r="C9" s="259"/>
      <c r="D9" s="49">
        <f>BUDGET!K42</f>
        <v>0</v>
      </c>
      <c r="E9" s="182">
        <f t="shared" ref="E9:E16" si="1">C9-D9</f>
        <v>0</v>
      </c>
      <c r="F9" s="49">
        <f>C9+JUL!F9</f>
        <v>0</v>
      </c>
      <c r="G9" s="49">
        <f>D9+JUL!G9</f>
        <v>0</v>
      </c>
      <c r="H9" s="182">
        <f t="shared" ref="H9:H16" si="2">F9-G9</f>
        <v>0</v>
      </c>
      <c r="J9" s="124"/>
      <c r="K9" s="125"/>
      <c r="L9" s="125"/>
      <c r="M9" s="126"/>
      <c r="N9" s="132" t="str">
        <f t="shared" si="0"/>
        <v/>
      </c>
      <c r="O9" s="99"/>
      <c r="P9" s="123"/>
      <c r="Q9" s="100"/>
      <c r="AN9" s="31"/>
      <c r="AO9" s="31"/>
      <c r="AP9" s="31"/>
      <c r="AQ9" s="31"/>
      <c r="AR9" s="31"/>
    </row>
    <row r="10" spans="1:44" ht="15" customHeight="1" x14ac:dyDescent="0.35">
      <c r="B10" s="39" t="s">
        <v>13</v>
      </c>
      <c r="C10" s="259"/>
      <c r="D10" s="49">
        <f>BUDGET!K43</f>
        <v>0</v>
      </c>
      <c r="E10" s="182">
        <f t="shared" si="1"/>
        <v>0</v>
      </c>
      <c r="F10" s="49">
        <f>C10+JUL!F10</f>
        <v>0</v>
      </c>
      <c r="G10" s="49">
        <f>D10+JUL!G10</f>
        <v>0</v>
      </c>
      <c r="H10" s="182">
        <f t="shared" si="2"/>
        <v>0</v>
      </c>
      <c r="J10" s="124"/>
      <c r="K10" s="125"/>
      <c r="L10" s="125"/>
      <c r="M10" s="126"/>
      <c r="N10" s="132" t="str">
        <f t="shared" si="0"/>
        <v/>
      </c>
      <c r="O10" s="99"/>
      <c r="P10" s="212"/>
      <c r="Q10" s="100"/>
      <c r="AN10" s="31"/>
      <c r="AO10" s="31"/>
      <c r="AP10" s="31"/>
      <c r="AQ10" s="31"/>
      <c r="AR10" s="31"/>
    </row>
    <row r="11" spans="1:44" ht="15" customHeight="1" x14ac:dyDescent="0.35">
      <c r="B11" s="39" t="s">
        <v>14</v>
      </c>
      <c r="C11" s="259"/>
      <c r="D11" s="49">
        <f>BUDGET!K44</f>
        <v>0</v>
      </c>
      <c r="E11" s="182">
        <f t="shared" si="1"/>
        <v>0</v>
      </c>
      <c r="F11" s="49">
        <f>C11+JUL!F11</f>
        <v>0</v>
      </c>
      <c r="G11" s="49">
        <f>D11+JUL!G11</f>
        <v>0</v>
      </c>
      <c r="H11" s="182">
        <f t="shared" si="2"/>
        <v>0</v>
      </c>
      <c r="J11" s="124"/>
      <c r="K11" s="359"/>
      <c r="L11" s="125"/>
      <c r="M11" s="126"/>
      <c r="N11" s="132" t="str">
        <f t="shared" si="0"/>
        <v/>
      </c>
      <c r="O11" s="99"/>
      <c r="P11" s="212"/>
      <c r="Q11" s="100"/>
      <c r="AN11" s="31"/>
      <c r="AO11" s="31"/>
      <c r="AP11" s="31"/>
      <c r="AQ11" s="31"/>
      <c r="AR11" s="31"/>
    </row>
    <row r="12" spans="1:44" ht="15" customHeight="1" x14ac:dyDescent="0.35">
      <c r="B12" s="39" t="s">
        <v>15</v>
      </c>
      <c r="C12" s="259"/>
      <c r="D12" s="49">
        <f>BUDGET!K45</f>
        <v>0</v>
      </c>
      <c r="E12" s="182">
        <f t="shared" si="1"/>
        <v>0</v>
      </c>
      <c r="F12" s="49">
        <f>C12+JUL!F12</f>
        <v>0</v>
      </c>
      <c r="G12" s="49">
        <f>D12+JUL!G12</f>
        <v>0</v>
      </c>
      <c r="H12" s="182">
        <f t="shared" si="2"/>
        <v>0</v>
      </c>
      <c r="J12" s="127"/>
      <c r="K12" s="128"/>
      <c r="L12" s="128"/>
      <c r="M12" s="129"/>
      <c r="N12" s="132" t="str">
        <f t="shared" si="0"/>
        <v/>
      </c>
      <c r="O12" s="99"/>
      <c r="P12" s="123"/>
      <c r="Q12" s="100"/>
      <c r="AN12" s="31"/>
      <c r="AO12" s="31"/>
      <c r="AP12" s="31"/>
      <c r="AQ12" s="31"/>
      <c r="AR12" s="31"/>
    </row>
    <row r="13" spans="1:44" ht="15" customHeight="1" x14ac:dyDescent="0.35">
      <c r="B13" s="39" t="s">
        <v>16</v>
      </c>
      <c r="C13" s="259"/>
      <c r="D13" s="49">
        <f>BUDGET!K46</f>
        <v>0</v>
      </c>
      <c r="E13" s="182">
        <f t="shared" si="1"/>
        <v>0</v>
      </c>
      <c r="F13" s="49">
        <f>C13+JUL!F13</f>
        <v>0</v>
      </c>
      <c r="G13" s="49">
        <f>D13+JUL!G13</f>
        <v>0</v>
      </c>
      <c r="H13" s="182">
        <f t="shared" si="2"/>
        <v>0</v>
      </c>
      <c r="J13" s="127"/>
      <c r="K13" s="128"/>
      <c r="L13" s="128"/>
      <c r="M13" s="129"/>
      <c r="N13" s="132" t="str">
        <f t="shared" si="0"/>
        <v/>
      </c>
      <c r="O13" s="99"/>
      <c r="P13" s="123"/>
      <c r="Q13" s="100"/>
      <c r="AN13" s="31"/>
      <c r="AO13" s="31"/>
      <c r="AP13" s="31"/>
      <c r="AQ13" s="31"/>
      <c r="AR13" s="31"/>
    </row>
    <row r="14" spans="1:44" ht="15" customHeight="1" x14ac:dyDescent="0.35">
      <c r="B14" s="39" t="s">
        <v>17</v>
      </c>
      <c r="C14" s="259"/>
      <c r="D14" s="49">
        <f>BUDGET!K47</f>
        <v>0</v>
      </c>
      <c r="E14" s="182">
        <f t="shared" si="1"/>
        <v>0</v>
      </c>
      <c r="F14" s="49">
        <f>C14+JUL!F14</f>
        <v>0</v>
      </c>
      <c r="G14" s="49">
        <f>D14+JUL!G14</f>
        <v>0</v>
      </c>
      <c r="H14" s="182">
        <f t="shared" si="2"/>
        <v>0</v>
      </c>
      <c r="J14" s="127"/>
      <c r="K14" s="128"/>
      <c r="L14" s="128"/>
      <c r="M14" s="129"/>
      <c r="N14" s="132" t="str">
        <f t="shared" si="0"/>
        <v/>
      </c>
      <c r="O14" s="99"/>
      <c r="P14" s="123"/>
      <c r="Q14" s="100"/>
      <c r="AN14" s="31"/>
      <c r="AO14" s="31"/>
      <c r="AP14" s="31"/>
      <c r="AQ14" s="31"/>
      <c r="AR14" s="31"/>
    </row>
    <row r="15" spans="1:44" ht="15" customHeight="1" x14ac:dyDescent="0.35">
      <c r="B15" s="39" t="s">
        <v>18</v>
      </c>
      <c r="C15" s="259"/>
      <c r="D15" s="49">
        <f>BUDGET!K48</f>
        <v>0</v>
      </c>
      <c r="E15" s="182">
        <f t="shared" si="1"/>
        <v>0</v>
      </c>
      <c r="F15" s="49">
        <f>C15+JUL!F15</f>
        <v>0</v>
      </c>
      <c r="G15" s="49">
        <f>D15+JUL!G15</f>
        <v>0</v>
      </c>
      <c r="H15" s="182">
        <f t="shared" si="2"/>
        <v>0</v>
      </c>
      <c r="J15" s="127"/>
      <c r="K15" s="128"/>
      <c r="L15" s="128"/>
      <c r="M15" s="129"/>
      <c r="N15" s="132" t="str">
        <f t="shared" si="0"/>
        <v/>
      </c>
      <c r="O15" s="99"/>
      <c r="P15" s="123"/>
      <c r="Q15" s="100"/>
      <c r="AN15" s="31"/>
      <c r="AO15" s="31"/>
      <c r="AP15" s="31"/>
      <c r="AQ15" s="31"/>
      <c r="AR15" s="31"/>
    </row>
    <row r="16" spans="1:44" s="32" customFormat="1" ht="15" customHeight="1" x14ac:dyDescent="0.35">
      <c r="A16" s="31"/>
      <c r="B16" s="39" t="s">
        <v>19</v>
      </c>
      <c r="C16" s="259"/>
      <c r="D16" s="49">
        <f>BUDGET!K49</f>
        <v>0</v>
      </c>
      <c r="E16" s="182">
        <f t="shared" si="1"/>
        <v>0</v>
      </c>
      <c r="F16" s="49">
        <f>C16+JUL!F16</f>
        <v>0</v>
      </c>
      <c r="G16" s="49">
        <f>D16+JUL!G16</f>
        <v>0</v>
      </c>
      <c r="H16" s="182">
        <f t="shared" si="2"/>
        <v>0</v>
      </c>
      <c r="I16" s="41"/>
      <c r="J16" s="127"/>
      <c r="K16" s="128"/>
      <c r="L16" s="128"/>
      <c r="M16" s="129"/>
      <c r="N16" s="132" t="str">
        <f t="shared" si="0"/>
        <v/>
      </c>
      <c r="O16" s="99"/>
      <c r="P16" s="123"/>
      <c r="Q16" s="100"/>
    </row>
    <row r="17" spans="2:44" ht="15" customHeight="1" x14ac:dyDescent="0.35">
      <c r="B17" s="42" t="s">
        <v>4</v>
      </c>
      <c r="C17" s="105">
        <f t="shared" ref="C17:H17" si="3">SUM(C8:C16)</f>
        <v>0</v>
      </c>
      <c r="D17" s="105">
        <f t="shared" si="3"/>
        <v>0</v>
      </c>
      <c r="E17" s="183">
        <f t="shared" si="3"/>
        <v>0</v>
      </c>
      <c r="F17" s="105">
        <f t="shared" si="3"/>
        <v>0</v>
      </c>
      <c r="G17" s="105">
        <f t="shared" si="3"/>
        <v>0</v>
      </c>
      <c r="H17" s="183">
        <f t="shared" si="3"/>
        <v>0</v>
      </c>
      <c r="J17" s="127"/>
      <c r="K17" s="128"/>
      <c r="L17" s="128"/>
      <c r="M17" s="129"/>
      <c r="N17" s="132" t="str">
        <f t="shared" si="0"/>
        <v/>
      </c>
      <c r="O17" s="101"/>
      <c r="P17" s="123"/>
      <c r="Q17" s="100"/>
      <c r="AN17" s="31"/>
      <c r="AO17" s="31"/>
      <c r="AP17" s="31"/>
      <c r="AQ17" s="31"/>
      <c r="AR17" s="31"/>
    </row>
    <row r="18" spans="2:44" ht="15" customHeight="1" x14ac:dyDescent="0.35">
      <c r="B18" s="78"/>
      <c r="C18" s="106"/>
      <c r="D18" s="106"/>
      <c r="E18" s="106"/>
      <c r="F18" s="106"/>
      <c r="G18" s="106"/>
      <c r="H18" s="106"/>
      <c r="J18" s="127"/>
      <c r="K18" s="128"/>
      <c r="L18" s="128"/>
      <c r="M18" s="129"/>
      <c r="N18" s="132" t="str">
        <f t="shared" si="0"/>
        <v/>
      </c>
      <c r="O18" s="101"/>
      <c r="P18" s="123"/>
      <c r="Q18" s="100"/>
      <c r="AN18" s="31"/>
      <c r="AO18" s="31"/>
      <c r="AP18" s="31"/>
      <c r="AQ18" s="31"/>
      <c r="AR18" s="31"/>
    </row>
    <row r="19" spans="2:44" ht="15" customHeight="1" x14ac:dyDescent="0.35">
      <c r="B19" s="37" t="str">
        <f>B$1&amp;" INVENTORY"</f>
        <v>AUGUST INVENTORY</v>
      </c>
      <c r="C19" s="38" t="s">
        <v>20</v>
      </c>
      <c r="D19" s="38" t="s">
        <v>21</v>
      </c>
      <c r="E19" s="43" t="s">
        <v>22</v>
      </c>
      <c r="F19" s="43" t="s">
        <v>9</v>
      </c>
      <c r="G19" s="38" t="s">
        <v>10</v>
      </c>
      <c r="H19" s="38" t="s">
        <v>6</v>
      </c>
      <c r="J19" s="127"/>
      <c r="K19" s="128"/>
      <c r="L19" s="128"/>
      <c r="M19" s="129"/>
      <c r="N19" s="132" t="str">
        <f t="shared" si="0"/>
        <v/>
      </c>
      <c r="O19" s="101"/>
      <c r="P19" s="123"/>
      <c r="Q19" s="100"/>
      <c r="S19" s="31"/>
      <c r="T19" s="31"/>
      <c r="AN19" s="31"/>
      <c r="AO19" s="31"/>
      <c r="AP19" s="31"/>
      <c r="AQ19" s="31"/>
      <c r="AR19" s="31"/>
    </row>
    <row r="20" spans="2:44" ht="15" customHeight="1" x14ac:dyDescent="0.35">
      <c r="B20" s="39" t="s">
        <v>11</v>
      </c>
      <c r="C20" s="107">
        <f>JUL!E20</f>
        <v>0</v>
      </c>
      <c r="D20" s="49">
        <f t="shared" ref="D20:D28" si="4">SUMIF(P:P,B20,O:O)</f>
        <v>0</v>
      </c>
      <c r="E20" s="259"/>
      <c r="F20" s="49">
        <f t="shared" ref="F20:F28" si="5">IF(E20=0,0,C20+D20-E20)</f>
        <v>0</v>
      </c>
      <c r="G20" s="51">
        <f t="shared" ref="G20:G29" si="6">IF(C8=0,0,F20/C8)</f>
        <v>0</v>
      </c>
      <c r="H20" s="51">
        <f t="shared" ref="H20:H29" si="7">IF(C20=0,0,(C8-F20)/AVERAGE(C20,E20))</f>
        <v>0</v>
      </c>
      <c r="J20" s="127"/>
      <c r="K20" s="128"/>
      <c r="L20" s="128"/>
      <c r="M20" s="129"/>
      <c r="N20" s="132" t="str">
        <f t="shared" si="0"/>
        <v/>
      </c>
      <c r="O20" s="101"/>
      <c r="P20" s="123"/>
      <c r="Q20" s="100"/>
      <c r="S20" s="31"/>
      <c r="T20" s="31"/>
      <c r="AN20" s="31"/>
      <c r="AO20" s="31"/>
      <c r="AP20" s="31"/>
      <c r="AQ20" s="31"/>
      <c r="AR20" s="31"/>
    </row>
    <row r="21" spans="2:44" ht="15" customHeight="1" x14ac:dyDescent="0.35">
      <c r="B21" s="39" t="s">
        <v>12</v>
      </c>
      <c r="C21" s="107">
        <f>JUL!E21</f>
        <v>0</v>
      </c>
      <c r="D21" s="49">
        <f t="shared" si="4"/>
        <v>0</v>
      </c>
      <c r="E21" s="259"/>
      <c r="F21" s="49">
        <f t="shared" si="5"/>
        <v>0</v>
      </c>
      <c r="G21" s="51">
        <f t="shared" si="6"/>
        <v>0</v>
      </c>
      <c r="H21" s="51">
        <f t="shared" si="7"/>
        <v>0</v>
      </c>
      <c r="J21" s="127"/>
      <c r="K21" s="128"/>
      <c r="L21" s="128"/>
      <c r="M21" s="129"/>
      <c r="N21" s="132" t="str">
        <f t="shared" si="0"/>
        <v/>
      </c>
      <c r="O21" s="101"/>
      <c r="P21" s="123"/>
      <c r="Q21" s="100"/>
      <c r="S21" s="31"/>
      <c r="T21" s="31"/>
      <c r="AN21" s="31"/>
      <c r="AO21" s="31"/>
      <c r="AP21" s="31"/>
      <c r="AQ21" s="31"/>
      <c r="AR21" s="31"/>
    </row>
    <row r="22" spans="2:44" ht="15" customHeight="1" x14ac:dyDescent="0.35">
      <c r="B22" s="39" t="s">
        <v>13</v>
      </c>
      <c r="C22" s="107">
        <f>JUL!E22</f>
        <v>0</v>
      </c>
      <c r="D22" s="49">
        <f t="shared" si="4"/>
        <v>0</v>
      </c>
      <c r="E22" s="259"/>
      <c r="F22" s="49">
        <f t="shared" si="5"/>
        <v>0</v>
      </c>
      <c r="G22" s="51">
        <f t="shared" si="6"/>
        <v>0</v>
      </c>
      <c r="H22" s="51">
        <f t="shared" si="7"/>
        <v>0</v>
      </c>
      <c r="J22" s="127"/>
      <c r="K22" s="128"/>
      <c r="L22" s="128"/>
      <c r="M22" s="129"/>
      <c r="N22" s="132" t="str">
        <f t="shared" si="0"/>
        <v/>
      </c>
      <c r="O22" s="101"/>
      <c r="P22" s="123"/>
      <c r="Q22" s="100"/>
      <c r="S22" s="31"/>
      <c r="T22" s="31"/>
      <c r="AN22" s="31"/>
      <c r="AO22" s="31"/>
      <c r="AP22" s="31"/>
      <c r="AQ22" s="31"/>
      <c r="AR22" s="31"/>
    </row>
    <row r="23" spans="2:44" ht="15" customHeight="1" x14ac:dyDescent="0.35">
      <c r="B23" s="39" t="s">
        <v>14</v>
      </c>
      <c r="C23" s="107">
        <f>JUL!E23</f>
        <v>0</v>
      </c>
      <c r="D23" s="49">
        <f t="shared" si="4"/>
        <v>0</v>
      </c>
      <c r="E23" s="259"/>
      <c r="F23" s="49">
        <f t="shared" si="5"/>
        <v>0</v>
      </c>
      <c r="G23" s="51">
        <f t="shared" si="6"/>
        <v>0</v>
      </c>
      <c r="H23" s="51">
        <f t="shared" si="7"/>
        <v>0</v>
      </c>
      <c r="J23" s="127"/>
      <c r="K23" s="128"/>
      <c r="L23" s="128"/>
      <c r="M23" s="129"/>
      <c r="N23" s="132" t="str">
        <f t="shared" si="0"/>
        <v/>
      </c>
      <c r="O23" s="101"/>
      <c r="P23" s="123"/>
      <c r="Q23" s="100"/>
      <c r="S23" s="31"/>
      <c r="T23" s="31"/>
      <c r="AN23" s="31"/>
      <c r="AO23" s="31"/>
      <c r="AP23" s="31"/>
      <c r="AQ23" s="31"/>
      <c r="AR23" s="31"/>
    </row>
    <row r="24" spans="2:44" ht="15" customHeight="1" x14ac:dyDescent="0.35">
      <c r="B24" s="39" t="s">
        <v>15</v>
      </c>
      <c r="C24" s="107">
        <f>JUL!E24</f>
        <v>0</v>
      </c>
      <c r="D24" s="49">
        <f t="shared" si="4"/>
        <v>0</v>
      </c>
      <c r="E24" s="259"/>
      <c r="F24" s="49">
        <f t="shared" si="5"/>
        <v>0</v>
      </c>
      <c r="G24" s="51">
        <f t="shared" si="6"/>
        <v>0</v>
      </c>
      <c r="H24" s="51">
        <f t="shared" si="7"/>
        <v>0</v>
      </c>
      <c r="J24" s="127"/>
      <c r="K24" s="128"/>
      <c r="L24" s="128"/>
      <c r="M24" s="129"/>
      <c r="N24" s="132" t="str">
        <f t="shared" si="0"/>
        <v/>
      </c>
      <c r="O24" s="101"/>
      <c r="P24" s="123"/>
      <c r="Q24" s="100"/>
      <c r="S24" s="31"/>
      <c r="T24" s="31"/>
      <c r="AN24" s="31"/>
      <c r="AO24" s="31"/>
      <c r="AP24" s="31"/>
      <c r="AQ24" s="31"/>
      <c r="AR24" s="31"/>
    </row>
    <row r="25" spans="2:44" ht="15" customHeight="1" x14ac:dyDescent="0.35">
      <c r="B25" s="39" t="s">
        <v>16</v>
      </c>
      <c r="C25" s="107">
        <f>JUL!E25</f>
        <v>0</v>
      </c>
      <c r="D25" s="49">
        <f t="shared" si="4"/>
        <v>0</v>
      </c>
      <c r="E25" s="259"/>
      <c r="F25" s="49">
        <f t="shared" si="5"/>
        <v>0</v>
      </c>
      <c r="G25" s="51">
        <f t="shared" si="6"/>
        <v>0</v>
      </c>
      <c r="H25" s="51">
        <f t="shared" si="7"/>
        <v>0</v>
      </c>
      <c r="J25" s="127"/>
      <c r="K25" s="128"/>
      <c r="L25" s="128"/>
      <c r="M25" s="129"/>
      <c r="N25" s="132" t="str">
        <f t="shared" si="0"/>
        <v/>
      </c>
      <c r="O25" s="101"/>
      <c r="P25" s="123"/>
      <c r="Q25" s="100"/>
      <c r="S25" s="31"/>
      <c r="T25" s="31"/>
      <c r="AN25" s="31"/>
      <c r="AO25" s="31"/>
      <c r="AP25" s="31"/>
      <c r="AQ25" s="31"/>
      <c r="AR25" s="31"/>
    </row>
    <row r="26" spans="2:44" ht="15" customHeight="1" x14ac:dyDescent="0.35">
      <c r="B26" s="39" t="s">
        <v>17</v>
      </c>
      <c r="C26" s="107">
        <f>JUL!E26</f>
        <v>0</v>
      </c>
      <c r="D26" s="49">
        <f t="shared" si="4"/>
        <v>0</v>
      </c>
      <c r="E26" s="259"/>
      <c r="F26" s="49">
        <f t="shared" si="5"/>
        <v>0</v>
      </c>
      <c r="G26" s="51">
        <f t="shared" si="6"/>
        <v>0</v>
      </c>
      <c r="H26" s="51">
        <f t="shared" si="7"/>
        <v>0</v>
      </c>
      <c r="J26" s="127"/>
      <c r="K26" s="128"/>
      <c r="L26" s="128"/>
      <c r="M26" s="129"/>
      <c r="N26" s="132" t="str">
        <f t="shared" si="0"/>
        <v/>
      </c>
      <c r="O26" s="101"/>
      <c r="P26" s="123"/>
      <c r="Q26" s="100"/>
      <c r="S26" s="31"/>
      <c r="T26" s="31"/>
      <c r="AN26" s="31"/>
      <c r="AO26" s="31"/>
      <c r="AP26" s="31"/>
      <c r="AQ26" s="31"/>
      <c r="AR26" s="31"/>
    </row>
    <row r="27" spans="2:44" ht="15" customHeight="1" x14ac:dyDescent="0.35">
      <c r="B27" s="39" t="s">
        <v>18</v>
      </c>
      <c r="C27" s="107">
        <f>JUL!E27</f>
        <v>0</v>
      </c>
      <c r="D27" s="49">
        <f t="shared" si="4"/>
        <v>0</v>
      </c>
      <c r="E27" s="259"/>
      <c r="F27" s="49">
        <f t="shared" si="5"/>
        <v>0</v>
      </c>
      <c r="G27" s="51">
        <f t="shared" si="6"/>
        <v>0</v>
      </c>
      <c r="H27" s="51">
        <f t="shared" si="7"/>
        <v>0</v>
      </c>
      <c r="J27" s="127"/>
      <c r="K27" s="128"/>
      <c r="L27" s="128"/>
      <c r="M27" s="129"/>
      <c r="N27" s="132" t="str">
        <f t="shared" si="0"/>
        <v/>
      </c>
      <c r="O27" s="101"/>
      <c r="P27" s="123"/>
      <c r="Q27" s="100"/>
      <c r="S27" s="31"/>
      <c r="T27" s="31"/>
      <c r="AN27" s="31"/>
      <c r="AO27" s="31"/>
      <c r="AP27" s="31"/>
      <c r="AQ27" s="31"/>
      <c r="AR27" s="31"/>
    </row>
    <row r="28" spans="2:44" ht="15" customHeight="1" x14ac:dyDescent="0.35">
      <c r="B28" s="39" t="s">
        <v>19</v>
      </c>
      <c r="C28" s="107">
        <f>JUL!E28</f>
        <v>0</v>
      </c>
      <c r="D28" s="49">
        <f t="shared" si="4"/>
        <v>0</v>
      </c>
      <c r="E28" s="259"/>
      <c r="F28" s="49">
        <f t="shared" si="5"/>
        <v>0</v>
      </c>
      <c r="G28" s="51">
        <f t="shared" si="6"/>
        <v>0</v>
      </c>
      <c r="H28" s="51">
        <f t="shared" si="7"/>
        <v>0</v>
      </c>
      <c r="J28" s="127"/>
      <c r="K28" s="128"/>
      <c r="L28" s="128"/>
      <c r="M28" s="129"/>
      <c r="N28" s="132" t="str">
        <f t="shared" si="0"/>
        <v/>
      </c>
      <c r="O28" s="101"/>
      <c r="P28" s="123"/>
      <c r="Q28" s="100"/>
      <c r="S28" s="31"/>
      <c r="T28" s="31"/>
      <c r="AN28" s="31"/>
      <c r="AO28" s="31"/>
      <c r="AP28" s="31"/>
      <c r="AQ28" s="31"/>
      <c r="AR28" s="31"/>
    </row>
    <row r="29" spans="2:44" ht="15" customHeight="1" x14ac:dyDescent="0.35">
      <c r="B29" s="42" t="s">
        <v>4</v>
      </c>
      <c r="C29" s="105">
        <f>SUM(C20:C28)</f>
        <v>0</v>
      </c>
      <c r="D29" s="105">
        <f>SUM(D20:D28)</f>
        <v>0</v>
      </c>
      <c r="E29" s="105">
        <f>SUM(E20:E28)</f>
        <v>0</v>
      </c>
      <c r="F29" s="105">
        <f>SUM(F20:F28)</f>
        <v>0</v>
      </c>
      <c r="G29" s="138">
        <f t="shared" si="6"/>
        <v>0</v>
      </c>
      <c r="H29" s="138">
        <f t="shared" si="7"/>
        <v>0</v>
      </c>
      <c r="J29" s="127"/>
      <c r="K29" s="128"/>
      <c r="L29" s="128"/>
      <c r="M29" s="129"/>
      <c r="N29" s="132" t="str">
        <f t="shared" si="0"/>
        <v/>
      </c>
      <c r="O29" s="101"/>
      <c r="P29" s="123"/>
      <c r="Q29" s="100"/>
      <c r="S29" s="31"/>
      <c r="T29" s="31"/>
      <c r="AN29" s="31"/>
      <c r="AO29" s="31"/>
      <c r="AP29" s="31"/>
      <c r="AQ29" s="31"/>
      <c r="AR29" s="31"/>
    </row>
    <row r="30" spans="2:44" ht="15" customHeight="1" x14ac:dyDescent="0.35">
      <c r="B30" s="248" t="s">
        <v>63</v>
      </c>
      <c r="C30" s="249">
        <f>'BUYING PLAN'!J2</f>
        <v>0</v>
      </c>
      <c r="D30" s="250"/>
      <c r="E30" s="249">
        <f>'BUYING PLAN'!K2</f>
        <v>0</v>
      </c>
      <c r="F30" s="109"/>
      <c r="J30" s="127"/>
      <c r="K30" s="128"/>
      <c r="L30" s="128"/>
      <c r="M30" s="129"/>
      <c r="N30" s="132" t="str">
        <f t="shared" si="0"/>
        <v/>
      </c>
      <c r="O30" s="101"/>
      <c r="P30" s="123"/>
      <c r="Q30" s="100"/>
      <c r="AN30" s="31"/>
      <c r="AO30" s="31"/>
      <c r="AP30" s="31"/>
      <c r="AQ30" s="31"/>
      <c r="AR30" s="31"/>
    </row>
    <row r="31" spans="2:44" ht="15" customHeight="1" x14ac:dyDescent="0.35">
      <c r="J31" s="127"/>
      <c r="K31" s="128"/>
      <c r="L31" s="128"/>
      <c r="M31" s="129"/>
      <c r="N31" s="132" t="str">
        <f t="shared" si="0"/>
        <v/>
      </c>
      <c r="O31" s="101"/>
      <c r="P31" s="123"/>
      <c r="Q31" s="100"/>
      <c r="AN31" s="31"/>
      <c r="AO31" s="31"/>
      <c r="AP31" s="31"/>
      <c r="AQ31" s="31"/>
      <c r="AR31" s="31"/>
    </row>
    <row r="32" spans="2:44" ht="15" customHeight="1" x14ac:dyDescent="0.35">
      <c r="C32" s="409" t="s">
        <v>69</v>
      </c>
      <c r="D32" s="411" t="s">
        <v>182</v>
      </c>
      <c r="E32" s="411" t="s">
        <v>181</v>
      </c>
      <c r="J32" s="127"/>
      <c r="K32" s="128"/>
      <c r="L32" s="128"/>
      <c r="M32" s="129"/>
      <c r="N32" s="132" t="str">
        <f t="shared" si="0"/>
        <v/>
      </c>
      <c r="O32" s="101"/>
      <c r="P32" s="123"/>
      <c r="Q32" s="100"/>
      <c r="AN32" s="31"/>
      <c r="AO32" s="31"/>
      <c r="AP32" s="31"/>
      <c r="AQ32" s="31"/>
      <c r="AR32" s="31"/>
    </row>
    <row r="33" spans="1:44" ht="15" customHeight="1" x14ac:dyDescent="0.45">
      <c r="B33" s="299" t="s">
        <v>180</v>
      </c>
      <c r="C33" s="410"/>
      <c r="D33" s="412"/>
      <c r="E33" s="412"/>
      <c r="J33" s="127"/>
      <c r="K33" s="128"/>
      <c r="L33" s="128"/>
      <c r="M33" s="129"/>
      <c r="N33" s="132" t="str">
        <f t="shared" si="0"/>
        <v/>
      </c>
      <c r="O33" s="101"/>
      <c r="P33" s="123"/>
      <c r="Q33" s="100"/>
      <c r="AN33" s="31"/>
      <c r="AO33" s="31"/>
      <c r="AP33" s="31"/>
      <c r="AQ33" s="31"/>
      <c r="AR33" s="31"/>
    </row>
    <row r="34" spans="1:44" ht="15" customHeight="1" x14ac:dyDescent="0.35">
      <c r="B34" s="39" t="s">
        <v>11</v>
      </c>
      <c r="C34" s="253">
        <f>HLOOKUP($B$2,'BUYING PLAN'!$D$23:$O$32,ROW()-32,0)</f>
        <v>0</v>
      </c>
      <c r="D34" s="253">
        <f t="shared" ref="D34:D42" si="8">D20+SUMIF(P:P,B34,Q:Q)</f>
        <v>0</v>
      </c>
      <c r="E34" s="298">
        <f>C34-D34</f>
        <v>0</v>
      </c>
      <c r="J34" s="127"/>
      <c r="K34" s="128"/>
      <c r="L34" s="128"/>
      <c r="M34" s="129"/>
      <c r="N34" s="132" t="str">
        <f t="shared" si="0"/>
        <v/>
      </c>
      <c r="O34" s="101"/>
      <c r="P34" s="123"/>
      <c r="Q34" s="100"/>
      <c r="AN34" s="31"/>
      <c r="AO34" s="31"/>
      <c r="AP34" s="31"/>
      <c r="AQ34" s="31"/>
      <c r="AR34" s="31"/>
    </row>
    <row r="35" spans="1:44" ht="15" customHeight="1" x14ac:dyDescent="0.35">
      <c r="B35" s="39" t="s">
        <v>12</v>
      </c>
      <c r="C35" s="253">
        <f>HLOOKUP($B$2,'BUYING PLAN'!$D$23:$O$32,ROW()-32,0)</f>
        <v>0</v>
      </c>
      <c r="D35" s="253">
        <f t="shared" si="8"/>
        <v>0</v>
      </c>
      <c r="E35" s="298">
        <f t="shared" ref="E35:E42" si="9">C35-D35</f>
        <v>0</v>
      </c>
      <c r="J35" s="127"/>
      <c r="K35" s="128"/>
      <c r="L35" s="128"/>
      <c r="M35" s="129"/>
      <c r="N35" s="132" t="str">
        <f t="shared" si="0"/>
        <v/>
      </c>
      <c r="O35" s="101"/>
      <c r="P35" s="123"/>
      <c r="Q35" s="100"/>
      <c r="AN35" s="31"/>
      <c r="AO35" s="31"/>
      <c r="AP35" s="31"/>
      <c r="AQ35" s="31"/>
      <c r="AR35" s="31"/>
    </row>
    <row r="36" spans="1:44" ht="15" customHeight="1" x14ac:dyDescent="0.35">
      <c r="B36" s="39" t="s">
        <v>13</v>
      </c>
      <c r="C36" s="253">
        <f>HLOOKUP($B$2,'BUYING PLAN'!$D$23:$O$32,ROW()-32,0)</f>
        <v>0</v>
      </c>
      <c r="D36" s="253">
        <f t="shared" si="8"/>
        <v>0</v>
      </c>
      <c r="E36" s="298">
        <f t="shared" si="9"/>
        <v>0</v>
      </c>
      <c r="J36" s="127"/>
      <c r="K36" s="128"/>
      <c r="L36" s="128"/>
      <c r="M36" s="129"/>
      <c r="N36" s="132"/>
      <c r="O36" s="101"/>
      <c r="P36" s="123"/>
      <c r="Q36" s="100"/>
      <c r="AN36" s="31"/>
      <c r="AO36" s="31"/>
      <c r="AP36" s="31"/>
      <c r="AQ36" s="31"/>
      <c r="AR36" s="31"/>
    </row>
    <row r="37" spans="1:44" ht="15" customHeight="1" x14ac:dyDescent="0.35">
      <c r="B37" s="39" t="s">
        <v>14</v>
      </c>
      <c r="C37" s="253">
        <f>HLOOKUP($B$2,'BUYING PLAN'!$D$23:$O$32,ROW()-32,0)</f>
        <v>0</v>
      </c>
      <c r="D37" s="253">
        <f t="shared" si="8"/>
        <v>0</v>
      </c>
      <c r="E37" s="298">
        <f t="shared" si="9"/>
        <v>0</v>
      </c>
      <c r="J37" s="127"/>
      <c r="K37" s="128"/>
      <c r="L37" s="128"/>
      <c r="M37" s="129"/>
      <c r="N37" s="132" t="str">
        <f t="shared" ref="N37:N100" si="10">IF(ISBLANK(O37)=TRUE,"","10-9005")</f>
        <v/>
      </c>
      <c r="O37" s="101"/>
      <c r="P37" s="123"/>
      <c r="Q37" s="100"/>
      <c r="AN37" s="31"/>
      <c r="AO37" s="31"/>
      <c r="AP37" s="31"/>
      <c r="AQ37" s="31"/>
      <c r="AR37" s="31"/>
    </row>
    <row r="38" spans="1:44" ht="15" customHeight="1" x14ac:dyDescent="0.35">
      <c r="B38" s="39" t="s">
        <v>15</v>
      </c>
      <c r="C38" s="253">
        <f>HLOOKUP($B$2,'BUYING PLAN'!$D$23:$O$32,ROW()-32,0)</f>
        <v>0</v>
      </c>
      <c r="D38" s="253">
        <f t="shared" si="8"/>
        <v>0</v>
      </c>
      <c r="E38" s="298">
        <f t="shared" si="9"/>
        <v>0</v>
      </c>
      <c r="J38" s="127"/>
      <c r="K38" s="128"/>
      <c r="L38" s="128"/>
      <c r="M38" s="129"/>
      <c r="N38" s="132" t="str">
        <f t="shared" si="10"/>
        <v/>
      </c>
      <c r="O38" s="101"/>
      <c r="P38" s="123"/>
      <c r="Q38" s="100"/>
      <c r="AN38" s="31"/>
      <c r="AO38" s="31"/>
      <c r="AP38" s="31"/>
      <c r="AQ38" s="31"/>
      <c r="AR38" s="31"/>
    </row>
    <row r="39" spans="1:44" ht="15" customHeight="1" x14ac:dyDescent="0.35">
      <c r="B39" s="39" t="s">
        <v>16</v>
      </c>
      <c r="C39" s="253">
        <f>HLOOKUP($B$2,'BUYING PLAN'!$D$23:$O$32,ROW()-32,0)</f>
        <v>0</v>
      </c>
      <c r="D39" s="253">
        <f t="shared" si="8"/>
        <v>0</v>
      </c>
      <c r="E39" s="298">
        <f t="shared" si="9"/>
        <v>0</v>
      </c>
      <c r="J39" s="127"/>
      <c r="K39" s="128"/>
      <c r="L39" s="128"/>
      <c r="M39" s="129"/>
      <c r="N39" s="132" t="str">
        <f t="shared" si="10"/>
        <v/>
      </c>
      <c r="O39" s="101"/>
      <c r="P39" s="123"/>
      <c r="Q39" s="100"/>
      <c r="AN39" s="31"/>
      <c r="AO39" s="31"/>
      <c r="AP39" s="31"/>
      <c r="AQ39" s="31"/>
      <c r="AR39" s="31"/>
    </row>
    <row r="40" spans="1:44" ht="15" customHeight="1" x14ac:dyDescent="0.35">
      <c r="B40" s="39" t="s">
        <v>17</v>
      </c>
      <c r="C40" s="253">
        <f>HLOOKUP($B$2,'BUYING PLAN'!$D$23:$O$32,ROW()-32,0)</f>
        <v>0</v>
      </c>
      <c r="D40" s="253">
        <f t="shared" si="8"/>
        <v>0</v>
      </c>
      <c r="E40" s="298">
        <f t="shared" si="9"/>
        <v>0</v>
      </c>
      <c r="J40" s="127"/>
      <c r="K40" s="128"/>
      <c r="L40" s="128"/>
      <c r="M40" s="129"/>
      <c r="N40" s="132" t="str">
        <f t="shared" si="10"/>
        <v/>
      </c>
      <c r="O40" s="101"/>
      <c r="P40" s="123"/>
      <c r="Q40" s="100"/>
      <c r="AN40" s="31"/>
      <c r="AO40" s="31"/>
      <c r="AP40" s="31"/>
      <c r="AQ40" s="31"/>
      <c r="AR40" s="31"/>
    </row>
    <row r="41" spans="1:44" ht="15" customHeight="1" x14ac:dyDescent="0.35">
      <c r="A41" s="32"/>
      <c r="B41" s="39" t="s">
        <v>18</v>
      </c>
      <c r="C41" s="253">
        <f>HLOOKUP($B$2,'BUYING PLAN'!$D$23:$O$32,ROW()-32,0)</f>
        <v>0</v>
      </c>
      <c r="D41" s="253">
        <f t="shared" si="8"/>
        <v>0</v>
      </c>
      <c r="E41" s="298">
        <f t="shared" si="9"/>
        <v>0</v>
      </c>
      <c r="F41" s="110"/>
      <c r="G41" s="110"/>
      <c r="H41" s="110"/>
      <c r="I41" s="32"/>
      <c r="J41" s="127"/>
      <c r="K41" s="128"/>
      <c r="L41" s="128"/>
      <c r="M41" s="129"/>
      <c r="N41" s="132" t="str">
        <f t="shared" si="10"/>
        <v/>
      </c>
      <c r="O41" s="101"/>
      <c r="P41" s="123"/>
      <c r="Q41" s="100"/>
      <c r="AN41" s="31"/>
      <c r="AO41" s="31"/>
      <c r="AP41" s="31"/>
      <c r="AQ41" s="31"/>
      <c r="AR41" s="31"/>
    </row>
    <row r="42" spans="1:44" ht="15" customHeight="1" x14ac:dyDescent="0.35">
      <c r="A42" s="32"/>
      <c r="B42" s="39" t="s">
        <v>19</v>
      </c>
      <c r="C42" s="253">
        <f>HLOOKUP($B$2,'BUYING PLAN'!$D$23:$O$32,ROW()-32,0)</f>
        <v>0</v>
      </c>
      <c r="D42" s="253">
        <f t="shared" si="8"/>
        <v>0</v>
      </c>
      <c r="E42" s="298">
        <f t="shared" si="9"/>
        <v>0</v>
      </c>
      <c r="F42" s="33"/>
      <c r="G42" s="33"/>
      <c r="H42" s="33"/>
      <c r="I42" s="32"/>
      <c r="J42" s="127"/>
      <c r="K42" s="128"/>
      <c r="L42" s="128"/>
      <c r="M42" s="129"/>
      <c r="N42" s="132" t="str">
        <f t="shared" si="10"/>
        <v/>
      </c>
      <c r="O42" s="101"/>
      <c r="P42" s="123"/>
      <c r="Q42" s="100"/>
      <c r="AN42" s="31"/>
      <c r="AO42" s="31"/>
      <c r="AP42" s="31"/>
      <c r="AQ42" s="31"/>
      <c r="AR42" s="31"/>
    </row>
    <row r="43" spans="1:44" ht="15" customHeight="1" x14ac:dyDescent="0.35">
      <c r="A43" s="32"/>
      <c r="B43" s="42" t="s">
        <v>4</v>
      </c>
      <c r="C43" s="105">
        <f>SUM(C34:C42)</f>
        <v>0</v>
      </c>
      <c r="D43" s="105">
        <f>SUM(D34:D42)</f>
        <v>0</v>
      </c>
      <c r="E43" s="105">
        <f>SUM(E34:E42)</f>
        <v>0</v>
      </c>
      <c r="F43" s="32"/>
      <c r="G43" s="32"/>
      <c r="H43" s="32"/>
      <c r="I43" s="32"/>
      <c r="J43" s="127"/>
      <c r="K43" s="128"/>
      <c r="L43" s="128"/>
      <c r="M43" s="129"/>
      <c r="N43" s="132" t="str">
        <f t="shared" si="10"/>
        <v/>
      </c>
      <c r="O43" s="101"/>
      <c r="P43" s="123"/>
      <c r="Q43" s="100"/>
      <c r="AN43" s="31"/>
      <c r="AO43" s="31"/>
      <c r="AP43" s="31"/>
      <c r="AQ43" s="31"/>
      <c r="AR43" s="31"/>
    </row>
    <row r="44" spans="1:44" ht="15" customHeight="1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127"/>
      <c r="K44" s="128"/>
      <c r="L44" s="128"/>
      <c r="M44" s="129"/>
      <c r="N44" s="132" t="str">
        <f t="shared" si="10"/>
        <v/>
      </c>
      <c r="O44" s="101"/>
      <c r="P44" s="123"/>
      <c r="Q44" s="100"/>
      <c r="AN44" s="31"/>
      <c r="AO44" s="31"/>
      <c r="AP44" s="31"/>
      <c r="AQ44" s="31"/>
      <c r="AR44" s="31"/>
    </row>
    <row r="45" spans="1:44" ht="15" customHeight="1" x14ac:dyDescent="0.45">
      <c r="A45" s="32"/>
      <c r="B45" s="300" t="str">
        <f>B$1&amp;" KPI"</f>
        <v>AUGUST KPI</v>
      </c>
      <c r="C45" s="38" t="s">
        <v>23</v>
      </c>
      <c r="D45" s="38" t="s">
        <v>24</v>
      </c>
      <c r="E45" s="43" t="s">
        <v>1</v>
      </c>
      <c r="F45" s="32"/>
      <c r="G45" s="32"/>
      <c r="H45" s="32"/>
      <c r="I45" s="32"/>
      <c r="J45" s="127"/>
      <c r="K45" s="128"/>
      <c r="L45" s="128"/>
      <c r="M45" s="129"/>
      <c r="N45" s="132" t="str">
        <f t="shared" si="10"/>
        <v/>
      </c>
      <c r="O45" s="101"/>
      <c r="P45" s="123"/>
      <c r="Q45" s="100"/>
      <c r="AN45" s="31"/>
      <c r="AO45" s="31"/>
      <c r="AP45" s="31"/>
      <c r="AQ45" s="31"/>
      <c r="AR45" s="31"/>
    </row>
    <row r="46" spans="1:44" ht="15" customHeight="1" x14ac:dyDescent="0.35">
      <c r="A46" s="32"/>
      <c r="B46" s="45" t="str">
        <f>BUDGET!B7:C7</f>
        <v>Golf Rounds</v>
      </c>
      <c r="C46" s="46"/>
      <c r="D46" s="55">
        <f>BUDGET!K7</f>
        <v>0</v>
      </c>
      <c r="E46" s="182">
        <f t="shared" ref="E46:E53" si="11">C46-D46</f>
        <v>0</v>
      </c>
      <c r="F46" s="32"/>
      <c r="G46" s="32"/>
      <c r="H46" s="32"/>
      <c r="I46" s="32"/>
      <c r="J46" s="127"/>
      <c r="K46" s="128"/>
      <c r="L46" s="128"/>
      <c r="M46" s="129"/>
      <c r="N46" s="132" t="str">
        <f t="shared" si="10"/>
        <v/>
      </c>
      <c r="O46" s="101"/>
      <c r="P46" s="123"/>
      <c r="Q46" s="100"/>
      <c r="AN46" s="31"/>
      <c r="AO46" s="31"/>
      <c r="AP46" s="31"/>
      <c r="AQ46" s="31"/>
      <c r="AR46" s="31"/>
    </row>
    <row r="47" spans="1:44" ht="15" customHeight="1" x14ac:dyDescent="0.35">
      <c r="A47" s="32"/>
      <c r="B47" s="45" t="str">
        <f>BUDGET!B8:C8</f>
        <v>Merchandise Yield</v>
      </c>
      <c r="C47" s="47">
        <f>IF(C46=0,0,C48/C46)</f>
        <v>0</v>
      </c>
      <c r="D47" s="56">
        <f>BUDGET!K8</f>
        <v>0</v>
      </c>
      <c r="E47" s="184">
        <f t="shared" si="11"/>
        <v>0</v>
      </c>
      <c r="F47" s="32"/>
      <c r="G47" s="32"/>
      <c r="H47" s="32"/>
      <c r="I47" s="32"/>
      <c r="J47" s="127"/>
      <c r="K47" s="128"/>
      <c r="L47" s="128"/>
      <c r="M47" s="129"/>
      <c r="N47" s="132" t="str">
        <f t="shared" si="10"/>
        <v/>
      </c>
      <c r="O47" s="101"/>
      <c r="P47" s="123"/>
      <c r="Q47" s="100"/>
      <c r="AN47" s="31"/>
      <c r="AO47" s="31"/>
      <c r="AP47" s="31"/>
      <c r="AQ47" s="31"/>
      <c r="AR47" s="31"/>
    </row>
    <row r="48" spans="1:44" s="32" customFormat="1" ht="15" customHeight="1" x14ac:dyDescent="0.35">
      <c r="B48" s="45" t="s">
        <v>41</v>
      </c>
      <c r="C48" s="49">
        <f>C17</f>
        <v>0</v>
      </c>
      <c r="D48" s="58">
        <f>D17</f>
        <v>0</v>
      </c>
      <c r="E48" s="182">
        <f t="shared" si="11"/>
        <v>0</v>
      </c>
      <c r="J48" s="127"/>
      <c r="K48" s="128"/>
      <c r="L48" s="128"/>
      <c r="M48" s="129"/>
      <c r="N48" s="132" t="str">
        <f t="shared" si="10"/>
        <v/>
      </c>
      <c r="O48" s="101"/>
      <c r="P48" s="123"/>
      <c r="Q48" s="100"/>
    </row>
    <row r="49" spans="1:44" s="32" customFormat="1" ht="15" customHeight="1" x14ac:dyDescent="0.35">
      <c r="B49" s="45" t="s">
        <v>117</v>
      </c>
      <c r="C49" s="49">
        <f>F29</f>
        <v>0</v>
      </c>
      <c r="D49" s="58">
        <f>D50*D48</f>
        <v>0</v>
      </c>
      <c r="E49" s="182">
        <f>C49-D49</f>
        <v>0</v>
      </c>
      <c r="J49" s="127"/>
      <c r="K49" s="128"/>
      <c r="L49" s="128"/>
      <c r="M49" s="129"/>
      <c r="N49" s="132" t="str">
        <f t="shared" si="10"/>
        <v/>
      </c>
      <c r="O49" s="101"/>
      <c r="P49" s="123"/>
      <c r="Q49" s="100"/>
    </row>
    <row r="50" spans="1:44" s="32" customFormat="1" ht="15" customHeight="1" x14ac:dyDescent="0.35">
      <c r="B50" s="45" t="str">
        <f>BUDGET!B10:C10</f>
        <v>Cost of Sales %</v>
      </c>
      <c r="C50" s="48">
        <f>G29</f>
        <v>0</v>
      </c>
      <c r="D50" s="57">
        <f>BUDGET!K10</f>
        <v>0</v>
      </c>
      <c r="E50" s="51">
        <f t="shared" si="11"/>
        <v>0</v>
      </c>
      <c r="J50" s="127"/>
      <c r="K50" s="128"/>
      <c r="L50" s="128"/>
      <c r="M50" s="129"/>
      <c r="N50" s="132" t="str">
        <f t="shared" si="10"/>
        <v/>
      </c>
      <c r="O50" s="101"/>
      <c r="P50" s="123"/>
      <c r="Q50" s="100"/>
    </row>
    <row r="51" spans="1:44" s="32" customFormat="1" ht="15" customHeight="1" x14ac:dyDescent="0.35">
      <c r="B51" s="45" t="str">
        <f>BUDGET!B12:C12</f>
        <v>GROSS MARGIN</v>
      </c>
      <c r="C51" s="49">
        <f>C47*C46*(1-C50)</f>
        <v>0</v>
      </c>
      <c r="D51" s="58">
        <f>BUDGET!K12</f>
        <v>0</v>
      </c>
      <c r="E51" s="182">
        <f t="shared" si="11"/>
        <v>0</v>
      </c>
      <c r="J51" s="127"/>
      <c r="K51" s="128"/>
      <c r="L51" s="128"/>
      <c r="M51" s="129"/>
      <c r="N51" s="132" t="str">
        <f t="shared" si="10"/>
        <v/>
      </c>
      <c r="O51" s="101"/>
      <c r="P51" s="123"/>
      <c r="Q51" s="100"/>
    </row>
    <row r="52" spans="1:44" s="32" customFormat="1" ht="15" customHeight="1" x14ac:dyDescent="0.35">
      <c r="B52" s="45" t="str">
        <f>BUDGET!B13:C13</f>
        <v>Inventory Turns</v>
      </c>
      <c r="C52" s="221">
        <f>IF(F29=0,0,F29/AVERAGE(C29,E29))</f>
        <v>0</v>
      </c>
      <c r="D52" s="59">
        <f>BUDGET!K13</f>
        <v>0</v>
      </c>
      <c r="E52" s="184">
        <f t="shared" si="11"/>
        <v>0</v>
      </c>
      <c r="J52" s="127"/>
      <c r="K52" s="128"/>
      <c r="L52" s="128"/>
      <c r="M52" s="129"/>
      <c r="N52" s="132" t="str">
        <f t="shared" si="10"/>
        <v/>
      </c>
      <c r="O52" s="101"/>
      <c r="P52" s="123"/>
      <c r="Q52" s="100"/>
    </row>
    <row r="53" spans="1:44" s="32" customFormat="1" ht="15" customHeight="1" x14ac:dyDescent="0.35">
      <c r="B53" s="45" t="str">
        <f>BUDGET!B14:C14</f>
        <v>GMROI</v>
      </c>
      <c r="C53" s="222">
        <f>IF(C50=0,0,C52*(1-C50)/C50)</f>
        <v>0</v>
      </c>
      <c r="D53" s="57" t="e">
        <f>BUDGET!K14</f>
        <v>#DIV/0!</v>
      </c>
      <c r="E53" s="51" t="e">
        <f t="shared" si="11"/>
        <v>#DIV/0!</v>
      </c>
      <c r="J53" s="127"/>
      <c r="K53" s="128"/>
      <c r="L53" s="128"/>
      <c r="M53" s="129"/>
      <c r="N53" s="132" t="str">
        <f t="shared" si="10"/>
        <v/>
      </c>
      <c r="O53" s="101"/>
      <c r="P53" s="123"/>
      <c r="Q53" s="100"/>
    </row>
    <row r="54" spans="1:44" s="32" customFormat="1" ht="15" customHeight="1" x14ac:dyDescent="0.35">
      <c r="F54" s="33"/>
      <c r="G54" s="33"/>
      <c r="H54" s="33"/>
      <c r="J54" s="127"/>
      <c r="K54" s="128"/>
      <c r="L54" s="128"/>
      <c r="M54" s="129"/>
      <c r="N54" s="132" t="str">
        <f t="shared" si="10"/>
        <v/>
      </c>
      <c r="O54" s="101"/>
      <c r="P54" s="123"/>
      <c r="Q54" s="100"/>
    </row>
    <row r="55" spans="1:44" s="32" customFormat="1" ht="15" customHeight="1" x14ac:dyDescent="0.35">
      <c r="F55" s="33"/>
      <c r="G55" s="33"/>
      <c r="H55" s="33"/>
      <c r="J55" s="127"/>
      <c r="K55" s="128"/>
      <c r="L55" s="128"/>
      <c r="M55" s="129"/>
      <c r="N55" s="132" t="str">
        <f t="shared" si="10"/>
        <v/>
      </c>
      <c r="O55" s="101"/>
      <c r="P55" s="123"/>
      <c r="Q55" s="100"/>
    </row>
    <row r="56" spans="1:44" s="32" customFormat="1" ht="15" customHeight="1" x14ac:dyDescent="0.35">
      <c r="F56" s="33"/>
      <c r="G56" s="33"/>
      <c r="H56" s="33"/>
      <c r="J56" s="127"/>
      <c r="K56" s="128"/>
      <c r="L56" s="128"/>
      <c r="M56" s="129"/>
      <c r="N56" s="132" t="str">
        <f t="shared" si="10"/>
        <v/>
      </c>
      <c r="O56" s="101"/>
      <c r="P56" s="123"/>
      <c r="Q56" s="100"/>
    </row>
    <row r="57" spans="1:44" s="32" customFormat="1" ht="15" customHeight="1" x14ac:dyDescent="0.35">
      <c r="F57" s="33"/>
      <c r="G57" s="33"/>
      <c r="H57" s="33"/>
      <c r="J57" s="127"/>
      <c r="K57" s="128"/>
      <c r="L57" s="128"/>
      <c r="M57" s="129"/>
      <c r="N57" s="132" t="str">
        <f t="shared" si="10"/>
        <v/>
      </c>
      <c r="O57" s="101"/>
      <c r="P57" s="123"/>
      <c r="Q57" s="100"/>
    </row>
    <row r="58" spans="1:44" s="32" customFormat="1" ht="15" customHeight="1" x14ac:dyDescent="0.35">
      <c r="F58" s="33"/>
      <c r="G58" s="33"/>
      <c r="H58" s="33"/>
      <c r="J58" s="127"/>
      <c r="K58" s="128"/>
      <c r="L58" s="128"/>
      <c r="M58" s="129"/>
      <c r="N58" s="132" t="str">
        <f t="shared" si="10"/>
        <v/>
      </c>
      <c r="O58" s="101"/>
      <c r="P58" s="123"/>
      <c r="Q58" s="100"/>
    </row>
    <row r="59" spans="1:44" s="32" customFormat="1" ht="15" customHeight="1" x14ac:dyDescent="0.35">
      <c r="F59" s="33"/>
      <c r="G59" s="33"/>
      <c r="H59" s="33"/>
      <c r="J59" s="127"/>
      <c r="K59" s="128"/>
      <c r="L59" s="128"/>
      <c r="M59" s="129"/>
      <c r="N59" s="132" t="str">
        <f t="shared" si="10"/>
        <v/>
      </c>
      <c r="O59" s="101"/>
      <c r="P59" s="123"/>
      <c r="Q59" s="100"/>
    </row>
    <row r="60" spans="1:44" s="32" customFormat="1" ht="15" customHeight="1" x14ac:dyDescent="0.35">
      <c r="C60" s="33"/>
      <c r="D60" s="33"/>
      <c r="E60" s="33"/>
      <c r="F60" s="33"/>
      <c r="G60" s="33"/>
      <c r="H60" s="33"/>
      <c r="J60" s="127"/>
      <c r="K60" s="128"/>
      <c r="L60" s="128"/>
      <c r="M60" s="129"/>
      <c r="N60" s="132" t="str">
        <f t="shared" si="10"/>
        <v/>
      </c>
      <c r="O60" s="101"/>
      <c r="P60" s="123"/>
      <c r="Q60" s="100"/>
    </row>
    <row r="61" spans="1:44" s="32" customFormat="1" ht="15" customHeight="1" x14ac:dyDescent="0.35">
      <c r="C61" s="33"/>
      <c r="D61" s="33"/>
      <c r="E61" s="33"/>
      <c r="F61" s="33"/>
      <c r="G61" s="33"/>
      <c r="H61" s="33"/>
      <c r="J61" s="127"/>
      <c r="K61" s="128"/>
      <c r="L61" s="128"/>
      <c r="M61" s="129"/>
      <c r="N61" s="132" t="str">
        <f t="shared" si="10"/>
        <v/>
      </c>
      <c r="O61" s="101"/>
      <c r="P61" s="123"/>
      <c r="Q61" s="100"/>
    </row>
    <row r="62" spans="1:44" s="32" customFormat="1" ht="15" customHeight="1" x14ac:dyDescent="0.35">
      <c r="C62" s="33"/>
      <c r="D62" s="33"/>
      <c r="E62" s="33"/>
      <c r="F62" s="33"/>
      <c r="G62" s="33"/>
      <c r="H62" s="33"/>
      <c r="J62" s="127"/>
      <c r="K62" s="128"/>
      <c r="L62" s="128"/>
      <c r="M62" s="129"/>
      <c r="N62" s="132" t="str">
        <f t="shared" si="10"/>
        <v/>
      </c>
      <c r="O62" s="101"/>
      <c r="P62" s="123"/>
      <c r="Q62" s="100"/>
    </row>
    <row r="63" spans="1:44" ht="15" customHeight="1" x14ac:dyDescent="0.35">
      <c r="A63" s="32"/>
      <c r="B63" s="32"/>
      <c r="C63" s="33"/>
      <c r="D63" s="33"/>
      <c r="E63" s="33"/>
      <c r="F63" s="33"/>
      <c r="G63" s="33"/>
      <c r="H63" s="33"/>
      <c r="I63" s="32"/>
      <c r="J63" s="127"/>
      <c r="K63" s="128"/>
      <c r="L63" s="128"/>
      <c r="M63" s="129"/>
      <c r="N63" s="132" t="str">
        <f t="shared" si="10"/>
        <v/>
      </c>
      <c r="O63" s="101"/>
      <c r="P63" s="123"/>
      <c r="Q63" s="100"/>
      <c r="AN63" s="31"/>
      <c r="AO63" s="31"/>
      <c r="AP63" s="31"/>
      <c r="AQ63" s="31"/>
      <c r="AR63" s="31"/>
    </row>
    <row r="64" spans="1:44" s="32" customFormat="1" ht="15" customHeight="1" x14ac:dyDescent="0.35">
      <c r="C64" s="33"/>
      <c r="D64" s="33"/>
      <c r="E64" s="33"/>
      <c r="F64" s="33"/>
      <c r="G64" s="33"/>
      <c r="H64" s="33"/>
      <c r="J64" s="127"/>
      <c r="K64" s="128"/>
      <c r="L64" s="128"/>
      <c r="M64" s="129"/>
      <c r="N64" s="132" t="str">
        <f t="shared" si="10"/>
        <v/>
      </c>
      <c r="O64" s="101"/>
      <c r="P64" s="123"/>
      <c r="Q64" s="100"/>
    </row>
    <row r="65" spans="3:17" s="32" customFormat="1" ht="15" customHeight="1" x14ac:dyDescent="0.35">
      <c r="C65" s="33"/>
      <c r="D65" s="33"/>
      <c r="E65" s="33"/>
      <c r="F65" s="33"/>
      <c r="G65" s="33"/>
      <c r="H65" s="33"/>
      <c r="J65" s="127"/>
      <c r="K65" s="128"/>
      <c r="L65" s="128"/>
      <c r="M65" s="129"/>
      <c r="N65" s="132" t="str">
        <f t="shared" si="10"/>
        <v/>
      </c>
      <c r="O65" s="101"/>
      <c r="P65" s="123"/>
      <c r="Q65" s="100"/>
    </row>
    <row r="66" spans="3:17" s="32" customFormat="1" ht="15" customHeight="1" x14ac:dyDescent="0.35">
      <c r="C66" s="33"/>
      <c r="D66" s="33"/>
      <c r="E66" s="33"/>
      <c r="F66" s="33"/>
      <c r="G66" s="33"/>
      <c r="H66" s="33"/>
      <c r="J66" s="127"/>
      <c r="K66" s="128"/>
      <c r="L66" s="128"/>
      <c r="M66" s="129"/>
      <c r="N66" s="132" t="str">
        <f t="shared" si="10"/>
        <v/>
      </c>
      <c r="O66" s="101"/>
      <c r="P66" s="123"/>
      <c r="Q66" s="100"/>
    </row>
    <row r="67" spans="3:17" s="32" customFormat="1" ht="15" customHeight="1" x14ac:dyDescent="0.35">
      <c r="C67" s="33"/>
      <c r="D67" s="33"/>
      <c r="E67" s="33"/>
      <c r="F67" s="33"/>
      <c r="G67" s="33"/>
      <c r="H67" s="33"/>
      <c r="J67" s="127"/>
      <c r="K67" s="128"/>
      <c r="L67" s="128"/>
      <c r="M67" s="129"/>
      <c r="N67" s="132" t="str">
        <f t="shared" si="10"/>
        <v/>
      </c>
      <c r="O67" s="101"/>
      <c r="P67" s="123"/>
      <c r="Q67" s="100"/>
    </row>
    <row r="68" spans="3:17" s="32" customFormat="1" ht="15" customHeight="1" x14ac:dyDescent="0.35">
      <c r="C68" s="33"/>
      <c r="D68" s="33"/>
      <c r="E68" s="33"/>
      <c r="F68" s="33"/>
      <c r="G68" s="33"/>
      <c r="H68" s="33"/>
      <c r="J68" s="127"/>
      <c r="K68" s="128"/>
      <c r="L68" s="128"/>
      <c r="M68" s="129"/>
      <c r="N68" s="132" t="str">
        <f t="shared" si="10"/>
        <v/>
      </c>
      <c r="O68" s="101"/>
      <c r="P68" s="123"/>
      <c r="Q68" s="100"/>
    </row>
    <row r="69" spans="3:17" s="32" customFormat="1" ht="15" customHeight="1" x14ac:dyDescent="0.35">
      <c r="C69" s="33"/>
      <c r="D69" s="33"/>
      <c r="E69" s="33"/>
      <c r="F69" s="33"/>
      <c r="G69" s="33"/>
      <c r="H69" s="33"/>
      <c r="J69" s="127"/>
      <c r="K69" s="128"/>
      <c r="L69" s="128"/>
      <c r="M69" s="129"/>
      <c r="N69" s="132" t="str">
        <f t="shared" si="10"/>
        <v/>
      </c>
      <c r="O69" s="101"/>
      <c r="P69" s="123"/>
      <c r="Q69" s="100"/>
    </row>
    <row r="70" spans="3:17" s="32" customFormat="1" ht="15" customHeight="1" x14ac:dyDescent="0.35">
      <c r="C70" s="33"/>
      <c r="D70" s="33"/>
      <c r="E70" s="33"/>
      <c r="F70" s="33"/>
      <c r="G70" s="33"/>
      <c r="H70" s="33"/>
      <c r="J70" s="127"/>
      <c r="K70" s="128"/>
      <c r="L70" s="128"/>
      <c r="M70" s="129"/>
      <c r="N70" s="132" t="str">
        <f t="shared" si="10"/>
        <v/>
      </c>
      <c r="O70" s="101"/>
      <c r="P70" s="123"/>
      <c r="Q70" s="100"/>
    </row>
    <row r="71" spans="3:17" s="32" customFormat="1" ht="15" customHeight="1" x14ac:dyDescent="0.35">
      <c r="C71" s="33"/>
      <c r="D71" s="33"/>
      <c r="E71" s="33"/>
      <c r="F71" s="33"/>
      <c r="G71" s="33"/>
      <c r="H71" s="33"/>
      <c r="J71" s="127"/>
      <c r="K71" s="128"/>
      <c r="L71" s="128"/>
      <c r="M71" s="129"/>
      <c r="N71" s="132" t="str">
        <f t="shared" si="10"/>
        <v/>
      </c>
      <c r="O71" s="101"/>
      <c r="P71" s="123"/>
      <c r="Q71" s="100"/>
    </row>
    <row r="72" spans="3:17" s="32" customFormat="1" ht="15" customHeight="1" x14ac:dyDescent="0.35">
      <c r="C72" s="33"/>
      <c r="D72" s="33"/>
      <c r="E72" s="33"/>
      <c r="F72" s="33"/>
      <c r="G72" s="33"/>
      <c r="H72" s="33"/>
      <c r="J72" s="127"/>
      <c r="K72" s="128"/>
      <c r="L72" s="128"/>
      <c r="M72" s="129"/>
      <c r="N72" s="132" t="str">
        <f t="shared" si="10"/>
        <v/>
      </c>
      <c r="O72" s="101"/>
      <c r="P72" s="123"/>
      <c r="Q72" s="100"/>
    </row>
    <row r="73" spans="3:17" s="32" customFormat="1" ht="15" customHeight="1" x14ac:dyDescent="0.35">
      <c r="C73" s="33"/>
      <c r="D73" s="33"/>
      <c r="E73" s="33"/>
      <c r="F73" s="33"/>
      <c r="G73" s="33"/>
      <c r="H73" s="33"/>
      <c r="J73" s="127"/>
      <c r="K73" s="128"/>
      <c r="L73" s="128"/>
      <c r="M73" s="129"/>
      <c r="N73" s="132" t="str">
        <f t="shared" si="10"/>
        <v/>
      </c>
      <c r="O73" s="101"/>
      <c r="P73" s="123"/>
      <c r="Q73" s="100"/>
    </row>
    <row r="74" spans="3:17" s="32" customFormat="1" ht="15" customHeight="1" x14ac:dyDescent="0.35">
      <c r="C74" s="33"/>
      <c r="D74" s="33"/>
      <c r="E74" s="33"/>
      <c r="F74" s="33"/>
      <c r="G74" s="33"/>
      <c r="H74" s="33"/>
      <c r="J74" s="127"/>
      <c r="K74" s="128"/>
      <c r="L74" s="128"/>
      <c r="M74" s="129"/>
      <c r="N74" s="132" t="str">
        <f t="shared" si="10"/>
        <v/>
      </c>
      <c r="O74" s="101"/>
      <c r="P74" s="123"/>
      <c r="Q74" s="100"/>
    </row>
    <row r="75" spans="3:17" s="32" customFormat="1" ht="15" customHeight="1" x14ac:dyDescent="0.35">
      <c r="C75" s="33"/>
      <c r="D75" s="33"/>
      <c r="E75" s="33"/>
      <c r="F75" s="33"/>
      <c r="G75" s="33"/>
      <c r="H75" s="33"/>
      <c r="J75" s="127"/>
      <c r="K75" s="128"/>
      <c r="L75" s="128"/>
      <c r="M75" s="129"/>
      <c r="N75" s="132" t="str">
        <f t="shared" si="10"/>
        <v/>
      </c>
      <c r="O75" s="101"/>
      <c r="P75" s="123"/>
      <c r="Q75" s="100"/>
    </row>
    <row r="76" spans="3:17" s="32" customFormat="1" ht="15" customHeight="1" x14ac:dyDescent="0.35">
      <c r="C76" s="33"/>
      <c r="D76" s="33"/>
      <c r="E76" s="33"/>
      <c r="F76" s="33"/>
      <c r="G76" s="33"/>
      <c r="H76" s="33"/>
      <c r="J76" s="127"/>
      <c r="K76" s="128"/>
      <c r="L76" s="128"/>
      <c r="M76" s="129"/>
      <c r="N76" s="132" t="str">
        <f t="shared" si="10"/>
        <v/>
      </c>
      <c r="O76" s="101"/>
      <c r="P76" s="123"/>
      <c r="Q76" s="100"/>
    </row>
    <row r="77" spans="3:17" s="32" customFormat="1" ht="15" customHeight="1" x14ac:dyDescent="0.35">
      <c r="C77" s="33"/>
      <c r="D77" s="33"/>
      <c r="E77" s="33"/>
      <c r="F77" s="33"/>
      <c r="G77" s="33"/>
      <c r="H77" s="33"/>
      <c r="J77" s="127"/>
      <c r="K77" s="128"/>
      <c r="L77" s="128"/>
      <c r="M77" s="129"/>
      <c r="N77" s="132" t="str">
        <f t="shared" si="10"/>
        <v/>
      </c>
      <c r="O77" s="101"/>
      <c r="P77" s="123"/>
      <c r="Q77" s="100"/>
    </row>
    <row r="78" spans="3:17" s="32" customFormat="1" ht="15" customHeight="1" x14ac:dyDescent="0.35">
      <c r="C78" s="33"/>
      <c r="D78" s="33"/>
      <c r="E78" s="33"/>
      <c r="F78" s="33"/>
      <c r="G78" s="33"/>
      <c r="H78" s="33"/>
      <c r="J78" s="127"/>
      <c r="K78" s="128"/>
      <c r="L78" s="128"/>
      <c r="M78" s="129"/>
      <c r="N78" s="132" t="str">
        <f t="shared" si="10"/>
        <v/>
      </c>
      <c r="O78" s="101"/>
      <c r="P78" s="123"/>
      <c r="Q78" s="100"/>
    </row>
    <row r="79" spans="3:17" s="32" customFormat="1" ht="15" customHeight="1" x14ac:dyDescent="0.35">
      <c r="C79" s="33"/>
      <c r="D79" s="33"/>
      <c r="E79" s="33"/>
      <c r="F79" s="33"/>
      <c r="G79" s="33"/>
      <c r="H79" s="33"/>
      <c r="J79" s="127"/>
      <c r="K79" s="128"/>
      <c r="L79" s="128"/>
      <c r="M79" s="129"/>
      <c r="N79" s="132" t="str">
        <f t="shared" si="10"/>
        <v/>
      </c>
      <c r="O79" s="101"/>
      <c r="P79" s="123"/>
      <c r="Q79" s="100"/>
    </row>
    <row r="80" spans="3:17" s="32" customFormat="1" ht="15" customHeight="1" x14ac:dyDescent="0.35">
      <c r="C80" s="33"/>
      <c r="D80" s="33"/>
      <c r="E80" s="33"/>
      <c r="F80" s="33"/>
      <c r="G80" s="33"/>
      <c r="H80" s="33"/>
      <c r="J80" s="127"/>
      <c r="K80" s="128"/>
      <c r="L80" s="128"/>
      <c r="M80" s="129"/>
      <c r="N80" s="132" t="str">
        <f t="shared" si="10"/>
        <v/>
      </c>
      <c r="O80" s="101"/>
      <c r="P80" s="123"/>
      <c r="Q80" s="100"/>
    </row>
    <row r="81" spans="3:17" s="32" customFormat="1" ht="15" customHeight="1" x14ac:dyDescent="0.35">
      <c r="C81" s="33"/>
      <c r="D81" s="33"/>
      <c r="E81" s="33"/>
      <c r="F81" s="33"/>
      <c r="G81" s="33"/>
      <c r="H81" s="33"/>
      <c r="J81" s="127"/>
      <c r="K81" s="128"/>
      <c r="L81" s="128"/>
      <c r="M81" s="129"/>
      <c r="N81" s="132" t="str">
        <f t="shared" si="10"/>
        <v/>
      </c>
      <c r="O81" s="101"/>
      <c r="P81" s="123"/>
      <c r="Q81" s="100"/>
    </row>
    <row r="82" spans="3:17" s="32" customFormat="1" ht="15" customHeight="1" x14ac:dyDescent="0.35">
      <c r="C82" s="33"/>
      <c r="D82" s="33"/>
      <c r="E82" s="33"/>
      <c r="F82" s="33"/>
      <c r="G82" s="33"/>
      <c r="H82" s="33"/>
      <c r="J82" s="127"/>
      <c r="K82" s="128"/>
      <c r="L82" s="128"/>
      <c r="M82" s="129"/>
      <c r="N82" s="132" t="str">
        <f t="shared" si="10"/>
        <v/>
      </c>
      <c r="O82" s="101"/>
      <c r="P82" s="123"/>
      <c r="Q82" s="100"/>
    </row>
    <row r="83" spans="3:17" s="32" customFormat="1" ht="15" customHeight="1" x14ac:dyDescent="0.35">
      <c r="C83" s="33"/>
      <c r="D83" s="33"/>
      <c r="E83" s="33"/>
      <c r="F83" s="33"/>
      <c r="G83" s="33"/>
      <c r="H83" s="33"/>
      <c r="J83" s="127"/>
      <c r="K83" s="128"/>
      <c r="L83" s="128"/>
      <c r="M83" s="129"/>
      <c r="N83" s="132" t="str">
        <f t="shared" si="10"/>
        <v/>
      </c>
      <c r="O83" s="101"/>
      <c r="P83" s="123"/>
      <c r="Q83" s="100"/>
    </row>
    <row r="84" spans="3:17" s="32" customFormat="1" ht="15" customHeight="1" x14ac:dyDescent="0.35">
      <c r="C84" s="33"/>
      <c r="D84" s="33"/>
      <c r="E84" s="33"/>
      <c r="F84" s="33"/>
      <c r="G84" s="33"/>
      <c r="H84" s="33"/>
      <c r="J84" s="127"/>
      <c r="K84" s="128"/>
      <c r="L84" s="128"/>
      <c r="M84" s="129"/>
      <c r="N84" s="132" t="str">
        <f t="shared" si="10"/>
        <v/>
      </c>
      <c r="O84" s="101"/>
      <c r="P84" s="123"/>
      <c r="Q84" s="100"/>
    </row>
    <row r="85" spans="3:17" s="32" customFormat="1" ht="15" customHeight="1" x14ac:dyDescent="0.35">
      <c r="C85" s="33"/>
      <c r="D85" s="33"/>
      <c r="E85" s="33"/>
      <c r="F85" s="33"/>
      <c r="G85" s="33"/>
      <c r="H85" s="33"/>
      <c r="J85" s="127"/>
      <c r="K85" s="128"/>
      <c r="L85" s="128"/>
      <c r="M85" s="129"/>
      <c r="N85" s="132" t="str">
        <f t="shared" si="10"/>
        <v/>
      </c>
      <c r="O85" s="101"/>
      <c r="P85" s="123"/>
      <c r="Q85" s="100"/>
    </row>
    <row r="86" spans="3:17" s="32" customFormat="1" ht="15" customHeight="1" x14ac:dyDescent="0.35">
      <c r="C86" s="33"/>
      <c r="D86" s="33"/>
      <c r="E86" s="33"/>
      <c r="F86" s="33"/>
      <c r="G86" s="33"/>
      <c r="H86" s="33"/>
      <c r="J86" s="127"/>
      <c r="K86" s="128"/>
      <c r="L86" s="128"/>
      <c r="M86" s="129"/>
      <c r="N86" s="132" t="str">
        <f t="shared" si="10"/>
        <v/>
      </c>
      <c r="O86" s="101"/>
      <c r="P86" s="123"/>
      <c r="Q86" s="100"/>
    </row>
    <row r="87" spans="3:17" s="32" customFormat="1" ht="15" customHeight="1" x14ac:dyDescent="0.35">
      <c r="C87" s="33"/>
      <c r="D87" s="33"/>
      <c r="E87" s="33"/>
      <c r="F87" s="33"/>
      <c r="G87" s="33"/>
      <c r="H87" s="33"/>
      <c r="J87" s="127"/>
      <c r="K87" s="128"/>
      <c r="L87" s="128"/>
      <c r="M87" s="129"/>
      <c r="N87" s="132" t="str">
        <f t="shared" si="10"/>
        <v/>
      </c>
      <c r="O87" s="101"/>
      <c r="P87" s="123"/>
      <c r="Q87" s="100"/>
    </row>
    <row r="88" spans="3:17" s="32" customFormat="1" ht="15" customHeight="1" x14ac:dyDescent="0.35">
      <c r="C88" s="33"/>
      <c r="D88" s="33"/>
      <c r="E88" s="33"/>
      <c r="F88" s="33"/>
      <c r="G88" s="33"/>
      <c r="H88" s="33"/>
      <c r="J88" s="127"/>
      <c r="K88" s="128"/>
      <c r="L88" s="128"/>
      <c r="M88" s="129"/>
      <c r="N88" s="132" t="str">
        <f t="shared" si="10"/>
        <v/>
      </c>
      <c r="O88" s="101"/>
      <c r="P88" s="123"/>
      <c r="Q88" s="100"/>
    </row>
    <row r="89" spans="3:17" s="32" customFormat="1" ht="15" customHeight="1" x14ac:dyDescent="0.35">
      <c r="C89" s="33"/>
      <c r="D89" s="33"/>
      <c r="E89" s="33"/>
      <c r="F89" s="33"/>
      <c r="G89" s="33"/>
      <c r="H89" s="33"/>
      <c r="J89" s="127"/>
      <c r="K89" s="128"/>
      <c r="L89" s="128"/>
      <c r="M89" s="129"/>
      <c r="N89" s="132" t="str">
        <f t="shared" si="10"/>
        <v/>
      </c>
      <c r="O89" s="101"/>
      <c r="P89" s="123"/>
      <c r="Q89" s="100"/>
    </row>
    <row r="90" spans="3:17" s="32" customFormat="1" ht="15" customHeight="1" x14ac:dyDescent="0.35">
      <c r="C90" s="33"/>
      <c r="D90" s="33"/>
      <c r="E90" s="33"/>
      <c r="F90" s="33"/>
      <c r="G90" s="33"/>
      <c r="H90" s="33"/>
      <c r="J90" s="127"/>
      <c r="K90" s="128"/>
      <c r="L90" s="128"/>
      <c r="M90" s="129"/>
      <c r="N90" s="132" t="str">
        <f t="shared" si="10"/>
        <v/>
      </c>
      <c r="O90" s="101"/>
      <c r="P90" s="123"/>
      <c r="Q90" s="100"/>
    </row>
    <row r="91" spans="3:17" s="32" customFormat="1" ht="15" customHeight="1" x14ac:dyDescent="0.35">
      <c r="C91" s="33"/>
      <c r="D91" s="33"/>
      <c r="E91" s="33"/>
      <c r="F91" s="33"/>
      <c r="G91" s="33"/>
      <c r="H91" s="33"/>
      <c r="J91" s="127"/>
      <c r="K91" s="128"/>
      <c r="L91" s="128"/>
      <c r="M91" s="129"/>
      <c r="N91" s="132" t="str">
        <f t="shared" si="10"/>
        <v/>
      </c>
      <c r="O91" s="101"/>
      <c r="P91" s="123"/>
      <c r="Q91" s="100"/>
    </row>
    <row r="92" spans="3:17" s="32" customFormat="1" ht="15" customHeight="1" x14ac:dyDescent="0.35">
      <c r="C92" s="33"/>
      <c r="D92" s="33"/>
      <c r="E92" s="33"/>
      <c r="F92" s="33"/>
      <c r="G92" s="33"/>
      <c r="H92" s="33"/>
      <c r="J92" s="127"/>
      <c r="K92" s="128"/>
      <c r="L92" s="128"/>
      <c r="M92" s="129"/>
      <c r="N92" s="132" t="str">
        <f t="shared" si="10"/>
        <v/>
      </c>
      <c r="O92" s="101"/>
      <c r="P92" s="123"/>
      <c r="Q92" s="100"/>
    </row>
    <row r="93" spans="3:17" s="32" customFormat="1" ht="15" customHeight="1" x14ac:dyDescent="0.35">
      <c r="C93" s="33"/>
      <c r="D93" s="33"/>
      <c r="E93" s="33"/>
      <c r="F93" s="33"/>
      <c r="G93" s="33"/>
      <c r="H93" s="33"/>
      <c r="J93" s="127"/>
      <c r="K93" s="128"/>
      <c r="L93" s="128"/>
      <c r="M93" s="129"/>
      <c r="N93" s="132" t="str">
        <f t="shared" si="10"/>
        <v/>
      </c>
      <c r="O93" s="101"/>
      <c r="P93" s="123"/>
      <c r="Q93" s="100"/>
    </row>
    <row r="94" spans="3:17" s="32" customFormat="1" ht="15" customHeight="1" x14ac:dyDescent="0.35">
      <c r="C94" s="33"/>
      <c r="D94" s="33"/>
      <c r="E94" s="33"/>
      <c r="F94" s="33"/>
      <c r="G94" s="33"/>
      <c r="H94" s="33"/>
      <c r="J94" s="127"/>
      <c r="K94" s="128"/>
      <c r="L94" s="128"/>
      <c r="M94" s="129"/>
      <c r="N94" s="132" t="str">
        <f t="shared" si="10"/>
        <v/>
      </c>
      <c r="O94" s="101"/>
      <c r="P94" s="123"/>
      <c r="Q94" s="100"/>
    </row>
    <row r="95" spans="3:17" s="32" customFormat="1" ht="15" customHeight="1" x14ac:dyDescent="0.35">
      <c r="C95" s="33"/>
      <c r="D95" s="33"/>
      <c r="E95" s="33"/>
      <c r="F95" s="33"/>
      <c r="G95" s="33"/>
      <c r="H95" s="33"/>
      <c r="J95" s="127"/>
      <c r="K95" s="128"/>
      <c r="L95" s="128"/>
      <c r="M95" s="129"/>
      <c r="N95" s="132" t="str">
        <f t="shared" si="10"/>
        <v/>
      </c>
      <c r="O95" s="101"/>
      <c r="P95" s="123"/>
      <c r="Q95" s="100"/>
    </row>
    <row r="96" spans="3:17" s="32" customFormat="1" ht="15" customHeight="1" x14ac:dyDescent="0.35">
      <c r="C96" s="33"/>
      <c r="D96" s="33"/>
      <c r="E96" s="33"/>
      <c r="F96" s="33"/>
      <c r="G96" s="33"/>
      <c r="H96" s="33"/>
      <c r="J96" s="127"/>
      <c r="K96" s="128"/>
      <c r="L96" s="128"/>
      <c r="M96" s="129"/>
      <c r="N96" s="132" t="str">
        <f t="shared" si="10"/>
        <v/>
      </c>
      <c r="O96" s="101"/>
      <c r="P96" s="123"/>
      <c r="Q96" s="100"/>
    </row>
    <row r="97" spans="3:17" s="32" customFormat="1" ht="15" customHeight="1" x14ac:dyDescent="0.35">
      <c r="C97" s="33"/>
      <c r="D97" s="33"/>
      <c r="E97" s="33"/>
      <c r="F97" s="33"/>
      <c r="G97" s="33"/>
      <c r="H97" s="33"/>
      <c r="J97" s="127"/>
      <c r="K97" s="128"/>
      <c r="L97" s="128"/>
      <c r="M97" s="129"/>
      <c r="N97" s="132" t="str">
        <f t="shared" si="10"/>
        <v/>
      </c>
      <c r="O97" s="101"/>
      <c r="P97" s="123"/>
      <c r="Q97" s="100"/>
    </row>
    <row r="98" spans="3:17" s="32" customFormat="1" ht="15" customHeight="1" x14ac:dyDescent="0.35">
      <c r="C98" s="33"/>
      <c r="D98" s="33"/>
      <c r="E98" s="33"/>
      <c r="F98" s="33"/>
      <c r="G98" s="33"/>
      <c r="H98" s="33"/>
      <c r="J98" s="127"/>
      <c r="K98" s="128"/>
      <c r="L98" s="128"/>
      <c r="M98" s="129"/>
      <c r="N98" s="132" t="str">
        <f t="shared" si="10"/>
        <v/>
      </c>
      <c r="O98" s="101"/>
      <c r="P98" s="123"/>
      <c r="Q98" s="100"/>
    </row>
    <row r="99" spans="3:17" s="32" customFormat="1" ht="15" customHeight="1" x14ac:dyDescent="0.35">
      <c r="C99" s="33"/>
      <c r="D99" s="33"/>
      <c r="E99" s="33"/>
      <c r="F99" s="33"/>
      <c r="G99" s="33"/>
      <c r="H99" s="33"/>
      <c r="J99" s="127"/>
      <c r="K99" s="128"/>
      <c r="L99" s="128"/>
      <c r="M99" s="129"/>
      <c r="N99" s="132" t="str">
        <f t="shared" si="10"/>
        <v/>
      </c>
      <c r="O99" s="101"/>
      <c r="P99" s="123"/>
      <c r="Q99" s="100"/>
    </row>
    <row r="100" spans="3:17" s="32" customFormat="1" ht="15" customHeight="1" x14ac:dyDescent="0.35">
      <c r="C100" s="33"/>
      <c r="D100" s="33"/>
      <c r="E100" s="33"/>
      <c r="F100" s="33"/>
      <c r="G100" s="33"/>
      <c r="H100" s="33"/>
      <c r="J100" s="127"/>
      <c r="K100" s="128"/>
      <c r="L100" s="128"/>
      <c r="M100" s="129"/>
      <c r="N100" s="132" t="str">
        <f t="shared" si="10"/>
        <v/>
      </c>
      <c r="O100" s="101"/>
      <c r="P100" s="123"/>
      <c r="Q100" s="100"/>
    </row>
    <row r="101" spans="3:17" s="32" customFormat="1" ht="15" customHeight="1" x14ac:dyDescent="0.35">
      <c r="C101" s="33"/>
      <c r="D101" s="33"/>
      <c r="E101" s="33"/>
      <c r="F101" s="33"/>
      <c r="G101" s="33"/>
      <c r="H101" s="33"/>
      <c r="J101" s="127"/>
      <c r="K101" s="128"/>
      <c r="L101" s="128"/>
      <c r="M101" s="129"/>
      <c r="N101" s="132" t="str">
        <f t="shared" ref="N101:N155" si="12">IF(ISBLANK(O101)=TRUE,"","10-9005")</f>
        <v/>
      </c>
      <c r="O101" s="101"/>
      <c r="P101" s="123"/>
      <c r="Q101" s="100"/>
    </row>
    <row r="102" spans="3:17" s="32" customFormat="1" x14ac:dyDescent="0.35">
      <c r="C102" s="33"/>
      <c r="D102" s="33"/>
      <c r="E102" s="33"/>
      <c r="F102" s="33"/>
      <c r="G102" s="33"/>
      <c r="H102" s="33"/>
      <c r="J102" s="127"/>
      <c r="K102" s="128"/>
      <c r="L102" s="128"/>
      <c r="M102" s="129"/>
      <c r="N102" s="132" t="str">
        <f t="shared" si="12"/>
        <v/>
      </c>
      <c r="O102" s="101"/>
      <c r="P102" s="123"/>
      <c r="Q102" s="100"/>
    </row>
    <row r="103" spans="3:17" s="32" customFormat="1" x14ac:dyDescent="0.35">
      <c r="C103" s="33"/>
      <c r="D103" s="33"/>
      <c r="E103" s="33"/>
      <c r="F103" s="33"/>
      <c r="G103" s="33"/>
      <c r="H103" s="33"/>
      <c r="J103" s="127"/>
      <c r="K103" s="128"/>
      <c r="L103" s="128"/>
      <c r="M103" s="129"/>
      <c r="N103" s="132" t="str">
        <f t="shared" si="12"/>
        <v/>
      </c>
      <c r="O103" s="101"/>
      <c r="P103" s="123"/>
      <c r="Q103" s="100"/>
    </row>
    <row r="104" spans="3:17" s="32" customFormat="1" x14ac:dyDescent="0.35">
      <c r="C104" s="33"/>
      <c r="D104" s="33"/>
      <c r="E104" s="33"/>
      <c r="F104" s="33"/>
      <c r="G104" s="33"/>
      <c r="H104" s="33"/>
      <c r="J104" s="127"/>
      <c r="K104" s="128"/>
      <c r="L104" s="128"/>
      <c r="M104" s="129"/>
      <c r="N104" s="132" t="str">
        <f t="shared" si="12"/>
        <v/>
      </c>
      <c r="O104" s="101"/>
      <c r="P104" s="123"/>
      <c r="Q104" s="100"/>
    </row>
    <row r="105" spans="3:17" s="32" customFormat="1" x14ac:dyDescent="0.35">
      <c r="C105" s="33"/>
      <c r="D105" s="33"/>
      <c r="E105" s="33"/>
      <c r="F105" s="33"/>
      <c r="G105" s="33"/>
      <c r="H105" s="33"/>
      <c r="J105" s="127"/>
      <c r="K105" s="128"/>
      <c r="L105" s="128"/>
      <c r="M105" s="129"/>
      <c r="N105" s="132" t="str">
        <f t="shared" si="12"/>
        <v/>
      </c>
      <c r="O105" s="101"/>
      <c r="P105" s="123"/>
      <c r="Q105" s="100"/>
    </row>
    <row r="106" spans="3:17" s="32" customFormat="1" x14ac:dyDescent="0.35">
      <c r="C106" s="33"/>
      <c r="D106" s="33"/>
      <c r="E106" s="33"/>
      <c r="F106" s="33"/>
      <c r="G106" s="33"/>
      <c r="H106" s="33"/>
      <c r="J106" s="127"/>
      <c r="K106" s="128"/>
      <c r="L106" s="128"/>
      <c r="M106" s="129"/>
      <c r="N106" s="132" t="str">
        <f t="shared" si="12"/>
        <v/>
      </c>
      <c r="O106" s="101"/>
      <c r="P106" s="123"/>
      <c r="Q106" s="100"/>
    </row>
    <row r="107" spans="3:17" s="32" customFormat="1" x14ac:dyDescent="0.35">
      <c r="C107" s="33"/>
      <c r="D107" s="33"/>
      <c r="E107" s="33"/>
      <c r="F107" s="33"/>
      <c r="G107" s="33"/>
      <c r="H107" s="33"/>
      <c r="J107" s="127"/>
      <c r="K107" s="128"/>
      <c r="L107" s="128"/>
      <c r="M107" s="129"/>
      <c r="N107" s="132" t="str">
        <f t="shared" si="12"/>
        <v/>
      </c>
      <c r="O107" s="101"/>
      <c r="P107" s="123"/>
      <c r="Q107" s="100"/>
    </row>
    <row r="108" spans="3:17" s="32" customFormat="1" x14ac:dyDescent="0.35">
      <c r="C108" s="33"/>
      <c r="D108" s="33"/>
      <c r="E108" s="33"/>
      <c r="F108" s="33"/>
      <c r="G108" s="33"/>
      <c r="H108" s="33"/>
      <c r="J108" s="127"/>
      <c r="K108" s="128"/>
      <c r="L108" s="128"/>
      <c r="M108" s="129"/>
      <c r="N108" s="132" t="str">
        <f t="shared" si="12"/>
        <v/>
      </c>
      <c r="O108" s="101"/>
      <c r="P108" s="123"/>
      <c r="Q108" s="100"/>
    </row>
    <row r="109" spans="3:17" s="32" customFormat="1" x14ac:dyDescent="0.35">
      <c r="C109" s="33"/>
      <c r="D109" s="33"/>
      <c r="E109" s="33"/>
      <c r="F109" s="33"/>
      <c r="G109" s="33"/>
      <c r="H109" s="33"/>
      <c r="J109" s="127"/>
      <c r="K109" s="128"/>
      <c r="L109" s="128"/>
      <c r="M109" s="129"/>
      <c r="N109" s="132" t="str">
        <f t="shared" si="12"/>
        <v/>
      </c>
      <c r="O109" s="101"/>
      <c r="P109" s="123"/>
      <c r="Q109" s="100"/>
    </row>
    <row r="110" spans="3:17" s="32" customFormat="1" x14ac:dyDescent="0.35">
      <c r="C110" s="33"/>
      <c r="D110" s="33"/>
      <c r="E110" s="33"/>
      <c r="F110" s="33"/>
      <c r="G110" s="33"/>
      <c r="H110" s="33"/>
      <c r="J110" s="127"/>
      <c r="K110" s="128"/>
      <c r="L110" s="128"/>
      <c r="M110" s="129"/>
      <c r="N110" s="132" t="str">
        <f t="shared" si="12"/>
        <v/>
      </c>
      <c r="O110" s="101"/>
      <c r="P110" s="123"/>
      <c r="Q110" s="100"/>
    </row>
    <row r="111" spans="3:17" s="32" customFormat="1" x14ac:dyDescent="0.35">
      <c r="C111" s="33"/>
      <c r="D111" s="33"/>
      <c r="E111" s="33"/>
      <c r="F111" s="33"/>
      <c r="G111" s="33"/>
      <c r="H111" s="33"/>
      <c r="J111" s="127"/>
      <c r="K111" s="128"/>
      <c r="L111" s="128"/>
      <c r="M111" s="129"/>
      <c r="N111" s="132" t="str">
        <f t="shared" si="12"/>
        <v/>
      </c>
      <c r="O111" s="101"/>
      <c r="P111" s="123"/>
      <c r="Q111" s="100"/>
    </row>
    <row r="112" spans="3:17" s="32" customFormat="1" x14ac:dyDescent="0.35">
      <c r="C112" s="33"/>
      <c r="D112" s="33"/>
      <c r="E112" s="33"/>
      <c r="F112" s="33"/>
      <c r="G112" s="33"/>
      <c r="H112" s="33"/>
      <c r="J112" s="127"/>
      <c r="K112" s="128"/>
      <c r="L112" s="128"/>
      <c r="M112" s="129"/>
      <c r="N112" s="132" t="str">
        <f t="shared" si="12"/>
        <v/>
      </c>
      <c r="O112" s="101"/>
      <c r="P112" s="123"/>
      <c r="Q112" s="100"/>
    </row>
    <row r="113" spans="3:17" s="32" customFormat="1" x14ac:dyDescent="0.35">
      <c r="C113" s="33"/>
      <c r="D113" s="33"/>
      <c r="E113" s="33"/>
      <c r="F113" s="33"/>
      <c r="G113" s="33"/>
      <c r="H113" s="33"/>
      <c r="J113" s="127"/>
      <c r="K113" s="128"/>
      <c r="L113" s="128"/>
      <c r="M113" s="129"/>
      <c r="N113" s="132" t="str">
        <f t="shared" si="12"/>
        <v/>
      </c>
      <c r="O113" s="101"/>
      <c r="P113" s="123"/>
      <c r="Q113" s="100"/>
    </row>
    <row r="114" spans="3:17" s="32" customFormat="1" x14ac:dyDescent="0.35">
      <c r="C114" s="33"/>
      <c r="D114" s="33"/>
      <c r="E114" s="33"/>
      <c r="F114" s="33"/>
      <c r="G114" s="33"/>
      <c r="H114" s="33"/>
      <c r="J114" s="127"/>
      <c r="K114" s="128"/>
      <c r="L114" s="128"/>
      <c r="M114" s="129"/>
      <c r="N114" s="132" t="str">
        <f t="shared" si="12"/>
        <v/>
      </c>
      <c r="O114" s="101"/>
      <c r="P114" s="123"/>
      <c r="Q114" s="100"/>
    </row>
    <row r="115" spans="3:17" s="32" customFormat="1" x14ac:dyDescent="0.35">
      <c r="C115" s="33"/>
      <c r="D115" s="33"/>
      <c r="E115" s="33"/>
      <c r="F115" s="33"/>
      <c r="G115" s="33"/>
      <c r="H115" s="33"/>
      <c r="J115" s="127"/>
      <c r="K115" s="128"/>
      <c r="L115" s="128"/>
      <c r="M115" s="129"/>
      <c r="N115" s="132" t="str">
        <f t="shared" si="12"/>
        <v/>
      </c>
      <c r="O115" s="101"/>
      <c r="P115" s="123"/>
      <c r="Q115" s="100"/>
    </row>
    <row r="116" spans="3:17" s="32" customFormat="1" x14ac:dyDescent="0.35">
      <c r="C116" s="33"/>
      <c r="D116" s="33"/>
      <c r="E116" s="33"/>
      <c r="F116" s="33"/>
      <c r="G116" s="33"/>
      <c r="H116" s="33"/>
      <c r="J116" s="127"/>
      <c r="K116" s="128"/>
      <c r="L116" s="128"/>
      <c r="M116" s="129"/>
      <c r="N116" s="132" t="str">
        <f t="shared" si="12"/>
        <v/>
      </c>
      <c r="O116" s="101"/>
      <c r="P116" s="123"/>
      <c r="Q116" s="100"/>
    </row>
    <row r="117" spans="3:17" s="32" customFormat="1" x14ac:dyDescent="0.35">
      <c r="C117" s="33"/>
      <c r="D117" s="33"/>
      <c r="E117" s="33"/>
      <c r="F117" s="33"/>
      <c r="G117" s="33"/>
      <c r="H117" s="33"/>
      <c r="J117" s="127"/>
      <c r="K117" s="128"/>
      <c r="L117" s="128"/>
      <c r="M117" s="129"/>
      <c r="N117" s="132" t="str">
        <f t="shared" si="12"/>
        <v/>
      </c>
      <c r="O117" s="101"/>
      <c r="P117" s="123"/>
      <c r="Q117" s="100"/>
    </row>
    <row r="118" spans="3:17" s="32" customFormat="1" x14ac:dyDescent="0.35">
      <c r="C118" s="33"/>
      <c r="D118" s="33"/>
      <c r="E118" s="33"/>
      <c r="F118" s="33"/>
      <c r="G118" s="33"/>
      <c r="H118" s="33"/>
      <c r="J118" s="127"/>
      <c r="K118" s="128"/>
      <c r="L118" s="128"/>
      <c r="M118" s="129"/>
      <c r="N118" s="132" t="str">
        <f t="shared" si="12"/>
        <v/>
      </c>
      <c r="O118" s="101"/>
      <c r="P118" s="123"/>
      <c r="Q118" s="100"/>
    </row>
    <row r="119" spans="3:17" s="32" customFormat="1" x14ac:dyDescent="0.35">
      <c r="C119" s="33"/>
      <c r="D119" s="33"/>
      <c r="E119" s="33"/>
      <c r="F119" s="33"/>
      <c r="G119" s="33"/>
      <c r="H119" s="33"/>
      <c r="J119" s="127"/>
      <c r="K119" s="128"/>
      <c r="L119" s="128"/>
      <c r="M119" s="129"/>
      <c r="N119" s="132" t="str">
        <f t="shared" si="12"/>
        <v/>
      </c>
      <c r="O119" s="101"/>
      <c r="P119" s="123"/>
      <c r="Q119" s="100"/>
    </row>
    <row r="120" spans="3:17" s="32" customFormat="1" x14ac:dyDescent="0.35">
      <c r="C120" s="33"/>
      <c r="D120" s="33"/>
      <c r="E120" s="33"/>
      <c r="F120" s="33"/>
      <c r="G120" s="33"/>
      <c r="H120" s="33"/>
      <c r="J120" s="127"/>
      <c r="K120" s="128"/>
      <c r="L120" s="128"/>
      <c r="M120" s="129"/>
      <c r="N120" s="132" t="str">
        <f t="shared" si="12"/>
        <v/>
      </c>
      <c r="O120" s="101"/>
      <c r="P120" s="123"/>
      <c r="Q120" s="100"/>
    </row>
    <row r="121" spans="3:17" s="32" customFormat="1" x14ac:dyDescent="0.35">
      <c r="C121" s="33"/>
      <c r="D121" s="33"/>
      <c r="E121" s="33"/>
      <c r="F121" s="33"/>
      <c r="G121" s="33"/>
      <c r="H121" s="33"/>
      <c r="J121" s="127"/>
      <c r="K121" s="128"/>
      <c r="L121" s="128"/>
      <c r="M121" s="129"/>
      <c r="N121" s="132" t="str">
        <f t="shared" si="12"/>
        <v/>
      </c>
      <c r="O121" s="101"/>
      <c r="P121" s="123"/>
      <c r="Q121" s="100"/>
    </row>
    <row r="122" spans="3:17" s="32" customFormat="1" x14ac:dyDescent="0.35">
      <c r="C122" s="33"/>
      <c r="D122" s="33"/>
      <c r="E122" s="33"/>
      <c r="F122" s="33"/>
      <c r="G122" s="33"/>
      <c r="H122" s="33"/>
      <c r="J122" s="127"/>
      <c r="K122" s="128"/>
      <c r="L122" s="128"/>
      <c r="M122" s="129"/>
      <c r="N122" s="132" t="str">
        <f t="shared" si="12"/>
        <v/>
      </c>
      <c r="O122" s="101"/>
      <c r="P122" s="123"/>
      <c r="Q122" s="100"/>
    </row>
    <row r="123" spans="3:17" s="32" customFormat="1" x14ac:dyDescent="0.35">
      <c r="C123" s="33"/>
      <c r="D123" s="33"/>
      <c r="E123" s="33"/>
      <c r="F123" s="33"/>
      <c r="G123" s="33"/>
      <c r="H123" s="33"/>
      <c r="J123" s="127"/>
      <c r="K123" s="128"/>
      <c r="L123" s="128"/>
      <c r="M123" s="129"/>
      <c r="N123" s="132" t="str">
        <f t="shared" si="12"/>
        <v/>
      </c>
      <c r="O123" s="101"/>
      <c r="P123" s="123"/>
      <c r="Q123" s="100"/>
    </row>
    <row r="124" spans="3:17" s="32" customFormat="1" x14ac:dyDescent="0.35">
      <c r="C124" s="33"/>
      <c r="D124" s="33"/>
      <c r="E124" s="33"/>
      <c r="F124" s="33"/>
      <c r="G124" s="33"/>
      <c r="H124" s="33"/>
      <c r="J124" s="127"/>
      <c r="K124" s="128"/>
      <c r="L124" s="128"/>
      <c r="M124" s="129"/>
      <c r="N124" s="132" t="str">
        <f t="shared" si="12"/>
        <v/>
      </c>
      <c r="O124" s="101"/>
      <c r="P124" s="123"/>
      <c r="Q124" s="100"/>
    </row>
    <row r="125" spans="3:17" s="32" customFormat="1" x14ac:dyDescent="0.35">
      <c r="C125" s="33"/>
      <c r="D125" s="33"/>
      <c r="E125" s="33"/>
      <c r="F125" s="33"/>
      <c r="G125" s="33"/>
      <c r="H125" s="33"/>
      <c r="J125" s="127"/>
      <c r="K125" s="128"/>
      <c r="L125" s="128"/>
      <c r="M125" s="129"/>
      <c r="N125" s="132" t="str">
        <f t="shared" si="12"/>
        <v/>
      </c>
      <c r="O125" s="101"/>
      <c r="P125" s="123"/>
      <c r="Q125" s="100"/>
    </row>
    <row r="126" spans="3:17" s="32" customFormat="1" x14ac:dyDescent="0.35">
      <c r="C126" s="33"/>
      <c r="D126" s="33"/>
      <c r="E126" s="33"/>
      <c r="F126" s="33"/>
      <c r="G126" s="33"/>
      <c r="H126" s="33"/>
      <c r="J126" s="127"/>
      <c r="K126" s="128"/>
      <c r="L126" s="128"/>
      <c r="M126" s="129"/>
      <c r="N126" s="132" t="str">
        <f t="shared" si="12"/>
        <v/>
      </c>
      <c r="O126" s="101"/>
      <c r="P126" s="123"/>
      <c r="Q126" s="100"/>
    </row>
    <row r="127" spans="3:17" s="32" customFormat="1" x14ac:dyDescent="0.35">
      <c r="C127" s="33"/>
      <c r="D127" s="33"/>
      <c r="E127" s="33"/>
      <c r="F127" s="33"/>
      <c r="G127" s="33"/>
      <c r="H127" s="33"/>
      <c r="J127" s="127"/>
      <c r="K127" s="128"/>
      <c r="L127" s="128"/>
      <c r="M127" s="129"/>
      <c r="N127" s="132" t="str">
        <f t="shared" si="12"/>
        <v/>
      </c>
      <c r="O127" s="101"/>
      <c r="P127" s="123"/>
      <c r="Q127" s="100"/>
    </row>
    <row r="128" spans="3:17" s="32" customFormat="1" x14ac:dyDescent="0.35">
      <c r="C128" s="33"/>
      <c r="D128" s="33"/>
      <c r="E128" s="33"/>
      <c r="F128" s="33"/>
      <c r="G128" s="33"/>
      <c r="H128" s="33"/>
      <c r="J128" s="127"/>
      <c r="K128" s="128"/>
      <c r="L128" s="128"/>
      <c r="M128" s="129"/>
      <c r="N128" s="132" t="str">
        <f t="shared" si="12"/>
        <v/>
      </c>
      <c r="O128" s="101"/>
      <c r="P128" s="123"/>
      <c r="Q128" s="100"/>
    </row>
    <row r="129" spans="3:21" s="32" customFormat="1" x14ac:dyDescent="0.35">
      <c r="C129" s="33"/>
      <c r="D129" s="33"/>
      <c r="E129" s="33"/>
      <c r="F129" s="33"/>
      <c r="G129" s="33"/>
      <c r="H129" s="33"/>
      <c r="J129" s="127"/>
      <c r="K129" s="128"/>
      <c r="L129" s="128"/>
      <c r="M129" s="129"/>
      <c r="N129" s="132" t="str">
        <f t="shared" si="12"/>
        <v/>
      </c>
      <c r="O129" s="101"/>
      <c r="P129" s="123"/>
      <c r="Q129" s="100"/>
    </row>
    <row r="130" spans="3:21" s="32" customFormat="1" x14ac:dyDescent="0.35">
      <c r="C130" s="33"/>
      <c r="D130" s="33"/>
      <c r="E130" s="33"/>
      <c r="F130" s="33"/>
      <c r="G130" s="33"/>
      <c r="H130" s="33"/>
      <c r="J130" s="127"/>
      <c r="K130" s="128"/>
      <c r="L130" s="128"/>
      <c r="M130" s="129"/>
      <c r="N130" s="132" t="str">
        <f t="shared" si="12"/>
        <v/>
      </c>
      <c r="O130" s="101"/>
      <c r="P130" s="123"/>
      <c r="Q130" s="100"/>
    </row>
    <row r="131" spans="3:21" s="32" customFormat="1" x14ac:dyDescent="0.35">
      <c r="C131" s="33"/>
      <c r="D131" s="33"/>
      <c r="E131" s="33"/>
      <c r="F131" s="33"/>
      <c r="G131" s="33"/>
      <c r="H131" s="33"/>
      <c r="J131" s="127"/>
      <c r="K131" s="128"/>
      <c r="L131" s="128"/>
      <c r="M131" s="129"/>
      <c r="N131" s="132" t="str">
        <f t="shared" si="12"/>
        <v/>
      </c>
      <c r="O131" s="101"/>
      <c r="P131" s="123"/>
      <c r="Q131" s="100"/>
    </row>
    <row r="132" spans="3:21" s="32" customFormat="1" x14ac:dyDescent="0.35">
      <c r="C132" s="33"/>
      <c r="D132" s="33"/>
      <c r="E132" s="33"/>
      <c r="F132" s="33"/>
      <c r="G132" s="33"/>
      <c r="H132" s="33"/>
      <c r="J132" s="127"/>
      <c r="K132" s="128"/>
      <c r="L132" s="128"/>
      <c r="M132" s="129"/>
      <c r="N132" s="132" t="str">
        <f t="shared" si="12"/>
        <v/>
      </c>
      <c r="O132" s="101"/>
      <c r="P132" s="123"/>
      <c r="Q132" s="100"/>
    </row>
    <row r="133" spans="3:21" s="32" customFormat="1" x14ac:dyDescent="0.35">
      <c r="C133" s="33"/>
      <c r="D133" s="33"/>
      <c r="E133" s="33"/>
      <c r="F133" s="33"/>
      <c r="G133" s="33"/>
      <c r="H133" s="33"/>
      <c r="J133" s="127"/>
      <c r="K133" s="128"/>
      <c r="L133" s="128"/>
      <c r="M133" s="129"/>
      <c r="N133" s="132" t="str">
        <f t="shared" si="12"/>
        <v/>
      </c>
      <c r="O133" s="101"/>
      <c r="P133" s="123"/>
      <c r="Q133" s="100"/>
    </row>
    <row r="134" spans="3:21" s="32" customFormat="1" x14ac:dyDescent="0.35">
      <c r="C134" s="33"/>
      <c r="D134" s="33"/>
      <c r="E134" s="33"/>
      <c r="F134" s="33"/>
      <c r="G134" s="33"/>
      <c r="H134" s="33"/>
      <c r="J134" s="127"/>
      <c r="K134" s="128"/>
      <c r="L134" s="128"/>
      <c r="M134" s="129"/>
      <c r="N134" s="132" t="str">
        <f t="shared" si="12"/>
        <v/>
      </c>
      <c r="O134" s="101"/>
      <c r="P134" s="123"/>
      <c r="Q134" s="100"/>
      <c r="R134" s="52"/>
      <c r="S134" s="52"/>
      <c r="T134" s="52"/>
      <c r="U134" s="52"/>
    </row>
    <row r="135" spans="3:21" s="32" customFormat="1" x14ac:dyDescent="0.35">
      <c r="C135" s="33"/>
      <c r="D135" s="33"/>
      <c r="E135" s="33"/>
      <c r="F135" s="33"/>
      <c r="G135" s="33"/>
      <c r="H135" s="33"/>
      <c r="J135" s="127"/>
      <c r="K135" s="128"/>
      <c r="L135" s="128"/>
      <c r="M135" s="129"/>
      <c r="N135" s="132" t="str">
        <f t="shared" si="12"/>
        <v/>
      </c>
      <c r="O135" s="101"/>
      <c r="P135" s="123"/>
      <c r="Q135" s="100"/>
      <c r="R135" s="52"/>
      <c r="S135" s="52"/>
      <c r="T135" s="52"/>
      <c r="U135" s="52"/>
    </row>
    <row r="136" spans="3:21" s="32" customFormat="1" x14ac:dyDescent="0.35">
      <c r="C136" s="33"/>
      <c r="D136" s="33"/>
      <c r="E136" s="33"/>
      <c r="F136" s="33"/>
      <c r="G136" s="33"/>
      <c r="H136" s="33"/>
      <c r="J136" s="127"/>
      <c r="K136" s="128"/>
      <c r="L136" s="128"/>
      <c r="M136" s="129"/>
      <c r="N136" s="132" t="str">
        <f t="shared" si="12"/>
        <v/>
      </c>
      <c r="O136" s="101"/>
      <c r="P136" s="123"/>
      <c r="Q136" s="100"/>
      <c r="R136" s="52"/>
      <c r="S136" s="52"/>
      <c r="T136" s="52"/>
      <c r="U136" s="52"/>
    </row>
    <row r="137" spans="3:21" s="32" customFormat="1" x14ac:dyDescent="0.35">
      <c r="C137" s="33"/>
      <c r="D137" s="33"/>
      <c r="E137" s="33"/>
      <c r="F137" s="33"/>
      <c r="G137" s="33"/>
      <c r="H137" s="33"/>
      <c r="J137" s="127"/>
      <c r="K137" s="128"/>
      <c r="L137" s="128"/>
      <c r="M137" s="129"/>
      <c r="N137" s="132" t="str">
        <f t="shared" si="12"/>
        <v/>
      </c>
      <c r="O137" s="101"/>
      <c r="P137" s="123"/>
      <c r="Q137" s="100"/>
      <c r="R137" s="52"/>
      <c r="S137" s="52"/>
      <c r="T137" s="52"/>
      <c r="U137" s="52"/>
    </row>
    <row r="138" spans="3:21" s="32" customFormat="1" x14ac:dyDescent="0.35">
      <c r="C138" s="33"/>
      <c r="D138" s="33"/>
      <c r="E138" s="33"/>
      <c r="F138" s="33"/>
      <c r="G138" s="33"/>
      <c r="H138" s="33"/>
      <c r="J138" s="127"/>
      <c r="K138" s="128"/>
      <c r="L138" s="128"/>
      <c r="M138" s="129"/>
      <c r="N138" s="132" t="str">
        <f t="shared" si="12"/>
        <v/>
      </c>
      <c r="O138" s="101"/>
      <c r="P138" s="123"/>
      <c r="Q138" s="100"/>
      <c r="R138" s="52"/>
      <c r="S138" s="52"/>
      <c r="T138" s="52"/>
      <c r="U138" s="52"/>
    </row>
    <row r="139" spans="3:21" s="32" customFormat="1" x14ac:dyDescent="0.35">
      <c r="C139" s="33"/>
      <c r="D139" s="33"/>
      <c r="E139" s="33"/>
      <c r="F139" s="33"/>
      <c r="G139" s="33"/>
      <c r="H139" s="33"/>
      <c r="J139" s="127"/>
      <c r="K139" s="128"/>
      <c r="L139" s="128"/>
      <c r="M139" s="129"/>
      <c r="N139" s="132" t="str">
        <f t="shared" si="12"/>
        <v/>
      </c>
      <c r="O139" s="101"/>
      <c r="P139" s="123"/>
      <c r="Q139" s="100"/>
      <c r="R139" s="52"/>
      <c r="S139" s="52"/>
      <c r="T139" s="52"/>
      <c r="U139" s="52"/>
    </row>
    <row r="140" spans="3:21" s="32" customFormat="1" x14ac:dyDescent="0.35">
      <c r="C140" s="33"/>
      <c r="D140" s="33"/>
      <c r="E140" s="33"/>
      <c r="F140" s="33"/>
      <c r="G140" s="33"/>
      <c r="H140" s="33"/>
      <c r="J140" s="127"/>
      <c r="K140" s="128"/>
      <c r="L140" s="128"/>
      <c r="M140" s="129"/>
      <c r="N140" s="132" t="str">
        <f t="shared" si="12"/>
        <v/>
      </c>
      <c r="O140" s="101"/>
      <c r="P140" s="123"/>
      <c r="Q140" s="100"/>
      <c r="R140" s="52"/>
      <c r="S140" s="52"/>
      <c r="T140" s="52"/>
      <c r="U140" s="52"/>
    </row>
    <row r="141" spans="3:21" s="32" customFormat="1" x14ac:dyDescent="0.35">
      <c r="C141" s="33"/>
      <c r="D141" s="33"/>
      <c r="E141" s="33"/>
      <c r="F141" s="33"/>
      <c r="G141" s="33"/>
      <c r="H141" s="33"/>
      <c r="J141" s="127"/>
      <c r="K141" s="128"/>
      <c r="L141" s="128"/>
      <c r="M141" s="129"/>
      <c r="N141" s="132" t="str">
        <f t="shared" si="12"/>
        <v/>
      </c>
      <c r="O141" s="101"/>
      <c r="P141" s="123"/>
      <c r="Q141" s="100"/>
      <c r="R141" s="52"/>
      <c r="S141" s="52"/>
      <c r="T141" s="52"/>
      <c r="U141" s="52"/>
    </row>
    <row r="142" spans="3:21" s="32" customFormat="1" x14ac:dyDescent="0.35">
      <c r="C142" s="33"/>
      <c r="D142" s="33"/>
      <c r="E142" s="33"/>
      <c r="F142" s="33"/>
      <c r="G142" s="33"/>
      <c r="H142" s="33"/>
      <c r="J142" s="127"/>
      <c r="K142" s="128"/>
      <c r="L142" s="128"/>
      <c r="M142" s="129"/>
      <c r="N142" s="132" t="str">
        <f t="shared" si="12"/>
        <v/>
      </c>
      <c r="O142" s="101"/>
      <c r="P142" s="123"/>
      <c r="Q142" s="100"/>
      <c r="R142" s="52"/>
      <c r="S142" s="52"/>
      <c r="T142" s="52"/>
      <c r="U142" s="52"/>
    </row>
    <row r="143" spans="3:21" s="32" customFormat="1" x14ac:dyDescent="0.35">
      <c r="C143" s="33"/>
      <c r="D143" s="33"/>
      <c r="E143" s="33"/>
      <c r="F143" s="33"/>
      <c r="G143" s="33"/>
      <c r="H143" s="33"/>
      <c r="J143" s="127"/>
      <c r="K143" s="128"/>
      <c r="L143" s="128"/>
      <c r="M143" s="129"/>
      <c r="N143" s="132" t="str">
        <f t="shared" si="12"/>
        <v/>
      </c>
      <c r="O143" s="101"/>
      <c r="P143" s="123"/>
      <c r="Q143" s="100"/>
      <c r="R143" s="52"/>
      <c r="S143" s="52"/>
      <c r="T143" s="52"/>
      <c r="U143" s="52"/>
    </row>
    <row r="144" spans="3:21" s="32" customFormat="1" x14ac:dyDescent="0.35">
      <c r="C144" s="33"/>
      <c r="D144" s="33"/>
      <c r="E144" s="33"/>
      <c r="F144" s="33"/>
      <c r="G144" s="33"/>
      <c r="H144" s="33"/>
      <c r="J144" s="127"/>
      <c r="K144" s="128"/>
      <c r="L144" s="128"/>
      <c r="M144" s="129"/>
      <c r="N144" s="132" t="str">
        <f t="shared" si="12"/>
        <v/>
      </c>
      <c r="O144" s="101"/>
      <c r="P144" s="123"/>
      <c r="Q144" s="100"/>
      <c r="R144" s="52"/>
      <c r="S144" s="52"/>
      <c r="T144" s="52"/>
      <c r="U144" s="52"/>
    </row>
    <row r="145" spans="3:21" s="32" customFormat="1" x14ac:dyDescent="0.35">
      <c r="C145" s="33"/>
      <c r="D145" s="33"/>
      <c r="E145" s="33"/>
      <c r="F145" s="33"/>
      <c r="G145" s="33"/>
      <c r="H145" s="33"/>
      <c r="J145" s="127"/>
      <c r="K145" s="128"/>
      <c r="L145" s="128"/>
      <c r="M145" s="129"/>
      <c r="N145" s="132" t="str">
        <f t="shared" si="12"/>
        <v/>
      </c>
      <c r="O145" s="101"/>
      <c r="P145" s="123"/>
      <c r="Q145" s="100"/>
      <c r="R145" s="52"/>
      <c r="S145" s="52"/>
      <c r="T145" s="52"/>
      <c r="U145" s="52"/>
    </row>
    <row r="146" spans="3:21" s="32" customFormat="1" x14ac:dyDescent="0.35">
      <c r="C146" s="33"/>
      <c r="D146" s="33"/>
      <c r="E146" s="33"/>
      <c r="F146" s="33"/>
      <c r="G146" s="33"/>
      <c r="H146" s="33"/>
      <c r="J146" s="127"/>
      <c r="K146" s="128"/>
      <c r="L146" s="128"/>
      <c r="M146" s="129"/>
      <c r="N146" s="132" t="str">
        <f t="shared" si="12"/>
        <v/>
      </c>
      <c r="O146" s="101"/>
      <c r="P146" s="123"/>
      <c r="Q146" s="100"/>
      <c r="R146" s="52"/>
      <c r="S146" s="52"/>
      <c r="T146" s="52"/>
      <c r="U146" s="52"/>
    </row>
    <row r="147" spans="3:21" s="32" customFormat="1" x14ac:dyDescent="0.35">
      <c r="C147" s="33"/>
      <c r="D147" s="33"/>
      <c r="E147" s="33"/>
      <c r="F147" s="33"/>
      <c r="G147" s="33"/>
      <c r="H147" s="33"/>
      <c r="J147" s="127"/>
      <c r="K147" s="128"/>
      <c r="L147" s="128"/>
      <c r="M147" s="129"/>
      <c r="N147" s="132" t="str">
        <f t="shared" si="12"/>
        <v/>
      </c>
      <c r="O147" s="101"/>
      <c r="P147" s="123"/>
      <c r="Q147" s="100"/>
      <c r="R147" s="52"/>
      <c r="S147" s="52"/>
      <c r="T147" s="52"/>
      <c r="U147" s="52"/>
    </row>
    <row r="148" spans="3:21" s="32" customFormat="1" x14ac:dyDescent="0.35">
      <c r="C148" s="33"/>
      <c r="D148" s="33"/>
      <c r="E148" s="33"/>
      <c r="F148" s="33"/>
      <c r="G148" s="33"/>
      <c r="H148" s="33"/>
      <c r="J148" s="127"/>
      <c r="K148" s="128"/>
      <c r="L148" s="128"/>
      <c r="M148" s="129"/>
      <c r="N148" s="132" t="str">
        <f t="shared" si="12"/>
        <v/>
      </c>
      <c r="O148" s="101"/>
      <c r="P148" s="123"/>
      <c r="Q148" s="100"/>
      <c r="R148" s="52"/>
      <c r="S148" s="52"/>
      <c r="T148" s="52"/>
      <c r="U148" s="52"/>
    </row>
    <row r="149" spans="3:21" s="32" customFormat="1" x14ac:dyDescent="0.35">
      <c r="C149" s="33"/>
      <c r="D149" s="33"/>
      <c r="E149" s="33"/>
      <c r="F149" s="33"/>
      <c r="G149" s="33"/>
      <c r="H149" s="33"/>
      <c r="J149" s="127"/>
      <c r="K149" s="128"/>
      <c r="L149" s="128"/>
      <c r="M149" s="129"/>
      <c r="N149" s="132" t="str">
        <f t="shared" si="12"/>
        <v/>
      </c>
      <c r="O149" s="101"/>
      <c r="P149" s="123"/>
      <c r="Q149" s="100"/>
      <c r="R149" s="52"/>
      <c r="S149" s="52"/>
      <c r="T149" s="52"/>
      <c r="U149" s="52"/>
    </row>
    <row r="150" spans="3:21" s="32" customFormat="1" x14ac:dyDescent="0.35">
      <c r="C150" s="33"/>
      <c r="D150" s="33"/>
      <c r="E150" s="33"/>
      <c r="F150" s="33"/>
      <c r="G150" s="33"/>
      <c r="H150" s="33"/>
      <c r="J150" s="127"/>
      <c r="K150" s="128"/>
      <c r="L150" s="128"/>
      <c r="M150" s="129"/>
      <c r="N150" s="132" t="str">
        <f t="shared" si="12"/>
        <v/>
      </c>
      <c r="O150" s="101"/>
      <c r="P150" s="123"/>
      <c r="Q150" s="100"/>
      <c r="R150" s="52"/>
      <c r="S150" s="52"/>
      <c r="T150" s="52"/>
      <c r="U150" s="52"/>
    </row>
    <row r="151" spans="3:21" s="32" customFormat="1" x14ac:dyDescent="0.35">
      <c r="C151" s="33"/>
      <c r="D151" s="33"/>
      <c r="E151" s="33"/>
      <c r="F151" s="33"/>
      <c r="G151" s="33"/>
      <c r="H151" s="33"/>
      <c r="J151" s="127"/>
      <c r="K151" s="128"/>
      <c r="L151" s="128"/>
      <c r="M151" s="129"/>
      <c r="N151" s="132" t="str">
        <f t="shared" si="12"/>
        <v/>
      </c>
      <c r="O151" s="101"/>
      <c r="P151" s="123"/>
      <c r="Q151" s="100"/>
      <c r="R151" s="52"/>
      <c r="S151" s="52"/>
      <c r="T151" s="52"/>
      <c r="U151" s="52"/>
    </row>
    <row r="152" spans="3:21" s="32" customFormat="1" x14ac:dyDescent="0.35">
      <c r="C152" s="33"/>
      <c r="D152" s="33"/>
      <c r="E152" s="33"/>
      <c r="F152" s="33"/>
      <c r="G152" s="33"/>
      <c r="H152" s="33"/>
      <c r="J152" s="127"/>
      <c r="K152" s="128"/>
      <c r="L152" s="128"/>
      <c r="M152" s="129"/>
      <c r="N152" s="132" t="str">
        <f t="shared" si="12"/>
        <v/>
      </c>
      <c r="O152" s="101"/>
      <c r="P152" s="123"/>
      <c r="Q152" s="100"/>
      <c r="R152" s="52"/>
      <c r="S152" s="52"/>
      <c r="T152" s="52"/>
      <c r="U152" s="52"/>
    </row>
    <row r="153" spans="3:21" s="32" customFormat="1" x14ac:dyDescent="0.35">
      <c r="C153" s="33"/>
      <c r="D153" s="33"/>
      <c r="E153" s="33"/>
      <c r="F153" s="33"/>
      <c r="G153" s="33"/>
      <c r="H153" s="33"/>
      <c r="J153" s="127"/>
      <c r="K153" s="128"/>
      <c r="L153" s="128"/>
      <c r="M153" s="129"/>
      <c r="N153" s="132" t="str">
        <f t="shared" si="12"/>
        <v/>
      </c>
      <c r="O153" s="101"/>
      <c r="P153" s="123"/>
      <c r="Q153" s="100"/>
      <c r="R153" s="52"/>
      <c r="S153" s="52"/>
      <c r="T153" s="52"/>
      <c r="U153" s="52"/>
    </row>
    <row r="154" spans="3:21" s="32" customFormat="1" x14ac:dyDescent="0.35">
      <c r="C154" s="33"/>
      <c r="D154" s="33"/>
      <c r="E154" s="33"/>
      <c r="F154" s="33"/>
      <c r="G154" s="33"/>
      <c r="H154" s="33"/>
      <c r="J154" s="127"/>
      <c r="K154" s="128"/>
      <c r="L154" s="128"/>
      <c r="M154" s="129"/>
      <c r="N154" s="132" t="str">
        <f t="shared" si="12"/>
        <v/>
      </c>
      <c r="O154" s="101"/>
      <c r="P154" s="123"/>
      <c r="Q154" s="100"/>
      <c r="R154" s="52"/>
      <c r="S154" s="52"/>
      <c r="T154" s="52"/>
      <c r="U154" s="52"/>
    </row>
    <row r="155" spans="3:21" s="32" customFormat="1" x14ac:dyDescent="0.35">
      <c r="C155" s="33"/>
      <c r="D155" s="33"/>
      <c r="E155" s="33"/>
      <c r="F155" s="33"/>
      <c r="G155" s="33"/>
      <c r="H155" s="33"/>
      <c r="J155" s="127"/>
      <c r="K155" s="128"/>
      <c r="L155" s="128"/>
      <c r="M155" s="129"/>
      <c r="N155" s="132" t="str">
        <f t="shared" si="12"/>
        <v/>
      </c>
      <c r="O155" s="101"/>
      <c r="P155" s="123"/>
      <c r="Q155" s="100"/>
      <c r="R155" s="52"/>
      <c r="S155" s="52"/>
      <c r="T155" s="52"/>
      <c r="U155" s="52"/>
    </row>
    <row r="156" spans="3:21" s="32" customFormat="1" x14ac:dyDescent="0.35">
      <c r="U156" s="52"/>
    </row>
    <row r="157" spans="3:21" s="32" customFormat="1" x14ac:dyDescent="0.35">
      <c r="C157" s="33"/>
      <c r="D157" s="33"/>
      <c r="E157" s="33"/>
      <c r="F157" s="33"/>
      <c r="G157" s="33"/>
      <c r="H157" s="33"/>
      <c r="J157" s="52"/>
      <c r="K157" s="52"/>
      <c r="L157" s="52"/>
      <c r="M157" s="52"/>
      <c r="N157" s="137"/>
      <c r="O157" s="54"/>
      <c r="P157" s="52"/>
      <c r="Q157" s="52"/>
      <c r="R157" s="52"/>
      <c r="S157" s="52"/>
      <c r="T157" s="52"/>
      <c r="U157" s="52"/>
    </row>
    <row r="158" spans="3:21" s="32" customFormat="1" x14ac:dyDescent="0.35">
      <c r="C158" s="33"/>
      <c r="D158" s="33"/>
      <c r="E158" s="33"/>
      <c r="F158" s="33"/>
      <c r="G158" s="33"/>
      <c r="H158" s="33"/>
      <c r="J158" s="52"/>
      <c r="K158" s="52"/>
      <c r="L158" s="52"/>
      <c r="M158" s="52"/>
      <c r="N158" s="137"/>
      <c r="O158" s="54"/>
      <c r="P158" s="52"/>
      <c r="Q158" s="52"/>
      <c r="R158" s="52"/>
      <c r="S158" s="52"/>
      <c r="T158" s="52"/>
      <c r="U158" s="52"/>
    </row>
    <row r="159" spans="3:21" s="32" customFormat="1" x14ac:dyDescent="0.35">
      <c r="C159" s="33"/>
      <c r="D159" s="33"/>
      <c r="E159" s="33"/>
      <c r="F159" s="33"/>
      <c r="G159" s="33"/>
      <c r="H159" s="33"/>
      <c r="J159" s="52"/>
      <c r="K159" s="52"/>
      <c r="L159" s="52"/>
      <c r="M159" s="52"/>
      <c r="N159" s="137"/>
      <c r="O159" s="54"/>
      <c r="P159" s="52"/>
      <c r="Q159" s="52"/>
      <c r="R159" s="52"/>
      <c r="S159" s="52"/>
      <c r="T159" s="52"/>
      <c r="U159" s="52"/>
    </row>
    <row r="160" spans="3:21" s="32" customFormat="1" x14ac:dyDescent="0.35">
      <c r="C160" s="33"/>
      <c r="D160" s="33"/>
      <c r="E160" s="33"/>
      <c r="F160" s="33"/>
      <c r="G160" s="33"/>
      <c r="H160" s="33"/>
      <c r="J160" s="52"/>
      <c r="K160" s="52"/>
      <c r="L160" s="52"/>
      <c r="M160" s="52"/>
      <c r="N160" s="137"/>
      <c r="O160" s="54"/>
      <c r="P160" s="52"/>
      <c r="Q160" s="52"/>
      <c r="R160" s="52"/>
      <c r="S160" s="52"/>
      <c r="T160" s="52"/>
      <c r="U160" s="52"/>
    </row>
    <row r="161" spans="3:21" s="32" customFormat="1" x14ac:dyDescent="0.35">
      <c r="C161" s="33"/>
      <c r="D161" s="33"/>
      <c r="E161" s="33"/>
      <c r="F161" s="33"/>
      <c r="G161" s="33"/>
      <c r="H161" s="33"/>
      <c r="J161" s="52"/>
      <c r="K161" s="52"/>
      <c r="L161" s="52"/>
      <c r="M161" s="52"/>
      <c r="N161" s="137"/>
      <c r="O161" s="54"/>
      <c r="P161" s="52"/>
      <c r="Q161" s="52"/>
      <c r="R161" s="52"/>
      <c r="S161" s="52"/>
      <c r="T161" s="52"/>
      <c r="U161" s="52"/>
    </row>
    <row r="162" spans="3:21" s="32" customFormat="1" x14ac:dyDescent="0.35">
      <c r="C162" s="33"/>
      <c r="D162" s="33"/>
      <c r="E162" s="33"/>
      <c r="F162" s="33"/>
      <c r="G162" s="33"/>
      <c r="H162" s="33"/>
      <c r="J162" s="52"/>
      <c r="K162" s="52"/>
      <c r="L162" s="52"/>
      <c r="M162" s="52"/>
      <c r="N162" s="137"/>
      <c r="O162" s="54"/>
      <c r="P162" s="52"/>
      <c r="Q162" s="52"/>
      <c r="R162" s="52"/>
      <c r="S162" s="52"/>
      <c r="T162" s="52"/>
      <c r="U162" s="52"/>
    </row>
    <row r="163" spans="3:21" s="32" customFormat="1" x14ac:dyDescent="0.35">
      <c r="C163" s="33"/>
      <c r="D163" s="33"/>
      <c r="E163" s="33"/>
      <c r="F163" s="33"/>
      <c r="G163" s="33"/>
      <c r="H163" s="33"/>
      <c r="J163" s="52"/>
      <c r="K163" s="52"/>
      <c r="L163" s="52"/>
      <c r="M163" s="52"/>
      <c r="N163" s="137"/>
      <c r="O163" s="54"/>
      <c r="P163" s="52"/>
      <c r="Q163" s="52"/>
      <c r="R163" s="52"/>
      <c r="S163" s="52"/>
      <c r="T163" s="52"/>
      <c r="U163" s="52"/>
    </row>
    <row r="164" spans="3:21" s="32" customFormat="1" x14ac:dyDescent="0.35">
      <c r="C164" s="33"/>
      <c r="D164" s="33"/>
      <c r="E164" s="33"/>
      <c r="F164" s="33"/>
      <c r="G164" s="33"/>
      <c r="H164" s="33"/>
      <c r="J164" s="52"/>
      <c r="K164" s="52"/>
      <c r="L164" s="52"/>
      <c r="M164" s="52"/>
      <c r="N164" s="137"/>
      <c r="O164" s="54"/>
      <c r="P164" s="52"/>
      <c r="Q164" s="52"/>
      <c r="R164" s="52"/>
      <c r="S164" s="52"/>
      <c r="T164" s="52"/>
      <c r="U164" s="52"/>
    </row>
    <row r="165" spans="3:21" s="32" customFormat="1" x14ac:dyDescent="0.35">
      <c r="C165" s="33"/>
      <c r="D165" s="33"/>
      <c r="E165" s="33"/>
      <c r="F165" s="33"/>
      <c r="G165" s="33"/>
      <c r="H165" s="33"/>
      <c r="J165" s="52"/>
      <c r="K165" s="52"/>
      <c r="L165" s="52"/>
      <c r="M165" s="52"/>
      <c r="N165" s="137"/>
      <c r="O165" s="54"/>
      <c r="P165" s="52"/>
      <c r="Q165" s="52"/>
      <c r="R165" s="52"/>
      <c r="S165" s="52"/>
      <c r="T165" s="52"/>
      <c r="U165" s="52"/>
    </row>
    <row r="166" spans="3:21" s="32" customFormat="1" x14ac:dyDescent="0.35">
      <c r="C166" s="33"/>
      <c r="D166" s="33"/>
      <c r="E166" s="33"/>
      <c r="F166" s="33"/>
      <c r="G166" s="33"/>
      <c r="H166" s="33"/>
      <c r="J166" s="52"/>
      <c r="K166" s="52"/>
      <c r="L166" s="52"/>
      <c r="M166" s="52"/>
      <c r="N166" s="137"/>
      <c r="O166" s="54"/>
      <c r="P166" s="52"/>
      <c r="Q166" s="52"/>
      <c r="R166" s="52"/>
      <c r="S166" s="52"/>
      <c r="T166" s="52"/>
      <c r="U166" s="52"/>
    </row>
    <row r="167" spans="3:21" s="32" customFormat="1" x14ac:dyDescent="0.35">
      <c r="C167" s="33"/>
      <c r="D167" s="33"/>
      <c r="E167" s="33"/>
      <c r="F167" s="33"/>
      <c r="G167" s="33"/>
      <c r="H167" s="33"/>
      <c r="J167" s="52"/>
      <c r="K167" s="52"/>
      <c r="L167" s="52"/>
      <c r="M167" s="52"/>
      <c r="N167" s="137"/>
      <c r="O167" s="54"/>
      <c r="P167" s="52"/>
      <c r="Q167" s="52"/>
      <c r="R167" s="52"/>
      <c r="S167" s="52"/>
      <c r="T167" s="52"/>
      <c r="U167" s="52"/>
    </row>
    <row r="168" spans="3:21" s="32" customFormat="1" x14ac:dyDescent="0.35">
      <c r="C168" s="33"/>
      <c r="D168" s="33"/>
      <c r="E168" s="33"/>
      <c r="F168" s="33"/>
      <c r="G168" s="33"/>
      <c r="H168" s="33"/>
      <c r="J168" s="52"/>
      <c r="K168" s="52"/>
      <c r="L168" s="52"/>
      <c r="M168" s="52"/>
      <c r="N168" s="137"/>
      <c r="O168" s="54"/>
      <c r="P168" s="52"/>
      <c r="Q168" s="52"/>
      <c r="R168" s="52"/>
      <c r="S168" s="52"/>
      <c r="T168" s="52"/>
      <c r="U168" s="52"/>
    </row>
    <row r="169" spans="3:21" s="32" customFormat="1" x14ac:dyDescent="0.35">
      <c r="C169" s="33"/>
      <c r="D169" s="33"/>
      <c r="E169" s="33"/>
      <c r="F169" s="33"/>
      <c r="G169" s="33"/>
      <c r="H169" s="33"/>
      <c r="N169" s="134"/>
      <c r="O169" s="33"/>
      <c r="P169" s="52"/>
      <c r="R169" s="52"/>
      <c r="S169" s="52"/>
      <c r="T169" s="52"/>
      <c r="U169" s="52"/>
    </row>
    <row r="170" spans="3:21" s="32" customFormat="1" x14ac:dyDescent="0.35">
      <c r="C170" s="33"/>
      <c r="D170" s="33"/>
      <c r="E170" s="33"/>
      <c r="F170" s="33"/>
      <c r="G170" s="33"/>
      <c r="H170" s="33"/>
      <c r="N170" s="134"/>
      <c r="O170" s="33"/>
      <c r="P170" s="52"/>
      <c r="R170" s="52"/>
      <c r="S170" s="52"/>
      <c r="T170" s="52"/>
      <c r="U170" s="52"/>
    </row>
    <row r="171" spans="3:21" s="32" customFormat="1" x14ac:dyDescent="0.35">
      <c r="C171" s="33"/>
      <c r="D171" s="33"/>
      <c r="E171" s="33"/>
      <c r="F171" s="33"/>
      <c r="G171" s="33"/>
      <c r="H171" s="33"/>
      <c r="N171" s="134"/>
      <c r="O171" s="33"/>
      <c r="P171" s="52"/>
      <c r="R171" s="52"/>
      <c r="S171" s="52"/>
      <c r="T171" s="52"/>
      <c r="U171" s="52"/>
    </row>
    <row r="172" spans="3:21" s="32" customFormat="1" x14ac:dyDescent="0.35">
      <c r="C172" s="33"/>
      <c r="D172" s="33"/>
      <c r="E172" s="33"/>
      <c r="F172" s="33"/>
      <c r="G172" s="33"/>
      <c r="H172" s="33"/>
      <c r="N172" s="134"/>
      <c r="O172" s="33"/>
      <c r="P172" s="52"/>
      <c r="R172" s="52"/>
      <c r="S172" s="52"/>
      <c r="T172" s="52"/>
      <c r="U172" s="52"/>
    </row>
    <row r="173" spans="3:21" s="32" customFormat="1" x14ac:dyDescent="0.35">
      <c r="C173" s="33"/>
      <c r="D173" s="33"/>
      <c r="E173" s="33"/>
      <c r="F173" s="33"/>
      <c r="G173" s="33"/>
      <c r="H173" s="33"/>
      <c r="N173" s="134"/>
      <c r="O173" s="33"/>
      <c r="P173" s="52"/>
      <c r="R173" s="52"/>
      <c r="S173" s="52"/>
      <c r="T173" s="52"/>
      <c r="U173" s="52"/>
    </row>
    <row r="174" spans="3:21" s="32" customFormat="1" x14ac:dyDescent="0.35">
      <c r="C174" s="33"/>
      <c r="D174" s="33"/>
      <c r="E174" s="33"/>
      <c r="F174" s="33"/>
      <c r="G174" s="33"/>
      <c r="H174" s="33"/>
      <c r="N174" s="134"/>
      <c r="O174" s="33"/>
      <c r="P174" s="52"/>
      <c r="R174" s="52"/>
      <c r="S174" s="52"/>
      <c r="T174" s="52"/>
      <c r="U174" s="52"/>
    </row>
    <row r="175" spans="3:21" s="32" customFormat="1" x14ac:dyDescent="0.35">
      <c r="C175" s="33"/>
      <c r="D175" s="33"/>
      <c r="E175" s="33"/>
      <c r="F175" s="33"/>
      <c r="G175" s="33"/>
      <c r="H175" s="33"/>
      <c r="N175" s="134"/>
      <c r="O175" s="33"/>
      <c r="P175" s="52"/>
      <c r="R175" s="52"/>
      <c r="S175" s="52"/>
      <c r="T175" s="52"/>
      <c r="U175" s="52"/>
    </row>
    <row r="176" spans="3:21" s="32" customFormat="1" x14ac:dyDescent="0.35">
      <c r="C176" s="33"/>
      <c r="D176" s="33"/>
      <c r="E176" s="33"/>
      <c r="F176" s="33"/>
      <c r="G176" s="33"/>
      <c r="H176" s="33"/>
      <c r="N176" s="134"/>
      <c r="O176" s="33"/>
      <c r="P176" s="52"/>
      <c r="R176" s="52"/>
      <c r="S176" s="52"/>
      <c r="T176" s="52"/>
      <c r="U176" s="52"/>
    </row>
    <row r="177" spans="1:21" s="32" customFormat="1" x14ac:dyDescent="0.35">
      <c r="C177" s="33"/>
      <c r="D177" s="33"/>
      <c r="E177" s="33"/>
      <c r="F177" s="33"/>
      <c r="G177" s="33"/>
      <c r="H177" s="33"/>
      <c r="N177" s="134"/>
      <c r="O177" s="33"/>
      <c r="P177" s="52"/>
      <c r="R177" s="52"/>
      <c r="S177" s="52"/>
      <c r="T177" s="52"/>
      <c r="U177" s="52"/>
    </row>
    <row r="178" spans="1:21" x14ac:dyDescent="0.35">
      <c r="A178" s="32"/>
      <c r="B178" s="32"/>
      <c r="C178" s="33"/>
      <c r="D178" s="33"/>
      <c r="E178" s="33"/>
      <c r="F178" s="33"/>
      <c r="G178" s="33"/>
      <c r="H178" s="33"/>
      <c r="I178" s="32"/>
      <c r="P178" s="52"/>
      <c r="R178" s="52"/>
      <c r="S178" s="52"/>
      <c r="T178" s="52"/>
      <c r="U178" s="52"/>
    </row>
    <row r="179" spans="1:21" x14ac:dyDescent="0.35">
      <c r="A179" s="32"/>
      <c r="B179" s="32"/>
      <c r="C179" s="33"/>
      <c r="D179" s="33"/>
      <c r="E179" s="33"/>
      <c r="F179" s="33"/>
      <c r="G179" s="33"/>
      <c r="H179" s="33"/>
      <c r="P179" s="52"/>
      <c r="R179" s="52"/>
      <c r="S179" s="52"/>
      <c r="T179" s="52"/>
      <c r="U179" s="52"/>
    </row>
    <row r="180" spans="1:21" x14ac:dyDescent="0.35">
      <c r="A180" s="32"/>
      <c r="B180" s="32"/>
      <c r="C180" s="33"/>
      <c r="D180" s="33"/>
      <c r="E180" s="33"/>
      <c r="F180" s="33"/>
      <c r="G180" s="33"/>
      <c r="H180" s="33"/>
      <c r="R180" s="52"/>
      <c r="S180" s="52"/>
      <c r="T180" s="52"/>
      <c r="U180" s="52"/>
    </row>
    <row r="181" spans="1:21" x14ac:dyDescent="0.35">
      <c r="B181" s="32"/>
      <c r="C181" s="33"/>
      <c r="D181" s="33"/>
      <c r="E181" s="33"/>
      <c r="F181" s="33"/>
      <c r="G181" s="33"/>
      <c r="H181" s="33"/>
      <c r="R181" s="52"/>
      <c r="S181" s="52"/>
      <c r="T181" s="52"/>
      <c r="U181" s="52"/>
    </row>
  </sheetData>
  <mergeCells count="5">
    <mergeCell ref="C6:E6"/>
    <mergeCell ref="F6:H6"/>
    <mergeCell ref="C32:C33"/>
    <mergeCell ref="D32:D33"/>
    <mergeCell ref="E32:E33"/>
  </mergeCells>
  <dataValidations count="1">
    <dataValidation type="list" allowBlank="1" showInputMessage="1" showErrorMessage="1" sqref="P8:P155" xr:uid="{00000000-0002-0000-0A00-000000000000}">
      <formula1>$B$8:$B$16</formula1>
    </dataValidation>
  </dataValidation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R181"/>
  <sheetViews>
    <sheetView topLeftCell="A4" zoomScale="70" zoomScaleNormal="70" zoomScalePageLayoutView="70" workbookViewId="0">
      <selection activeCell="E20" sqref="E20:E22"/>
    </sheetView>
  </sheetViews>
  <sheetFormatPr defaultColWidth="9.1796875" defaultRowHeight="14.5" x14ac:dyDescent="0.35"/>
  <cols>
    <col min="1" max="1" width="6.36328125" style="31" customWidth="1"/>
    <col min="2" max="2" width="24.36328125" style="31" customWidth="1"/>
    <col min="3" max="8" width="9.453125" style="36" customWidth="1"/>
    <col min="9" max="9" width="4.36328125" style="31" customWidth="1"/>
    <col min="10" max="10" width="8.6328125" style="32" customWidth="1"/>
    <col min="11" max="12" width="25.81640625" style="32" customWidth="1"/>
    <col min="13" max="13" width="16.81640625" style="32" customWidth="1"/>
    <col min="14" max="14" width="11.36328125" style="134" customWidth="1"/>
    <col min="15" max="15" width="12.6328125" style="33" customWidth="1"/>
    <col min="16" max="16" width="21.1796875" style="32" customWidth="1"/>
    <col min="17" max="17" width="13.6328125" style="32" customWidth="1"/>
    <col min="18" max="18" width="17.453125" style="32" customWidth="1"/>
    <col min="19" max="19" width="5.453125" style="32" customWidth="1"/>
    <col min="20" max="20" width="9.1796875" style="32"/>
    <col min="21" max="21" width="14.36328125" style="32" customWidth="1"/>
    <col min="22" max="22" width="3" style="32" customWidth="1"/>
    <col min="23" max="44" width="9.1796875" style="32"/>
    <col min="45" max="16384" width="9.1796875" style="31"/>
  </cols>
  <sheetData>
    <row r="1" spans="1:44" ht="32.25" hidden="1" customHeight="1" x14ac:dyDescent="0.35">
      <c r="B1" s="31" t="s">
        <v>78</v>
      </c>
      <c r="C1" s="186" t="s">
        <v>25</v>
      </c>
      <c r="D1" s="186" t="s">
        <v>102</v>
      </c>
      <c r="E1" s="186" t="s">
        <v>103</v>
      </c>
      <c r="F1" s="186" t="s">
        <v>1</v>
      </c>
      <c r="G1" s="186" t="s">
        <v>104</v>
      </c>
      <c r="H1" s="186" t="s">
        <v>65</v>
      </c>
      <c r="I1" s="31" t="s">
        <v>105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44" ht="17.25" hidden="1" customHeight="1" x14ac:dyDescent="0.35">
      <c r="B2" s="31" t="str">
        <f>LEFT(B1,3)</f>
        <v>SEP</v>
      </c>
      <c r="C2" s="187">
        <f>C46</f>
        <v>0</v>
      </c>
      <c r="D2" s="187">
        <f>C17</f>
        <v>0</v>
      </c>
      <c r="E2" s="187">
        <f>D17</f>
        <v>0</v>
      </c>
      <c r="F2" s="187">
        <f>E17</f>
        <v>0</v>
      </c>
      <c r="G2" s="187">
        <f>F29</f>
        <v>0</v>
      </c>
      <c r="H2" s="79">
        <f>D2-G2</f>
        <v>0</v>
      </c>
      <c r="I2" s="187" t="str">
        <f>IF(E29=0,"",AVERAGE(C29,E29))</f>
        <v/>
      </c>
      <c r="J2" s="94"/>
      <c r="K2" s="188"/>
      <c r="N2" s="130"/>
    </row>
    <row r="3" spans="1:44" ht="17.25" hidden="1" customHeight="1" x14ac:dyDescent="0.35"/>
    <row r="4" spans="1:44" ht="17.25" customHeight="1" x14ac:dyDescent="0.35"/>
    <row r="5" spans="1:44" ht="42.75" customHeight="1" x14ac:dyDescent="0.45">
      <c r="B5" s="102" t="str">
        <f>BUDGET!B2:E2</f>
        <v>Enter Club Name on Budget Tab</v>
      </c>
      <c r="C5" s="103"/>
      <c r="D5" s="103"/>
      <c r="E5" s="103"/>
      <c r="F5" s="103"/>
      <c r="G5" s="103"/>
      <c r="H5" s="103"/>
      <c r="J5" s="35" t="s">
        <v>70</v>
      </c>
      <c r="K5" s="31"/>
      <c r="L5" s="31"/>
      <c r="M5" s="31"/>
      <c r="N5" s="135"/>
      <c r="O5" s="36"/>
      <c r="P5" s="31"/>
      <c r="Q5" s="31"/>
      <c r="AN5" s="31"/>
      <c r="AO5" s="31"/>
      <c r="AP5" s="31"/>
      <c r="AQ5" s="31"/>
      <c r="AR5" s="31"/>
    </row>
    <row r="6" spans="1:44" ht="21.75" customHeight="1" x14ac:dyDescent="0.45">
      <c r="B6" s="34"/>
      <c r="C6" s="408" t="s">
        <v>84</v>
      </c>
      <c r="D6" s="408"/>
      <c r="E6" s="408"/>
      <c r="F6" s="408" t="s">
        <v>85</v>
      </c>
      <c r="G6" s="408"/>
      <c r="H6" s="408"/>
      <c r="J6" s="35"/>
      <c r="K6" s="31"/>
      <c r="L6" s="31"/>
      <c r="M6" s="31"/>
      <c r="N6" s="135"/>
      <c r="O6" s="36"/>
      <c r="P6" s="31"/>
      <c r="Q6" s="31"/>
      <c r="AN6" s="31"/>
      <c r="AO6" s="31"/>
      <c r="AP6" s="31"/>
      <c r="AQ6" s="31"/>
      <c r="AR6" s="31"/>
    </row>
    <row r="7" spans="1:44" ht="15" customHeight="1" x14ac:dyDescent="0.35">
      <c r="B7" s="37" t="str">
        <f>B$1&amp;" SALES"</f>
        <v>SEPTEMBER SALES</v>
      </c>
      <c r="C7" s="38" t="s">
        <v>7</v>
      </c>
      <c r="D7" s="38" t="s">
        <v>8</v>
      </c>
      <c r="E7" s="38" t="s">
        <v>101</v>
      </c>
      <c r="F7" s="38" t="s">
        <v>7</v>
      </c>
      <c r="G7" s="38" t="s">
        <v>8</v>
      </c>
      <c r="H7" s="38" t="s">
        <v>101</v>
      </c>
      <c r="J7" s="96" t="s">
        <v>46</v>
      </c>
      <c r="K7" s="97" t="s">
        <v>47</v>
      </c>
      <c r="L7" s="96" t="s">
        <v>48</v>
      </c>
      <c r="M7" s="97" t="s">
        <v>49</v>
      </c>
      <c r="N7" s="136" t="s">
        <v>50</v>
      </c>
      <c r="O7" s="98" t="s">
        <v>51</v>
      </c>
      <c r="P7" s="96" t="s">
        <v>40</v>
      </c>
      <c r="Q7" s="98" t="s">
        <v>62</v>
      </c>
      <c r="AN7" s="31"/>
      <c r="AO7" s="31"/>
      <c r="AP7" s="31"/>
      <c r="AQ7" s="31"/>
      <c r="AR7" s="31"/>
    </row>
    <row r="8" spans="1:44" ht="15" customHeight="1" x14ac:dyDescent="0.35">
      <c r="B8" s="39" t="s">
        <v>11</v>
      </c>
      <c r="C8" s="104"/>
      <c r="D8" s="49">
        <f>BUDGET!L41</f>
        <v>0</v>
      </c>
      <c r="E8" s="182">
        <f>C8-D8</f>
        <v>0</v>
      </c>
      <c r="F8" s="49">
        <f>C8+AUG!F8</f>
        <v>0</v>
      </c>
      <c r="G8" s="49">
        <f>D8+AUG!G8</f>
        <v>0</v>
      </c>
      <c r="H8" s="182">
        <f>F8-G8</f>
        <v>0</v>
      </c>
      <c r="J8" s="124"/>
      <c r="K8" s="125"/>
      <c r="L8" s="125"/>
      <c r="M8" s="126"/>
      <c r="N8" s="132" t="str">
        <f t="shared" ref="N8:N35" si="0">IF(ISBLANK(O8)=TRUE,"","10-9005")</f>
        <v/>
      </c>
      <c r="O8" s="99"/>
      <c r="P8" s="123"/>
      <c r="Q8" s="100"/>
      <c r="AN8" s="31"/>
      <c r="AO8" s="31"/>
      <c r="AP8" s="31"/>
      <c r="AQ8" s="31"/>
      <c r="AR8" s="31"/>
    </row>
    <row r="9" spans="1:44" ht="15" customHeight="1" x14ac:dyDescent="0.35">
      <c r="B9" s="39" t="s">
        <v>12</v>
      </c>
      <c r="C9" s="104"/>
      <c r="D9" s="49">
        <f>BUDGET!L42</f>
        <v>0</v>
      </c>
      <c r="E9" s="182">
        <f t="shared" ref="E9:E16" si="1">C9-D9</f>
        <v>0</v>
      </c>
      <c r="F9" s="49">
        <f>C9+AUG!F9</f>
        <v>0</v>
      </c>
      <c r="G9" s="49">
        <f>D9+AUG!G9</f>
        <v>0</v>
      </c>
      <c r="H9" s="182">
        <f t="shared" ref="H9:H16" si="2">F9-G9</f>
        <v>0</v>
      </c>
      <c r="J9" s="124"/>
      <c r="K9" s="125"/>
      <c r="L9" s="125"/>
      <c r="M9" s="126"/>
      <c r="N9" s="132" t="str">
        <f t="shared" si="0"/>
        <v/>
      </c>
      <c r="O9" s="99"/>
      <c r="P9" s="123"/>
      <c r="Q9" s="100"/>
      <c r="AN9" s="31"/>
      <c r="AO9" s="31"/>
      <c r="AP9" s="31"/>
      <c r="AQ9" s="31"/>
      <c r="AR9" s="31"/>
    </row>
    <row r="10" spans="1:44" ht="15" customHeight="1" x14ac:dyDescent="0.35">
      <c r="B10" s="39" t="s">
        <v>13</v>
      </c>
      <c r="C10" s="104"/>
      <c r="D10" s="49">
        <f>BUDGET!L43</f>
        <v>0</v>
      </c>
      <c r="E10" s="182">
        <f t="shared" si="1"/>
        <v>0</v>
      </c>
      <c r="F10" s="49">
        <f>C10+AUG!F10</f>
        <v>0</v>
      </c>
      <c r="G10" s="49">
        <f>D10+AUG!G10</f>
        <v>0</v>
      </c>
      <c r="H10" s="182">
        <f t="shared" si="2"/>
        <v>0</v>
      </c>
      <c r="J10" s="124"/>
      <c r="K10" s="125"/>
      <c r="L10" s="125"/>
      <c r="M10" s="126"/>
      <c r="N10" s="132" t="str">
        <f t="shared" si="0"/>
        <v/>
      </c>
      <c r="O10" s="99"/>
      <c r="P10" s="212"/>
      <c r="Q10" s="100"/>
      <c r="AN10" s="31"/>
      <c r="AO10" s="31"/>
      <c r="AP10" s="31"/>
      <c r="AQ10" s="31"/>
      <c r="AR10" s="31"/>
    </row>
    <row r="11" spans="1:44" ht="15" customHeight="1" x14ac:dyDescent="0.35">
      <c r="B11" s="39" t="s">
        <v>14</v>
      </c>
      <c r="C11" s="104"/>
      <c r="D11" s="49">
        <f>BUDGET!L44</f>
        <v>0</v>
      </c>
      <c r="E11" s="182">
        <f t="shared" si="1"/>
        <v>0</v>
      </c>
      <c r="F11" s="49">
        <f>C11+AUG!F11</f>
        <v>0</v>
      </c>
      <c r="G11" s="49">
        <f>D11+AUG!G11</f>
        <v>0</v>
      </c>
      <c r="H11" s="182">
        <f t="shared" si="2"/>
        <v>0</v>
      </c>
      <c r="J11" s="124"/>
      <c r="K11" s="359"/>
      <c r="L11" s="125"/>
      <c r="M11" s="126"/>
      <c r="N11" s="132" t="str">
        <f t="shared" si="0"/>
        <v/>
      </c>
      <c r="O11" s="99"/>
      <c r="P11" s="212"/>
      <c r="Q11" s="100"/>
      <c r="AN11" s="31"/>
      <c r="AO11" s="31"/>
      <c r="AP11" s="31"/>
      <c r="AQ11" s="31"/>
      <c r="AR11" s="31"/>
    </row>
    <row r="12" spans="1:44" ht="15" customHeight="1" x14ac:dyDescent="0.35">
      <c r="B12" s="39" t="s">
        <v>15</v>
      </c>
      <c r="C12" s="104"/>
      <c r="D12" s="49">
        <f>BUDGET!L45</f>
        <v>0</v>
      </c>
      <c r="E12" s="182">
        <f t="shared" si="1"/>
        <v>0</v>
      </c>
      <c r="F12" s="49">
        <f>C12+AUG!F12</f>
        <v>0</v>
      </c>
      <c r="G12" s="49">
        <f>D12+AUG!G12</f>
        <v>0</v>
      </c>
      <c r="H12" s="182">
        <f t="shared" si="2"/>
        <v>0</v>
      </c>
      <c r="J12" s="127"/>
      <c r="K12" s="128"/>
      <c r="L12" s="128"/>
      <c r="M12" s="129"/>
      <c r="N12" s="132" t="str">
        <f t="shared" si="0"/>
        <v/>
      </c>
      <c r="O12" s="99"/>
      <c r="P12" s="123"/>
      <c r="Q12" s="100"/>
      <c r="AN12" s="31"/>
      <c r="AO12" s="31"/>
      <c r="AP12" s="31"/>
      <c r="AQ12" s="31"/>
      <c r="AR12" s="31"/>
    </row>
    <row r="13" spans="1:44" ht="15" customHeight="1" x14ac:dyDescent="0.35">
      <c r="B13" s="39" t="s">
        <v>16</v>
      </c>
      <c r="C13" s="104"/>
      <c r="D13" s="49">
        <f>BUDGET!L46</f>
        <v>0</v>
      </c>
      <c r="E13" s="182">
        <f t="shared" si="1"/>
        <v>0</v>
      </c>
      <c r="F13" s="49">
        <f>C13+AUG!F13</f>
        <v>0</v>
      </c>
      <c r="G13" s="49">
        <f>D13+AUG!G13</f>
        <v>0</v>
      </c>
      <c r="H13" s="182">
        <f t="shared" si="2"/>
        <v>0</v>
      </c>
      <c r="J13" s="127"/>
      <c r="K13" s="128"/>
      <c r="L13" s="128"/>
      <c r="M13" s="129"/>
      <c r="N13" s="132" t="str">
        <f t="shared" si="0"/>
        <v/>
      </c>
      <c r="O13" s="99"/>
      <c r="P13" s="123"/>
      <c r="Q13" s="100"/>
      <c r="AN13" s="31"/>
      <c r="AO13" s="31"/>
      <c r="AP13" s="31"/>
      <c r="AQ13" s="31"/>
      <c r="AR13" s="31"/>
    </row>
    <row r="14" spans="1:44" ht="15" customHeight="1" x14ac:dyDescent="0.35">
      <c r="B14" s="39" t="s">
        <v>17</v>
      </c>
      <c r="C14" s="104"/>
      <c r="D14" s="49">
        <f>BUDGET!L47</f>
        <v>0</v>
      </c>
      <c r="E14" s="182">
        <f t="shared" si="1"/>
        <v>0</v>
      </c>
      <c r="F14" s="49">
        <f>C14+AUG!F14</f>
        <v>0</v>
      </c>
      <c r="G14" s="49">
        <f>D14+AUG!G14</f>
        <v>0</v>
      </c>
      <c r="H14" s="182">
        <f t="shared" si="2"/>
        <v>0</v>
      </c>
      <c r="J14" s="127"/>
      <c r="K14" s="128"/>
      <c r="L14" s="128"/>
      <c r="M14" s="129"/>
      <c r="N14" s="132" t="str">
        <f t="shared" si="0"/>
        <v/>
      </c>
      <c r="O14" s="99"/>
      <c r="P14" s="123"/>
      <c r="Q14" s="100"/>
      <c r="AN14" s="31"/>
      <c r="AO14" s="31"/>
      <c r="AP14" s="31"/>
      <c r="AQ14" s="31"/>
      <c r="AR14" s="31"/>
    </row>
    <row r="15" spans="1:44" ht="15" customHeight="1" x14ac:dyDescent="0.35">
      <c r="B15" s="39" t="s">
        <v>18</v>
      </c>
      <c r="C15" s="104"/>
      <c r="D15" s="49">
        <f>BUDGET!L48</f>
        <v>0</v>
      </c>
      <c r="E15" s="182">
        <f t="shared" si="1"/>
        <v>0</v>
      </c>
      <c r="F15" s="49">
        <f>C15+AUG!F15</f>
        <v>0</v>
      </c>
      <c r="G15" s="49">
        <f>D15+AUG!G15</f>
        <v>0</v>
      </c>
      <c r="H15" s="182">
        <f t="shared" si="2"/>
        <v>0</v>
      </c>
      <c r="J15" s="127"/>
      <c r="K15" s="128"/>
      <c r="L15" s="128"/>
      <c r="M15" s="129"/>
      <c r="N15" s="132" t="str">
        <f t="shared" si="0"/>
        <v/>
      </c>
      <c r="O15" s="99"/>
      <c r="P15" s="123"/>
      <c r="Q15" s="100"/>
      <c r="AN15" s="31"/>
      <c r="AO15" s="31"/>
      <c r="AP15" s="31"/>
      <c r="AQ15" s="31"/>
      <c r="AR15" s="31"/>
    </row>
    <row r="16" spans="1:44" s="32" customFormat="1" ht="15" customHeight="1" x14ac:dyDescent="0.35">
      <c r="A16" s="31"/>
      <c r="B16" s="39" t="s">
        <v>19</v>
      </c>
      <c r="C16" s="104"/>
      <c r="D16" s="49">
        <f>BUDGET!L49</f>
        <v>0</v>
      </c>
      <c r="E16" s="182">
        <f t="shared" si="1"/>
        <v>0</v>
      </c>
      <c r="F16" s="49">
        <f>C16+AUG!F16</f>
        <v>0</v>
      </c>
      <c r="G16" s="49">
        <f>D16+AUG!G16</f>
        <v>0</v>
      </c>
      <c r="H16" s="182">
        <f t="shared" si="2"/>
        <v>0</v>
      </c>
      <c r="I16" s="41"/>
      <c r="J16" s="127"/>
      <c r="K16" s="128"/>
      <c r="L16" s="128"/>
      <c r="M16" s="129"/>
      <c r="N16" s="132" t="str">
        <f t="shared" si="0"/>
        <v/>
      </c>
      <c r="O16" s="99"/>
      <c r="P16" s="123"/>
      <c r="Q16" s="100"/>
    </row>
    <row r="17" spans="2:44" ht="15" customHeight="1" x14ac:dyDescent="0.35">
      <c r="B17" s="42" t="s">
        <v>4</v>
      </c>
      <c r="C17" s="105">
        <f t="shared" ref="C17:H17" si="3">SUM(C8:C16)</f>
        <v>0</v>
      </c>
      <c r="D17" s="105">
        <f t="shared" si="3"/>
        <v>0</v>
      </c>
      <c r="E17" s="183">
        <f t="shared" si="3"/>
        <v>0</v>
      </c>
      <c r="F17" s="105">
        <f t="shared" si="3"/>
        <v>0</v>
      </c>
      <c r="G17" s="105">
        <f t="shared" si="3"/>
        <v>0</v>
      </c>
      <c r="H17" s="183">
        <f t="shared" si="3"/>
        <v>0</v>
      </c>
      <c r="J17" s="127"/>
      <c r="K17" s="128"/>
      <c r="L17" s="128"/>
      <c r="M17" s="129"/>
      <c r="N17" s="132" t="str">
        <f t="shared" si="0"/>
        <v/>
      </c>
      <c r="O17" s="101"/>
      <c r="P17" s="123"/>
      <c r="Q17" s="100"/>
      <c r="AN17" s="31"/>
      <c r="AO17" s="31"/>
      <c r="AP17" s="31"/>
      <c r="AQ17" s="31"/>
      <c r="AR17" s="31"/>
    </row>
    <row r="18" spans="2:44" ht="15" customHeight="1" x14ac:dyDescent="0.35">
      <c r="B18" s="78"/>
      <c r="C18" s="106"/>
      <c r="D18" s="106"/>
      <c r="E18" s="106"/>
      <c r="F18" s="106"/>
      <c r="G18" s="106"/>
      <c r="H18" s="106"/>
      <c r="J18" s="127"/>
      <c r="K18" s="128"/>
      <c r="L18" s="128"/>
      <c r="M18" s="129"/>
      <c r="N18" s="132" t="str">
        <f t="shared" si="0"/>
        <v/>
      </c>
      <c r="O18" s="101"/>
      <c r="P18" s="123"/>
      <c r="Q18" s="100"/>
      <c r="AN18" s="31"/>
      <c r="AO18" s="31"/>
      <c r="AP18" s="31"/>
      <c r="AQ18" s="31"/>
      <c r="AR18" s="31"/>
    </row>
    <row r="19" spans="2:44" ht="15" customHeight="1" x14ac:dyDescent="0.35">
      <c r="B19" s="37" t="str">
        <f>B$1&amp;" INVENTORY"</f>
        <v>SEPTEMBER INVENTORY</v>
      </c>
      <c r="C19" s="38" t="s">
        <v>20</v>
      </c>
      <c r="D19" s="38" t="s">
        <v>21</v>
      </c>
      <c r="E19" s="43" t="s">
        <v>22</v>
      </c>
      <c r="F19" s="43" t="s">
        <v>9</v>
      </c>
      <c r="G19" s="38" t="s">
        <v>10</v>
      </c>
      <c r="H19" s="38" t="s">
        <v>6</v>
      </c>
      <c r="J19" s="127"/>
      <c r="K19" s="128"/>
      <c r="L19" s="128"/>
      <c r="M19" s="129"/>
      <c r="N19" s="132" t="str">
        <f t="shared" si="0"/>
        <v/>
      </c>
      <c r="O19" s="101"/>
      <c r="P19" s="123"/>
      <c r="Q19" s="100"/>
      <c r="S19" s="31"/>
      <c r="T19" s="31"/>
      <c r="AN19" s="31"/>
      <c r="AO19" s="31"/>
      <c r="AP19" s="31"/>
      <c r="AQ19" s="31"/>
      <c r="AR19" s="31"/>
    </row>
    <row r="20" spans="2:44" ht="15" customHeight="1" x14ac:dyDescent="0.35">
      <c r="B20" s="39" t="s">
        <v>11</v>
      </c>
      <c r="C20" s="107">
        <f>AUG!E20</f>
        <v>0</v>
      </c>
      <c r="D20" s="49">
        <f t="shared" ref="D20:D28" si="4">SUMIF(P:P,B20,O:O)</f>
        <v>0</v>
      </c>
      <c r="E20" s="259"/>
      <c r="F20" s="49">
        <f t="shared" ref="F20:F28" si="5">IF(E20=0,0,C20+D20-E20)</f>
        <v>0</v>
      </c>
      <c r="G20" s="51">
        <f t="shared" ref="G20:G29" si="6">IF(C8=0,0,F20/C8)</f>
        <v>0</v>
      </c>
      <c r="H20" s="51">
        <f t="shared" ref="H20:H29" si="7">IF(C20=0,0,(C8-F20)/AVERAGE(C20,E20))</f>
        <v>0</v>
      </c>
      <c r="J20" s="127"/>
      <c r="K20" s="128"/>
      <c r="L20" s="128"/>
      <c r="M20" s="129"/>
      <c r="N20" s="132" t="str">
        <f t="shared" si="0"/>
        <v/>
      </c>
      <c r="O20" s="101"/>
      <c r="P20" s="123"/>
      <c r="Q20" s="100"/>
      <c r="S20" s="31"/>
      <c r="T20" s="31"/>
      <c r="AN20" s="31"/>
      <c r="AO20" s="31"/>
      <c r="AP20" s="31"/>
      <c r="AQ20" s="31"/>
      <c r="AR20" s="31"/>
    </row>
    <row r="21" spans="2:44" ht="15" customHeight="1" x14ac:dyDescent="0.35">
      <c r="B21" s="39" t="s">
        <v>12</v>
      </c>
      <c r="C21" s="107">
        <f>AUG!E21</f>
        <v>0</v>
      </c>
      <c r="D21" s="49">
        <f t="shared" si="4"/>
        <v>0</v>
      </c>
      <c r="E21" s="259"/>
      <c r="F21" s="49">
        <f t="shared" si="5"/>
        <v>0</v>
      </c>
      <c r="G21" s="51">
        <f t="shared" si="6"/>
        <v>0</v>
      </c>
      <c r="H21" s="51">
        <f t="shared" si="7"/>
        <v>0</v>
      </c>
      <c r="J21" s="127"/>
      <c r="K21" s="128"/>
      <c r="L21" s="128"/>
      <c r="M21" s="129"/>
      <c r="N21" s="132" t="str">
        <f t="shared" si="0"/>
        <v/>
      </c>
      <c r="O21" s="101"/>
      <c r="P21" s="123"/>
      <c r="Q21" s="100"/>
      <c r="S21" s="31"/>
      <c r="T21" s="31"/>
      <c r="AN21" s="31"/>
      <c r="AO21" s="31"/>
      <c r="AP21" s="31"/>
      <c r="AQ21" s="31"/>
      <c r="AR21" s="31"/>
    </row>
    <row r="22" spans="2:44" ht="15" customHeight="1" x14ac:dyDescent="0.35">
      <c r="B22" s="39" t="s">
        <v>13</v>
      </c>
      <c r="C22" s="107">
        <f>AUG!E22</f>
        <v>0</v>
      </c>
      <c r="D22" s="49">
        <f t="shared" si="4"/>
        <v>0</v>
      </c>
      <c r="E22" s="259"/>
      <c r="F22" s="49">
        <f t="shared" si="5"/>
        <v>0</v>
      </c>
      <c r="G22" s="51">
        <f t="shared" si="6"/>
        <v>0</v>
      </c>
      <c r="H22" s="51">
        <f t="shared" si="7"/>
        <v>0</v>
      </c>
      <c r="J22" s="127"/>
      <c r="K22" s="128"/>
      <c r="L22" s="128"/>
      <c r="M22" s="129"/>
      <c r="N22" s="132" t="str">
        <f t="shared" si="0"/>
        <v/>
      </c>
      <c r="O22" s="101"/>
      <c r="P22" s="123"/>
      <c r="Q22" s="100"/>
      <c r="S22" s="31"/>
      <c r="T22" s="31"/>
      <c r="AN22" s="31"/>
      <c r="AO22" s="31"/>
      <c r="AP22" s="31"/>
      <c r="AQ22" s="31"/>
      <c r="AR22" s="31"/>
    </row>
    <row r="23" spans="2:44" ht="15" customHeight="1" x14ac:dyDescent="0.35">
      <c r="B23" s="39" t="s">
        <v>14</v>
      </c>
      <c r="C23" s="107">
        <f>AUG!E23</f>
        <v>0</v>
      </c>
      <c r="D23" s="49">
        <f t="shared" si="4"/>
        <v>0</v>
      </c>
      <c r="E23" s="259"/>
      <c r="F23" s="49">
        <f t="shared" si="5"/>
        <v>0</v>
      </c>
      <c r="G23" s="51">
        <f t="shared" si="6"/>
        <v>0</v>
      </c>
      <c r="H23" s="51">
        <f t="shared" si="7"/>
        <v>0</v>
      </c>
      <c r="J23" s="127"/>
      <c r="K23" s="128"/>
      <c r="L23" s="128"/>
      <c r="M23" s="129"/>
      <c r="N23" s="132" t="str">
        <f t="shared" si="0"/>
        <v/>
      </c>
      <c r="O23" s="101"/>
      <c r="P23" s="123"/>
      <c r="Q23" s="100"/>
      <c r="S23" s="31"/>
      <c r="T23" s="31"/>
      <c r="AN23" s="31"/>
      <c r="AO23" s="31"/>
      <c r="AP23" s="31"/>
      <c r="AQ23" s="31"/>
      <c r="AR23" s="31"/>
    </row>
    <row r="24" spans="2:44" ht="15" customHeight="1" x14ac:dyDescent="0.35">
      <c r="B24" s="39" t="s">
        <v>15</v>
      </c>
      <c r="C24" s="107">
        <f>AUG!E24</f>
        <v>0</v>
      </c>
      <c r="D24" s="49">
        <f t="shared" si="4"/>
        <v>0</v>
      </c>
      <c r="E24" s="259"/>
      <c r="F24" s="49">
        <f t="shared" si="5"/>
        <v>0</v>
      </c>
      <c r="G24" s="51">
        <f t="shared" si="6"/>
        <v>0</v>
      </c>
      <c r="H24" s="51">
        <f t="shared" si="7"/>
        <v>0</v>
      </c>
      <c r="J24" s="127"/>
      <c r="K24" s="128"/>
      <c r="L24" s="128"/>
      <c r="M24" s="129"/>
      <c r="N24" s="132" t="str">
        <f t="shared" si="0"/>
        <v/>
      </c>
      <c r="O24" s="101"/>
      <c r="P24" s="123"/>
      <c r="Q24" s="100"/>
      <c r="S24" s="31"/>
      <c r="T24" s="31"/>
      <c r="AN24" s="31"/>
      <c r="AO24" s="31"/>
      <c r="AP24" s="31"/>
      <c r="AQ24" s="31"/>
      <c r="AR24" s="31"/>
    </row>
    <row r="25" spans="2:44" ht="15" customHeight="1" x14ac:dyDescent="0.35">
      <c r="B25" s="39" t="s">
        <v>16</v>
      </c>
      <c r="C25" s="107">
        <f>AUG!E25</f>
        <v>0</v>
      </c>
      <c r="D25" s="49">
        <f t="shared" si="4"/>
        <v>0</v>
      </c>
      <c r="E25" s="259"/>
      <c r="F25" s="49">
        <f t="shared" si="5"/>
        <v>0</v>
      </c>
      <c r="G25" s="51">
        <f t="shared" si="6"/>
        <v>0</v>
      </c>
      <c r="H25" s="51">
        <f t="shared" si="7"/>
        <v>0</v>
      </c>
      <c r="J25" s="127"/>
      <c r="K25" s="128"/>
      <c r="L25" s="128"/>
      <c r="M25" s="129"/>
      <c r="N25" s="132" t="str">
        <f t="shared" si="0"/>
        <v/>
      </c>
      <c r="O25" s="101"/>
      <c r="P25" s="123"/>
      <c r="Q25" s="100"/>
      <c r="S25" s="31"/>
      <c r="T25" s="31"/>
      <c r="AN25" s="31"/>
      <c r="AO25" s="31"/>
      <c r="AP25" s="31"/>
      <c r="AQ25" s="31"/>
      <c r="AR25" s="31"/>
    </row>
    <row r="26" spans="2:44" ht="15" customHeight="1" x14ac:dyDescent="0.35">
      <c r="B26" s="39" t="s">
        <v>17</v>
      </c>
      <c r="C26" s="107">
        <f>AUG!E26</f>
        <v>0</v>
      </c>
      <c r="D26" s="49">
        <f t="shared" si="4"/>
        <v>0</v>
      </c>
      <c r="E26" s="259"/>
      <c r="F26" s="49">
        <f t="shared" si="5"/>
        <v>0</v>
      </c>
      <c r="G26" s="51">
        <f t="shared" si="6"/>
        <v>0</v>
      </c>
      <c r="H26" s="51">
        <f t="shared" si="7"/>
        <v>0</v>
      </c>
      <c r="J26" s="127"/>
      <c r="K26" s="128"/>
      <c r="L26" s="128"/>
      <c r="M26" s="129"/>
      <c r="N26" s="132" t="str">
        <f t="shared" si="0"/>
        <v/>
      </c>
      <c r="O26" s="101"/>
      <c r="P26" s="123"/>
      <c r="Q26" s="100"/>
      <c r="S26" s="31"/>
      <c r="T26" s="31"/>
      <c r="AN26" s="31"/>
      <c r="AO26" s="31"/>
      <c r="AP26" s="31"/>
      <c r="AQ26" s="31"/>
      <c r="AR26" s="31"/>
    </row>
    <row r="27" spans="2:44" ht="15" customHeight="1" x14ac:dyDescent="0.35">
      <c r="B27" s="39" t="s">
        <v>18</v>
      </c>
      <c r="C27" s="107">
        <f>AUG!E27</f>
        <v>0</v>
      </c>
      <c r="D27" s="49">
        <f t="shared" si="4"/>
        <v>0</v>
      </c>
      <c r="E27" s="259"/>
      <c r="F27" s="49">
        <f t="shared" si="5"/>
        <v>0</v>
      </c>
      <c r="G27" s="51">
        <f t="shared" si="6"/>
        <v>0</v>
      </c>
      <c r="H27" s="51">
        <f t="shared" si="7"/>
        <v>0</v>
      </c>
      <c r="J27" s="127"/>
      <c r="K27" s="128"/>
      <c r="L27" s="128"/>
      <c r="M27" s="129"/>
      <c r="N27" s="132" t="str">
        <f t="shared" si="0"/>
        <v/>
      </c>
      <c r="O27" s="101"/>
      <c r="P27" s="123"/>
      <c r="Q27" s="100"/>
      <c r="S27" s="31"/>
      <c r="T27" s="31"/>
      <c r="AN27" s="31"/>
      <c r="AO27" s="31"/>
      <c r="AP27" s="31"/>
      <c r="AQ27" s="31"/>
      <c r="AR27" s="31"/>
    </row>
    <row r="28" spans="2:44" ht="15" customHeight="1" x14ac:dyDescent="0.35">
      <c r="B28" s="39" t="s">
        <v>19</v>
      </c>
      <c r="C28" s="107">
        <f>AUG!E28</f>
        <v>0</v>
      </c>
      <c r="D28" s="49">
        <f t="shared" si="4"/>
        <v>0</v>
      </c>
      <c r="E28" s="259"/>
      <c r="F28" s="49">
        <f t="shared" si="5"/>
        <v>0</v>
      </c>
      <c r="G28" s="51">
        <f t="shared" si="6"/>
        <v>0</v>
      </c>
      <c r="H28" s="51">
        <f t="shared" si="7"/>
        <v>0</v>
      </c>
      <c r="J28" s="127"/>
      <c r="K28" s="128"/>
      <c r="L28" s="128"/>
      <c r="M28" s="129"/>
      <c r="N28" s="132" t="str">
        <f t="shared" si="0"/>
        <v/>
      </c>
      <c r="O28" s="101"/>
      <c r="P28" s="123"/>
      <c r="Q28" s="100"/>
      <c r="S28" s="31"/>
      <c r="T28" s="31"/>
      <c r="AN28" s="31"/>
      <c r="AO28" s="31"/>
      <c r="AP28" s="31"/>
      <c r="AQ28" s="31"/>
      <c r="AR28" s="31"/>
    </row>
    <row r="29" spans="2:44" ht="15" customHeight="1" x14ac:dyDescent="0.35">
      <c r="B29" s="42" t="s">
        <v>4</v>
      </c>
      <c r="C29" s="105">
        <f>SUM(C20:C28)</f>
        <v>0</v>
      </c>
      <c r="D29" s="105">
        <f>SUM(D20:D28)</f>
        <v>0</v>
      </c>
      <c r="E29" s="105">
        <f>SUM(E20:E28)</f>
        <v>0</v>
      </c>
      <c r="F29" s="105">
        <f>SUM(F20:F28)</f>
        <v>0</v>
      </c>
      <c r="G29" s="138">
        <f t="shared" si="6"/>
        <v>0</v>
      </c>
      <c r="H29" s="138">
        <f t="shared" si="7"/>
        <v>0</v>
      </c>
      <c r="J29" s="127"/>
      <c r="K29" s="128"/>
      <c r="L29" s="128"/>
      <c r="M29" s="129"/>
      <c r="N29" s="132" t="str">
        <f t="shared" si="0"/>
        <v/>
      </c>
      <c r="O29" s="101"/>
      <c r="P29" s="123"/>
      <c r="Q29" s="100"/>
      <c r="S29" s="31"/>
      <c r="T29" s="31"/>
      <c r="AN29" s="31"/>
      <c r="AO29" s="31"/>
      <c r="AP29" s="31"/>
      <c r="AQ29" s="31"/>
      <c r="AR29" s="31"/>
    </row>
    <row r="30" spans="2:44" ht="15" customHeight="1" x14ac:dyDescent="0.35">
      <c r="B30" s="248" t="s">
        <v>63</v>
      </c>
      <c r="C30" s="249">
        <f>'BUYING PLAN'!K2</f>
        <v>0</v>
      </c>
      <c r="D30" s="250"/>
      <c r="E30" s="249">
        <f>'BUYING PLAN'!L2</f>
        <v>0</v>
      </c>
      <c r="F30" s="109"/>
      <c r="J30" s="127"/>
      <c r="K30" s="128"/>
      <c r="L30" s="128"/>
      <c r="M30" s="129"/>
      <c r="N30" s="132" t="str">
        <f t="shared" si="0"/>
        <v/>
      </c>
      <c r="O30" s="101"/>
      <c r="P30" s="123"/>
      <c r="Q30" s="100"/>
      <c r="AN30" s="31"/>
      <c r="AO30" s="31"/>
      <c r="AP30" s="31"/>
      <c r="AQ30" s="31"/>
      <c r="AR30" s="31"/>
    </row>
    <row r="31" spans="2:44" ht="15" customHeight="1" x14ac:dyDescent="0.35">
      <c r="G31" s="36">
        <v>28</v>
      </c>
      <c r="J31" s="127"/>
      <c r="K31" s="128"/>
      <c r="L31" s="128"/>
      <c r="M31" s="129"/>
      <c r="N31" s="132" t="str">
        <f t="shared" si="0"/>
        <v/>
      </c>
      <c r="O31" s="101"/>
      <c r="P31" s="123"/>
      <c r="Q31" s="100"/>
      <c r="AN31" s="31"/>
      <c r="AO31" s="31"/>
      <c r="AP31" s="31"/>
      <c r="AQ31" s="31"/>
      <c r="AR31" s="31"/>
    </row>
    <row r="32" spans="2:44" ht="15" customHeight="1" x14ac:dyDescent="0.35">
      <c r="C32" s="409" t="s">
        <v>69</v>
      </c>
      <c r="D32" s="411" t="s">
        <v>182</v>
      </c>
      <c r="E32" s="411" t="s">
        <v>181</v>
      </c>
      <c r="G32" s="44" t="s">
        <v>154</v>
      </c>
      <c r="J32" s="127"/>
      <c r="K32" s="128"/>
      <c r="L32" s="128"/>
      <c r="M32" s="129"/>
      <c r="N32" s="132" t="str">
        <f t="shared" si="0"/>
        <v/>
      </c>
      <c r="O32" s="101"/>
      <c r="P32" s="123"/>
      <c r="Q32" s="100"/>
      <c r="AN32" s="31"/>
      <c r="AO32" s="31"/>
      <c r="AP32" s="31"/>
      <c r="AQ32" s="31"/>
      <c r="AR32" s="31"/>
    </row>
    <row r="33" spans="1:44" ht="15" customHeight="1" x14ac:dyDescent="0.45">
      <c r="B33" s="299" t="s">
        <v>180</v>
      </c>
      <c r="C33" s="410"/>
      <c r="D33" s="412"/>
      <c r="E33" s="412"/>
      <c r="G33" s="210">
        <f>C46/$G$31*30</f>
        <v>0</v>
      </c>
      <c r="J33" s="127"/>
      <c r="K33" s="128"/>
      <c r="L33" s="128"/>
      <c r="M33" s="129"/>
      <c r="N33" s="132" t="str">
        <f t="shared" si="0"/>
        <v/>
      </c>
      <c r="O33" s="101"/>
      <c r="P33" s="123"/>
      <c r="Q33" s="100"/>
      <c r="AN33" s="31"/>
      <c r="AO33" s="31"/>
      <c r="AP33" s="31"/>
      <c r="AQ33" s="31"/>
      <c r="AR33" s="31"/>
    </row>
    <row r="34" spans="1:44" ht="15" customHeight="1" x14ac:dyDescent="0.35">
      <c r="B34" s="39" t="s">
        <v>11</v>
      </c>
      <c r="C34" s="253">
        <f>HLOOKUP($B$2,'BUYING PLAN'!$D$23:$O$32,ROW()-32,0)</f>
        <v>0</v>
      </c>
      <c r="D34" s="253">
        <f t="shared" ref="D34:D42" si="8">D20+SUMIF(P:P,B34,Q:Q)</f>
        <v>0</v>
      </c>
      <c r="E34" s="298">
        <f>C34-D34</f>
        <v>0</v>
      </c>
      <c r="G34" s="211">
        <f>IF(G33=0,0,G35/G33)</f>
        <v>0</v>
      </c>
      <c r="J34" s="127"/>
      <c r="K34" s="128"/>
      <c r="L34" s="128"/>
      <c r="M34" s="129"/>
      <c r="N34" s="132" t="str">
        <f t="shared" si="0"/>
        <v/>
      </c>
      <c r="O34" s="101"/>
      <c r="P34" s="123"/>
      <c r="Q34" s="100"/>
      <c r="AN34" s="31"/>
      <c r="AO34" s="31"/>
      <c r="AP34" s="31"/>
      <c r="AQ34" s="31"/>
      <c r="AR34" s="31"/>
    </row>
    <row r="35" spans="1:44" ht="15" customHeight="1" x14ac:dyDescent="0.35">
      <c r="B35" s="39" t="s">
        <v>12</v>
      </c>
      <c r="C35" s="253">
        <f>HLOOKUP($B$2,'BUYING PLAN'!$D$23:$O$32,ROW()-32,0)</f>
        <v>0</v>
      </c>
      <c r="D35" s="253">
        <f t="shared" si="8"/>
        <v>0</v>
      </c>
      <c r="E35" s="298">
        <f t="shared" ref="E35:E42" si="9">C35-D35</f>
        <v>0</v>
      </c>
      <c r="G35" s="210">
        <f>C48/$G$31*30</f>
        <v>0</v>
      </c>
      <c r="J35" s="127"/>
      <c r="K35" s="128"/>
      <c r="L35" s="128"/>
      <c r="M35" s="129"/>
      <c r="N35" s="132" t="str">
        <f t="shared" si="0"/>
        <v/>
      </c>
      <c r="O35" s="101"/>
      <c r="P35" s="123"/>
      <c r="Q35" s="100"/>
      <c r="AN35" s="31"/>
      <c r="AO35" s="31"/>
      <c r="AP35" s="31"/>
      <c r="AQ35" s="31"/>
      <c r="AR35" s="31"/>
    </row>
    <row r="36" spans="1:44" ht="15" customHeight="1" x14ac:dyDescent="0.35">
      <c r="B36" s="39" t="s">
        <v>13</v>
      </c>
      <c r="C36" s="253">
        <f>HLOOKUP($B$2,'BUYING PLAN'!$D$23:$O$32,ROW()-32,0)</f>
        <v>0</v>
      </c>
      <c r="D36" s="253">
        <f t="shared" si="8"/>
        <v>0</v>
      </c>
      <c r="E36" s="298">
        <f t="shared" si="9"/>
        <v>0</v>
      </c>
      <c r="G36" s="210">
        <f>C49/$G$31*30</f>
        <v>0</v>
      </c>
      <c r="J36" s="127"/>
      <c r="K36" s="128"/>
      <c r="L36" s="128"/>
      <c r="M36" s="129"/>
      <c r="N36" s="132"/>
      <c r="O36" s="101"/>
      <c r="P36" s="123"/>
      <c r="Q36" s="100"/>
      <c r="AN36" s="31"/>
      <c r="AO36" s="31"/>
      <c r="AP36" s="31"/>
      <c r="AQ36" s="31"/>
      <c r="AR36" s="31"/>
    </row>
    <row r="37" spans="1:44" ht="15" customHeight="1" x14ac:dyDescent="0.35">
      <c r="B37" s="39" t="s">
        <v>14</v>
      </c>
      <c r="C37" s="253">
        <f>HLOOKUP($B$2,'BUYING PLAN'!$D$23:$O$32,ROW()-32,0)</f>
        <v>0</v>
      </c>
      <c r="D37" s="253">
        <f t="shared" si="8"/>
        <v>0</v>
      </c>
      <c r="E37" s="298">
        <f t="shared" si="9"/>
        <v>0</v>
      </c>
      <c r="G37" s="215">
        <f>IF(G35=0,0,G36/G35)</f>
        <v>0</v>
      </c>
      <c r="J37" s="127"/>
      <c r="K37" s="128"/>
      <c r="L37" s="128"/>
      <c r="M37" s="129"/>
      <c r="N37" s="132" t="str">
        <f t="shared" ref="N37:N100" si="10">IF(ISBLANK(O37)=TRUE,"","10-9005")</f>
        <v/>
      </c>
      <c r="O37" s="101"/>
      <c r="P37" s="123"/>
      <c r="Q37" s="100"/>
      <c r="AN37" s="31"/>
      <c r="AO37" s="31"/>
      <c r="AP37" s="31"/>
      <c r="AQ37" s="31"/>
      <c r="AR37" s="31"/>
    </row>
    <row r="38" spans="1:44" ht="15" customHeight="1" x14ac:dyDescent="0.35">
      <c r="B38" s="39" t="s">
        <v>15</v>
      </c>
      <c r="C38" s="253">
        <f>HLOOKUP($B$2,'BUYING PLAN'!$D$23:$O$32,ROW()-32,0)</f>
        <v>0</v>
      </c>
      <c r="D38" s="253">
        <f t="shared" si="8"/>
        <v>0</v>
      </c>
      <c r="E38" s="298">
        <f t="shared" si="9"/>
        <v>0</v>
      </c>
      <c r="G38" s="216">
        <f>G35-G36</f>
        <v>0</v>
      </c>
      <c r="J38" s="127"/>
      <c r="K38" s="128"/>
      <c r="L38" s="128"/>
      <c r="M38" s="129"/>
      <c r="N38" s="132" t="str">
        <f t="shared" si="10"/>
        <v/>
      </c>
      <c r="O38" s="101"/>
      <c r="P38" s="123"/>
      <c r="Q38" s="100"/>
      <c r="AN38" s="31"/>
      <c r="AO38" s="31"/>
      <c r="AP38" s="31"/>
      <c r="AQ38" s="31"/>
      <c r="AR38" s="31"/>
    </row>
    <row r="39" spans="1:44" ht="15" customHeight="1" x14ac:dyDescent="0.35">
      <c r="B39" s="39" t="s">
        <v>16</v>
      </c>
      <c r="C39" s="253">
        <f>HLOOKUP($B$2,'BUYING PLAN'!$D$23:$O$32,ROW()-32,0)</f>
        <v>0</v>
      </c>
      <c r="D39" s="253">
        <f t="shared" si="8"/>
        <v>0</v>
      </c>
      <c r="E39" s="298">
        <f t="shared" si="9"/>
        <v>0</v>
      </c>
      <c r="G39" s="50">
        <f>C52/$G$31*30</f>
        <v>0</v>
      </c>
      <c r="J39" s="127"/>
      <c r="K39" s="128"/>
      <c r="L39" s="128"/>
      <c r="M39" s="129"/>
      <c r="N39" s="132" t="str">
        <f t="shared" si="10"/>
        <v/>
      </c>
      <c r="O39" s="101"/>
      <c r="P39" s="123"/>
      <c r="Q39" s="100"/>
      <c r="AN39" s="31"/>
      <c r="AO39" s="31"/>
      <c r="AP39" s="31"/>
      <c r="AQ39" s="31"/>
      <c r="AR39" s="31"/>
    </row>
    <row r="40" spans="1:44" ht="15" customHeight="1" x14ac:dyDescent="0.35">
      <c r="B40" s="39" t="s">
        <v>17</v>
      </c>
      <c r="C40" s="253">
        <f>HLOOKUP($B$2,'BUYING PLAN'!$D$23:$O$32,ROW()-32,0)</f>
        <v>0</v>
      </c>
      <c r="D40" s="253">
        <f t="shared" si="8"/>
        <v>0</v>
      </c>
      <c r="E40" s="298">
        <f t="shared" si="9"/>
        <v>0</v>
      </c>
      <c r="G40" s="48" t="e">
        <f>G39*(1-G37)/G37</f>
        <v>#DIV/0!</v>
      </c>
      <c r="J40" s="127"/>
      <c r="K40" s="128"/>
      <c r="L40" s="128"/>
      <c r="M40" s="129"/>
      <c r="N40" s="132" t="str">
        <f t="shared" si="10"/>
        <v/>
      </c>
      <c r="O40" s="101"/>
      <c r="P40" s="123"/>
      <c r="Q40" s="100"/>
      <c r="AN40" s="31"/>
      <c r="AO40" s="31"/>
      <c r="AP40" s="31"/>
      <c r="AQ40" s="31"/>
      <c r="AR40" s="31"/>
    </row>
    <row r="41" spans="1:44" ht="15" customHeight="1" x14ac:dyDescent="0.35">
      <c r="A41" s="32"/>
      <c r="B41" s="39" t="s">
        <v>18</v>
      </c>
      <c r="C41" s="253">
        <f>HLOOKUP($B$2,'BUYING PLAN'!$D$23:$O$32,ROW()-32,0)</f>
        <v>0</v>
      </c>
      <c r="D41" s="253">
        <f t="shared" si="8"/>
        <v>0</v>
      </c>
      <c r="E41" s="298">
        <f t="shared" si="9"/>
        <v>0</v>
      </c>
      <c r="F41" s="110"/>
      <c r="G41" s="110"/>
      <c r="H41" s="110"/>
      <c r="I41" s="32"/>
      <c r="J41" s="127"/>
      <c r="K41" s="128"/>
      <c r="L41" s="128"/>
      <c r="M41" s="129"/>
      <c r="N41" s="132" t="str">
        <f t="shared" si="10"/>
        <v/>
      </c>
      <c r="O41" s="101"/>
      <c r="P41" s="123"/>
      <c r="Q41" s="100"/>
      <c r="AN41" s="31"/>
      <c r="AO41" s="31"/>
      <c r="AP41" s="31"/>
      <c r="AQ41" s="31"/>
      <c r="AR41" s="31"/>
    </row>
    <row r="42" spans="1:44" ht="15" customHeight="1" x14ac:dyDescent="0.35">
      <c r="A42" s="32"/>
      <c r="B42" s="39" t="s">
        <v>19</v>
      </c>
      <c r="C42" s="253">
        <f>HLOOKUP($B$2,'BUYING PLAN'!$D$23:$O$32,ROW()-32,0)</f>
        <v>0</v>
      </c>
      <c r="D42" s="253">
        <f t="shared" si="8"/>
        <v>0</v>
      </c>
      <c r="E42" s="298">
        <f t="shared" si="9"/>
        <v>0</v>
      </c>
      <c r="F42" s="33"/>
      <c r="G42" s="33"/>
      <c r="H42" s="33"/>
      <c r="I42" s="32"/>
      <c r="J42" s="127"/>
      <c r="K42" s="128"/>
      <c r="L42" s="128"/>
      <c r="M42" s="129"/>
      <c r="N42" s="132" t="str">
        <f t="shared" si="10"/>
        <v/>
      </c>
      <c r="O42" s="101"/>
      <c r="P42" s="123"/>
      <c r="Q42" s="100"/>
      <c r="AN42" s="31"/>
      <c r="AO42" s="31"/>
      <c r="AP42" s="31"/>
      <c r="AQ42" s="31"/>
      <c r="AR42" s="31"/>
    </row>
    <row r="43" spans="1:44" ht="15" customHeight="1" x14ac:dyDescent="0.35">
      <c r="A43" s="32"/>
      <c r="B43" s="42" t="s">
        <v>4</v>
      </c>
      <c r="C43" s="105">
        <f>SUM(C34:C42)</f>
        <v>0</v>
      </c>
      <c r="D43" s="105">
        <f>SUM(D34:D42)</f>
        <v>0</v>
      </c>
      <c r="E43" s="105">
        <f>SUM(E34:E42)</f>
        <v>0</v>
      </c>
      <c r="F43" s="32"/>
      <c r="G43" s="32"/>
      <c r="H43" s="32"/>
      <c r="I43" s="32"/>
      <c r="J43" s="127"/>
      <c r="K43" s="128"/>
      <c r="L43" s="128"/>
      <c r="M43" s="129"/>
      <c r="N43" s="132" t="str">
        <f t="shared" si="10"/>
        <v/>
      </c>
      <c r="O43" s="101"/>
      <c r="P43" s="123"/>
      <c r="Q43" s="100"/>
      <c r="AN43" s="31"/>
      <c r="AO43" s="31"/>
      <c r="AP43" s="31"/>
      <c r="AQ43" s="31"/>
      <c r="AR43" s="31"/>
    </row>
    <row r="44" spans="1:44" ht="15" customHeight="1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127"/>
      <c r="K44" s="128"/>
      <c r="L44" s="128"/>
      <c r="M44" s="129"/>
      <c r="N44" s="132" t="str">
        <f t="shared" si="10"/>
        <v/>
      </c>
      <c r="O44" s="101"/>
      <c r="P44" s="123"/>
      <c r="Q44" s="100"/>
      <c r="AN44" s="31"/>
      <c r="AO44" s="31"/>
      <c r="AP44" s="31"/>
      <c r="AQ44" s="31"/>
      <c r="AR44" s="31"/>
    </row>
    <row r="45" spans="1:44" ht="15" customHeight="1" x14ac:dyDescent="0.45">
      <c r="A45" s="32"/>
      <c r="B45" s="300" t="str">
        <f>B$1&amp;" KPI"</f>
        <v>SEPTEMBER KPI</v>
      </c>
      <c r="C45" s="38" t="s">
        <v>23</v>
      </c>
      <c r="D45" s="38" t="s">
        <v>24</v>
      </c>
      <c r="E45" s="43" t="s">
        <v>1</v>
      </c>
      <c r="F45" s="32"/>
      <c r="G45" s="32"/>
      <c r="H45" s="32"/>
      <c r="I45" s="32"/>
      <c r="J45" s="127"/>
      <c r="K45" s="128"/>
      <c r="L45" s="128"/>
      <c r="M45" s="129"/>
      <c r="N45" s="132" t="str">
        <f t="shared" si="10"/>
        <v/>
      </c>
      <c r="O45" s="101"/>
      <c r="P45" s="123"/>
      <c r="Q45" s="100"/>
      <c r="AN45" s="31"/>
      <c r="AO45" s="31"/>
      <c r="AP45" s="31"/>
      <c r="AQ45" s="31"/>
      <c r="AR45" s="31"/>
    </row>
    <row r="46" spans="1:44" ht="15" customHeight="1" x14ac:dyDescent="0.35">
      <c r="A46" s="32"/>
      <c r="B46" s="45" t="str">
        <f>BUDGET!B7:C7</f>
        <v>Golf Rounds</v>
      </c>
      <c r="C46" s="46"/>
      <c r="D46" s="55">
        <f>BUDGET!L7</f>
        <v>0</v>
      </c>
      <c r="E46" s="182">
        <f t="shared" ref="E46:E53" si="11">C46-D46</f>
        <v>0</v>
      </c>
      <c r="F46" s="32"/>
      <c r="G46" s="32"/>
      <c r="H46" s="32"/>
      <c r="I46" s="32"/>
      <c r="J46" s="127"/>
      <c r="K46" s="128"/>
      <c r="L46" s="128"/>
      <c r="M46" s="129"/>
      <c r="N46" s="132" t="str">
        <f t="shared" si="10"/>
        <v/>
      </c>
      <c r="O46" s="101"/>
      <c r="P46" s="123"/>
      <c r="Q46" s="100"/>
      <c r="AN46" s="31"/>
      <c r="AO46" s="31"/>
      <c r="AP46" s="31"/>
      <c r="AQ46" s="31"/>
      <c r="AR46" s="31"/>
    </row>
    <row r="47" spans="1:44" ht="15" customHeight="1" x14ac:dyDescent="0.35">
      <c r="A47" s="32"/>
      <c r="B47" s="45" t="str">
        <f>BUDGET!B8:C8</f>
        <v>Merchandise Yield</v>
      </c>
      <c r="C47" s="47">
        <f>IF(C46=0,0,C17/C46)</f>
        <v>0</v>
      </c>
      <c r="D47" s="56">
        <f>BUDGET!L8</f>
        <v>0</v>
      </c>
      <c r="E47" s="184">
        <f t="shared" si="11"/>
        <v>0</v>
      </c>
      <c r="F47" s="32"/>
      <c r="G47" s="32"/>
      <c r="H47" s="32"/>
      <c r="I47" s="32"/>
      <c r="J47" s="127"/>
      <c r="K47" s="128"/>
      <c r="L47" s="128"/>
      <c r="M47" s="129"/>
      <c r="N47" s="132" t="str">
        <f t="shared" si="10"/>
        <v/>
      </c>
      <c r="O47" s="101"/>
      <c r="P47" s="123"/>
      <c r="Q47" s="100"/>
      <c r="AN47" s="31"/>
      <c r="AO47" s="31"/>
      <c r="AP47" s="31"/>
      <c r="AQ47" s="31"/>
      <c r="AR47" s="31"/>
    </row>
    <row r="48" spans="1:44" s="32" customFormat="1" ht="15" customHeight="1" x14ac:dyDescent="0.35">
      <c r="B48" s="45" t="s">
        <v>41</v>
      </c>
      <c r="C48" s="49">
        <f>C17</f>
        <v>0</v>
      </c>
      <c r="D48" s="58">
        <f>D17</f>
        <v>0</v>
      </c>
      <c r="E48" s="182">
        <f t="shared" si="11"/>
        <v>0</v>
      </c>
      <c r="J48" s="127"/>
      <c r="K48" s="128"/>
      <c r="L48" s="128"/>
      <c r="M48" s="129"/>
      <c r="N48" s="132" t="str">
        <f t="shared" si="10"/>
        <v/>
      </c>
      <c r="O48" s="101"/>
      <c r="P48" s="123"/>
      <c r="Q48" s="100"/>
    </row>
    <row r="49" spans="1:44" s="32" customFormat="1" ht="15" customHeight="1" x14ac:dyDescent="0.35">
      <c r="B49" s="45" t="s">
        <v>117</v>
      </c>
      <c r="C49" s="49">
        <f>F29</f>
        <v>0</v>
      </c>
      <c r="D49" s="58">
        <f>D50*D48</f>
        <v>0</v>
      </c>
      <c r="E49" s="182">
        <f>C49-D49</f>
        <v>0</v>
      </c>
      <c r="J49" s="127"/>
      <c r="K49" s="128"/>
      <c r="L49" s="128"/>
      <c r="M49" s="129"/>
      <c r="N49" s="132" t="str">
        <f t="shared" si="10"/>
        <v/>
      </c>
      <c r="O49" s="101"/>
      <c r="P49" s="123"/>
      <c r="Q49" s="100"/>
    </row>
    <row r="50" spans="1:44" s="32" customFormat="1" ht="15" customHeight="1" x14ac:dyDescent="0.35">
      <c r="B50" s="45" t="str">
        <f>BUDGET!B10:C10</f>
        <v>Cost of Sales %</v>
      </c>
      <c r="C50" s="48">
        <f>G29</f>
        <v>0</v>
      </c>
      <c r="D50" s="57">
        <f>BUDGET!L10</f>
        <v>0</v>
      </c>
      <c r="E50" s="51">
        <f t="shared" si="11"/>
        <v>0</v>
      </c>
      <c r="J50" s="127"/>
      <c r="K50" s="128"/>
      <c r="L50" s="128"/>
      <c r="M50" s="129"/>
      <c r="N50" s="132" t="str">
        <f t="shared" si="10"/>
        <v/>
      </c>
      <c r="O50" s="101"/>
      <c r="P50" s="123"/>
      <c r="Q50" s="100"/>
    </row>
    <row r="51" spans="1:44" s="32" customFormat="1" ht="15" customHeight="1" x14ac:dyDescent="0.35">
      <c r="B51" s="45" t="str">
        <f>BUDGET!B12:C12</f>
        <v>GROSS MARGIN</v>
      </c>
      <c r="C51" s="49">
        <f>C47*C46*(1-C50)</f>
        <v>0</v>
      </c>
      <c r="D51" s="58">
        <f>BUDGET!L12</f>
        <v>0</v>
      </c>
      <c r="E51" s="182">
        <f t="shared" si="11"/>
        <v>0</v>
      </c>
      <c r="J51" s="127"/>
      <c r="K51" s="128"/>
      <c r="L51" s="128"/>
      <c r="M51" s="129"/>
      <c r="N51" s="132" t="str">
        <f t="shared" si="10"/>
        <v/>
      </c>
      <c r="O51" s="101"/>
      <c r="P51" s="123"/>
      <c r="Q51" s="100"/>
    </row>
    <row r="52" spans="1:44" s="32" customFormat="1" ht="15" customHeight="1" x14ac:dyDescent="0.35">
      <c r="B52" s="45" t="str">
        <f>BUDGET!B13:C13</f>
        <v>Inventory Turns</v>
      </c>
      <c r="C52" s="50">
        <f>IF(F29=0,0,F29/AVERAGE(C29,E29))</f>
        <v>0</v>
      </c>
      <c r="D52" s="59">
        <f>BUDGET!L13</f>
        <v>0</v>
      </c>
      <c r="E52" s="184">
        <f t="shared" si="11"/>
        <v>0</v>
      </c>
      <c r="J52" s="127"/>
      <c r="K52" s="128"/>
      <c r="L52" s="128"/>
      <c r="M52" s="129"/>
      <c r="N52" s="132" t="str">
        <f t="shared" si="10"/>
        <v/>
      </c>
      <c r="O52" s="101"/>
      <c r="P52" s="123"/>
      <c r="Q52" s="100"/>
    </row>
    <row r="53" spans="1:44" s="32" customFormat="1" ht="15" customHeight="1" x14ac:dyDescent="0.35">
      <c r="B53" s="45" t="str">
        <f>BUDGET!B14:C14</f>
        <v>GMROI</v>
      </c>
      <c r="C53" s="48">
        <f>IF(C50=0,0,C52*(1-C50)/C50)</f>
        <v>0</v>
      </c>
      <c r="D53" s="57" t="e">
        <f>BUDGET!L14</f>
        <v>#DIV/0!</v>
      </c>
      <c r="E53" s="51" t="e">
        <f t="shared" si="11"/>
        <v>#DIV/0!</v>
      </c>
      <c r="J53" s="127"/>
      <c r="K53" s="128"/>
      <c r="L53" s="128"/>
      <c r="M53" s="129"/>
      <c r="N53" s="132" t="str">
        <f t="shared" si="10"/>
        <v/>
      </c>
      <c r="O53" s="101"/>
      <c r="P53" s="123"/>
      <c r="Q53" s="100"/>
    </row>
    <row r="54" spans="1:44" s="32" customFormat="1" ht="15" customHeight="1" x14ac:dyDescent="0.35">
      <c r="F54" s="33"/>
      <c r="G54" s="33"/>
      <c r="H54" s="33"/>
      <c r="J54" s="127"/>
      <c r="K54" s="128"/>
      <c r="L54" s="128"/>
      <c r="M54" s="129"/>
      <c r="N54" s="132" t="str">
        <f t="shared" si="10"/>
        <v/>
      </c>
      <c r="O54" s="101"/>
      <c r="P54" s="123"/>
      <c r="Q54" s="100"/>
    </row>
    <row r="55" spans="1:44" s="32" customFormat="1" ht="15" customHeight="1" x14ac:dyDescent="0.35">
      <c r="F55" s="33"/>
      <c r="G55" s="33"/>
      <c r="H55" s="33"/>
      <c r="J55" s="127"/>
      <c r="K55" s="128"/>
      <c r="L55" s="128"/>
      <c r="M55" s="129"/>
      <c r="N55" s="132" t="str">
        <f t="shared" si="10"/>
        <v/>
      </c>
      <c r="O55" s="101"/>
      <c r="P55" s="123"/>
      <c r="Q55" s="100"/>
    </row>
    <row r="56" spans="1:44" s="32" customFormat="1" ht="15" customHeight="1" x14ac:dyDescent="0.35">
      <c r="F56" s="33"/>
      <c r="G56" s="33"/>
      <c r="H56" s="33"/>
      <c r="J56" s="127"/>
      <c r="K56" s="128"/>
      <c r="L56" s="128"/>
      <c r="M56" s="129"/>
      <c r="N56" s="132" t="str">
        <f t="shared" si="10"/>
        <v/>
      </c>
      <c r="O56" s="101"/>
      <c r="P56" s="123"/>
      <c r="Q56" s="100"/>
    </row>
    <row r="57" spans="1:44" s="32" customFormat="1" ht="15" customHeight="1" x14ac:dyDescent="0.35">
      <c r="F57" s="33"/>
      <c r="G57" s="33"/>
      <c r="H57" s="33"/>
      <c r="J57" s="127"/>
      <c r="K57" s="128"/>
      <c r="L57" s="128"/>
      <c r="M57" s="129"/>
      <c r="N57" s="132" t="str">
        <f t="shared" si="10"/>
        <v/>
      </c>
      <c r="O57" s="101"/>
      <c r="P57" s="123"/>
      <c r="Q57" s="100"/>
    </row>
    <row r="58" spans="1:44" s="32" customFormat="1" ht="15" customHeight="1" x14ac:dyDescent="0.35">
      <c r="F58" s="33"/>
      <c r="G58" s="33"/>
      <c r="H58" s="33"/>
      <c r="J58" s="127"/>
      <c r="K58" s="128"/>
      <c r="L58" s="128"/>
      <c r="M58" s="129"/>
      <c r="N58" s="132" t="str">
        <f t="shared" si="10"/>
        <v/>
      </c>
      <c r="O58" s="101"/>
      <c r="P58" s="123"/>
      <c r="Q58" s="100"/>
    </row>
    <row r="59" spans="1:44" s="32" customFormat="1" ht="15" customHeight="1" x14ac:dyDescent="0.35">
      <c r="F59" s="33"/>
      <c r="G59" s="33"/>
      <c r="H59" s="33"/>
      <c r="J59" s="127"/>
      <c r="K59" s="128"/>
      <c r="L59" s="128"/>
      <c r="M59" s="129"/>
      <c r="N59" s="132" t="str">
        <f t="shared" si="10"/>
        <v/>
      </c>
      <c r="O59" s="101"/>
      <c r="P59" s="123"/>
      <c r="Q59" s="100"/>
    </row>
    <row r="60" spans="1:44" s="32" customFormat="1" ht="15" customHeight="1" x14ac:dyDescent="0.35">
      <c r="C60" s="33"/>
      <c r="D60" s="33"/>
      <c r="E60" s="33"/>
      <c r="F60" s="33"/>
      <c r="G60" s="33"/>
      <c r="H60" s="33"/>
      <c r="J60" s="127"/>
      <c r="K60" s="128"/>
      <c r="L60" s="128"/>
      <c r="M60" s="129"/>
      <c r="N60" s="132" t="str">
        <f t="shared" si="10"/>
        <v/>
      </c>
      <c r="O60" s="101"/>
      <c r="P60" s="123"/>
      <c r="Q60" s="100"/>
    </row>
    <row r="61" spans="1:44" s="32" customFormat="1" ht="15" customHeight="1" x14ac:dyDescent="0.35">
      <c r="C61" s="33"/>
      <c r="D61" s="33"/>
      <c r="E61" s="33"/>
      <c r="F61" s="33"/>
      <c r="G61" s="33"/>
      <c r="H61" s="33"/>
      <c r="J61" s="127"/>
      <c r="K61" s="128"/>
      <c r="L61" s="128"/>
      <c r="M61" s="129"/>
      <c r="N61" s="132" t="str">
        <f t="shared" si="10"/>
        <v/>
      </c>
      <c r="O61" s="101"/>
      <c r="P61" s="123"/>
      <c r="Q61" s="100"/>
    </row>
    <row r="62" spans="1:44" s="32" customFormat="1" ht="15" customHeight="1" x14ac:dyDescent="0.35">
      <c r="C62" s="33"/>
      <c r="D62" s="33"/>
      <c r="E62" s="33"/>
      <c r="F62" s="33"/>
      <c r="G62" s="33"/>
      <c r="H62" s="33"/>
      <c r="J62" s="127"/>
      <c r="K62" s="128"/>
      <c r="L62" s="128"/>
      <c r="M62" s="129"/>
      <c r="N62" s="132" t="str">
        <f t="shared" si="10"/>
        <v/>
      </c>
      <c r="O62" s="101"/>
      <c r="P62" s="123"/>
      <c r="Q62" s="100"/>
    </row>
    <row r="63" spans="1:44" ht="15" customHeight="1" x14ac:dyDescent="0.35">
      <c r="A63" s="32"/>
      <c r="B63" s="32"/>
      <c r="C63" s="33"/>
      <c r="D63" s="33"/>
      <c r="E63" s="33"/>
      <c r="F63" s="33"/>
      <c r="G63" s="33"/>
      <c r="H63" s="33"/>
      <c r="I63" s="32"/>
      <c r="J63" s="127"/>
      <c r="K63" s="128"/>
      <c r="L63" s="128"/>
      <c r="M63" s="129"/>
      <c r="N63" s="132" t="str">
        <f t="shared" si="10"/>
        <v/>
      </c>
      <c r="O63" s="101"/>
      <c r="P63" s="123"/>
      <c r="Q63" s="100"/>
      <c r="AN63" s="31"/>
      <c r="AO63" s="31"/>
      <c r="AP63" s="31"/>
      <c r="AQ63" s="31"/>
      <c r="AR63" s="31"/>
    </row>
    <row r="64" spans="1:44" s="32" customFormat="1" ht="15" customHeight="1" x14ac:dyDescent="0.35">
      <c r="C64" s="33"/>
      <c r="D64" s="33"/>
      <c r="E64" s="33"/>
      <c r="F64" s="33"/>
      <c r="G64" s="33"/>
      <c r="H64" s="33"/>
      <c r="J64" s="127"/>
      <c r="K64" s="128"/>
      <c r="L64" s="128"/>
      <c r="M64" s="129"/>
      <c r="N64" s="132" t="str">
        <f t="shared" si="10"/>
        <v/>
      </c>
      <c r="O64" s="101"/>
      <c r="P64" s="123"/>
      <c r="Q64" s="100"/>
    </row>
    <row r="65" spans="3:17" s="32" customFormat="1" ht="15" customHeight="1" x14ac:dyDescent="0.35">
      <c r="C65" s="33"/>
      <c r="D65" s="33"/>
      <c r="E65" s="33"/>
      <c r="F65" s="33"/>
      <c r="G65" s="33"/>
      <c r="H65" s="33"/>
      <c r="J65" s="127"/>
      <c r="K65" s="128"/>
      <c r="L65" s="128"/>
      <c r="M65" s="129"/>
      <c r="N65" s="132" t="str">
        <f t="shared" si="10"/>
        <v/>
      </c>
      <c r="O65" s="101"/>
      <c r="P65" s="123"/>
      <c r="Q65" s="100"/>
    </row>
    <row r="66" spans="3:17" s="32" customFormat="1" ht="15" customHeight="1" x14ac:dyDescent="0.35">
      <c r="C66" s="33"/>
      <c r="D66" s="33"/>
      <c r="E66" s="33"/>
      <c r="F66" s="33"/>
      <c r="G66" s="33"/>
      <c r="H66" s="33"/>
      <c r="J66" s="127"/>
      <c r="K66" s="128"/>
      <c r="L66" s="128"/>
      <c r="M66" s="129"/>
      <c r="N66" s="132" t="str">
        <f t="shared" si="10"/>
        <v/>
      </c>
      <c r="O66" s="101"/>
      <c r="P66" s="123"/>
      <c r="Q66" s="100"/>
    </row>
    <row r="67" spans="3:17" s="32" customFormat="1" ht="15" customHeight="1" x14ac:dyDescent="0.35">
      <c r="C67" s="33"/>
      <c r="D67" s="33"/>
      <c r="E67" s="33"/>
      <c r="F67" s="33"/>
      <c r="G67" s="33"/>
      <c r="H67" s="33"/>
      <c r="J67" s="127"/>
      <c r="K67" s="128"/>
      <c r="L67" s="128"/>
      <c r="M67" s="129"/>
      <c r="N67" s="132" t="str">
        <f t="shared" si="10"/>
        <v/>
      </c>
      <c r="O67" s="101"/>
      <c r="P67" s="123"/>
      <c r="Q67" s="100"/>
    </row>
    <row r="68" spans="3:17" s="32" customFormat="1" ht="15" customHeight="1" x14ac:dyDescent="0.35">
      <c r="C68" s="33"/>
      <c r="D68" s="33"/>
      <c r="E68" s="33"/>
      <c r="F68" s="33"/>
      <c r="G68" s="33"/>
      <c r="H68" s="33"/>
      <c r="J68" s="127"/>
      <c r="K68" s="128"/>
      <c r="L68" s="128"/>
      <c r="M68" s="129"/>
      <c r="N68" s="132" t="str">
        <f t="shared" si="10"/>
        <v/>
      </c>
      <c r="O68" s="101"/>
      <c r="P68" s="123"/>
      <c r="Q68" s="100"/>
    </row>
    <row r="69" spans="3:17" s="32" customFormat="1" ht="15" customHeight="1" x14ac:dyDescent="0.35">
      <c r="C69" s="33"/>
      <c r="D69" s="33"/>
      <c r="E69" s="33"/>
      <c r="F69" s="33"/>
      <c r="G69" s="33"/>
      <c r="H69" s="33"/>
      <c r="J69" s="127"/>
      <c r="K69" s="128"/>
      <c r="L69" s="128"/>
      <c r="M69" s="129"/>
      <c r="N69" s="132" t="str">
        <f t="shared" si="10"/>
        <v/>
      </c>
      <c r="O69" s="101"/>
      <c r="P69" s="123"/>
      <c r="Q69" s="100"/>
    </row>
    <row r="70" spans="3:17" s="32" customFormat="1" ht="15" customHeight="1" x14ac:dyDescent="0.35">
      <c r="C70" s="33"/>
      <c r="D70" s="33"/>
      <c r="E70" s="33"/>
      <c r="F70" s="33"/>
      <c r="G70" s="33"/>
      <c r="H70" s="33"/>
      <c r="J70" s="127"/>
      <c r="K70" s="128"/>
      <c r="L70" s="128"/>
      <c r="M70" s="129"/>
      <c r="N70" s="132" t="str">
        <f t="shared" si="10"/>
        <v/>
      </c>
      <c r="O70" s="101"/>
      <c r="P70" s="123"/>
      <c r="Q70" s="100"/>
    </row>
    <row r="71" spans="3:17" s="32" customFormat="1" ht="15" customHeight="1" x14ac:dyDescent="0.35">
      <c r="C71" s="33"/>
      <c r="D71" s="33"/>
      <c r="E71" s="33"/>
      <c r="F71" s="33"/>
      <c r="G71" s="33"/>
      <c r="H71" s="33"/>
      <c r="J71" s="127"/>
      <c r="K71" s="128"/>
      <c r="L71" s="128"/>
      <c r="M71" s="129"/>
      <c r="N71" s="132" t="str">
        <f t="shared" si="10"/>
        <v/>
      </c>
      <c r="O71" s="101"/>
      <c r="P71" s="123"/>
      <c r="Q71" s="100"/>
    </row>
    <row r="72" spans="3:17" s="32" customFormat="1" ht="15" customHeight="1" x14ac:dyDescent="0.35">
      <c r="C72" s="33"/>
      <c r="D72" s="33"/>
      <c r="E72" s="33"/>
      <c r="F72" s="33"/>
      <c r="G72" s="33"/>
      <c r="H72" s="33"/>
      <c r="J72" s="127"/>
      <c r="K72" s="128"/>
      <c r="L72" s="128"/>
      <c r="M72" s="129"/>
      <c r="N72" s="132" t="str">
        <f t="shared" si="10"/>
        <v/>
      </c>
      <c r="O72" s="101"/>
      <c r="P72" s="123"/>
      <c r="Q72" s="100"/>
    </row>
    <row r="73" spans="3:17" s="32" customFormat="1" ht="15" customHeight="1" x14ac:dyDescent="0.35">
      <c r="C73" s="33"/>
      <c r="D73" s="33"/>
      <c r="E73" s="33"/>
      <c r="F73" s="33"/>
      <c r="G73" s="33"/>
      <c r="H73" s="33"/>
      <c r="J73" s="127"/>
      <c r="K73" s="128"/>
      <c r="L73" s="128"/>
      <c r="M73" s="129"/>
      <c r="N73" s="132" t="str">
        <f t="shared" si="10"/>
        <v/>
      </c>
      <c r="O73" s="101"/>
      <c r="P73" s="123"/>
      <c r="Q73" s="100"/>
    </row>
    <row r="74" spans="3:17" s="32" customFormat="1" ht="15" customHeight="1" x14ac:dyDescent="0.35">
      <c r="C74" s="33"/>
      <c r="D74" s="33"/>
      <c r="E74" s="33"/>
      <c r="F74" s="33"/>
      <c r="G74" s="33"/>
      <c r="H74" s="33"/>
      <c r="J74" s="127"/>
      <c r="K74" s="128"/>
      <c r="L74" s="128"/>
      <c r="M74" s="129"/>
      <c r="N74" s="132" t="str">
        <f t="shared" si="10"/>
        <v/>
      </c>
      <c r="O74" s="101"/>
      <c r="P74" s="123"/>
      <c r="Q74" s="100"/>
    </row>
    <row r="75" spans="3:17" s="32" customFormat="1" ht="15" customHeight="1" x14ac:dyDescent="0.35">
      <c r="C75" s="33"/>
      <c r="D75" s="33"/>
      <c r="E75" s="33"/>
      <c r="F75" s="33"/>
      <c r="G75" s="33"/>
      <c r="H75" s="33"/>
      <c r="J75" s="127"/>
      <c r="K75" s="128"/>
      <c r="L75" s="128"/>
      <c r="M75" s="129"/>
      <c r="N75" s="132" t="str">
        <f t="shared" si="10"/>
        <v/>
      </c>
      <c r="O75" s="101"/>
      <c r="P75" s="123"/>
      <c r="Q75" s="100"/>
    </row>
    <row r="76" spans="3:17" s="32" customFormat="1" ht="15" customHeight="1" x14ac:dyDescent="0.35">
      <c r="C76" s="33"/>
      <c r="D76" s="33"/>
      <c r="E76" s="33"/>
      <c r="F76" s="33"/>
      <c r="G76" s="33"/>
      <c r="H76" s="33"/>
      <c r="J76" s="127"/>
      <c r="K76" s="128"/>
      <c r="L76" s="128"/>
      <c r="M76" s="129"/>
      <c r="N76" s="132" t="str">
        <f t="shared" si="10"/>
        <v/>
      </c>
      <c r="O76" s="101"/>
      <c r="P76" s="123"/>
      <c r="Q76" s="100"/>
    </row>
    <row r="77" spans="3:17" s="32" customFormat="1" ht="15" customHeight="1" x14ac:dyDescent="0.35">
      <c r="C77" s="33"/>
      <c r="D77" s="33"/>
      <c r="E77" s="33"/>
      <c r="F77" s="33"/>
      <c r="G77" s="33"/>
      <c r="H77" s="33"/>
      <c r="J77" s="127"/>
      <c r="K77" s="128"/>
      <c r="L77" s="128"/>
      <c r="M77" s="129"/>
      <c r="N77" s="132" t="str">
        <f t="shared" si="10"/>
        <v/>
      </c>
      <c r="O77" s="101"/>
      <c r="P77" s="123"/>
      <c r="Q77" s="100"/>
    </row>
    <row r="78" spans="3:17" s="32" customFormat="1" ht="15" customHeight="1" x14ac:dyDescent="0.35">
      <c r="C78" s="33"/>
      <c r="D78" s="33"/>
      <c r="E78" s="33"/>
      <c r="F78" s="33"/>
      <c r="G78" s="33"/>
      <c r="H78" s="33"/>
      <c r="J78" s="127"/>
      <c r="K78" s="128"/>
      <c r="L78" s="128"/>
      <c r="M78" s="129"/>
      <c r="N78" s="132" t="str">
        <f t="shared" si="10"/>
        <v/>
      </c>
      <c r="O78" s="101"/>
      <c r="P78" s="123"/>
      <c r="Q78" s="100"/>
    </row>
    <row r="79" spans="3:17" s="32" customFormat="1" ht="15" customHeight="1" x14ac:dyDescent="0.35">
      <c r="C79" s="33"/>
      <c r="D79" s="33"/>
      <c r="E79" s="33"/>
      <c r="F79" s="33"/>
      <c r="G79" s="33"/>
      <c r="H79" s="33"/>
      <c r="J79" s="127"/>
      <c r="K79" s="128"/>
      <c r="L79" s="128"/>
      <c r="M79" s="129"/>
      <c r="N79" s="132" t="str">
        <f t="shared" si="10"/>
        <v/>
      </c>
      <c r="O79" s="101"/>
      <c r="P79" s="123"/>
      <c r="Q79" s="100"/>
    </row>
    <row r="80" spans="3:17" s="32" customFormat="1" ht="15" customHeight="1" x14ac:dyDescent="0.35">
      <c r="C80" s="33"/>
      <c r="D80" s="33"/>
      <c r="E80" s="33"/>
      <c r="F80" s="33"/>
      <c r="G80" s="33"/>
      <c r="H80" s="33"/>
      <c r="J80" s="127"/>
      <c r="K80" s="128"/>
      <c r="L80" s="128"/>
      <c r="M80" s="129"/>
      <c r="N80" s="132" t="str">
        <f t="shared" si="10"/>
        <v/>
      </c>
      <c r="O80" s="101"/>
      <c r="P80" s="123"/>
      <c r="Q80" s="100"/>
    </row>
    <row r="81" spans="3:17" s="32" customFormat="1" ht="15" customHeight="1" x14ac:dyDescent="0.35">
      <c r="C81" s="33"/>
      <c r="D81" s="33"/>
      <c r="E81" s="33"/>
      <c r="F81" s="33"/>
      <c r="G81" s="33"/>
      <c r="H81" s="33"/>
      <c r="J81" s="127"/>
      <c r="K81" s="128"/>
      <c r="L81" s="128"/>
      <c r="M81" s="129"/>
      <c r="N81" s="132" t="str">
        <f t="shared" si="10"/>
        <v/>
      </c>
      <c r="O81" s="101"/>
      <c r="P81" s="123"/>
      <c r="Q81" s="100"/>
    </row>
    <row r="82" spans="3:17" s="32" customFormat="1" ht="15" customHeight="1" x14ac:dyDescent="0.35">
      <c r="C82" s="33"/>
      <c r="D82" s="33"/>
      <c r="E82" s="33"/>
      <c r="F82" s="33"/>
      <c r="G82" s="33"/>
      <c r="H82" s="33"/>
      <c r="J82" s="127"/>
      <c r="K82" s="128"/>
      <c r="L82" s="128"/>
      <c r="M82" s="129"/>
      <c r="N82" s="132" t="str">
        <f t="shared" si="10"/>
        <v/>
      </c>
      <c r="O82" s="101"/>
      <c r="P82" s="123"/>
      <c r="Q82" s="100"/>
    </row>
    <row r="83" spans="3:17" s="32" customFormat="1" ht="15" customHeight="1" x14ac:dyDescent="0.35">
      <c r="C83" s="33"/>
      <c r="D83" s="33"/>
      <c r="E83" s="33"/>
      <c r="F83" s="33"/>
      <c r="G83" s="33"/>
      <c r="H83" s="33"/>
      <c r="J83" s="127"/>
      <c r="K83" s="128"/>
      <c r="L83" s="128"/>
      <c r="M83" s="129"/>
      <c r="N83" s="132" t="str">
        <f t="shared" si="10"/>
        <v/>
      </c>
      <c r="O83" s="101"/>
      <c r="P83" s="123"/>
      <c r="Q83" s="100"/>
    </row>
    <row r="84" spans="3:17" s="32" customFormat="1" ht="15" customHeight="1" x14ac:dyDescent="0.35">
      <c r="C84" s="33"/>
      <c r="D84" s="33"/>
      <c r="E84" s="33"/>
      <c r="F84" s="33"/>
      <c r="G84" s="33"/>
      <c r="H84" s="33"/>
      <c r="J84" s="127"/>
      <c r="K84" s="128"/>
      <c r="L84" s="128"/>
      <c r="M84" s="129"/>
      <c r="N84" s="132" t="str">
        <f t="shared" si="10"/>
        <v/>
      </c>
      <c r="O84" s="101"/>
      <c r="P84" s="123"/>
      <c r="Q84" s="100"/>
    </row>
    <row r="85" spans="3:17" s="32" customFormat="1" ht="15" customHeight="1" x14ac:dyDescent="0.35">
      <c r="C85" s="33"/>
      <c r="D85" s="33"/>
      <c r="E85" s="33"/>
      <c r="F85" s="33"/>
      <c r="G85" s="33"/>
      <c r="H85" s="33"/>
      <c r="J85" s="127"/>
      <c r="K85" s="128"/>
      <c r="L85" s="128"/>
      <c r="M85" s="129"/>
      <c r="N85" s="132" t="str">
        <f t="shared" si="10"/>
        <v/>
      </c>
      <c r="O85" s="101"/>
      <c r="P85" s="123"/>
      <c r="Q85" s="100"/>
    </row>
    <row r="86" spans="3:17" s="32" customFormat="1" ht="15" customHeight="1" x14ac:dyDescent="0.35">
      <c r="C86" s="33"/>
      <c r="D86" s="33"/>
      <c r="E86" s="33"/>
      <c r="F86" s="33"/>
      <c r="G86" s="33"/>
      <c r="H86" s="33"/>
      <c r="J86" s="127"/>
      <c r="K86" s="128"/>
      <c r="L86" s="128"/>
      <c r="M86" s="129"/>
      <c r="N86" s="132" t="str">
        <f t="shared" si="10"/>
        <v/>
      </c>
      <c r="O86" s="101"/>
      <c r="P86" s="123"/>
      <c r="Q86" s="100"/>
    </row>
    <row r="87" spans="3:17" s="32" customFormat="1" ht="15" customHeight="1" x14ac:dyDescent="0.35">
      <c r="C87" s="33"/>
      <c r="D87" s="33"/>
      <c r="E87" s="33"/>
      <c r="F87" s="33"/>
      <c r="G87" s="33"/>
      <c r="H87" s="33"/>
      <c r="J87" s="127"/>
      <c r="K87" s="128"/>
      <c r="L87" s="128"/>
      <c r="M87" s="129"/>
      <c r="N87" s="132" t="str">
        <f t="shared" si="10"/>
        <v/>
      </c>
      <c r="O87" s="101"/>
      <c r="P87" s="123"/>
      <c r="Q87" s="100"/>
    </row>
    <row r="88" spans="3:17" s="32" customFormat="1" ht="15" customHeight="1" x14ac:dyDescent="0.35">
      <c r="C88" s="33"/>
      <c r="D88" s="33"/>
      <c r="E88" s="33"/>
      <c r="F88" s="33"/>
      <c r="G88" s="33"/>
      <c r="H88" s="33"/>
      <c r="J88" s="127"/>
      <c r="K88" s="128"/>
      <c r="L88" s="128"/>
      <c r="M88" s="129"/>
      <c r="N88" s="132" t="str">
        <f t="shared" si="10"/>
        <v/>
      </c>
      <c r="O88" s="101"/>
      <c r="P88" s="123"/>
      <c r="Q88" s="100"/>
    </row>
    <row r="89" spans="3:17" s="32" customFormat="1" ht="15" customHeight="1" x14ac:dyDescent="0.35">
      <c r="C89" s="33"/>
      <c r="D89" s="33"/>
      <c r="E89" s="33"/>
      <c r="F89" s="33"/>
      <c r="G89" s="33"/>
      <c r="H89" s="33"/>
      <c r="J89" s="127"/>
      <c r="K89" s="128"/>
      <c r="L89" s="128"/>
      <c r="M89" s="129"/>
      <c r="N89" s="132" t="str">
        <f t="shared" si="10"/>
        <v/>
      </c>
      <c r="O89" s="101"/>
      <c r="P89" s="123"/>
      <c r="Q89" s="100"/>
    </row>
    <row r="90" spans="3:17" s="32" customFormat="1" ht="15" customHeight="1" x14ac:dyDescent="0.35">
      <c r="C90" s="33"/>
      <c r="D90" s="33"/>
      <c r="E90" s="33"/>
      <c r="F90" s="33"/>
      <c r="G90" s="33"/>
      <c r="H90" s="33"/>
      <c r="J90" s="127"/>
      <c r="K90" s="128"/>
      <c r="L90" s="128"/>
      <c r="M90" s="129"/>
      <c r="N90" s="132" t="str">
        <f t="shared" si="10"/>
        <v/>
      </c>
      <c r="O90" s="101"/>
      <c r="P90" s="123"/>
      <c r="Q90" s="100"/>
    </row>
    <row r="91" spans="3:17" s="32" customFormat="1" ht="15" customHeight="1" x14ac:dyDescent="0.35">
      <c r="C91" s="33"/>
      <c r="D91" s="33"/>
      <c r="E91" s="33"/>
      <c r="F91" s="33"/>
      <c r="G91" s="33"/>
      <c r="H91" s="33"/>
      <c r="J91" s="127"/>
      <c r="K91" s="128"/>
      <c r="L91" s="128"/>
      <c r="M91" s="129"/>
      <c r="N91" s="132" t="str">
        <f t="shared" si="10"/>
        <v/>
      </c>
      <c r="O91" s="101"/>
      <c r="P91" s="123"/>
      <c r="Q91" s="100"/>
    </row>
    <row r="92" spans="3:17" s="32" customFormat="1" ht="15" customHeight="1" x14ac:dyDescent="0.35">
      <c r="C92" s="33"/>
      <c r="D92" s="33"/>
      <c r="E92" s="33"/>
      <c r="F92" s="33"/>
      <c r="G92" s="33"/>
      <c r="H92" s="33"/>
      <c r="J92" s="127"/>
      <c r="K92" s="128"/>
      <c r="L92" s="128"/>
      <c r="M92" s="129"/>
      <c r="N92" s="132" t="str">
        <f t="shared" si="10"/>
        <v/>
      </c>
      <c r="O92" s="101"/>
      <c r="P92" s="123"/>
      <c r="Q92" s="100"/>
    </row>
    <row r="93" spans="3:17" s="32" customFormat="1" ht="15" customHeight="1" x14ac:dyDescent="0.35">
      <c r="C93" s="33"/>
      <c r="D93" s="33"/>
      <c r="E93" s="33"/>
      <c r="F93" s="33"/>
      <c r="G93" s="33"/>
      <c r="H93" s="33"/>
      <c r="J93" s="127"/>
      <c r="K93" s="128"/>
      <c r="L93" s="128"/>
      <c r="M93" s="129"/>
      <c r="N93" s="132" t="str">
        <f t="shared" si="10"/>
        <v/>
      </c>
      <c r="O93" s="101"/>
      <c r="P93" s="123"/>
      <c r="Q93" s="100"/>
    </row>
    <row r="94" spans="3:17" s="32" customFormat="1" ht="15" customHeight="1" x14ac:dyDescent="0.35">
      <c r="C94" s="33"/>
      <c r="D94" s="33"/>
      <c r="E94" s="33"/>
      <c r="F94" s="33"/>
      <c r="G94" s="33"/>
      <c r="H94" s="33"/>
      <c r="J94" s="127"/>
      <c r="K94" s="128"/>
      <c r="L94" s="128"/>
      <c r="M94" s="129"/>
      <c r="N94" s="132" t="str">
        <f t="shared" si="10"/>
        <v/>
      </c>
      <c r="O94" s="101"/>
      <c r="P94" s="123"/>
      <c r="Q94" s="100"/>
    </row>
    <row r="95" spans="3:17" s="32" customFormat="1" ht="15" customHeight="1" x14ac:dyDescent="0.35">
      <c r="C95" s="33"/>
      <c r="D95" s="33"/>
      <c r="E95" s="33"/>
      <c r="F95" s="33"/>
      <c r="G95" s="33"/>
      <c r="H95" s="33"/>
      <c r="J95" s="127"/>
      <c r="K95" s="128"/>
      <c r="L95" s="128"/>
      <c r="M95" s="129"/>
      <c r="N95" s="132" t="str">
        <f t="shared" si="10"/>
        <v/>
      </c>
      <c r="O95" s="101"/>
      <c r="P95" s="123"/>
      <c r="Q95" s="100"/>
    </row>
    <row r="96" spans="3:17" s="32" customFormat="1" ht="15" customHeight="1" x14ac:dyDescent="0.35">
      <c r="C96" s="33"/>
      <c r="D96" s="33"/>
      <c r="E96" s="33"/>
      <c r="F96" s="33"/>
      <c r="G96" s="33"/>
      <c r="H96" s="33"/>
      <c r="J96" s="127"/>
      <c r="K96" s="128"/>
      <c r="L96" s="128"/>
      <c r="M96" s="129"/>
      <c r="N96" s="132" t="str">
        <f t="shared" si="10"/>
        <v/>
      </c>
      <c r="O96" s="101"/>
      <c r="P96" s="123"/>
      <c r="Q96" s="100"/>
    </row>
    <row r="97" spans="3:17" s="32" customFormat="1" ht="15" customHeight="1" x14ac:dyDescent="0.35">
      <c r="C97" s="33"/>
      <c r="D97" s="33"/>
      <c r="E97" s="33"/>
      <c r="F97" s="33"/>
      <c r="G97" s="33"/>
      <c r="H97" s="33"/>
      <c r="J97" s="127"/>
      <c r="K97" s="128"/>
      <c r="L97" s="128"/>
      <c r="M97" s="129"/>
      <c r="N97" s="132" t="str">
        <f t="shared" si="10"/>
        <v/>
      </c>
      <c r="O97" s="101"/>
      <c r="P97" s="123"/>
      <c r="Q97" s="100"/>
    </row>
    <row r="98" spans="3:17" s="32" customFormat="1" ht="15" customHeight="1" x14ac:dyDescent="0.35">
      <c r="C98" s="33"/>
      <c r="D98" s="33"/>
      <c r="E98" s="33"/>
      <c r="F98" s="33"/>
      <c r="G98" s="33"/>
      <c r="H98" s="33"/>
      <c r="J98" s="127"/>
      <c r="K98" s="128"/>
      <c r="L98" s="128"/>
      <c r="M98" s="129"/>
      <c r="N98" s="132" t="str">
        <f t="shared" si="10"/>
        <v/>
      </c>
      <c r="O98" s="101"/>
      <c r="P98" s="123"/>
      <c r="Q98" s="100"/>
    </row>
    <row r="99" spans="3:17" s="32" customFormat="1" ht="15" customHeight="1" x14ac:dyDescent="0.35">
      <c r="C99" s="33"/>
      <c r="D99" s="33"/>
      <c r="E99" s="33"/>
      <c r="F99" s="33"/>
      <c r="G99" s="33"/>
      <c r="H99" s="33"/>
      <c r="J99" s="127"/>
      <c r="K99" s="128"/>
      <c r="L99" s="128"/>
      <c r="M99" s="129"/>
      <c r="N99" s="132" t="str">
        <f t="shared" si="10"/>
        <v/>
      </c>
      <c r="O99" s="101"/>
      <c r="P99" s="123"/>
      <c r="Q99" s="100"/>
    </row>
    <row r="100" spans="3:17" s="32" customFormat="1" ht="15" customHeight="1" x14ac:dyDescent="0.35">
      <c r="C100" s="33"/>
      <c r="D100" s="33"/>
      <c r="E100" s="33"/>
      <c r="F100" s="33"/>
      <c r="G100" s="33"/>
      <c r="H100" s="33"/>
      <c r="J100" s="127"/>
      <c r="K100" s="128"/>
      <c r="L100" s="128"/>
      <c r="M100" s="129"/>
      <c r="N100" s="132" t="str">
        <f t="shared" si="10"/>
        <v/>
      </c>
      <c r="O100" s="101"/>
      <c r="P100" s="123"/>
      <c r="Q100" s="100"/>
    </row>
    <row r="101" spans="3:17" s="32" customFormat="1" ht="15" customHeight="1" x14ac:dyDescent="0.35">
      <c r="C101" s="33"/>
      <c r="D101" s="33"/>
      <c r="E101" s="33"/>
      <c r="F101" s="33"/>
      <c r="G101" s="33"/>
      <c r="H101" s="33"/>
      <c r="J101" s="127"/>
      <c r="K101" s="128"/>
      <c r="L101" s="128"/>
      <c r="M101" s="129"/>
      <c r="N101" s="132" t="str">
        <f t="shared" ref="N101:N155" si="12">IF(ISBLANK(O101)=TRUE,"","10-9005")</f>
        <v/>
      </c>
      <c r="O101" s="101"/>
      <c r="P101" s="123"/>
      <c r="Q101" s="100"/>
    </row>
    <row r="102" spans="3:17" s="32" customFormat="1" x14ac:dyDescent="0.35">
      <c r="C102" s="33"/>
      <c r="D102" s="33"/>
      <c r="E102" s="33"/>
      <c r="F102" s="33"/>
      <c r="G102" s="33"/>
      <c r="H102" s="33"/>
      <c r="J102" s="127"/>
      <c r="K102" s="128"/>
      <c r="L102" s="128"/>
      <c r="M102" s="129"/>
      <c r="N102" s="132" t="str">
        <f t="shared" si="12"/>
        <v/>
      </c>
      <c r="O102" s="101"/>
      <c r="P102" s="123"/>
      <c r="Q102" s="100"/>
    </row>
    <row r="103" spans="3:17" s="32" customFormat="1" x14ac:dyDescent="0.35">
      <c r="C103" s="33"/>
      <c r="D103" s="33"/>
      <c r="E103" s="33"/>
      <c r="F103" s="33"/>
      <c r="G103" s="33"/>
      <c r="H103" s="33"/>
      <c r="J103" s="127"/>
      <c r="K103" s="128"/>
      <c r="L103" s="128"/>
      <c r="M103" s="129"/>
      <c r="N103" s="132" t="str">
        <f t="shared" si="12"/>
        <v/>
      </c>
      <c r="O103" s="101"/>
      <c r="P103" s="123"/>
      <c r="Q103" s="100"/>
    </row>
    <row r="104" spans="3:17" s="32" customFormat="1" x14ac:dyDescent="0.35">
      <c r="C104" s="33"/>
      <c r="D104" s="33"/>
      <c r="E104" s="33"/>
      <c r="F104" s="33"/>
      <c r="G104" s="33"/>
      <c r="H104" s="33"/>
      <c r="J104" s="127"/>
      <c r="K104" s="128"/>
      <c r="L104" s="128"/>
      <c r="M104" s="129"/>
      <c r="N104" s="132" t="str">
        <f t="shared" si="12"/>
        <v/>
      </c>
      <c r="O104" s="101"/>
      <c r="P104" s="123"/>
      <c r="Q104" s="100"/>
    </row>
    <row r="105" spans="3:17" s="32" customFormat="1" x14ac:dyDescent="0.35">
      <c r="C105" s="33"/>
      <c r="D105" s="33"/>
      <c r="E105" s="33"/>
      <c r="F105" s="33"/>
      <c r="G105" s="33"/>
      <c r="H105" s="33"/>
      <c r="J105" s="127"/>
      <c r="K105" s="128"/>
      <c r="L105" s="128"/>
      <c r="M105" s="129"/>
      <c r="N105" s="132" t="str">
        <f t="shared" si="12"/>
        <v/>
      </c>
      <c r="O105" s="101"/>
      <c r="P105" s="123"/>
      <c r="Q105" s="100"/>
    </row>
    <row r="106" spans="3:17" s="32" customFormat="1" x14ac:dyDescent="0.35">
      <c r="C106" s="33"/>
      <c r="D106" s="33"/>
      <c r="E106" s="33"/>
      <c r="F106" s="33"/>
      <c r="G106" s="33"/>
      <c r="H106" s="33"/>
      <c r="J106" s="127"/>
      <c r="K106" s="128"/>
      <c r="L106" s="128"/>
      <c r="M106" s="129"/>
      <c r="N106" s="132" t="str">
        <f t="shared" si="12"/>
        <v/>
      </c>
      <c r="O106" s="101"/>
      <c r="P106" s="123"/>
      <c r="Q106" s="100"/>
    </row>
    <row r="107" spans="3:17" s="32" customFormat="1" x14ac:dyDescent="0.35">
      <c r="C107" s="33"/>
      <c r="D107" s="33"/>
      <c r="E107" s="33"/>
      <c r="F107" s="33"/>
      <c r="G107" s="33"/>
      <c r="H107" s="33"/>
      <c r="J107" s="127"/>
      <c r="K107" s="128"/>
      <c r="L107" s="128"/>
      <c r="M107" s="129"/>
      <c r="N107" s="132" t="str">
        <f t="shared" si="12"/>
        <v/>
      </c>
      <c r="O107" s="101"/>
      <c r="P107" s="123"/>
      <c r="Q107" s="100"/>
    </row>
    <row r="108" spans="3:17" s="32" customFormat="1" x14ac:dyDescent="0.35">
      <c r="C108" s="33"/>
      <c r="D108" s="33"/>
      <c r="E108" s="33"/>
      <c r="F108" s="33"/>
      <c r="G108" s="33"/>
      <c r="H108" s="33"/>
      <c r="J108" s="127"/>
      <c r="K108" s="128"/>
      <c r="L108" s="128"/>
      <c r="M108" s="129"/>
      <c r="N108" s="132" t="str">
        <f t="shared" si="12"/>
        <v/>
      </c>
      <c r="O108" s="101"/>
      <c r="P108" s="123"/>
      <c r="Q108" s="100"/>
    </row>
    <row r="109" spans="3:17" s="32" customFormat="1" x14ac:dyDescent="0.35">
      <c r="C109" s="33"/>
      <c r="D109" s="33"/>
      <c r="E109" s="33"/>
      <c r="F109" s="33"/>
      <c r="G109" s="33"/>
      <c r="H109" s="33"/>
      <c r="J109" s="127"/>
      <c r="K109" s="128"/>
      <c r="L109" s="128"/>
      <c r="M109" s="129"/>
      <c r="N109" s="132" t="str">
        <f t="shared" si="12"/>
        <v/>
      </c>
      <c r="O109" s="101"/>
      <c r="P109" s="123"/>
      <c r="Q109" s="100"/>
    </row>
    <row r="110" spans="3:17" s="32" customFormat="1" x14ac:dyDescent="0.35">
      <c r="C110" s="33"/>
      <c r="D110" s="33"/>
      <c r="E110" s="33"/>
      <c r="F110" s="33"/>
      <c r="G110" s="33"/>
      <c r="H110" s="33"/>
      <c r="J110" s="127"/>
      <c r="K110" s="128"/>
      <c r="L110" s="128"/>
      <c r="M110" s="129"/>
      <c r="N110" s="132" t="str">
        <f t="shared" si="12"/>
        <v/>
      </c>
      <c r="O110" s="101"/>
      <c r="P110" s="123"/>
      <c r="Q110" s="100"/>
    </row>
    <row r="111" spans="3:17" s="32" customFormat="1" x14ac:dyDescent="0.35">
      <c r="C111" s="33"/>
      <c r="D111" s="33"/>
      <c r="E111" s="33"/>
      <c r="F111" s="33"/>
      <c r="G111" s="33"/>
      <c r="H111" s="33"/>
      <c r="J111" s="127"/>
      <c r="K111" s="128"/>
      <c r="L111" s="128"/>
      <c r="M111" s="129"/>
      <c r="N111" s="132" t="str">
        <f t="shared" si="12"/>
        <v/>
      </c>
      <c r="O111" s="101"/>
      <c r="P111" s="123"/>
      <c r="Q111" s="100"/>
    </row>
    <row r="112" spans="3:17" s="32" customFormat="1" x14ac:dyDescent="0.35">
      <c r="C112" s="33"/>
      <c r="D112" s="33"/>
      <c r="E112" s="33"/>
      <c r="F112" s="33"/>
      <c r="G112" s="33"/>
      <c r="H112" s="33"/>
      <c r="J112" s="127"/>
      <c r="K112" s="128"/>
      <c r="L112" s="128"/>
      <c r="M112" s="129"/>
      <c r="N112" s="132" t="str">
        <f t="shared" si="12"/>
        <v/>
      </c>
      <c r="O112" s="101"/>
      <c r="P112" s="123"/>
      <c r="Q112" s="100"/>
    </row>
    <row r="113" spans="3:17" s="32" customFormat="1" x14ac:dyDescent="0.35">
      <c r="C113" s="33"/>
      <c r="D113" s="33"/>
      <c r="E113" s="33"/>
      <c r="F113" s="33"/>
      <c r="G113" s="33"/>
      <c r="H113" s="33"/>
      <c r="J113" s="127"/>
      <c r="K113" s="128"/>
      <c r="L113" s="128"/>
      <c r="M113" s="129"/>
      <c r="N113" s="132" t="str">
        <f t="shared" si="12"/>
        <v/>
      </c>
      <c r="O113" s="101"/>
      <c r="P113" s="123"/>
      <c r="Q113" s="100"/>
    </row>
    <row r="114" spans="3:17" s="32" customFormat="1" x14ac:dyDescent="0.35">
      <c r="C114" s="33"/>
      <c r="D114" s="33"/>
      <c r="E114" s="33"/>
      <c r="F114" s="33"/>
      <c r="G114" s="33"/>
      <c r="H114" s="33"/>
      <c r="J114" s="127"/>
      <c r="K114" s="128"/>
      <c r="L114" s="128"/>
      <c r="M114" s="129"/>
      <c r="N114" s="132" t="str">
        <f t="shared" si="12"/>
        <v/>
      </c>
      <c r="O114" s="101"/>
      <c r="P114" s="123"/>
      <c r="Q114" s="100"/>
    </row>
    <row r="115" spans="3:17" s="32" customFormat="1" x14ac:dyDescent="0.35">
      <c r="C115" s="33"/>
      <c r="D115" s="33"/>
      <c r="E115" s="33"/>
      <c r="F115" s="33"/>
      <c r="G115" s="33"/>
      <c r="H115" s="33"/>
      <c r="J115" s="127"/>
      <c r="K115" s="128"/>
      <c r="L115" s="128"/>
      <c r="M115" s="129"/>
      <c r="N115" s="132" t="str">
        <f t="shared" si="12"/>
        <v/>
      </c>
      <c r="O115" s="101"/>
      <c r="P115" s="123"/>
      <c r="Q115" s="100"/>
    </row>
    <row r="116" spans="3:17" s="32" customFormat="1" x14ac:dyDescent="0.35">
      <c r="C116" s="33"/>
      <c r="D116" s="33"/>
      <c r="E116" s="33"/>
      <c r="F116" s="33"/>
      <c r="G116" s="33"/>
      <c r="H116" s="33"/>
      <c r="J116" s="127"/>
      <c r="K116" s="128"/>
      <c r="L116" s="128"/>
      <c r="M116" s="129"/>
      <c r="N116" s="132" t="str">
        <f t="shared" si="12"/>
        <v/>
      </c>
      <c r="O116" s="101"/>
      <c r="P116" s="123"/>
      <c r="Q116" s="100"/>
    </row>
    <row r="117" spans="3:17" s="32" customFormat="1" x14ac:dyDescent="0.35">
      <c r="C117" s="33"/>
      <c r="D117" s="33"/>
      <c r="E117" s="33"/>
      <c r="F117" s="33"/>
      <c r="G117" s="33"/>
      <c r="H117" s="33"/>
      <c r="J117" s="127"/>
      <c r="K117" s="128"/>
      <c r="L117" s="128"/>
      <c r="M117" s="129"/>
      <c r="N117" s="132" t="str">
        <f t="shared" si="12"/>
        <v/>
      </c>
      <c r="O117" s="101"/>
      <c r="P117" s="123"/>
      <c r="Q117" s="100"/>
    </row>
    <row r="118" spans="3:17" s="32" customFormat="1" x14ac:dyDescent="0.35">
      <c r="C118" s="33"/>
      <c r="D118" s="33"/>
      <c r="E118" s="33"/>
      <c r="F118" s="33"/>
      <c r="G118" s="33"/>
      <c r="H118" s="33"/>
      <c r="J118" s="127"/>
      <c r="K118" s="128"/>
      <c r="L118" s="128"/>
      <c r="M118" s="129"/>
      <c r="N118" s="132" t="str">
        <f t="shared" si="12"/>
        <v/>
      </c>
      <c r="O118" s="101"/>
      <c r="P118" s="123"/>
      <c r="Q118" s="100"/>
    </row>
    <row r="119" spans="3:17" s="32" customFormat="1" x14ac:dyDescent="0.35">
      <c r="C119" s="33"/>
      <c r="D119" s="33"/>
      <c r="E119" s="33"/>
      <c r="F119" s="33"/>
      <c r="G119" s="33"/>
      <c r="H119" s="33"/>
      <c r="J119" s="127"/>
      <c r="K119" s="128"/>
      <c r="L119" s="128"/>
      <c r="M119" s="129"/>
      <c r="N119" s="132" t="str">
        <f t="shared" si="12"/>
        <v/>
      </c>
      <c r="O119" s="101"/>
      <c r="P119" s="123"/>
      <c r="Q119" s="100"/>
    </row>
    <row r="120" spans="3:17" s="32" customFormat="1" x14ac:dyDescent="0.35">
      <c r="C120" s="33"/>
      <c r="D120" s="33"/>
      <c r="E120" s="33"/>
      <c r="F120" s="33"/>
      <c r="G120" s="33"/>
      <c r="H120" s="33"/>
      <c r="J120" s="127"/>
      <c r="K120" s="128"/>
      <c r="L120" s="128"/>
      <c r="M120" s="129"/>
      <c r="N120" s="132" t="str">
        <f t="shared" si="12"/>
        <v/>
      </c>
      <c r="O120" s="101"/>
      <c r="P120" s="123"/>
      <c r="Q120" s="100"/>
    </row>
    <row r="121" spans="3:17" s="32" customFormat="1" x14ac:dyDescent="0.35">
      <c r="C121" s="33"/>
      <c r="D121" s="33"/>
      <c r="E121" s="33"/>
      <c r="F121" s="33"/>
      <c r="G121" s="33"/>
      <c r="H121" s="33"/>
      <c r="J121" s="127"/>
      <c r="K121" s="128"/>
      <c r="L121" s="128"/>
      <c r="M121" s="129"/>
      <c r="N121" s="132" t="str">
        <f t="shared" si="12"/>
        <v/>
      </c>
      <c r="O121" s="101"/>
      <c r="P121" s="123"/>
      <c r="Q121" s="100"/>
    </row>
    <row r="122" spans="3:17" s="32" customFormat="1" x14ac:dyDescent="0.35">
      <c r="C122" s="33"/>
      <c r="D122" s="33"/>
      <c r="E122" s="33"/>
      <c r="F122" s="33"/>
      <c r="G122" s="33"/>
      <c r="H122" s="33"/>
      <c r="J122" s="127"/>
      <c r="K122" s="128"/>
      <c r="L122" s="128"/>
      <c r="M122" s="129"/>
      <c r="N122" s="132" t="str">
        <f t="shared" si="12"/>
        <v/>
      </c>
      <c r="O122" s="101"/>
      <c r="P122" s="123"/>
      <c r="Q122" s="100"/>
    </row>
    <row r="123" spans="3:17" s="32" customFormat="1" x14ac:dyDescent="0.35">
      <c r="C123" s="33"/>
      <c r="D123" s="33"/>
      <c r="E123" s="33"/>
      <c r="F123" s="33"/>
      <c r="G123" s="33"/>
      <c r="H123" s="33"/>
      <c r="J123" s="127"/>
      <c r="K123" s="128"/>
      <c r="L123" s="128"/>
      <c r="M123" s="129"/>
      <c r="N123" s="132" t="str">
        <f t="shared" si="12"/>
        <v/>
      </c>
      <c r="O123" s="101"/>
      <c r="P123" s="123"/>
      <c r="Q123" s="100"/>
    </row>
    <row r="124" spans="3:17" s="32" customFormat="1" x14ac:dyDescent="0.35">
      <c r="C124" s="33"/>
      <c r="D124" s="33"/>
      <c r="E124" s="33"/>
      <c r="F124" s="33"/>
      <c r="G124" s="33"/>
      <c r="H124" s="33"/>
      <c r="J124" s="127"/>
      <c r="K124" s="128"/>
      <c r="L124" s="128"/>
      <c r="M124" s="129"/>
      <c r="N124" s="132" t="str">
        <f t="shared" si="12"/>
        <v/>
      </c>
      <c r="O124" s="101"/>
      <c r="P124" s="123"/>
      <c r="Q124" s="100"/>
    </row>
    <row r="125" spans="3:17" s="32" customFormat="1" x14ac:dyDescent="0.35">
      <c r="C125" s="33"/>
      <c r="D125" s="33"/>
      <c r="E125" s="33"/>
      <c r="F125" s="33"/>
      <c r="G125" s="33"/>
      <c r="H125" s="33"/>
      <c r="J125" s="127"/>
      <c r="K125" s="128"/>
      <c r="L125" s="128"/>
      <c r="M125" s="129"/>
      <c r="N125" s="132" t="str">
        <f t="shared" si="12"/>
        <v/>
      </c>
      <c r="O125" s="101"/>
      <c r="P125" s="123"/>
      <c r="Q125" s="100"/>
    </row>
    <row r="126" spans="3:17" s="32" customFormat="1" x14ac:dyDescent="0.35">
      <c r="C126" s="33"/>
      <c r="D126" s="33"/>
      <c r="E126" s="33"/>
      <c r="F126" s="33"/>
      <c r="G126" s="33"/>
      <c r="H126" s="33"/>
      <c r="J126" s="127"/>
      <c r="K126" s="128"/>
      <c r="L126" s="128"/>
      <c r="M126" s="129"/>
      <c r="N126" s="132" t="str">
        <f t="shared" si="12"/>
        <v/>
      </c>
      <c r="O126" s="101"/>
      <c r="P126" s="123"/>
      <c r="Q126" s="100"/>
    </row>
    <row r="127" spans="3:17" s="32" customFormat="1" x14ac:dyDescent="0.35">
      <c r="C127" s="33"/>
      <c r="D127" s="33"/>
      <c r="E127" s="33"/>
      <c r="F127" s="33"/>
      <c r="G127" s="33"/>
      <c r="H127" s="33"/>
      <c r="J127" s="127"/>
      <c r="K127" s="128"/>
      <c r="L127" s="128"/>
      <c r="M127" s="129"/>
      <c r="N127" s="132" t="str">
        <f t="shared" si="12"/>
        <v/>
      </c>
      <c r="O127" s="101"/>
      <c r="P127" s="123"/>
      <c r="Q127" s="100"/>
    </row>
    <row r="128" spans="3:17" s="32" customFormat="1" x14ac:dyDescent="0.35">
      <c r="C128" s="33"/>
      <c r="D128" s="33"/>
      <c r="E128" s="33"/>
      <c r="F128" s="33"/>
      <c r="G128" s="33"/>
      <c r="H128" s="33"/>
      <c r="J128" s="127"/>
      <c r="K128" s="128"/>
      <c r="L128" s="128"/>
      <c r="M128" s="129"/>
      <c r="N128" s="132" t="str">
        <f t="shared" si="12"/>
        <v/>
      </c>
      <c r="O128" s="101"/>
      <c r="P128" s="123"/>
      <c r="Q128" s="100"/>
    </row>
    <row r="129" spans="3:21" s="32" customFormat="1" x14ac:dyDescent="0.35">
      <c r="C129" s="33"/>
      <c r="D129" s="33"/>
      <c r="E129" s="33"/>
      <c r="F129" s="33"/>
      <c r="G129" s="33"/>
      <c r="H129" s="33"/>
      <c r="J129" s="127"/>
      <c r="K129" s="128"/>
      <c r="L129" s="128"/>
      <c r="M129" s="129"/>
      <c r="N129" s="132" t="str">
        <f t="shared" si="12"/>
        <v/>
      </c>
      <c r="O129" s="101"/>
      <c r="P129" s="123"/>
      <c r="Q129" s="100"/>
    </row>
    <row r="130" spans="3:21" s="32" customFormat="1" x14ac:dyDescent="0.35">
      <c r="C130" s="33"/>
      <c r="D130" s="33"/>
      <c r="E130" s="33"/>
      <c r="F130" s="33"/>
      <c r="G130" s="33"/>
      <c r="H130" s="33"/>
      <c r="J130" s="127"/>
      <c r="K130" s="128"/>
      <c r="L130" s="128"/>
      <c r="M130" s="129"/>
      <c r="N130" s="132" t="str">
        <f t="shared" si="12"/>
        <v/>
      </c>
      <c r="O130" s="101"/>
      <c r="P130" s="123"/>
      <c r="Q130" s="100"/>
    </row>
    <row r="131" spans="3:21" s="32" customFormat="1" x14ac:dyDescent="0.35">
      <c r="C131" s="33"/>
      <c r="D131" s="33"/>
      <c r="E131" s="33"/>
      <c r="F131" s="33"/>
      <c r="G131" s="33"/>
      <c r="H131" s="33"/>
      <c r="J131" s="127"/>
      <c r="K131" s="128"/>
      <c r="L131" s="128"/>
      <c r="M131" s="129"/>
      <c r="N131" s="132" t="str">
        <f t="shared" si="12"/>
        <v/>
      </c>
      <c r="O131" s="101"/>
      <c r="P131" s="123"/>
      <c r="Q131" s="100"/>
    </row>
    <row r="132" spans="3:21" s="32" customFormat="1" x14ac:dyDescent="0.35">
      <c r="C132" s="33"/>
      <c r="D132" s="33"/>
      <c r="E132" s="33"/>
      <c r="F132" s="33"/>
      <c r="G132" s="33"/>
      <c r="H132" s="33"/>
      <c r="J132" s="127"/>
      <c r="K132" s="128"/>
      <c r="L132" s="128"/>
      <c r="M132" s="129"/>
      <c r="N132" s="132" t="str">
        <f t="shared" si="12"/>
        <v/>
      </c>
      <c r="O132" s="101"/>
      <c r="P132" s="123"/>
      <c r="Q132" s="100"/>
    </row>
    <row r="133" spans="3:21" s="32" customFormat="1" x14ac:dyDescent="0.35">
      <c r="C133" s="33"/>
      <c r="D133" s="33"/>
      <c r="E133" s="33"/>
      <c r="F133" s="33"/>
      <c r="G133" s="33"/>
      <c r="H133" s="33"/>
      <c r="J133" s="127"/>
      <c r="K133" s="128"/>
      <c r="L133" s="128"/>
      <c r="M133" s="129"/>
      <c r="N133" s="132" t="str">
        <f t="shared" si="12"/>
        <v/>
      </c>
      <c r="O133" s="101"/>
      <c r="P133" s="123"/>
      <c r="Q133" s="100"/>
    </row>
    <row r="134" spans="3:21" s="32" customFormat="1" x14ac:dyDescent="0.35">
      <c r="C134" s="33"/>
      <c r="D134" s="33"/>
      <c r="E134" s="33"/>
      <c r="F134" s="33"/>
      <c r="G134" s="33"/>
      <c r="H134" s="33"/>
      <c r="J134" s="127"/>
      <c r="K134" s="128"/>
      <c r="L134" s="128"/>
      <c r="M134" s="129"/>
      <c r="N134" s="132" t="str">
        <f t="shared" si="12"/>
        <v/>
      </c>
      <c r="O134" s="101"/>
      <c r="P134" s="123"/>
      <c r="Q134" s="100"/>
      <c r="R134" s="52"/>
      <c r="S134" s="52"/>
      <c r="T134" s="52"/>
      <c r="U134" s="52"/>
    </row>
    <row r="135" spans="3:21" s="32" customFormat="1" x14ac:dyDescent="0.35">
      <c r="C135" s="33"/>
      <c r="D135" s="33"/>
      <c r="E135" s="33"/>
      <c r="F135" s="33"/>
      <c r="G135" s="33"/>
      <c r="H135" s="33"/>
      <c r="J135" s="127"/>
      <c r="K135" s="128"/>
      <c r="L135" s="128"/>
      <c r="M135" s="129"/>
      <c r="N135" s="132" t="str">
        <f t="shared" si="12"/>
        <v/>
      </c>
      <c r="O135" s="101"/>
      <c r="P135" s="123"/>
      <c r="Q135" s="100"/>
      <c r="R135" s="52"/>
      <c r="S135" s="52"/>
      <c r="T135" s="52"/>
      <c r="U135" s="52"/>
    </row>
    <row r="136" spans="3:21" s="32" customFormat="1" x14ac:dyDescent="0.35">
      <c r="C136" s="33"/>
      <c r="D136" s="33"/>
      <c r="E136" s="33"/>
      <c r="F136" s="33"/>
      <c r="G136" s="33"/>
      <c r="H136" s="33"/>
      <c r="J136" s="127"/>
      <c r="K136" s="128"/>
      <c r="L136" s="128"/>
      <c r="M136" s="129"/>
      <c r="N136" s="132" t="str">
        <f t="shared" si="12"/>
        <v/>
      </c>
      <c r="O136" s="101"/>
      <c r="P136" s="123"/>
      <c r="Q136" s="100"/>
      <c r="R136" s="52"/>
      <c r="S136" s="52"/>
      <c r="T136" s="52"/>
      <c r="U136" s="52"/>
    </row>
    <row r="137" spans="3:21" s="32" customFormat="1" x14ac:dyDescent="0.35">
      <c r="C137" s="33"/>
      <c r="D137" s="33"/>
      <c r="E137" s="33"/>
      <c r="F137" s="33"/>
      <c r="G137" s="33"/>
      <c r="H137" s="33"/>
      <c r="J137" s="127"/>
      <c r="K137" s="128"/>
      <c r="L137" s="128"/>
      <c r="M137" s="129"/>
      <c r="N137" s="132" t="str">
        <f t="shared" si="12"/>
        <v/>
      </c>
      <c r="O137" s="101"/>
      <c r="P137" s="123"/>
      <c r="Q137" s="100"/>
      <c r="R137" s="52"/>
      <c r="S137" s="52"/>
      <c r="T137" s="52"/>
      <c r="U137" s="52"/>
    </row>
    <row r="138" spans="3:21" s="32" customFormat="1" x14ac:dyDescent="0.35">
      <c r="C138" s="33"/>
      <c r="D138" s="33"/>
      <c r="E138" s="33"/>
      <c r="F138" s="33"/>
      <c r="G138" s="33"/>
      <c r="H138" s="33"/>
      <c r="J138" s="127"/>
      <c r="K138" s="128"/>
      <c r="L138" s="128"/>
      <c r="M138" s="129"/>
      <c r="N138" s="132" t="str">
        <f t="shared" si="12"/>
        <v/>
      </c>
      <c r="O138" s="101"/>
      <c r="P138" s="123"/>
      <c r="Q138" s="100"/>
      <c r="R138" s="52"/>
      <c r="S138" s="52"/>
      <c r="T138" s="52"/>
      <c r="U138" s="52"/>
    </row>
    <row r="139" spans="3:21" s="32" customFormat="1" x14ac:dyDescent="0.35">
      <c r="C139" s="33"/>
      <c r="D139" s="33"/>
      <c r="E139" s="33"/>
      <c r="F139" s="33"/>
      <c r="G139" s="33"/>
      <c r="H139" s="33"/>
      <c r="J139" s="127"/>
      <c r="K139" s="128"/>
      <c r="L139" s="128"/>
      <c r="M139" s="129"/>
      <c r="N139" s="132" t="str">
        <f t="shared" si="12"/>
        <v/>
      </c>
      <c r="O139" s="101"/>
      <c r="P139" s="123"/>
      <c r="Q139" s="100"/>
      <c r="R139" s="52"/>
      <c r="S139" s="52"/>
      <c r="T139" s="52"/>
      <c r="U139" s="52"/>
    </row>
    <row r="140" spans="3:21" s="32" customFormat="1" x14ac:dyDescent="0.35">
      <c r="C140" s="33"/>
      <c r="D140" s="33"/>
      <c r="E140" s="33"/>
      <c r="F140" s="33"/>
      <c r="G140" s="33"/>
      <c r="H140" s="33"/>
      <c r="J140" s="127"/>
      <c r="K140" s="128"/>
      <c r="L140" s="128"/>
      <c r="M140" s="129"/>
      <c r="N140" s="132" t="str">
        <f t="shared" si="12"/>
        <v/>
      </c>
      <c r="O140" s="101"/>
      <c r="P140" s="123"/>
      <c r="Q140" s="100"/>
      <c r="R140" s="52"/>
      <c r="S140" s="52"/>
      <c r="T140" s="52"/>
      <c r="U140" s="52"/>
    </row>
    <row r="141" spans="3:21" s="32" customFormat="1" x14ac:dyDescent="0.35">
      <c r="C141" s="33"/>
      <c r="D141" s="33"/>
      <c r="E141" s="33"/>
      <c r="F141" s="33"/>
      <c r="G141" s="33"/>
      <c r="H141" s="33"/>
      <c r="J141" s="127"/>
      <c r="K141" s="128"/>
      <c r="L141" s="128"/>
      <c r="M141" s="129"/>
      <c r="N141" s="132" t="str">
        <f t="shared" si="12"/>
        <v/>
      </c>
      <c r="O141" s="101"/>
      <c r="P141" s="123"/>
      <c r="Q141" s="100"/>
      <c r="R141" s="52"/>
      <c r="S141" s="52"/>
      <c r="T141" s="52"/>
      <c r="U141" s="52"/>
    </row>
    <row r="142" spans="3:21" s="32" customFormat="1" x14ac:dyDescent="0.35">
      <c r="C142" s="33"/>
      <c r="D142" s="33"/>
      <c r="E142" s="33"/>
      <c r="F142" s="33"/>
      <c r="G142" s="33"/>
      <c r="H142" s="33"/>
      <c r="J142" s="127"/>
      <c r="K142" s="128"/>
      <c r="L142" s="128"/>
      <c r="M142" s="129"/>
      <c r="N142" s="132" t="str">
        <f t="shared" si="12"/>
        <v/>
      </c>
      <c r="O142" s="101"/>
      <c r="P142" s="123"/>
      <c r="Q142" s="100"/>
      <c r="R142" s="52"/>
      <c r="S142" s="52"/>
      <c r="T142" s="52"/>
      <c r="U142" s="52"/>
    </row>
    <row r="143" spans="3:21" s="32" customFormat="1" x14ac:dyDescent="0.35">
      <c r="C143" s="33"/>
      <c r="D143" s="33"/>
      <c r="E143" s="33"/>
      <c r="F143" s="33"/>
      <c r="G143" s="33"/>
      <c r="H143" s="33"/>
      <c r="J143" s="127"/>
      <c r="K143" s="128"/>
      <c r="L143" s="128"/>
      <c r="M143" s="129"/>
      <c r="N143" s="132" t="str">
        <f t="shared" si="12"/>
        <v/>
      </c>
      <c r="O143" s="101"/>
      <c r="P143" s="123"/>
      <c r="Q143" s="100"/>
      <c r="R143" s="52"/>
      <c r="S143" s="52"/>
      <c r="T143" s="52"/>
      <c r="U143" s="52"/>
    </row>
    <row r="144" spans="3:21" s="32" customFormat="1" x14ac:dyDescent="0.35">
      <c r="C144" s="33"/>
      <c r="D144" s="33"/>
      <c r="E144" s="33"/>
      <c r="F144" s="33"/>
      <c r="G144" s="33"/>
      <c r="H144" s="33"/>
      <c r="J144" s="127"/>
      <c r="K144" s="128"/>
      <c r="L144" s="128"/>
      <c r="M144" s="129"/>
      <c r="N144" s="132" t="str">
        <f t="shared" si="12"/>
        <v/>
      </c>
      <c r="O144" s="101"/>
      <c r="P144" s="123"/>
      <c r="Q144" s="100"/>
      <c r="R144" s="52"/>
      <c r="S144" s="52"/>
      <c r="T144" s="52"/>
      <c r="U144" s="52"/>
    </row>
    <row r="145" spans="3:21" s="32" customFormat="1" x14ac:dyDescent="0.35">
      <c r="C145" s="33"/>
      <c r="D145" s="33"/>
      <c r="E145" s="33"/>
      <c r="F145" s="33"/>
      <c r="G145" s="33"/>
      <c r="H145" s="33"/>
      <c r="J145" s="127"/>
      <c r="K145" s="128"/>
      <c r="L145" s="128"/>
      <c r="M145" s="129"/>
      <c r="N145" s="132" t="str">
        <f t="shared" si="12"/>
        <v/>
      </c>
      <c r="O145" s="101"/>
      <c r="P145" s="123"/>
      <c r="Q145" s="100"/>
      <c r="R145" s="52"/>
      <c r="S145" s="52"/>
      <c r="T145" s="52"/>
      <c r="U145" s="52"/>
    </row>
    <row r="146" spans="3:21" s="32" customFormat="1" x14ac:dyDescent="0.35">
      <c r="C146" s="33"/>
      <c r="D146" s="33"/>
      <c r="E146" s="33"/>
      <c r="F146" s="33"/>
      <c r="G146" s="33"/>
      <c r="H146" s="33"/>
      <c r="J146" s="127"/>
      <c r="K146" s="128"/>
      <c r="L146" s="128"/>
      <c r="M146" s="129"/>
      <c r="N146" s="132" t="str">
        <f t="shared" si="12"/>
        <v/>
      </c>
      <c r="O146" s="101"/>
      <c r="P146" s="123"/>
      <c r="Q146" s="100"/>
      <c r="R146" s="52"/>
      <c r="S146" s="52"/>
      <c r="T146" s="52"/>
      <c r="U146" s="52"/>
    </row>
    <row r="147" spans="3:21" s="32" customFormat="1" x14ac:dyDescent="0.35">
      <c r="C147" s="33"/>
      <c r="D147" s="33"/>
      <c r="E147" s="33"/>
      <c r="F147" s="33"/>
      <c r="G147" s="33"/>
      <c r="H147" s="33"/>
      <c r="J147" s="127"/>
      <c r="K147" s="128"/>
      <c r="L147" s="128"/>
      <c r="M147" s="129"/>
      <c r="N147" s="132" t="str">
        <f t="shared" si="12"/>
        <v/>
      </c>
      <c r="O147" s="101"/>
      <c r="P147" s="123"/>
      <c r="Q147" s="100"/>
      <c r="R147" s="52"/>
      <c r="S147" s="52"/>
      <c r="T147" s="52"/>
      <c r="U147" s="52"/>
    </row>
    <row r="148" spans="3:21" s="32" customFormat="1" x14ac:dyDescent="0.35">
      <c r="C148" s="33"/>
      <c r="D148" s="33"/>
      <c r="E148" s="33"/>
      <c r="F148" s="33"/>
      <c r="G148" s="33"/>
      <c r="H148" s="33"/>
      <c r="J148" s="127"/>
      <c r="K148" s="128"/>
      <c r="L148" s="128"/>
      <c r="M148" s="129"/>
      <c r="N148" s="132" t="str">
        <f t="shared" si="12"/>
        <v/>
      </c>
      <c r="O148" s="101"/>
      <c r="P148" s="123"/>
      <c r="Q148" s="100"/>
      <c r="R148" s="52"/>
      <c r="S148" s="52"/>
      <c r="T148" s="52"/>
      <c r="U148" s="52"/>
    </row>
    <row r="149" spans="3:21" s="32" customFormat="1" x14ac:dyDescent="0.35">
      <c r="C149" s="33"/>
      <c r="D149" s="33"/>
      <c r="E149" s="33"/>
      <c r="F149" s="33"/>
      <c r="G149" s="33"/>
      <c r="H149" s="33"/>
      <c r="J149" s="127"/>
      <c r="K149" s="128"/>
      <c r="L149" s="128"/>
      <c r="M149" s="129"/>
      <c r="N149" s="132" t="str">
        <f t="shared" si="12"/>
        <v/>
      </c>
      <c r="O149" s="101"/>
      <c r="P149" s="123"/>
      <c r="Q149" s="100"/>
      <c r="R149" s="52"/>
      <c r="S149" s="52"/>
      <c r="T149" s="52"/>
      <c r="U149" s="52"/>
    </row>
    <row r="150" spans="3:21" s="32" customFormat="1" x14ac:dyDescent="0.35">
      <c r="C150" s="33"/>
      <c r="D150" s="33"/>
      <c r="E150" s="33"/>
      <c r="F150" s="33"/>
      <c r="G150" s="33"/>
      <c r="H150" s="33"/>
      <c r="J150" s="127"/>
      <c r="K150" s="128"/>
      <c r="L150" s="128"/>
      <c r="M150" s="129"/>
      <c r="N150" s="132" t="str">
        <f t="shared" si="12"/>
        <v/>
      </c>
      <c r="O150" s="101"/>
      <c r="P150" s="123"/>
      <c r="Q150" s="100"/>
      <c r="R150" s="52"/>
      <c r="S150" s="52"/>
      <c r="T150" s="52"/>
      <c r="U150" s="52"/>
    </row>
    <row r="151" spans="3:21" s="32" customFormat="1" x14ac:dyDescent="0.35">
      <c r="C151" s="33"/>
      <c r="D151" s="33"/>
      <c r="E151" s="33"/>
      <c r="F151" s="33"/>
      <c r="G151" s="33"/>
      <c r="H151" s="33"/>
      <c r="J151" s="127"/>
      <c r="K151" s="128"/>
      <c r="L151" s="128"/>
      <c r="M151" s="129"/>
      <c r="N151" s="132" t="str">
        <f t="shared" si="12"/>
        <v/>
      </c>
      <c r="O151" s="101"/>
      <c r="P151" s="123"/>
      <c r="Q151" s="100"/>
      <c r="R151" s="52"/>
      <c r="S151" s="52"/>
      <c r="T151" s="52"/>
      <c r="U151" s="52"/>
    </row>
    <row r="152" spans="3:21" s="32" customFormat="1" x14ac:dyDescent="0.35">
      <c r="C152" s="33"/>
      <c r="D152" s="33"/>
      <c r="E152" s="33"/>
      <c r="F152" s="33"/>
      <c r="G152" s="33"/>
      <c r="H152" s="33"/>
      <c r="J152" s="127"/>
      <c r="K152" s="128"/>
      <c r="L152" s="128"/>
      <c r="M152" s="129"/>
      <c r="N152" s="132" t="str">
        <f t="shared" si="12"/>
        <v/>
      </c>
      <c r="O152" s="101"/>
      <c r="P152" s="123"/>
      <c r="Q152" s="100"/>
      <c r="R152" s="52"/>
      <c r="S152" s="52"/>
      <c r="T152" s="52"/>
      <c r="U152" s="52"/>
    </row>
    <row r="153" spans="3:21" s="32" customFormat="1" x14ac:dyDescent="0.35">
      <c r="C153" s="33"/>
      <c r="D153" s="33"/>
      <c r="E153" s="33"/>
      <c r="F153" s="33"/>
      <c r="G153" s="33"/>
      <c r="H153" s="33"/>
      <c r="J153" s="127"/>
      <c r="K153" s="128"/>
      <c r="L153" s="128"/>
      <c r="M153" s="129"/>
      <c r="N153" s="132" t="str">
        <f t="shared" si="12"/>
        <v/>
      </c>
      <c r="O153" s="101"/>
      <c r="P153" s="123"/>
      <c r="Q153" s="100"/>
      <c r="R153" s="52"/>
      <c r="S153" s="52"/>
      <c r="T153" s="52"/>
      <c r="U153" s="52"/>
    </row>
    <row r="154" spans="3:21" s="32" customFormat="1" x14ac:dyDescent="0.35">
      <c r="C154" s="33"/>
      <c r="D154" s="33"/>
      <c r="E154" s="33"/>
      <c r="F154" s="33"/>
      <c r="G154" s="33"/>
      <c r="H154" s="33"/>
      <c r="J154" s="127"/>
      <c r="K154" s="128"/>
      <c r="L154" s="128"/>
      <c r="M154" s="129"/>
      <c r="N154" s="132" t="str">
        <f t="shared" si="12"/>
        <v/>
      </c>
      <c r="O154" s="101"/>
      <c r="P154" s="123"/>
      <c r="Q154" s="100"/>
      <c r="R154" s="52"/>
      <c r="S154" s="52"/>
      <c r="T154" s="52"/>
      <c r="U154" s="52"/>
    </row>
    <row r="155" spans="3:21" s="32" customFormat="1" x14ac:dyDescent="0.35">
      <c r="C155" s="33"/>
      <c r="D155" s="33"/>
      <c r="E155" s="33"/>
      <c r="F155" s="33"/>
      <c r="G155" s="33"/>
      <c r="H155" s="33"/>
      <c r="J155" s="127"/>
      <c r="K155" s="128"/>
      <c r="L155" s="128"/>
      <c r="M155" s="129"/>
      <c r="N155" s="132" t="str">
        <f t="shared" si="12"/>
        <v/>
      </c>
      <c r="O155" s="101"/>
      <c r="P155" s="123"/>
      <c r="Q155" s="100"/>
      <c r="R155" s="52"/>
      <c r="S155" s="52"/>
      <c r="T155" s="52"/>
      <c r="U155" s="52"/>
    </row>
    <row r="156" spans="3:21" s="32" customFormat="1" x14ac:dyDescent="0.35">
      <c r="U156" s="52"/>
    </row>
    <row r="157" spans="3:21" s="32" customFormat="1" x14ac:dyDescent="0.35">
      <c r="C157" s="33"/>
      <c r="D157" s="33"/>
      <c r="E157" s="33"/>
      <c r="F157" s="33"/>
      <c r="G157" s="33"/>
      <c r="H157" s="33"/>
      <c r="J157" s="52"/>
      <c r="K157" s="52"/>
      <c r="L157" s="52"/>
      <c r="M157" s="52"/>
      <c r="N157" s="137"/>
      <c r="O157" s="54"/>
      <c r="P157" s="52"/>
      <c r="Q157" s="52"/>
      <c r="R157" s="52"/>
      <c r="S157" s="52"/>
      <c r="T157" s="52"/>
      <c r="U157" s="52"/>
    </row>
    <row r="158" spans="3:21" s="32" customFormat="1" x14ac:dyDescent="0.35">
      <c r="C158" s="33"/>
      <c r="D158" s="33"/>
      <c r="E158" s="33"/>
      <c r="F158" s="33"/>
      <c r="G158" s="33"/>
      <c r="H158" s="33"/>
      <c r="J158" s="52"/>
      <c r="K158" s="52"/>
      <c r="L158" s="52"/>
      <c r="M158" s="52"/>
      <c r="N158" s="137"/>
      <c r="O158" s="54"/>
      <c r="P158" s="52"/>
      <c r="Q158" s="52"/>
      <c r="R158" s="52"/>
      <c r="S158" s="52"/>
      <c r="T158" s="52"/>
      <c r="U158" s="52"/>
    </row>
    <row r="159" spans="3:21" s="32" customFormat="1" x14ac:dyDescent="0.35">
      <c r="C159" s="33"/>
      <c r="D159" s="33"/>
      <c r="E159" s="33"/>
      <c r="F159" s="33"/>
      <c r="G159" s="33"/>
      <c r="H159" s="33"/>
      <c r="J159" s="52"/>
      <c r="K159" s="52"/>
      <c r="L159" s="52"/>
      <c r="M159" s="52"/>
      <c r="N159" s="137"/>
      <c r="O159" s="54"/>
      <c r="P159" s="52"/>
      <c r="Q159" s="52"/>
      <c r="R159" s="52"/>
      <c r="S159" s="52"/>
      <c r="T159" s="52"/>
      <c r="U159" s="52"/>
    </row>
    <row r="160" spans="3:21" s="32" customFormat="1" x14ac:dyDescent="0.35">
      <c r="C160" s="33"/>
      <c r="D160" s="33"/>
      <c r="E160" s="33"/>
      <c r="F160" s="33"/>
      <c r="G160" s="33"/>
      <c r="H160" s="33"/>
      <c r="J160" s="52"/>
      <c r="K160" s="52"/>
      <c r="L160" s="52"/>
      <c r="M160" s="52"/>
      <c r="N160" s="137"/>
      <c r="O160" s="54"/>
      <c r="P160" s="52"/>
      <c r="Q160" s="52"/>
      <c r="R160" s="52"/>
      <c r="S160" s="52"/>
      <c r="T160" s="52"/>
      <c r="U160" s="52"/>
    </row>
    <row r="161" spans="3:21" s="32" customFormat="1" x14ac:dyDescent="0.35">
      <c r="C161" s="33"/>
      <c r="D161" s="33"/>
      <c r="E161" s="33"/>
      <c r="F161" s="33"/>
      <c r="G161" s="33"/>
      <c r="H161" s="33"/>
      <c r="J161" s="52"/>
      <c r="K161" s="52"/>
      <c r="L161" s="52"/>
      <c r="M161" s="52"/>
      <c r="N161" s="137"/>
      <c r="O161" s="54"/>
      <c r="P161" s="52"/>
      <c r="Q161" s="52"/>
      <c r="R161" s="52"/>
      <c r="S161" s="52"/>
      <c r="T161" s="52"/>
      <c r="U161" s="52"/>
    </row>
    <row r="162" spans="3:21" s="32" customFormat="1" x14ac:dyDescent="0.35">
      <c r="C162" s="33"/>
      <c r="D162" s="33"/>
      <c r="E162" s="33"/>
      <c r="F162" s="33"/>
      <c r="G162" s="33"/>
      <c r="H162" s="33"/>
      <c r="J162" s="52"/>
      <c r="K162" s="52"/>
      <c r="L162" s="52"/>
      <c r="M162" s="52"/>
      <c r="N162" s="137"/>
      <c r="O162" s="54"/>
      <c r="P162" s="52"/>
      <c r="Q162" s="52"/>
      <c r="R162" s="52"/>
      <c r="S162" s="52"/>
      <c r="T162" s="52"/>
      <c r="U162" s="52"/>
    </row>
    <row r="163" spans="3:21" s="32" customFormat="1" x14ac:dyDescent="0.35">
      <c r="C163" s="33"/>
      <c r="D163" s="33"/>
      <c r="E163" s="33"/>
      <c r="F163" s="33"/>
      <c r="G163" s="33"/>
      <c r="H163" s="33"/>
      <c r="J163" s="52"/>
      <c r="K163" s="52"/>
      <c r="L163" s="52"/>
      <c r="M163" s="52"/>
      <c r="N163" s="137"/>
      <c r="O163" s="54"/>
      <c r="P163" s="52"/>
      <c r="Q163" s="52"/>
      <c r="R163" s="52"/>
      <c r="S163" s="52"/>
      <c r="T163" s="52"/>
      <c r="U163" s="52"/>
    </row>
    <row r="164" spans="3:21" s="32" customFormat="1" x14ac:dyDescent="0.35">
      <c r="C164" s="33"/>
      <c r="D164" s="33"/>
      <c r="E164" s="33"/>
      <c r="F164" s="33"/>
      <c r="G164" s="33"/>
      <c r="H164" s="33"/>
      <c r="J164" s="52"/>
      <c r="K164" s="52"/>
      <c r="L164" s="52"/>
      <c r="M164" s="52"/>
      <c r="N164" s="137"/>
      <c r="O164" s="54"/>
      <c r="P164" s="52"/>
      <c r="Q164" s="52"/>
      <c r="R164" s="52"/>
      <c r="S164" s="52"/>
      <c r="T164" s="52"/>
      <c r="U164" s="52"/>
    </row>
    <row r="165" spans="3:21" s="32" customFormat="1" x14ac:dyDescent="0.35">
      <c r="C165" s="33"/>
      <c r="D165" s="33"/>
      <c r="E165" s="33"/>
      <c r="F165" s="33"/>
      <c r="G165" s="33"/>
      <c r="H165" s="33"/>
      <c r="J165" s="52"/>
      <c r="K165" s="52"/>
      <c r="L165" s="52"/>
      <c r="M165" s="52"/>
      <c r="N165" s="137"/>
      <c r="O165" s="54"/>
      <c r="P165" s="52"/>
      <c r="Q165" s="52"/>
      <c r="R165" s="52"/>
      <c r="S165" s="52"/>
      <c r="T165" s="52"/>
      <c r="U165" s="52"/>
    </row>
    <row r="166" spans="3:21" s="32" customFormat="1" x14ac:dyDescent="0.35">
      <c r="C166" s="33"/>
      <c r="D166" s="33"/>
      <c r="E166" s="33"/>
      <c r="F166" s="33"/>
      <c r="G166" s="33"/>
      <c r="H166" s="33"/>
      <c r="J166" s="52"/>
      <c r="K166" s="52"/>
      <c r="L166" s="52"/>
      <c r="M166" s="52"/>
      <c r="N166" s="137"/>
      <c r="O166" s="54"/>
      <c r="P166" s="52"/>
      <c r="Q166" s="52"/>
      <c r="R166" s="52"/>
      <c r="S166" s="52"/>
      <c r="T166" s="52"/>
      <c r="U166" s="52"/>
    </row>
    <row r="167" spans="3:21" s="32" customFormat="1" x14ac:dyDescent="0.35">
      <c r="C167" s="33"/>
      <c r="D167" s="33"/>
      <c r="E167" s="33"/>
      <c r="F167" s="33"/>
      <c r="G167" s="33"/>
      <c r="H167" s="33"/>
      <c r="J167" s="52"/>
      <c r="K167" s="52"/>
      <c r="L167" s="52"/>
      <c r="M167" s="52"/>
      <c r="N167" s="137"/>
      <c r="O167" s="54"/>
      <c r="P167" s="52"/>
      <c r="Q167" s="52"/>
      <c r="R167" s="52"/>
      <c r="S167" s="52"/>
      <c r="T167" s="52"/>
      <c r="U167" s="52"/>
    </row>
    <row r="168" spans="3:21" s="32" customFormat="1" x14ac:dyDescent="0.35">
      <c r="C168" s="33"/>
      <c r="D168" s="33"/>
      <c r="E168" s="33"/>
      <c r="F168" s="33"/>
      <c r="G168" s="33"/>
      <c r="H168" s="33"/>
      <c r="J168" s="52"/>
      <c r="K168" s="52"/>
      <c r="L168" s="52"/>
      <c r="M168" s="52"/>
      <c r="N168" s="137"/>
      <c r="O168" s="54"/>
      <c r="P168" s="52"/>
      <c r="Q168" s="52"/>
      <c r="R168" s="52"/>
      <c r="S168" s="52"/>
      <c r="T168" s="52"/>
      <c r="U168" s="52"/>
    </row>
    <row r="169" spans="3:21" s="32" customFormat="1" x14ac:dyDescent="0.35">
      <c r="C169" s="33"/>
      <c r="D169" s="33"/>
      <c r="E169" s="33"/>
      <c r="F169" s="33"/>
      <c r="G169" s="33"/>
      <c r="H169" s="33"/>
      <c r="N169" s="134"/>
      <c r="O169" s="33"/>
      <c r="P169" s="52"/>
      <c r="R169" s="52"/>
      <c r="S169" s="52"/>
      <c r="T169" s="52"/>
      <c r="U169" s="52"/>
    </row>
    <row r="170" spans="3:21" s="32" customFormat="1" x14ac:dyDescent="0.35">
      <c r="C170" s="33"/>
      <c r="D170" s="33"/>
      <c r="E170" s="33"/>
      <c r="F170" s="33"/>
      <c r="G170" s="33"/>
      <c r="H170" s="33"/>
      <c r="N170" s="134"/>
      <c r="O170" s="33"/>
      <c r="P170" s="52"/>
      <c r="R170" s="52"/>
      <c r="S170" s="52"/>
      <c r="T170" s="52"/>
      <c r="U170" s="52"/>
    </row>
    <row r="171" spans="3:21" s="32" customFormat="1" x14ac:dyDescent="0.35">
      <c r="C171" s="33"/>
      <c r="D171" s="33"/>
      <c r="E171" s="33"/>
      <c r="F171" s="33"/>
      <c r="G171" s="33"/>
      <c r="H171" s="33"/>
      <c r="N171" s="134"/>
      <c r="O171" s="33"/>
      <c r="P171" s="52"/>
      <c r="R171" s="52"/>
      <c r="S171" s="52"/>
      <c r="T171" s="52"/>
      <c r="U171" s="52"/>
    </row>
    <row r="172" spans="3:21" s="32" customFormat="1" x14ac:dyDescent="0.35">
      <c r="C172" s="33"/>
      <c r="D172" s="33"/>
      <c r="E172" s="33"/>
      <c r="F172" s="33"/>
      <c r="G172" s="33"/>
      <c r="H172" s="33"/>
      <c r="N172" s="134"/>
      <c r="O172" s="33"/>
      <c r="P172" s="52"/>
      <c r="R172" s="52"/>
      <c r="S172" s="52"/>
      <c r="T172" s="52"/>
      <c r="U172" s="52"/>
    </row>
    <row r="173" spans="3:21" s="32" customFormat="1" x14ac:dyDescent="0.35">
      <c r="C173" s="33"/>
      <c r="D173" s="33"/>
      <c r="E173" s="33"/>
      <c r="F173" s="33"/>
      <c r="G173" s="33"/>
      <c r="H173" s="33"/>
      <c r="N173" s="134"/>
      <c r="O173" s="33"/>
      <c r="P173" s="52"/>
      <c r="R173" s="52"/>
      <c r="S173" s="52"/>
      <c r="T173" s="52"/>
      <c r="U173" s="52"/>
    </row>
    <row r="174" spans="3:21" s="32" customFormat="1" x14ac:dyDescent="0.35">
      <c r="C174" s="33"/>
      <c r="D174" s="33"/>
      <c r="E174" s="33"/>
      <c r="F174" s="33"/>
      <c r="G174" s="33"/>
      <c r="H174" s="33"/>
      <c r="N174" s="134"/>
      <c r="O174" s="33"/>
      <c r="P174" s="52"/>
      <c r="R174" s="52"/>
      <c r="S174" s="52"/>
      <c r="T174" s="52"/>
      <c r="U174" s="52"/>
    </row>
    <row r="175" spans="3:21" s="32" customFormat="1" x14ac:dyDescent="0.35">
      <c r="C175" s="33"/>
      <c r="D175" s="33"/>
      <c r="E175" s="33"/>
      <c r="F175" s="33"/>
      <c r="G175" s="33"/>
      <c r="H175" s="33"/>
      <c r="N175" s="134"/>
      <c r="O175" s="33"/>
      <c r="P175" s="52"/>
      <c r="R175" s="52"/>
      <c r="S175" s="52"/>
      <c r="T175" s="52"/>
      <c r="U175" s="52"/>
    </row>
    <row r="176" spans="3:21" s="32" customFormat="1" x14ac:dyDescent="0.35">
      <c r="C176" s="33"/>
      <c r="D176" s="33"/>
      <c r="E176" s="33"/>
      <c r="F176" s="33"/>
      <c r="G176" s="33"/>
      <c r="H176" s="33"/>
      <c r="N176" s="134"/>
      <c r="O176" s="33"/>
      <c r="P176" s="52"/>
      <c r="R176" s="52"/>
      <c r="S176" s="52"/>
      <c r="T176" s="52"/>
      <c r="U176" s="52"/>
    </row>
    <row r="177" spans="1:21" s="32" customFormat="1" x14ac:dyDescent="0.35">
      <c r="C177" s="33"/>
      <c r="D177" s="33"/>
      <c r="E177" s="33"/>
      <c r="F177" s="33"/>
      <c r="G177" s="33"/>
      <c r="H177" s="33"/>
      <c r="N177" s="134"/>
      <c r="O177" s="33"/>
      <c r="P177" s="52"/>
      <c r="R177" s="52"/>
      <c r="S177" s="52"/>
      <c r="T177" s="52"/>
      <c r="U177" s="52"/>
    </row>
    <row r="178" spans="1:21" x14ac:dyDescent="0.35">
      <c r="A178" s="32"/>
      <c r="B178" s="32"/>
      <c r="C178" s="33"/>
      <c r="D178" s="33"/>
      <c r="E178" s="33"/>
      <c r="F178" s="33"/>
      <c r="G178" s="33"/>
      <c r="H178" s="33"/>
      <c r="I178" s="32"/>
      <c r="P178" s="52"/>
      <c r="R178" s="52"/>
      <c r="S178" s="52"/>
      <c r="T178" s="52"/>
      <c r="U178" s="52"/>
    </row>
    <row r="179" spans="1:21" x14ac:dyDescent="0.35">
      <c r="A179" s="32"/>
      <c r="B179" s="32"/>
      <c r="C179" s="33"/>
      <c r="D179" s="33"/>
      <c r="E179" s="33"/>
      <c r="F179" s="33"/>
      <c r="G179" s="33"/>
      <c r="H179" s="33"/>
      <c r="P179" s="52"/>
      <c r="R179" s="52"/>
      <c r="S179" s="52"/>
      <c r="T179" s="52"/>
      <c r="U179" s="52"/>
    </row>
    <row r="180" spans="1:21" x14ac:dyDescent="0.35">
      <c r="A180" s="32"/>
      <c r="B180" s="32"/>
      <c r="C180" s="33"/>
      <c r="D180" s="33"/>
      <c r="E180" s="33"/>
      <c r="F180" s="33"/>
      <c r="G180" s="33"/>
      <c r="H180" s="33"/>
      <c r="R180" s="52"/>
      <c r="S180" s="52"/>
      <c r="T180" s="52"/>
      <c r="U180" s="52"/>
    </row>
    <row r="181" spans="1:21" x14ac:dyDescent="0.35">
      <c r="B181" s="32"/>
      <c r="C181" s="33"/>
      <c r="D181" s="33"/>
      <c r="E181" s="33"/>
      <c r="F181" s="33"/>
      <c r="G181" s="33"/>
      <c r="H181" s="33"/>
      <c r="R181" s="52"/>
      <c r="S181" s="52"/>
      <c r="T181" s="52"/>
      <c r="U181" s="52"/>
    </row>
  </sheetData>
  <mergeCells count="5">
    <mergeCell ref="C6:E6"/>
    <mergeCell ref="F6:H6"/>
    <mergeCell ref="C32:C33"/>
    <mergeCell ref="D32:D33"/>
    <mergeCell ref="E32:E33"/>
  </mergeCells>
  <dataValidations count="1">
    <dataValidation type="list" allowBlank="1" showInputMessage="1" showErrorMessage="1" sqref="P8:P155" xr:uid="{00000000-0002-0000-0B00-000000000000}">
      <formula1>$B$8:$B$16</formula1>
    </dataValidation>
  </dataValidation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R181"/>
  <sheetViews>
    <sheetView topLeftCell="A4" zoomScale="70" zoomScaleNormal="70" zoomScalePageLayoutView="70" workbookViewId="0">
      <selection activeCell="E20" sqref="E20:E22"/>
    </sheetView>
  </sheetViews>
  <sheetFormatPr defaultColWidth="9.1796875" defaultRowHeight="14.5" x14ac:dyDescent="0.35"/>
  <cols>
    <col min="1" max="1" width="6.36328125" style="31" customWidth="1"/>
    <col min="2" max="2" width="24.36328125" style="31" customWidth="1"/>
    <col min="3" max="8" width="9.453125" style="36" customWidth="1"/>
    <col min="9" max="9" width="4.36328125" style="31" customWidth="1"/>
    <col min="10" max="10" width="8.6328125" style="32" customWidth="1"/>
    <col min="11" max="12" width="25.81640625" style="32" customWidth="1"/>
    <col min="13" max="13" width="16.81640625" style="32" customWidth="1"/>
    <col min="14" max="14" width="11.36328125" style="134" customWidth="1"/>
    <col min="15" max="15" width="12.6328125" style="33" customWidth="1"/>
    <col min="16" max="16" width="21.1796875" style="32" customWidth="1"/>
    <col min="17" max="17" width="13.6328125" style="32" customWidth="1"/>
    <col min="18" max="18" width="17.453125" style="32" customWidth="1"/>
    <col min="19" max="19" width="5.453125" style="32" customWidth="1"/>
    <col min="20" max="20" width="9.1796875" style="32"/>
    <col min="21" max="21" width="14.36328125" style="32" customWidth="1"/>
    <col min="22" max="22" width="3" style="32" customWidth="1"/>
    <col min="23" max="44" width="9.1796875" style="32"/>
    <col min="45" max="16384" width="9.1796875" style="31"/>
  </cols>
  <sheetData>
    <row r="1" spans="1:44" ht="32.25" hidden="1" customHeight="1" x14ac:dyDescent="0.35">
      <c r="B1" s="31" t="s">
        <v>79</v>
      </c>
      <c r="C1" s="186" t="s">
        <v>25</v>
      </c>
      <c r="D1" s="186" t="s">
        <v>102</v>
      </c>
      <c r="E1" s="186" t="s">
        <v>103</v>
      </c>
      <c r="F1" s="186" t="s">
        <v>1</v>
      </c>
      <c r="G1" s="186" t="s">
        <v>104</v>
      </c>
      <c r="H1" s="186" t="s">
        <v>65</v>
      </c>
      <c r="I1" s="31" t="s">
        <v>105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44" ht="17.25" hidden="1" customHeight="1" x14ac:dyDescent="0.35">
      <c r="B2" s="31" t="str">
        <f>LEFT(B1,3)</f>
        <v>OCT</v>
      </c>
      <c r="C2" s="187">
        <f>C46</f>
        <v>0</v>
      </c>
      <c r="D2" s="187">
        <f>C17</f>
        <v>0</v>
      </c>
      <c r="E2" s="187">
        <f>D17</f>
        <v>0</v>
      </c>
      <c r="F2" s="187">
        <f>E17</f>
        <v>0</v>
      </c>
      <c r="G2" s="187">
        <f>F29</f>
        <v>0</v>
      </c>
      <c r="H2" s="79">
        <f>D2-G2</f>
        <v>0</v>
      </c>
      <c r="I2" s="187" t="str">
        <f>IF(E29=0,"",AVERAGE(C29,E29))</f>
        <v/>
      </c>
      <c r="J2" s="94"/>
      <c r="K2" s="188"/>
      <c r="N2" s="130"/>
    </row>
    <row r="3" spans="1:44" ht="17.25" hidden="1" customHeight="1" x14ac:dyDescent="0.35"/>
    <row r="4" spans="1:44" ht="17.25" customHeight="1" x14ac:dyDescent="0.35"/>
    <row r="5" spans="1:44" ht="42.75" customHeight="1" x14ac:dyDescent="0.45">
      <c r="B5" s="102" t="str">
        <f>BUDGET!B2:E2</f>
        <v>Enter Club Name on Budget Tab</v>
      </c>
      <c r="C5" s="103"/>
      <c r="D5" s="103"/>
      <c r="E5" s="103"/>
      <c r="F5" s="103"/>
      <c r="G5" s="103"/>
      <c r="H5" s="103"/>
      <c r="J5" s="35" t="s">
        <v>70</v>
      </c>
      <c r="K5" s="31"/>
      <c r="L5" s="31"/>
      <c r="M5" s="31"/>
      <c r="N5" s="135"/>
      <c r="O5" s="36"/>
      <c r="P5" s="31"/>
      <c r="Q5" s="31"/>
      <c r="AN5" s="31"/>
      <c r="AO5" s="31"/>
      <c r="AP5" s="31"/>
      <c r="AQ5" s="31"/>
      <c r="AR5" s="31"/>
    </row>
    <row r="6" spans="1:44" ht="21.75" customHeight="1" x14ac:dyDescent="0.45">
      <c r="B6" s="34"/>
      <c r="C6" s="408" t="s">
        <v>84</v>
      </c>
      <c r="D6" s="408"/>
      <c r="E6" s="408"/>
      <c r="F6" s="408" t="s">
        <v>85</v>
      </c>
      <c r="G6" s="408"/>
      <c r="H6" s="408"/>
      <c r="J6" s="35"/>
      <c r="K6" s="31"/>
      <c r="L6" s="31"/>
      <c r="M6" s="31"/>
      <c r="N6" s="135"/>
      <c r="O6" s="36"/>
      <c r="P6" s="31"/>
      <c r="Q6" s="31"/>
      <c r="AN6" s="31"/>
      <c r="AO6" s="31"/>
      <c r="AP6" s="31"/>
      <c r="AQ6" s="31"/>
      <c r="AR6" s="31"/>
    </row>
    <row r="7" spans="1:44" ht="15" customHeight="1" x14ac:dyDescent="0.35">
      <c r="B7" s="37" t="str">
        <f>B$1&amp;" SALES"</f>
        <v>OCTOBER SALES</v>
      </c>
      <c r="C7" s="38" t="s">
        <v>7</v>
      </c>
      <c r="D7" s="38" t="s">
        <v>8</v>
      </c>
      <c r="E7" s="38" t="s">
        <v>101</v>
      </c>
      <c r="F7" s="38" t="s">
        <v>7</v>
      </c>
      <c r="G7" s="38" t="s">
        <v>8</v>
      </c>
      <c r="H7" s="38" t="s">
        <v>101</v>
      </c>
      <c r="J7" s="96" t="s">
        <v>46</v>
      </c>
      <c r="K7" s="97" t="s">
        <v>47</v>
      </c>
      <c r="L7" s="96" t="s">
        <v>48</v>
      </c>
      <c r="M7" s="97" t="s">
        <v>49</v>
      </c>
      <c r="N7" s="136" t="s">
        <v>50</v>
      </c>
      <c r="O7" s="98" t="s">
        <v>51</v>
      </c>
      <c r="P7" s="96" t="s">
        <v>40</v>
      </c>
      <c r="Q7" s="98" t="s">
        <v>62</v>
      </c>
      <c r="AN7" s="31"/>
      <c r="AO7" s="31"/>
      <c r="AP7" s="31"/>
      <c r="AQ7" s="31"/>
      <c r="AR7" s="31"/>
    </row>
    <row r="8" spans="1:44" ht="15" customHeight="1" x14ac:dyDescent="0.35">
      <c r="B8" s="39" t="s">
        <v>11</v>
      </c>
      <c r="C8" s="104"/>
      <c r="D8" s="49">
        <f>BUDGET!M41</f>
        <v>0</v>
      </c>
      <c r="E8" s="182">
        <f>C8-D8</f>
        <v>0</v>
      </c>
      <c r="F8" s="49">
        <f>C8+SEP!F8</f>
        <v>0</v>
      </c>
      <c r="G8" s="49">
        <f>D8+SEP!G8</f>
        <v>0</v>
      </c>
      <c r="H8" s="182">
        <f>F8-G8</f>
        <v>0</v>
      </c>
      <c r="J8" s="124"/>
      <c r="K8" s="125"/>
      <c r="L8" s="125"/>
      <c r="M8" s="126"/>
      <c r="N8" s="132" t="str">
        <f t="shared" ref="N8:N35" si="0">IF(ISBLANK(O8)=TRUE,"","10-9005")</f>
        <v/>
      </c>
      <c r="O8" s="99"/>
      <c r="P8" s="123"/>
      <c r="Q8" s="100"/>
      <c r="AN8" s="31"/>
      <c r="AO8" s="31"/>
      <c r="AP8" s="31"/>
      <c r="AQ8" s="31"/>
      <c r="AR8" s="31"/>
    </row>
    <row r="9" spans="1:44" ht="15" customHeight="1" x14ac:dyDescent="0.35">
      <c r="B9" s="39" t="s">
        <v>12</v>
      </c>
      <c r="C9" s="104"/>
      <c r="D9" s="49">
        <f>BUDGET!M42</f>
        <v>0</v>
      </c>
      <c r="E9" s="182">
        <f t="shared" ref="E9:E16" si="1">C9-D9</f>
        <v>0</v>
      </c>
      <c r="F9" s="49">
        <f>C9+SEP!F9</f>
        <v>0</v>
      </c>
      <c r="G9" s="49">
        <f>D9+SEP!G9</f>
        <v>0</v>
      </c>
      <c r="H9" s="182">
        <f t="shared" ref="H9:H16" si="2">F9-G9</f>
        <v>0</v>
      </c>
      <c r="J9" s="124"/>
      <c r="K9" s="125"/>
      <c r="L9" s="125"/>
      <c r="M9" s="126"/>
      <c r="N9" s="132" t="str">
        <f t="shared" si="0"/>
        <v/>
      </c>
      <c r="O9" s="99"/>
      <c r="P9" s="123"/>
      <c r="Q9" s="100"/>
      <c r="AN9" s="31"/>
      <c r="AO9" s="31"/>
      <c r="AP9" s="31"/>
      <c r="AQ9" s="31"/>
      <c r="AR9" s="31"/>
    </row>
    <row r="10" spans="1:44" ht="15" customHeight="1" x14ac:dyDescent="0.35">
      <c r="B10" s="39" t="s">
        <v>13</v>
      </c>
      <c r="C10" s="104"/>
      <c r="D10" s="49">
        <f>BUDGET!M43</f>
        <v>0</v>
      </c>
      <c r="E10" s="182">
        <f t="shared" si="1"/>
        <v>0</v>
      </c>
      <c r="F10" s="49">
        <f>C10+SEP!F10</f>
        <v>0</v>
      </c>
      <c r="G10" s="49">
        <f>D10+SEP!G10</f>
        <v>0</v>
      </c>
      <c r="H10" s="182">
        <f t="shared" si="2"/>
        <v>0</v>
      </c>
      <c r="J10" s="124"/>
      <c r="K10" s="125"/>
      <c r="L10" s="125"/>
      <c r="M10" s="126"/>
      <c r="N10" s="132" t="str">
        <f t="shared" si="0"/>
        <v/>
      </c>
      <c r="O10" s="99"/>
      <c r="P10" s="212"/>
      <c r="Q10" s="100"/>
      <c r="AN10" s="31"/>
      <c r="AO10" s="31"/>
      <c r="AP10" s="31"/>
      <c r="AQ10" s="31"/>
      <c r="AR10" s="31"/>
    </row>
    <row r="11" spans="1:44" ht="15" customHeight="1" x14ac:dyDescent="0.35">
      <c r="B11" s="39" t="s">
        <v>14</v>
      </c>
      <c r="C11" s="104"/>
      <c r="D11" s="49">
        <f>BUDGET!M44</f>
        <v>0</v>
      </c>
      <c r="E11" s="182">
        <f t="shared" si="1"/>
        <v>0</v>
      </c>
      <c r="F11" s="49">
        <f>C11+SEP!F11</f>
        <v>0</v>
      </c>
      <c r="G11" s="49">
        <f>D11+SEP!G11</f>
        <v>0</v>
      </c>
      <c r="H11" s="182">
        <f t="shared" si="2"/>
        <v>0</v>
      </c>
      <c r="J11" s="124"/>
      <c r="K11" s="359"/>
      <c r="L11" s="125"/>
      <c r="M11" s="126"/>
      <c r="N11" s="132" t="str">
        <f t="shared" si="0"/>
        <v/>
      </c>
      <c r="O11" s="99"/>
      <c r="P11" s="212"/>
      <c r="Q11" s="100"/>
      <c r="AN11" s="31"/>
      <c r="AO11" s="31"/>
      <c r="AP11" s="31"/>
      <c r="AQ11" s="31"/>
      <c r="AR11" s="31"/>
    </row>
    <row r="12" spans="1:44" ht="15" customHeight="1" x14ac:dyDescent="0.35">
      <c r="B12" s="39" t="s">
        <v>15</v>
      </c>
      <c r="C12" s="104"/>
      <c r="D12" s="49">
        <f>BUDGET!M45</f>
        <v>0</v>
      </c>
      <c r="E12" s="182">
        <f t="shared" si="1"/>
        <v>0</v>
      </c>
      <c r="F12" s="49">
        <f>C12+SEP!F12</f>
        <v>0</v>
      </c>
      <c r="G12" s="49">
        <f>D12+SEP!G12</f>
        <v>0</v>
      </c>
      <c r="H12" s="182">
        <f t="shared" si="2"/>
        <v>0</v>
      </c>
      <c r="J12" s="127"/>
      <c r="K12" s="128"/>
      <c r="L12" s="128"/>
      <c r="M12" s="129"/>
      <c r="N12" s="132" t="str">
        <f t="shared" si="0"/>
        <v/>
      </c>
      <c r="O12" s="99"/>
      <c r="P12" s="123"/>
      <c r="Q12" s="100"/>
      <c r="AN12" s="31"/>
      <c r="AO12" s="31"/>
      <c r="AP12" s="31"/>
      <c r="AQ12" s="31"/>
      <c r="AR12" s="31"/>
    </row>
    <row r="13" spans="1:44" ht="15" customHeight="1" x14ac:dyDescent="0.35">
      <c r="B13" s="39" t="s">
        <v>16</v>
      </c>
      <c r="C13" s="104"/>
      <c r="D13" s="49">
        <f>BUDGET!M46</f>
        <v>0</v>
      </c>
      <c r="E13" s="182">
        <f t="shared" si="1"/>
        <v>0</v>
      </c>
      <c r="F13" s="49">
        <f>C13+SEP!F13</f>
        <v>0</v>
      </c>
      <c r="G13" s="49">
        <f>D13+SEP!G13</f>
        <v>0</v>
      </c>
      <c r="H13" s="182">
        <f t="shared" si="2"/>
        <v>0</v>
      </c>
      <c r="J13" s="127"/>
      <c r="K13" s="128"/>
      <c r="L13" s="128"/>
      <c r="M13" s="129"/>
      <c r="N13" s="132" t="str">
        <f t="shared" si="0"/>
        <v/>
      </c>
      <c r="O13" s="99"/>
      <c r="P13" s="123"/>
      <c r="Q13" s="100"/>
      <c r="AN13" s="31"/>
      <c r="AO13" s="31"/>
      <c r="AP13" s="31"/>
      <c r="AQ13" s="31"/>
      <c r="AR13" s="31"/>
    </row>
    <row r="14" spans="1:44" ht="15" customHeight="1" x14ac:dyDescent="0.35">
      <c r="B14" s="39" t="s">
        <v>17</v>
      </c>
      <c r="C14" s="104"/>
      <c r="D14" s="49">
        <f>BUDGET!M47</f>
        <v>0</v>
      </c>
      <c r="E14" s="182">
        <f t="shared" si="1"/>
        <v>0</v>
      </c>
      <c r="F14" s="49">
        <f>C14+SEP!F14</f>
        <v>0</v>
      </c>
      <c r="G14" s="49">
        <f>D14+SEP!G14</f>
        <v>0</v>
      </c>
      <c r="H14" s="182">
        <f t="shared" si="2"/>
        <v>0</v>
      </c>
      <c r="J14" s="127"/>
      <c r="K14" s="128"/>
      <c r="L14" s="128"/>
      <c r="M14" s="129"/>
      <c r="N14" s="132" t="str">
        <f t="shared" si="0"/>
        <v/>
      </c>
      <c r="O14" s="99"/>
      <c r="P14" s="123"/>
      <c r="Q14" s="100"/>
      <c r="AN14" s="31"/>
      <c r="AO14" s="31"/>
      <c r="AP14" s="31"/>
      <c r="AQ14" s="31"/>
      <c r="AR14" s="31"/>
    </row>
    <row r="15" spans="1:44" ht="15" customHeight="1" x14ac:dyDescent="0.35">
      <c r="B15" s="39" t="s">
        <v>18</v>
      </c>
      <c r="C15" s="104"/>
      <c r="D15" s="49">
        <f>BUDGET!M48</f>
        <v>0</v>
      </c>
      <c r="E15" s="182">
        <f t="shared" si="1"/>
        <v>0</v>
      </c>
      <c r="F15" s="49">
        <f>C15+SEP!F15</f>
        <v>0</v>
      </c>
      <c r="G15" s="49">
        <f>D15+SEP!G15</f>
        <v>0</v>
      </c>
      <c r="H15" s="182">
        <f t="shared" si="2"/>
        <v>0</v>
      </c>
      <c r="J15" s="127"/>
      <c r="K15" s="128"/>
      <c r="L15" s="128"/>
      <c r="M15" s="129"/>
      <c r="N15" s="132" t="str">
        <f t="shared" si="0"/>
        <v/>
      </c>
      <c r="O15" s="99"/>
      <c r="P15" s="123"/>
      <c r="Q15" s="100"/>
      <c r="AN15" s="31"/>
      <c r="AO15" s="31"/>
      <c r="AP15" s="31"/>
      <c r="AQ15" s="31"/>
      <c r="AR15" s="31"/>
    </row>
    <row r="16" spans="1:44" s="32" customFormat="1" ht="15" customHeight="1" x14ac:dyDescent="0.35">
      <c r="A16" s="31"/>
      <c r="B16" s="39" t="s">
        <v>19</v>
      </c>
      <c r="C16" s="104"/>
      <c r="D16" s="49">
        <f>BUDGET!M49</f>
        <v>0</v>
      </c>
      <c r="E16" s="182">
        <f t="shared" si="1"/>
        <v>0</v>
      </c>
      <c r="F16" s="49">
        <f>C16+SEP!F16</f>
        <v>0</v>
      </c>
      <c r="G16" s="49">
        <f>D16+SEP!G16</f>
        <v>0</v>
      </c>
      <c r="H16" s="182">
        <f t="shared" si="2"/>
        <v>0</v>
      </c>
      <c r="I16" s="41"/>
      <c r="J16" s="127"/>
      <c r="K16" s="128"/>
      <c r="L16" s="128"/>
      <c r="M16" s="129"/>
      <c r="N16" s="132" t="str">
        <f t="shared" si="0"/>
        <v/>
      </c>
      <c r="O16" s="99"/>
      <c r="P16" s="123"/>
      <c r="Q16" s="100"/>
    </row>
    <row r="17" spans="2:44" ht="15" customHeight="1" x14ac:dyDescent="0.35">
      <c r="B17" s="42" t="s">
        <v>4</v>
      </c>
      <c r="C17" s="105">
        <f t="shared" ref="C17:H17" si="3">SUM(C8:C16)</f>
        <v>0</v>
      </c>
      <c r="D17" s="105">
        <f t="shared" si="3"/>
        <v>0</v>
      </c>
      <c r="E17" s="183">
        <f t="shared" si="3"/>
        <v>0</v>
      </c>
      <c r="F17" s="105">
        <f t="shared" si="3"/>
        <v>0</v>
      </c>
      <c r="G17" s="105">
        <f t="shared" si="3"/>
        <v>0</v>
      </c>
      <c r="H17" s="183">
        <f t="shared" si="3"/>
        <v>0</v>
      </c>
      <c r="J17" s="127"/>
      <c r="K17" s="128"/>
      <c r="L17" s="128"/>
      <c r="M17" s="129"/>
      <c r="N17" s="132" t="str">
        <f t="shared" si="0"/>
        <v/>
      </c>
      <c r="O17" s="101"/>
      <c r="P17" s="123"/>
      <c r="Q17" s="100"/>
      <c r="AN17" s="31"/>
      <c r="AO17" s="31"/>
      <c r="AP17" s="31"/>
      <c r="AQ17" s="31"/>
      <c r="AR17" s="31"/>
    </row>
    <row r="18" spans="2:44" ht="15" customHeight="1" x14ac:dyDescent="0.35">
      <c r="B18" s="78"/>
      <c r="C18" s="106"/>
      <c r="D18" s="106"/>
      <c r="E18" s="106"/>
      <c r="F18" s="106"/>
      <c r="G18" s="106"/>
      <c r="H18" s="106"/>
      <c r="J18" s="127"/>
      <c r="K18" s="128"/>
      <c r="L18" s="128"/>
      <c r="M18" s="129"/>
      <c r="N18" s="132" t="str">
        <f t="shared" si="0"/>
        <v/>
      </c>
      <c r="O18" s="101"/>
      <c r="P18" s="123"/>
      <c r="Q18" s="100"/>
      <c r="AN18" s="31"/>
      <c r="AO18" s="31"/>
      <c r="AP18" s="31"/>
      <c r="AQ18" s="31"/>
      <c r="AR18" s="31"/>
    </row>
    <row r="19" spans="2:44" ht="15" customHeight="1" x14ac:dyDescent="0.35">
      <c r="B19" s="37" t="str">
        <f>B$1&amp;" INVENTORY"</f>
        <v>OCTOBER INVENTORY</v>
      </c>
      <c r="C19" s="38" t="s">
        <v>20</v>
      </c>
      <c r="D19" s="38" t="s">
        <v>21</v>
      </c>
      <c r="E19" s="43" t="s">
        <v>22</v>
      </c>
      <c r="F19" s="43" t="s">
        <v>9</v>
      </c>
      <c r="G19" s="38" t="s">
        <v>10</v>
      </c>
      <c r="H19" s="38" t="s">
        <v>6</v>
      </c>
      <c r="J19" s="127"/>
      <c r="K19" s="128"/>
      <c r="L19" s="128"/>
      <c r="M19" s="129"/>
      <c r="N19" s="132" t="str">
        <f t="shared" si="0"/>
        <v/>
      </c>
      <c r="O19" s="101"/>
      <c r="P19" s="123"/>
      <c r="Q19" s="100"/>
      <c r="S19" s="31"/>
      <c r="T19" s="31"/>
      <c r="AN19" s="31"/>
      <c r="AO19" s="31"/>
      <c r="AP19" s="31"/>
      <c r="AQ19" s="31"/>
      <c r="AR19" s="31"/>
    </row>
    <row r="20" spans="2:44" ht="15" customHeight="1" x14ac:dyDescent="0.35">
      <c r="B20" s="39" t="s">
        <v>11</v>
      </c>
      <c r="C20" s="107">
        <f>SEP!E20</f>
        <v>0</v>
      </c>
      <c r="D20" s="49">
        <f t="shared" ref="D20:D28" si="4">SUMIF(P:P,B20,O:O)</f>
        <v>0</v>
      </c>
      <c r="E20" s="104"/>
      <c r="F20" s="49">
        <f t="shared" ref="F20:F28" si="5">IF(E20=0,0,C20+D20-E20)</f>
        <v>0</v>
      </c>
      <c r="G20" s="51">
        <f t="shared" ref="G20:G29" si="6">IF(C8=0,0,F20/C8)</f>
        <v>0</v>
      </c>
      <c r="H20" s="51">
        <f t="shared" ref="H20:H29" si="7">IF(C20=0,0,(C8-F20)/AVERAGE(C20,E20))</f>
        <v>0</v>
      </c>
      <c r="J20" s="127"/>
      <c r="K20" s="128"/>
      <c r="L20" s="128"/>
      <c r="M20" s="129"/>
      <c r="N20" s="132" t="str">
        <f t="shared" si="0"/>
        <v/>
      </c>
      <c r="O20" s="101"/>
      <c r="P20" s="123"/>
      <c r="Q20" s="100"/>
      <c r="S20" s="31"/>
      <c r="T20" s="31"/>
      <c r="AN20" s="31"/>
      <c r="AO20" s="31"/>
      <c r="AP20" s="31"/>
      <c r="AQ20" s="31"/>
      <c r="AR20" s="31"/>
    </row>
    <row r="21" spans="2:44" ht="15" customHeight="1" x14ac:dyDescent="0.35">
      <c r="B21" s="39" t="s">
        <v>12</v>
      </c>
      <c r="C21" s="107">
        <f>SEP!E21</f>
        <v>0</v>
      </c>
      <c r="D21" s="49">
        <f t="shared" si="4"/>
        <v>0</v>
      </c>
      <c r="E21" s="104"/>
      <c r="F21" s="49">
        <f t="shared" si="5"/>
        <v>0</v>
      </c>
      <c r="G21" s="51">
        <f t="shared" si="6"/>
        <v>0</v>
      </c>
      <c r="H21" s="51">
        <f t="shared" si="7"/>
        <v>0</v>
      </c>
      <c r="J21" s="127"/>
      <c r="K21" s="128"/>
      <c r="L21" s="128"/>
      <c r="M21" s="129"/>
      <c r="N21" s="132" t="str">
        <f t="shared" si="0"/>
        <v/>
      </c>
      <c r="O21" s="101"/>
      <c r="P21" s="123"/>
      <c r="Q21" s="100"/>
      <c r="S21" s="31"/>
      <c r="T21" s="31"/>
      <c r="AN21" s="31"/>
      <c r="AO21" s="31"/>
      <c r="AP21" s="31"/>
      <c r="AQ21" s="31"/>
      <c r="AR21" s="31"/>
    </row>
    <row r="22" spans="2:44" ht="15" customHeight="1" x14ac:dyDescent="0.35">
      <c r="B22" s="39" t="s">
        <v>13</v>
      </c>
      <c r="C22" s="107">
        <f>SEP!E22</f>
        <v>0</v>
      </c>
      <c r="D22" s="49">
        <f t="shared" si="4"/>
        <v>0</v>
      </c>
      <c r="E22" s="104"/>
      <c r="F22" s="49">
        <f t="shared" si="5"/>
        <v>0</v>
      </c>
      <c r="G22" s="51">
        <f t="shared" si="6"/>
        <v>0</v>
      </c>
      <c r="H22" s="51">
        <f t="shared" si="7"/>
        <v>0</v>
      </c>
      <c r="J22" s="127"/>
      <c r="K22" s="128"/>
      <c r="L22" s="128"/>
      <c r="M22" s="129"/>
      <c r="N22" s="132" t="str">
        <f t="shared" si="0"/>
        <v/>
      </c>
      <c r="O22" s="101"/>
      <c r="P22" s="123"/>
      <c r="Q22" s="100"/>
      <c r="S22" s="31"/>
      <c r="T22" s="31"/>
      <c r="AN22" s="31"/>
      <c r="AO22" s="31"/>
      <c r="AP22" s="31"/>
      <c r="AQ22" s="31"/>
      <c r="AR22" s="31"/>
    </row>
    <row r="23" spans="2:44" ht="15" customHeight="1" x14ac:dyDescent="0.35">
      <c r="B23" s="39" t="s">
        <v>14</v>
      </c>
      <c r="C23" s="107">
        <f>SEP!E23</f>
        <v>0</v>
      </c>
      <c r="D23" s="49">
        <f t="shared" si="4"/>
        <v>0</v>
      </c>
      <c r="E23" s="104"/>
      <c r="F23" s="49">
        <f t="shared" si="5"/>
        <v>0</v>
      </c>
      <c r="G23" s="51">
        <f t="shared" si="6"/>
        <v>0</v>
      </c>
      <c r="H23" s="51">
        <f t="shared" si="7"/>
        <v>0</v>
      </c>
      <c r="J23" s="127"/>
      <c r="K23" s="128"/>
      <c r="L23" s="128"/>
      <c r="M23" s="129"/>
      <c r="N23" s="132" t="str">
        <f t="shared" si="0"/>
        <v/>
      </c>
      <c r="O23" s="101"/>
      <c r="P23" s="123"/>
      <c r="Q23" s="100"/>
      <c r="S23" s="31"/>
      <c r="T23" s="31"/>
      <c r="AN23" s="31"/>
      <c r="AO23" s="31"/>
      <c r="AP23" s="31"/>
      <c r="AQ23" s="31"/>
      <c r="AR23" s="31"/>
    </row>
    <row r="24" spans="2:44" ht="15" customHeight="1" x14ac:dyDescent="0.35">
      <c r="B24" s="39" t="s">
        <v>15</v>
      </c>
      <c r="C24" s="107">
        <f>SEP!E24</f>
        <v>0</v>
      </c>
      <c r="D24" s="49">
        <f t="shared" si="4"/>
        <v>0</v>
      </c>
      <c r="E24" s="104"/>
      <c r="F24" s="49">
        <f t="shared" si="5"/>
        <v>0</v>
      </c>
      <c r="G24" s="51">
        <f t="shared" si="6"/>
        <v>0</v>
      </c>
      <c r="H24" s="51">
        <f t="shared" si="7"/>
        <v>0</v>
      </c>
      <c r="J24" s="127"/>
      <c r="K24" s="128"/>
      <c r="L24" s="128"/>
      <c r="M24" s="129"/>
      <c r="N24" s="132" t="str">
        <f t="shared" si="0"/>
        <v/>
      </c>
      <c r="O24" s="101"/>
      <c r="P24" s="123"/>
      <c r="Q24" s="100"/>
      <c r="S24" s="31"/>
      <c r="T24" s="31"/>
      <c r="AN24" s="31"/>
      <c r="AO24" s="31"/>
      <c r="AP24" s="31"/>
      <c r="AQ24" s="31"/>
      <c r="AR24" s="31"/>
    </row>
    <row r="25" spans="2:44" ht="15" customHeight="1" x14ac:dyDescent="0.35">
      <c r="B25" s="39" t="s">
        <v>16</v>
      </c>
      <c r="C25" s="107">
        <f>SEP!E25</f>
        <v>0</v>
      </c>
      <c r="D25" s="49">
        <f t="shared" si="4"/>
        <v>0</v>
      </c>
      <c r="E25" s="104"/>
      <c r="F25" s="49">
        <f t="shared" si="5"/>
        <v>0</v>
      </c>
      <c r="G25" s="51">
        <f t="shared" si="6"/>
        <v>0</v>
      </c>
      <c r="H25" s="51">
        <f t="shared" si="7"/>
        <v>0</v>
      </c>
      <c r="J25" s="127"/>
      <c r="K25" s="128"/>
      <c r="L25" s="128"/>
      <c r="M25" s="129"/>
      <c r="N25" s="132" t="str">
        <f t="shared" si="0"/>
        <v/>
      </c>
      <c r="O25" s="101"/>
      <c r="P25" s="123"/>
      <c r="Q25" s="100"/>
      <c r="S25" s="31"/>
      <c r="T25" s="31"/>
      <c r="AN25" s="31"/>
      <c r="AO25" s="31"/>
      <c r="AP25" s="31"/>
      <c r="AQ25" s="31"/>
      <c r="AR25" s="31"/>
    </row>
    <row r="26" spans="2:44" ht="15" customHeight="1" x14ac:dyDescent="0.35">
      <c r="B26" s="39" t="s">
        <v>17</v>
      </c>
      <c r="C26" s="107">
        <f>SEP!E26</f>
        <v>0</v>
      </c>
      <c r="D26" s="49">
        <f t="shared" si="4"/>
        <v>0</v>
      </c>
      <c r="E26" s="104"/>
      <c r="F26" s="49">
        <f t="shared" si="5"/>
        <v>0</v>
      </c>
      <c r="G26" s="51">
        <f t="shared" si="6"/>
        <v>0</v>
      </c>
      <c r="H26" s="51">
        <f t="shared" si="7"/>
        <v>0</v>
      </c>
      <c r="J26" s="127"/>
      <c r="K26" s="128"/>
      <c r="L26" s="128"/>
      <c r="M26" s="129"/>
      <c r="N26" s="132" t="str">
        <f t="shared" si="0"/>
        <v/>
      </c>
      <c r="O26" s="101"/>
      <c r="P26" s="123"/>
      <c r="Q26" s="100"/>
      <c r="S26" s="31"/>
      <c r="T26" s="31"/>
      <c r="AN26" s="31"/>
      <c r="AO26" s="31"/>
      <c r="AP26" s="31"/>
      <c r="AQ26" s="31"/>
      <c r="AR26" s="31"/>
    </row>
    <row r="27" spans="2:44" ht="15" customHeight="1" x14ac:dyDescent="0.35">
      <c r="B27" s="39" t="s">
        <v>18</v>
      </c>
      <c r="C27" s="107">
        <f>SEP!E27</f>
        <v>0</v>
      </c>
      <c r="D27" s="49">
        <f t="shared" si="4"/>
        <v>0</v>
      </c>
      <c r="E27" s="104"/>
      <c r="F27" s="49">
        <f t="shared" si="5"/>
        <v>0</v>
      </c>
      <c r="G27" s="51">
        <f t="shared" si="6"/>
        <v>0</v>
      </c>
      <c r="H27" s="51">
        <f t="shared" si="7"/>
        <v>0</v>
      </c>
      <c r="J27" s="127"/>
      <c r="K27" s="128"/>
      <c r="L27" s="128"/>
      <c r="M27" s="129"/>
      <c r="N27" s="132" t="str">
        <f t="shared" si="0"/>
        <v/>
      </c>
      <c r="O27" s="101"/>
      <c r="P27" s="123"/>
      <c r="Q27" s="100"/>
      <c r="S27" s="31"/>
      <c r="T27" s="31"/>
      <c r="AN27" s="31"/>
      <c r="AO27" s="31"/>
      <c r="AP27" s="31"/>
      <c r="AQ27" s="31"/>
      <c r="AR27" s="31"/>
    </row>
    <row r="28" spans="2:44" ht="15" customHeight="1" x14ac:dyDescent="0.35">
      <c r="B28" s="39" t="s">
        <v>19</v>
      </c>
      <c r="C28" s="107">
        <f>SEP!E28</f>
        <v>0</v>
      </c>
      <c r="D28" s="49">
        <f t="shared" si="4"/>
        <v>0</v>
      </c>
      <c r="E28" s="104"/>
      <c r="F28" s="49">
        <f t="shared" si="5"/>
        <v>0</v>
      </c>
      <c r="G28" s="51">
        <f t="shared" si="6"/>
        <v>0</v>
      </c>
      <c r="H28" s="51">
        <f t="shared" si="7"/>
        <v>0</v>
      </c>
      <c r="J28" s="127"/>
      <c r="K28" s="128"/>
      <c r="L28" s="128"/>
      <c r="M28" s="129"/>
      <c r="N28" s="132" t="str">
        <f t="shared" si="0"/>
        <v/>
      </c>
      <c r="O28" s="101"/>
      <c r="P28" s="123"/>
      <c r="Q28" s="100"/>
      <c r="S28" s="31"/>
      <c r="T28" s="31"/>
      <c r="AN28" s="31"/>
      <c r="AO28" s="31"/>
      <c r="AP28" s="31"/>
      <c r="AQ28" s="31"/>
      <c r="AR28" s="31"/>
    </row>
    <row r="29" spans="2:44" ht="15" customHeight="1" x14ac:dyDescent="0.35">
      <c r="B29" s="42" t="s">
        <v>4</v>
      </c>
      <c r="C29" s="105">
        <f>SUM(C20:C28)</f>
        <v>0</v>
      </c>
      <c r="D29" s="105">
        <f>SUM(D20:D28)</f>
        <v>0</v>
      </c>
      <c r="E29" s="105">
        <f>SUM(E20:E28)</f>
        <v>0</v>
      </c>
      <c r="F29" s="105">
        <f>SUM(F20:F28)</f>
        <v>0</v>
      </c>
      <c r="G29" s="138">
        <f t="shared" si="6"/>
        <v>0</v>
      </c>
      <c r="H29" s="138">
        <f t="shared" si="7"/>
        <v>0</v>
      </c>
      <c r="J29" s="127"/>
      <c r="K29" s="128"/>
      <c r="L29" s="128"/>
      <c r="M29" s="129"/>
      <c r="N29" s="132" t="str">
        <f t="shared" si="0"/>
        <v/>
      </c>
      <c r="O29" s="101"/>
      <c r="P29" s="123"/>
      <c r="Q29" s="100"/>
      <c r="S29" s="31"/>
      <c r="T29" s="31"/>
      <c r="AN29" s="31"/>
      <c r="AO29" s="31"/>
      <c r="AP29" s="31"/>
      <c r="AQ29" s="31"/>
      <c r="AR29" s="31"/>
    </row>
    <row r="30" spans="2:44" ht="15" customHeight="1" x14ac:dyDescent="0.35">
      <c r="B30" s="248" t="s">
        <v>63</v>
      </c>
      <c r="C30" s="249">
        <f>'BUYING PLAN'!L2</f>
        <v>0</v>
      </c>
      <c r="D30" s="250"/>
      <c r="E30" s="249">
        <f>'BUYING PLAN'!M2</f>
        <v>0</v>
      </c>
      <c r="F30" s="109"/>
      <c r="J30" s="127"/>
      <c r="K30" s="128"/>
      <c r="L30" s="128"/>
      <c r="M30" s="129"/>
      <c r="N30" s="132" t="str">
        <f t="shared" si="0"/>
        <v/>
      </c>
      <c r="O30" s="101"/>
      <c r="P30" s="123"/>
      <c r="Q30" s="100"/>
      <c r="AN30" s="31"/>
      <c r="AO30" s="31"/>
      <c r="AP30" s="31"/>
      <c r="AQ30" s="31"/>
      <c r="AR30" s="31"/>
    </row>
    <row r="31" spans="2:44" ht="15" customHeight="1" x14ac:dyDescent="0.35">
      <c r="J31" s="127"/>
      <c r="K31" s="128"/>
      <c r="L31" s="128"/>
      <c r="M31" s="129"/>
      <c r="N31" s="132" t="str">
        <f t="shared" si="0"/>
        <v/>
      </c>
      <c r="O31" s="101"/>
      <c r="P31" s="123"/>
      <c r="Q31" s="100"/>
      <c r="AN31" s="31"/>
      <c r="AO31" s="31"/>
      <c r="AP31" s="31"/>
      <c r="AQ31" s="31"/>
      <c r="AR31" s="31"/>
    </row>
    <row r="32" spans="2:44" ht="15" customHeight="1" x14ac:dyDescent="0.35">
      <c r="C32" s="409" t="s">
        <v>69</v>
      </c>
      <c r="D32" s="411" t="s">
        <v>182</v>
      </c>
      <c r="E32" s="411" t="s">
        <v>181</v>
      </c>
      <c r="J32" s="127"/>
      <c r="K32" s="128"/>
      <c r="L32" s="128"/>
      <c r="M32" s="129"/>
      <c r="N32" s="132" t="str">
        <f t="shared" si="0"/>
        <v/>
      </c>
      <c r="O32" s="101"/>
      <c r="P32" s="123"/>
      <c r="Q32" s="100"/>
      <c r="AN32" s="31"/>
      <c r="AO32" s="31"/>
      <c r="AP32" s="31"/>
      <c r="AQ32" s="31"/>
      <c r="AR32" s="31"/>
    </row>
    <row r="33" spans="1:44" ht="15" customHeight="1" x14ac:dyDescent="0.45">
      <c r="B33" s="299" t="s">
        <v>180</v>
      </c>
      <c r="C33" s="410"/>
      <c r="D33" s="412"/>
      <c r="E33" s="412"/>
      <c r="J33" s="127"/>
      <c r="K33" s="128"/>
      <c r="L33" s="128"/>
      <c r="M33" s="129"/>
      <c r="N33" s="132" t="str">
        <f t="shared" si="0"/>
        <v/>
      </c>
      <c r="O33" s="101"/>
      <c r="P33" s="123"/>
      <c r="Q33" s="100"/>
      <c r="AN33" s="31"/>
      <c r="AO33" s="31"/>
      <c r="AP33" s="31"/>
      <c r="AQ33" s="31"/>
      <c r="AR33" s="31"/>
    </row>
    <row r="34" spans="1:44" ht="15" customHeight="1" x14ac:dyDescent="0.35">
      <c r="B34" s="39" t="s">
        <v>11</v>
      </c>
      <c r="C34" s="253">
        <f>HLOOKUP($B$2,'BUYING PLAN'!$D$23:$O$32,ROW()-32,0)</f>
        <v>0</v>
      </c>
      <c r="D34" s="253">
        <f t="shared" ref="D34:D42" si="8">D20+SUMIF(P:P,B34,Q:Q)</f>
        <v>0</v>
      </c>
      <c r="E34" s="298">
        <f>C34-D34</f>
        <v>0</v>
      </c>
      <c r="J34" s="127"/>
      <c r="K34" s="128"/>
      <c r="L34" s="128"/>
      <c r="M34" s="129"/>
      <c r="N34" s="132" t="str">
        <f t="shared" si="0"/>
        <v/>
      </c>
      <c r="O34" s="101"/>
      <c r="P34" s="123"/>
      <c r="Q34" s="100"/>
      <c r="AN34" s="31"/>
      <c r="AO34" s="31"/>
      <c r="AP34" s="31"/>
      <c r="AQ34" s="31"/>
      <c r="AR34" s="31"/>
    </row>
    <row r="35" spans="1:44" ht="15" customHeight="1" x14ac:dyDescent="0.35">
      <c r="B35" s="39" t="s">
        <v>12</v>
      </c>
      <c r="C35" s="253">
        <f>HLOOKUP($B$2,'BUYING PLAN'!$D$23:$O$32,ROW()-32,0)</f>
        <v>0</v>
      </c>
      <c r="D35" s="253">
        <f t="shared" si="8"/>
        <v>0</v>
      </c>
      <c r="E35" s="298">
        <f t="shared" ref="E35:E42" si="9">C35-D35</f>
        <v>0</v>
      </c>
      <c r="J35" s="127"/>
      <c r="K35" s="128"/>
      <c r="L35" s="128"/>
      <c r="M35" s="129"/>
      <c r="N35" s="132" t="str">
        <f t="shared" si="0"/>
        <v/>
      </c>
      <c r="O35" s="101"/>
      <c r="P35" s="123"/>
      <c r="Q35" s="100"/>
      <c r="AN35" s="31"/>
      <c r="AO35" s="31"/>
      <c r="AP35" s="31"/>
      <c r="AQ35" s="31"/>
      <c r="AR35" s="31"/>
    </row>
    <row r="36" spans="1:44" ht="15" customHeight="1" x14ac:dyDescent="0.35">
      <c r="B36" s="39" t="s">
        <v>13</v>
      </c>
      <c r="C36" s="253">
        <f>HLOOKUP($B$2,'BUYING PLAN'!$D$23:$O$32,ROW()-32,0)</f>
        <v>0</v>
      </c>
      <c r="D36" s="253">
        <f t="shared" si="8"/>
        <v>0</v>
      </c>
      <c r="E36" s="298">
        <f t="shared" si="9"/>
        <v>0</v>
      </c>
      <c r="J36" s="127"/>
      <c r="K36" s="128"/>
      <c r="L36" s="128"/>
      <c r="M36" s="129"/>
      <c r="N36" s="132"/>
      <c r="O36" s="101"/>
      <c r="P36" s="123"/>
      <c r="Q36" s="100"/>
      <c r="AN36" s="31"/>
      <c r="AO36" s="31"/>
      <c r="AP36" s="31"/>
      <c r="AQ36" s="31"/>
      <c r="AR36" s="31"/>
    </row>
    <row r="37" spans="1:44" ht="15" customHeight="1" x14ac:dyDescent="0.35">
      <c r="B37" s="39" t="s">
        <v>14</v>
      </c>
      <c r="C37" s="253">
        <f>HLOOKUP($B$2,'BUYING PLAN'!$D$23:$O$32,ROW()-32,0)</f>
        <v>0</v>
      </c>
      <c r="D37" s="253">
        <f t="shared" si="8"/>
        <v>0</v>
      </c>
      <c r="E37" s="298">
        <f t="shared" si="9"/>
        <v>0</v>
      </c>
      <c r="J37" s="127"/>
      <c r="K37" s="128"/>
      <c r="L37" s="128"/>
      <c r="M37" s="129"/>
      <c r="N37" s="132" t="str">
        <f t="shared" ref="N37:N100" si="10">IF(ISBLANK(O37)=TRUE,"","10-9005")</f>
        <v/>
      </c>
      <c r="O37" s="101"/>
      <c r="P37" s="123"/>
      <c r="Q37" s="100"/>
      <c r="AN37" s="31"/>
      <c r="AO37" s="31"/>
      <c r="AP37" s="31"/>
      <c r="AQ37" s="31"/>
      <c r="AR37" s="31"/>
    </row>
    <row r="38" spans="1:44" ht="15" customHeight="1" x14ac:dyDescent="0.35">
      <c r="B38" s="39" t="s">
        <v>15</v>
      </c>
      <c r="C38" s="253">
        <f>HLOOKUP($B$2,'BUYING PLAN'!$D$23:$O$32,ROW()-32,0)</f>
        <v>0</v>
      </c>
      <c r="D38" s="253">
        <f t="shared" si="8"/>
        <v>0</v>
      </c>
      <c r="E38" s="298">
        <f t="shared" si="9"/>
        <v>0</v>
      </c>
      <c r="J38" s="127"/>
      <c r="K38" s="128"/>
      <c r="L38" s="128"/>
      <c r="M38" s="129"/>
      <c r="N38" s="132" t="str">
        <f t="shared" si="10"/>
        <v/>
      </c>
      <c r="O38" s="101"/>
      <c r="P38" s="123"/>
      <c r="Q38" s="100"/>
      <c r="AN38" s="31"/>
      <c r="AO38" s="31"/>
      <c r="AP38" s="31"/>
      <c r="AQ38" s="31"/>
      <c r="AR38" s="31"/>
    </row>
    <row r="39" spans="1:44" ht="15" customHeight="1" x14ac:dyDescent="0.35">
      <c r="B39" s="39" t="s">
        <v>16</v>
      </c>
      <c r="C39" s="253">
        <f>HLOOKUP($B$2,'BUYING PLAN'!$D$23:$O$32,ROW()-32,0)</f>
        <v>0</v>
      </c>
      <c r="D39" s="253">
        <f t="shared" si="8"/>
        <v>0</v>
      </c>
      <c r="E39" s="298">
        <f t="shared" si="9"/>
        <v>0</v>
      </c>
      <c r="J39" s="127"/>
      <c r="K39" s="128"/>
      <c r="L39" s="128"/>
      <c r="M39" s="129"/>
      <c r="N39" s="132" t="str">
        <f t="shared" si="10"/>
        <v/>
      </c>
      <c r="O39" s="101"/>
      <c r="P39" s="123"/>
      <c r="Q39" s="100"/>
      <c r="AN39" s="31"/>
      <c r="AO39" s="31"/>
      <c r="AP39" s="31"/>
      <c r="AQ39" s="31"/>
      <c r="AR39" s="31"/>
    </row>
    <row r="40" spans="1:44" ht="15" customHeight="1" x14ac:dyDescent="0.35">
      <c r="B40" s="39" t="s">
        <v>17</v>
      </c>
      <c r="C40" s="253">
        <f>HLOOKUP($B$2,'BUYING PLAN'!$D$23:$O$32,ROW()-32,0)</f>
        <v>0</v>
      </c>
      <c r="D40" s="253">
        <f t="shared" si="8"/>
        <v>0</v>
      </c>
      <c r="E40" s="298">
        <f t="shared" si="9"/>
        <v>0</v>
      </c>
      <c r="J40" s="127"/>
      <c r="K40" s="128"/>
      <c r="L40" s="128"/>
      <c r="M40" s="129"/>
      <c r="N40" s="132" t="str">
        <f t="shared" si="10"/>
        <v/>
      </c>
      <c r="O40" s="101"/>
      <c r="P40" s="123"/>
      <c r="Q40" s="100"/>
      <c r="AN40" s="31"/>
      <c r="AO40" s="31"/>
      <c r="AP40" s="31"/>
      <c r="AQ40" s="31"/>
      <c r="AR40" s="31"/>
    </row>
    <row r="41" spans="1:44" ht="15" customHeight="1" x14ac:dyDescent="0.35">
      <c r="A41" s="32"/>
      <c r="B41" s="39" t="s">
        <v>18</v>
      </c>
      <c r="C41" s="253">
        <f>HLOOKUP($B$2,'BUYING PLAN'!$D$23:$O$32,ROW()-32,0)</f>
        <v>0</v>
      </c>
      <c r="D41" s="253">
        <f t="shared" si="8"/>
        <v>0</v>
      </c>
      <c r="E41" s="298">
        <f t="shared" si="9"/>
        <v>0</v>
      </c>
      <c r="F41" s="110"/>
      <c r="G41" s="110"/>
      <c r="H41" s="110"/>
      <c r="I41" s="32"/>
      <c r="J41" s="127"/>
      <c r="K41" s="128"/>
      <c r="L41" s="128"/>
      <c r="M41" s="129"/>
      <c r="N41" s="132" t="str">
        <f t="shared" si="10"/>
        <v/>
      </c>
      <c r="O41" s="101"/>
      <c r="P41" s="123"/>
      <c r="Q41" s="100"/>
      <c r="AN41" s="31"/>
      <c r="AO41" s="31"/>
      <c r="AP41" s="31"/>
      <c r="AQ41" s="31"/>
      <c r="AR41" s="31"/>
    </row>
    <row r="42" spans="1:44" ht="15" customHeight="1" x14ac:dyDescent="0.35">
      <c r="A42" s="32"/>
      <c r="B42" s="39" t="s">
        <v>19</v>
      </c>
      <c r="C42" s="253">
        <f>HLOOKUP($B$2,'BUYING PLAN'!$D$23:$O$32,ROW()-32,0)</f>
        <v>0</v>
      </c>
      <c r="D42" s="253">
        <f t="shared" si="8"/>
        <v>0</v>
      </c>
      <c r="E42" s="298">
        <f t="shared" si="9"/>
        <v>0</v>
      </c>
      <c r="F42" s="33"/>
      <c r="G42" s="33"/>
      <c r="H42" s="33"/>
      <c r="I42" s="32"/>
      <c r="J42" s="127"/>
      <c r="K42" s="128"/>
      <c r="L42" s="128"/>
      <c r="M42" s="129"/>
      <c r="N42" s="132" t="str">
        <f t="shared" si="10"/>
        <v/>
      </c>
      <c r="O42" s="101"/>
      <c r="P42" s="123"/>
      <c r="Q42" s="100"/>
      <c r="AN42" s="31"/>
      <c r="AO42" s="31"/>
      <c r="AP42" s="31"/>
      <c r="AQ42" s="31"/>
      <c r="AR42" s="31"/>
    </row>
    <row r="43" spans="1:44" ht="15" customHeight="1" x14ac:dyDescent="0.35">
      <c r="A43" s="32"/>
      <c r="B43" s="42" t="s">
        <v>4</v>
      </c>
      <c r="C43" s="105">
        <f>SUM(C34:C42)</f>
        <v>0</v>
      </c>
      <c r="D43" s="105">
        <f>SUM(D34:D42)</f>
        <v>0</v>
      </c>
      <c r="E43" s="105">
        <f>SUM(E34:E42)</f>
        <v>0</v>
      </c>
      <c r="F43" s="32"/>
      <c r="G43" s="32"/>
      <c r="H43" s="32"/>
      <c r="I43" s="32"/>
      <c r="J43" s="127"/>
      <c r="K43" s="128"/>
      <c r="L43" s="128"/>
      <c r="M43" s="129"/>
      <c r="N43" s="132" t="str">
        <f t="shared" si="10"/>
        <v/>
      </c>
      <c r="O43" s="101"/>
      <c r="P43" s="123"/>
      <c r="Q43" s="100"/>
      <c r="AN43" s="31"/>
      <c r="AO43" s="31"/>
      <c r="AP43" s="31"/>
      <c r="AQ43" s="31"/>
      <c r="AR43" s="31"/>
    </row>
    <row r="44" spans="1:44" ht="15" customHeight="1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127"/>
      <c r="K44" s="128"/>
      <c r="L44" s="128"/>
      <c r="M44" s="129"/>
      <c r="N44" s="132" t="str">
        <f t="shared" si="10"/>
        <v/>
      </c>
      <c r="O44" s="101"/>
      <c r="P44" s="123"/>
      <c r="Q44" s="100"/>
      <c r="AN44" s="31"/>
      <c r="AO44" s="31"/>
      <c r="AP44" s="31"/>
      <c r="AQ44" s="31"/>
      <c r="AR44" s="31"/>
    </row>
    <row r="45" spans="1:44" ht="15" customHeight="1" x14ac:dyDescent="0.45">
      <c r="A45" s="32"/>
      <c r="B45" s="300" t="str">
        <f>B$1&amp;" KPI"</f>
        <v>OCTOBER KPI</v>
      </c>
      <c r="C45" s="38" t="s">
        <v>23</v>
      </c>
      <c r="D45" s="38" t="s">
        <v>24</v>
      </c>
      <c r="E45" s="43" t="s">
        <v>1</v>
      </c>
      <c r="F45" s="32"/>
      <c r="G45" s="32"/>
      <c r="H45" s="32"/>
      <c r="I45" s="32"/>
      <c r="J45" s="127"/>
      <c r="K45" s="128"/>
      <c r="L45" s="128"/>
      <c r="M45" s="129"/>
      <c r="N45" s="132" t="str">
        <f t="shared" si="10"/>
        <v/>
      </c>
      <c r="O45" s="101"/>
      <c r="P45" s="123"/>
      <c r="Q45" s="100"/>
      <c r="AN45" s="31"/>
      <c r="AO45" s="31"/>
      <c r="AP45" s="31"/>
      <c r="AQ45" s="31"/>
      <c r="AR45" s="31"/>
    </row>
    <row r="46" spans="1:44" ht="15" customHeight="1" x14ac:dyDescent="0.35">
      <c r="A46" s="32"/>
      <c r="B46" s="45" t="str">
        <f>BUDGET!B7:C7</f>
        <v>Golf Rounds</v>
      </c>
      <c r="C46" s="46"/>
      <c r="D46" s="55">
        <f>BUDGET!M7</f>
        <v>0</v>
      </c>
      <c r="E46" s="182">
        <f t="shared" ref="E46:E53" si="11">C46-D46</f>
        <v>0</v>
      </c>
      <c r="F46" s="32"/>
      <c r="G46" s="32"/>
      <c r="H46" s="32"/>
      <c r="I46" s="32"/>
      <c r="J46" s="127"/>
      <c r="K46" s="128"/>
      <c r="L46" s="128"/>
      <c r="M46" s="129"/>
      <c r="N46" s="132" t="str">
        <f t="shared" si="10"/>
        <v/>
      </c>
      <c r="O46" s="101"/>
      <c r="P46" s="123"/>
      <c r="Q46" s="100"/>
      <c r="AN46" s="31"/>
      <c r="AO46" s="31"/>
      <c r="AP46" s="31"/>
      <c r="AQ46" s="31"/>
      <c r="AR46" s="31"/>
    </row>
    <row r="47" spans="1:44" ht="15" customHeight="1" x14ac:dyDescent="0.35">
      <c r="A47" s="32"/>
      <c r="B47" s="45" t="str">
        <f>BUDGET!B8:C8</f>
        <v>Merchandise Yield</v>
      </c>
      <c r="C47" s="47">
        <f>IF(C46=0,0,C17/C46)</f>
        <v>0</v>
      </c>
      <c r="D47" s="56">
        <f>BUDGET!M8</f>
        <v>0</v>
      </c>
      <c r="E47" s="184">
        <f t="shared" si="11"/>
        <v>0</v>
      </c>
      <c r="F47" s="32"/>
      <c r="G47" s="32"/>
      <c r="H47" s="32"/>
      <c r="I47" s="32"/>
      <c r="J47" s="127"/>
      <c r="K47" s="128"/>
      <c r="L47" s="128"/>
      <c r="M47" s="129"/>
      <c r="N47" s="132" t="str">
        <f t="shared" si="10"/>
        <v/>
      </c>
      <c r="O47" s="101"/>
      <c r="P47" s="123"/>
      <c r="Q47" s="100"/>
      <c r="AN47" s="31"/>
      <c r="AO47" s="31"/>
      <c r="AP47" s="31"/>
      <c r="AQ47" s="31"/>
      <c r="AR47" s="31"/>
    </row>
    <row r="48" spans="1:44" s="32" customFormat="1" ht="15" customHeight="1" x14ac:dyDescent="0.35">
      <c r="B48" s="45" t="s">
        <v>41</v>
      </c>
      <c r="C48" s="49">
        <f>C17</f>
        <v>0</v>
      </c>
      <c r="D48" s="58">
        <f>D17</f>
        <v>0</v>
      </c>
      <c r="E48" s="182">
        <f t="shared" si="11"/>
        <v>0</v>
      </c>
      <c r="J48" s="127"/>
      <c r="K48" s="128"/>
      <c r="L48" s="128"/>
      <c r="M48" s="129"/>
      <c r="N48" s="132" t="str">
        <f t="shared" si="10"/>
        <v/>
      </c>
      <c r="O48" s="101"/>
      <c r="P48" s="123"/>
      <c r="Q48" s="100"/>
    </row>
    <row r="49" spans="1:44" s="32" customFormat="1" ht="15" customHeight="1" x14ac:dyDescent="0.35">
      <c r="B49" s="45" t="s">
        <v>117</v>
      </c>
      <c r="C49" s="49">
        <f>F29</f>
        <v>0</v>
      </c>
      <c r="D49" s="58">
        <f>D50*D48</f>
        <v>0</v>
      </c>
      <c r="E49" s="182">
        <f>C49-D49</f>
        <v>0</v>
      </c>
      <c r="J49" s="127"/>
      <c r="K49" s="128"/>
      <c r="L49" s="128"/>
      <c r="M49" s="129"/>
      <c r="N49" s="132" t="str">
        <f t="shared" si="10"/>
        <v/>
      </c>
      <c r="O49" s="101"/>
      <c r="P49" s="123"/>
      <c r="Q49" s="100"/>
    </row>
    <row r="50" spans="1:44" s="32" customFormat="1" ht="15" customHeight="1" x14ac:dyDescent="0.35">
      <c r="B50" s="45" t="str">
        <f>BUDGET!B10:C10</f>
        <v>Cost of Sales %</v>
      </c>
      <c r="C50" s="48">
        <f>G29</f>
        <v>0</v>
      </c>
      <c r="D50" s="57">
        <f>BUDGET!M10</f>
        <v>0</v>
      </c>
      <c r="E50" s="51">
        <f t="shared" si="11"/>
        <v>0</v>
      </c>
      <c r="J50" s="127"/>
      <c r="K50" s="128"/>
      <c r="L50" s="128"/>
      <c r="M50" s="129"/>
      <c r="N50" s="132" t="str">
        <f t="shared" si="10"/>
        <v/>
      </c>
      <c r="O50" s="101"/>
      <c r="P50" s="123"/>
      <c r="Q50" s="100"/>
    </row>
    <row r="51" spans="1:44" s="32" customFormat="1" ht="15" customHeight="1" x14ac:dyDescent="0.35">
      <c r="B51" s="45" t="str">
        <f>BUDGET!B12:C12</f>
        <v>GROSS MARGIN</v>
      </c>
      <c r="C51" s="49">
        <f>C47*C46*(1-C50)</f>
        <v>0</v>
      </c>
      <c r="D51" s="58">
        <f>BUDGET!M12</f>
        <v>0</v>
      </c>
      <c r="E51" s="182">
        <f t="shared" si="11"/>
        <v>0</v>
      </c>
      <c r="J51" s="127"/>
      <c r="K51" s="128"/>
      <c r="L51" s="128"/>
      <c r="M51" s="129"/>
      <c r="N51" s="132" t="str">
        <f t="shared" si="10"/>
        <v/>
      </c>
      <c r="O51" s="101"/>
      <c r="P51" s="123"/>
      <c r="Q51" s="100"/>
    </row>
    <row r="52" spans="1:44" s="32" customFormat="1" ht="15" customHeight="1" x14ac:dyDescent="0.35">
      <c r="B52" s="45" t="str">
        <f>BUDGET!B13:C13</f>
        <v>Inventory Turns</v>
      </c>
      <c r="C52" s="50">
        <f>IF(F29=0,0,F29/AVERAGE(C29,E29))</f>
        <v>0</v>
      </c>
      <c r="D52" s="59">
        <f>BUDGET!M13</f>
        <v>0</v>
      </c>
      <c r="E52" s="184">
        <f t="shared" si="11"/>
        <v>0</v>
      </c>
      <c r="J52" s="127"/>
      <c r="K52" s="128"/>
      <c r="L52" s="128"/>
      <c r="M52" s="129"/>
      <c r="N52" s="132" t="str">
        <f t="shared" si="10"/>
        <v/>
      </c>
      <c r="O52" s="101"/>
      <c r="P52" s="123"/>
      <c r="Q52" s="100"/>
    </row>
    <row r="53" spans="1:44" s="32" customFormat="1" ht="15" customHeight="1" x14ac:dyDescent="0.35">
      <c r="B53" s="45" t="str">
        <f>BUDGET!B14:C14</f>
        <v>GMROI</v>
      </c>
      <c r="C53" s="48">
        <f>IF(C50=0,0,C52*(1-C50)/C50)</f>
        <v>0</v>
      </c>
      <c r="D53" s="57" t="e">
        <f>BUDGET!M14</f>
        <v>#DIV/0!</v>
      </c>
      <c r="E53" s="51" t="e">
        <f t="shared" si="11"/>
        <v>#DIV/0!</v>
      </c>
      <c r="J53" s="127"/>
      <c r="K53" s="128"/>
      <c r="L53" s="128"/>
      <c r="M53" s="129"/>
      <c r="N53" s="132" t="str">
        <f t="shared" si="10"/>
        <v/>
      </c>
      <c r="O53" s="101"/>
      <c r="P53" s="123"/>
      <c r="Q53" s="100"/>
    </row>
    <row r="54" spans="1:44" s="32" customFormat="1" ht="15" customHeight="1" x14ac:dyDescent="0.35">
      <c r="F54" s="33"/>
      <c r="G54" s="33"/>
      <c r="H54" s="33"/>
      <c r="J54" s="127"/>
      <c r="K54" s="128"/>
      <c r="L54" s="128"/>
      <c r="M54" s="129"/>
      <c r="N54" s="132" t="str">
        <f t="shared" si="10"/>
        <v/>
      </c>
      <c r="O54" s="101"/>
      <c r="P54" s="123"/>
      <c r="Q54" s="100"/>
    </row>
    <row r="55" spans="1:44" s="32" customFormat="1" ht="15" customHeight="1" x14ac:dyDescent="0.35">
      <c r="F55" s="33"/>
      <c r="G55" s="33"/>
      <c r="H55" s="33"/>
      <c r="J55" s="127"/>
      <c r="K55" s="128"/>
      <c r="L55" s="128"/>
      <c r="M55" s="129"/>
      <c r="N55" s="132" t="str">
        <f t="shared" si="10"/>
        <v/>
      </c>
      <c r="O55" s="101"/>
      <c r="P55" s="123"/>
      <c r="Q55" s="100"/>
    </row>
    <row r="56" spans="1:44" s="32" customFormat="1" ht="15" customHeight="1" x14ac:dyDescent="0.35">
      <c r="F56" s="33"/>
      <c r="G56" s="33"/>
      <c r="H56" s="33"/>
      <c r="J56" s="127"/>
      <c r="K56" s="128"/>
      <c r="L56" s="128"/>
      <c r="M56" s="129"/>
      <c r="N56" s="132" t="str">
        <f t="shared" si="10"/>
        <v/>
      </c>
      <c r="O56" s="101"/>
      <c r="P56" s="123"/>
      <c r="Q56" s="100"/>
    </row>
    <row r="57" spans="1:44" s="32" customFormat="1" ht="15" customHeight="1" x14ac:dyDescent="0.35">
      <c r="F57" s="33"/>
      <c r="G57" s="33"/>
      <c r="H57" s="33"/>
      <c r="J57" s="127"/>
      <c r="K57" s="128"/>
      <c r="L57" s="128"/>
      <c r="M57" s="129"/>
      <c r="N57" s="132" t="str">
        <f t="shared" si="10"/>
        <v/>
      </c>
      <c r="O57" s="101"/>
      <c r="P57" s="123"/>
      <c r="Q57" s="100"/>
    </row>
    <row r="58" spans="1:44" s="32" customFormat="1" ht="15" customHeight="1" x14ac:dyDescent="0.35">
      <c r="F58" s="33"/>
      <c r="G58" s="33"/>
      <c r="H58" s="33"/>
      <c r="J58" s="127"/>
      <c r="K58" s="128"/>
      <c r="L58" s="128"/>
      <c r="M58" s="129"/>
      <c r="N58" s="132" t="str">
        <f t="shared" si="10"/>
        <v/>
      </c>
      <c r="O58" s="101"/>
      <c r="P58" s="123"/>
      <c r="Q58" s="100"/>
    </row>
    <row r="59" spans="1:44" s="32" customFormat="1" ht="15" customHeight="1" x14ac:dyDescent="0.35">
      <c r="F59" s="33"/>
      <c r="G59" s="33"/>
      <c r="H59" s="33"/>
      <c r="J59" s="127"/>
      <c r="K59" s="128"/>
      <c r="L59" s="128"/>
      <c r="M59" s="129"/>
      <c r="N59" s="132" t="str">
        <f t="shared" si="10"/>
        <v/>
      </c>
      <c r="O59" s="101"/>
      <c r="P59" s="123"/>
      <c r="Q59" s="100"/>
    </row>
    <row r="60" spans="1:44" s="32" customFormat="1" ht="15" customHeight="1" x14ac:dyDescent="0.35">
      <c r="C60" s="33"/>
      <c r="D60" s="33"/>
      <c r="E60" s="33"/>
      <c r="F60" s="33"/>
      <c r="G60" s="33"/>
      <c r="H60" s="33"/>
      <c r="J60" s="127"/>
      <c r="K60" s="128"/>
      <c r="L60" s="128"/>
      <c r="M60" s="129"/>
      <c r="N60" s="132" t="str">
        <f t="shared" si="10"/>
        <v/>
      </c>
      <c r="O60" s="101"/>
      <c r="P60" s="123"/>
      <c r="Q60" s="100"/>
    </row>
    <row r="61" spans="1:44" s="32" customFormat="1" ht="15" customHeight="1" x14ac:dyDescent="0.35">
      <c r="C61" s="33"/>
      <c r="D61" s="33"/>
      <c r="E61" s="33"/>
      <c r="F61" s="33"/>
      <c r="G61" s="33"/>
      <c r="H61" s="33"/>
      <c r="J61" s="127"/>
      <c r="K61" s="128"/>
      <c r="L61" s="128"/>
      <c r="M61" s="129"/>
      <c r="N61" s="132" t="str">
        <f t="shared" si="10"/>
        <v/>
      </c>
      <c r="O61" s="101"/>
      <c r="P61" s="123"/>
      <c r="Q61" s="100"/>
    </row>
    <row r="62" spans="1:44" s="32" customFormat="1" ht="15" customHeight="1" x14ac:dyDescent="0.35">
      <c r="C62" s="33"/>
      <c r="D62" s="33"/>
      <c r="E62" s="33"/>
      <c r="F62" s="33"/>
      <c r="G62" s="33"/>
      <c r="H62" s="33"/>
      <c r="J62" s="127"/>
      <c r="K62" s="128"/>
      <c r="L62" s="128"/>
      <c r="M62" s="129"/>
      <c r="N62" s="132" t="str">
        <f t="shared" si="10"/>
        <v/>
      </c>
      <c r="O62" s="101"/>
      <c r="P62" s="123"/>
      <c r="Q62" s="100"/>
    </row>
    <row r="63" spans="1:44" ht="15" customHeight="1" x14ac:dyDescent="0.35">
      <c r="A63" s="32"/>
      <c r="B63" s="32"/>
      <c r="C63" s="33"/>
      <c r="D63" s="33"/>
      <c r="E63" s="33"/>
      <c r="F63" s="33"/>
      <c r="G63" s="33"/>
      <c r="H63" s="33"/>
      <c r="I63" s="32"/>
      <c r="J63" s="127"/>
      <c r="K63" s="128"/>
      <c r="L63" s="128"/>
      <c r="M63" s="129"/>
      <c r="N63" s="132" t="str">
        <f t="shared" si="10"/>
        <v/>
      </c>
      <c r="O63" s="101"/>
      <c r="P63" s="123"/>
      <c r="Q63" s="100"/>
      <c r="AN63" s="31"/>
      <c r="AO63" s="31"/>
      <c r="AP63" s="31"/>
      <c r="AQ63" s="31"/>
      <c r="AR63" s="31"/>
    </row>
    <row r="64" spans="1:44" s="32" customFormat="1" ht="15" customHeight="1" x14ac:dyDescent="0.35">
      <c r="C64" s="33"/>
      <c r="D64" s="33"/>
      <c r="E64" s="33"/>
      <c r="F64" s="33"/>
      <c r="G64" s="33"/>
      <c r="H64" s="33"/>
      <c r="J64" s="127"/>
      <c r="K64" s="128"/>
      <c r="L64" s="128"/>
      <c r="M64" s="129"/>
      <c r="N64" s="132" t="str">
        <f t="shared" si="10"/>
        <v/>
      </c>
      <c r="O64" s="101"/>
      <c r="P64" s="123"/>
      <c r="Q64" s="100"/>
    </row>
    <row r="65" spans="3:17" s="32" customFormat="1" ht="15" customHeight="1" x14ac:dyDescent="0.35">
      <c r="C65" s="33"/>
      <c r="D65" s="33"/>
      <c r="E65" s="33"/>
      <c r="F65" s="33"/>
      <c r="G65" s="33"/>
      <c r="H65" s="33"/>
      <c r="J65" s="127"/>
      <c r="K65" s="128"/>
      <c r="L65" s="128"/>
      <c r="M65" s="129"/>
      <c r="N65" s="132" t="str">
        <f t="shared" si="10"/>
        <v/>
      </c>
      <c r="O65" s="101"/>
      <c r="P65" s="123"/>
      <c r="Q65" s="100"/>
    </row>
    <row r="66" spans="3:17" s="32" customFormat="1" ht="15" customHeight="1" x14ac:dyDescent="0.35">
      <c r="C66" s="33"/>
      <c r="D66" s="33"/>
      <c r="E66" s="33"/>
      <c r="F66" s="33"/>
      <c r="G66" s="33"/>
      <c r="H66" s="33"/>
      <c r="J66" s="127"/>
      <c r="K66" s="128"/>
      <c r="L66" s="128"/>
      <c r="M66" s="129"/>
      <c r="N66" s="132" t="str">
        <f t="shared" si="10"/>
        <v/>
      </c>
      <c r="O66" s="101"/>
      <c r="P66" s="123"/>
      <c r="Q66" s="100"/>
    </row>
    <row r="67" spans="3:17" s="32" customFormat="1" ht="15" customHeight="1" x14ac:dyDescent="0.35">
      <c r="C67" s="33"/>
      <c r="D67" s="33"/>
      <c r="E67" s="33"/>
      <c r="F67" s="33"/>
      <c r="G67" s="33"/>
      <c r="H67" s="33"/>
      <c r="J67" s="127"/>
      <c r="K67" s="128"/>
      <c r="L67" s="128"/>
      <c r="M67" s="129"/>
      <c r="N67" s="132" t="str">
        <f t="shared" si="10"/>
        <v/>
      </c>
      <c r="O67" s="101"/>
      <c r="P67" s="123"/>
      <c r="Q67" s="100"/>
    </row>
    <row r="68" spans="3:17" s="32" customFormat="1" ht="15" customHeight="1" x14ac:dyDescent="0.35">
      <c r="C68" s="33"/>
      <c r="D68" s="33"/>
      <c r="E68" s="33"/>
      <c r="F68" s="33"/>
      <c r="G68" s="33"/>
      <c r="H68" s="33"/>
      <c r="J68" s="127"/>
      <c r="K68" s="128"/>
      <c r="L68" s="128"/>
      <c r="M68" s="129"/>
      <c r="N68" s="132" t="str">
        <f t="shared" si="10"/>
        <v/>
      </c>
      <c r="O68" s="101"/>
      <c r="P68" s="123"/>
      <c r="Q68" s="100"/>
    </row>
    <row r="69" spans="3:17" s="32" customFormat="1" ht="15" customHeight="1" x14ac:dyDescent="0.35">
      <c r="C69" s="33"/>
      <c r="D69" s="33"/>
      <c r="E69" s="33"/>
      <c r="F69" s="33"/>
      <c r="G69" s="33"/>
      <c r="H69" s="33"/>
      <c r="J69" s="127"/>
      <c r="K69" s="128"/>
      <c r="L69" s="128"/>
      <c r="M69" s="129"/>
      <c r="N69" s="132" t="str">
        <f t="shared" si="10"/>
        <v/>
      </c>
      <c r="O69" s="101"/>
      <c r="P69" s="123"/>
      <c r="Q69" s="100"/>
    </row>
    <row r="70" spans="3:17" s="32" customFormat="1" ht="15" customHeight="1" x14ac:dyDescent="0.35">
      <c r="C70" s="33"/>
      <c r="D70" s="33"/>
      <c r="E70" s="33"/>
      <c r="F70" s="33"/>
      <c r="G70" s="33"/>
      <c r="H70" s="33"/>
      <c r="J70" s="127"/>
      <c r="K70" s="128"/>
      <c r="L70" s="128"/>
      <c r="M70" s="129"/>
      <c r="N70" s="132" t="str">
        <f t="shared" si="10"/>
        <v/>
      </c>
      <c r="O70" s="101"/>
      <c r="P70" s="123"/>
      <c r="Q70" s="100"/>
    </row>
    <row r="71" spans="3:17" s="32" customFormat="1" ht="15" customHeight="1" x14ac:dyDescent="0.35">
      <c r="C71" s="33"/>
      <c r="D71" s="33"/>
      <c r="E71" s="33"/>
      <c r="F71" s="33"/>
      <c r="G71" s="33"/>
      <c r="H71" s="33"/>
      <c r="J71" s="127"/>
      <c r="K71" s="128"/>
      <c r="L71" s="128"/>
      <c r="M71" s="129"/>
      <c r="N71" s="132" t="str">
        <f t="shared" si="10"/>
        <v/>
      </c>
      <c r="O71" s="101"/>
      <c r="P71" s="123"/>
      <c r="Q71" s="100"/>
    </row>
    <row r="72" spans="3:17" s="32" customFormat="1" ht="15" customHeight="1" x14ac:dyDescent="0.35">
      <c r="C72" s="33"/>
      <c r="D72" s="33"/>
      <c r="E72" s="33"/>
      <c r="F72" s="33"/>
      <c r="G72" s="33"/>
      <c r="H72" s="33"/>
      <c r="J72" s="127"/>
      <c r="K72" s="128"/>
      <c r="L72" s="128"/>
      <c r="M72" s="129"/>
      <c r="N72" s="132" t="str">
        <f t="shared" si="10"/>
        <v/>
      </c>
      <c r="O72" s="101"/>
      <c r="P72" s="123"/>
      <c r="Q72" s="100"/>
    </row>
    <row r="73" spans="3:17" s="32" customFormat="1" ht="15" customHeight="1" x14ac:dyDescent="0.35">
      <c r="C73" s="33"/>
      <c r="D73" s="33"/>
      <c r="E73" s="33"/>
      <c r="F73" s="33"/>
      <c r="G73" s="33"/>
      <c r="H73" s="33"/>
      <c r="J73" s="127"/>
      <c r="K73" s="128"/>
      <c r="L73" s="128"/>
      <c r="M73" s="129"/>
      <c r="N73" s="132" t="str">
        <f t="shared" si="10"/>
        <v/>
      </c>
      <c r="O73" s="101"/>
      <c r="P73" s="123"/>
      <c r="Q73" s="100"/>
    </row>
    <row r="74" spans="3:17" s="32" customFormat="1" ht="15" customHeight="1" x14ac:dyDescent="0.35">
      <c r="C74" s="33"/>
      <c r="D74" s="33"/>
      <c r="E74" s="33"/>
      <c r="F74" s="33"/>
      <c r="G74" s="33"/>
      <c r="H74" s="33"/>
      <c r="J74" s="127"/>
      <c r="K74" s="128"/>
      <c r="L74" s="128"/>
      <c r="M74" s="129"/>
      <c r="N74" s="132" t="str">
        <f t="shared" si="10"/>
        <v/>
      </c>
      <c r="O74" s="101"/>
      <c r="P74" s="123"/>
      <c r="Q74" s="100"/>
    </row>
    <row r="75" spans="3:17" s="32" customFormat="1" ht="15" customHeight="1" x14ac:dyDescent="0.35">
      <c r="C75" s="33"/>
      <c r="D75" s="33"/>
      <c r="E75" s="33"/>
      <c r="F75" s="33"/>
      <c r="G75" s="33"/>
      <c r="H75" s="33"/>
      <c r="J75" s="127"/>
      <c r="K75" s="128"/>
      <c r="L75" s="128"/>
      <c r="M75" s="129"/>
      <c r="N75" s="132" t="str">
        <f t="shared" si="10"/>
        <v/>
      </c>
      <c r="O75" s="101"/>
      <c r="P75" s="123"/>
      <c r="Q75" s="100"/>
    </row>
    <row r="76" spans="3:17" s="32" customFormat="1" ht="15" customHeight="1" x14ac:dyDescent="0.35">
      <c r="C76" s="33"/>
      <c r="D76" s="33"/>
      <c r="E76" s="33"/>
      <c r="F76" s="33"/>
      <c r="G76" s="33"/>
      <c r="H76" s="33"/>
      <c r="J76" s="127"/>
      <c r="K76" s="128"/>
      <c r="L76" s="128"/>
      <c r="M76" s="129"/>
      <c r="N76" s="132" t="str">
        <f t="shared" si="10"/>
        <v/>
      </c>
      <c r="O76" s="101"/>
      <c r="P76" s="123"/>
      <c r="Q76" s="100"/>
    </row>
    <row r="77" spans="3:17" s="32" customFormat="1" ht="15" customHeight="1" x14ac:dyDescent="0.35">
      <c r="C77" s="33"/>
      <c r="D77" s="33"/>
      <c r="E77" s="33"/>
      <c r="F77" s="33"/>
      <c r="G77" s="33"/>
      <c r="H77" s="33"/>
      <c r="J77" s="127"/>
      <c r="K77" s="128"/>
      <c r="L77" s="128"/>
      <c r="M77" s="129"/>
      <c r="N77" s="132" t="str">
        <f t="shared" si="10"/>
        <v/>
      </c>
      <c r="O77" s="101"/>
      <c r="P77" s="123"/>
      <c r="Q77" s="100"/>
    </row>
    <row r="78" spans="3:17" s="32" customFormat="1" ht="15" customHeight="1" x14ac:dyDescent="0.35">
      <c r="C78" s="33"/>
      <c r="D78" s="33"/>
      <c r="E78" s="33"/>
      <c r="F78" s="33"/>
      <c r="G78" s="33"/>
      <c r="H78" s="33"/>
      <c r="J78" s="127"/>
      <c r="K78" s="128"/>
      <c r="L78" s="128"/>
      <c r="M78" s="129"/>
      <c r="N78" s="132" t="str">
        <f t="shared" si="10"/>
        <v/>
      </c>
      <c r="O78" s="101"/>
      <c r="P78" s="123"/>
      <c r="Q78" s="100"/>
    </row>
    <row r="79" spans="3:17" s="32" customFormat="1" ht="15" customHeight="1" x14ac:dyDescent="0.35">
      <c r="C79" s="33"/>
      <c r="D79" s="33"/>
      <c r="E79" s="33"/>
      <c r="F79" s="33"/>
      <c r="G79" s="33"/>
      <c r="H79" s="33"/>
      <c r="J79" s="127"/>
      <c r="K79" s="128"/>
      <c r="L79" s="128"/>
      <c r="M79" s="129"/>
      <c r="N79" s="132" t="str">
        <f t="shared" si="10"/>
        <v/>
      </c>
      <c r="O79" s="101"/>
      <c r="P79" s="123"/>
      <c r="Q79" s="100"/>
    </row>
    <row r="80" spans="3:17" s="32" customFormat="1" ht="15" customHeight="1" x14ac:dyDescent="0.35">
      <c r="C80" s="33"/>
      <c r="D80" s="33"/>
      <c r="E80" s="33"/>
      <c r="F80" s="33"/>
      <c r="G80" s="33"/>
      <c r="H80" s="33"/>
      <c r="J80" s="127"/>
      <c r="K80" s="128"/>
      <c r="L80" s="128"/>
      <c r="M80" s="129"/>
      <c r="N80" s="132" t="str">
        <f t="shared" si="10"/>
        <v/>
      </c>
      <c r="O80" s="101"/>
      <c r="P80" s="123"/>
      <c r="Q80" s="100"/>
    </row>
    <row r="81" spans="3:17" s="32" customFormat="1" ht="15" customHeight="1" x14ac:dyDescent="0.35">
      <c r="C81" s="33"/>
      <c r="D81" s="33"/>
      <c r="E81" s="33"/>
      <c r="F81" s="33"/>
      <c r="G81" s="33"/>
      <c r="H81" s="33"/>
      <c r="J81" s="127"/>
      <c r="K81" s="128"/>
      <c r="L81" s="128"/>
      <c r="M81" s="129"/>
      <c r="N81" s="132" t="str">
        <f t="shared" si="10"/>
        <v/>
      </c>
      <c r="O81" s="101"/>
      <c r="P81" s="123"/>
      <c r="Q81" s="100"/>
    </row>
    <row r="82" spans="3:17" s="32" customFormat="1" ht="15" customHeight="1" x14ac:dyDescent="0.35">
      <c r="C82" s="33"/>
      <c r="D82" s="33"/>
      <c r="E82" s="33"/>
      <c r="F82" s="33"/>
      <c r="G82" s="33"/>
      <c r="H82" s="33"/>
      <c r="J82" s="127"/>
      <c r="K82" s="128"/>
      <c r="L82" s="128"/>
      <c r="M82" s="129"/>
      <c r="N82" s="132" t="str">
        <f t="shared" si="10"/>
        <v/>
      </c>
      <c r="O82" s="101"/>
      <c r="P82" s="123"/>
      <c r="Q82" s="100"/>
    </row>
    <row r="83" spans="3:17" s="32" customFormat="1" ht="15" customHeight="1" x14ac:dyDescent="0.35">
      <c r="C83" s="33"/>
      <c r="D83" s="33"/>
      <c r="E83" s="33"/>
      <c r="F83" s="33"/>
      <c r="G83" s="33"/>
      <c r="H83" s="33"/>
      <c r="J83" s="127"/>
      <c r="K83" s="128"/>
      <c r="L83" s="128"/>
      <c r="M83" s="129"/>
      <c r="N83" s="132" t="str">
        <f t="shared" si="10"/>
        <v/>
      </c>
      <c r="O83" s="101"/>
      <c r="P83" s="123"/>
      <c r="Q83" s="100"/>
    </row>
    <row r="84" spans="3:17" s="32" customFormat="1" ht="15" customHeight="1" x14ac:dyDescent="0.35">
      <c r="C84" s="33"/>
      <c r="D84" s="33"/>
      <c r="E84" s="33"/>
      <c r="F84" s="33"/>
      <c r="G84" s="33"/>
      <c r="H84" s="33"/>
      <c r="J84" s="127"/>
      <c r="K84" s="128"/>
      <c r="L84" s="128"/>
      <c r="M84" s="129"/>
      <c r="N84" s="132" t="str">
        <f t="shared" si="10"/>
        <v/>
      </c>
      <c r="O84" s="101"/>
      <c r="P84" s="123"/>
      <c r="Q84" s="100"/>
    </row>
    <row r="85" spans="3:17" s="32" customFormat="1" ht="15" customHeight="1" x14ac:dyDescent="0.35">
      <c r="C85" s="33"/>
      <c r="D85" s="33"/>
      <c r="E85" s="33"/>
      <c r="F85" s="33"/>
      <c r="G85" s="33"/>
      <c r="H85" s="33"/>
      <c r="J85" s="127"/>
      <c r="K85" s="128"/>
      <c r="L85" s="128"/>
      <c r="M85" s="129"/>
      <c r="N85" s="132" t="str">
        <f t="shared" si="10"/>
        <v/>
      </c>
      <c r="O85" s="101"/>
      <c r="P85" s="123"/>
      <c r="Q85" s="100"/>
    </row>
    <row r="86" spans="3:17" s="32" customFormat="1" ht="15" customHeight="1" x14ac:dyDescent="0.35">
      <c r="C86" s="33"/>
      <c r="D86" s="33"/>
      <c r="E86" s="33"/>
      <c r="F86" s="33"/>
      <c r="G86" s="33"/>
      <c r="H86" s="33"/>
      <c r="J86" s="127"/>
      <c r="K86" s="128"/>
      <c r="L86" s="128"/>
      <c r="M86" s="129"/>
      <c r="N86" s="132" t="str">
        <f t="shared" si="10"/>
        <v/>
      </c>
      <c r="O86" s="101"/>
      <c r="P86" s="123"/>
      <c r="Q86" s="100"/>
    </row>
    <row r="87" spans="3:17" s="32" customFormat="1" ht="15" customHeight="1" x14ac:dyDescent="0.35">
      <c r="C87" s="33"/>
      <c r="D87" s="33"/>
      <c r="E87" s="33"/>
      <c r="F87" s="33"/>
      <c r="G87" s="33"/>
      <c r="H87" s="33"/>
      <c r="J87" s="127"/>
      <c r="K87" s="128"/>
      <c r="L87" s="128"/>
      <c r="M87" s="129"/>
      <c r="N87" s="132" t="str">
        <f t="shared" si="10"/>
        <v/>
      </c>
      <c r="O87" s="101"/>
      <c r="P87" s="123"/>
      <c r="Q87" s="100"/>
    </row>
    <row r="88" spans="3:17" s="32" customFormat="1" ht="15" customHeight="1" x14ac:dyDescent="0.35">
      <c r="C88" s="33"/>
      <c r="D88" s="33"/>
      <c r="E88" s="33"/>
      <c r="F88" s="33"/>
      <c r="G88" s="33"/>
      <c r="H88" s="33"/>
      <c r="J88" s="127"/>
      <c r="K88" s="128"/>
      <c r="L88" s="128"/>
      <c r="M88" s="129"/>
      <c r="N88" s="132" t="str">
        <f t="shared" si="10"/>
        <v/>
      </c>
      <c r="O88" s="101"/>
      <c r="P88" s="123"/>
      <c r="Q88" s="100"/>
    </row>
    <row r="89" spans="3:17" s="32" customFormat="1" ht="15" customHeight="1" x14ac:dyDescent="0.35">
      <c r="C89" s="33"/>
      <c r="D89" s="33"/>
      <c r="E89" s="33"/>
      <c r="F89" s="33"/>
      <c r="G89" s="33"/>
      <c r="H89" s="33"/>
      <c r="J89" s="127"/>
      <c r="K89" s="128"/>
      <c r="L89" s="128"/>
      <c r="M89" s="129"/>
      <c r="N89" s="132" t="str">
        <f t="shared" si="10"/>
        <v/>
      </c>
      <c r="O89" s="101"/>
      <c r="P89" s="123"/>
      <c r="Q89" s="100"/>
    </row>
    <row r="90" spans="3:17" s="32" customFormat="1" ht="15" customHeight="1" x14ac:dyDescent="0.35">
      <c r="C90" s="33"/>
      <c r="D90" s="33"/>
      <c r="E90" s="33"/>
      <c r="F90" s="33"/>
      <c r="G90" s="33"/>
      <c r="H90" s="33"/>
      <c r="J90" s="127"/>
      <c r="K90" s="128"/>
      <c r="L90" s="128"/>
      <c r="M90" s="129"/>
      <c r="N90" s="132" t="str">
        <f t="shared" si="10"/>
        <v/>
      </c>
      <c r="O90" s="101"/>
      <c r="P90" s="123"/>
      <c r="Q90" s="100"/>
    </row>
    <row r="91" spans="3:17" s="32" customFormat="1" ht="15" customHeight="1" x14ac:dyDescent="0.35">
      <c r="C91" s="33"/>
      <c r="D91" s="33"/>
      <c r="E91" s="33"/>
      <c r="F91" s="33"/>
      <c r="G91" s="33"/>
      <c r="H91" s="33"/>
      <c r="J91" s="127"/>
      <c r="K91" s="128"/>
      <c r="L91" s="128"/>
      <c r="M91" s="129"/>
      <c r="N91" s="132" t="str">
        <f t="shared" si="10"/>
        <v/>
      </c>
      <c r="O91" s="101"/>
      <c r="P91" s="123"/>
      <c r="Q91" s="100"/>
    </row>
    <row r="92" spans="3:17" s="32" customFormat="1" ht="15" customHeight="1" x14ac:dyDescent="0.35">
      <c r="C92" s="33"/>
      <c r="D92" s="33"/>
      <c r="E92" s="33"/>
      <c r="F92" s="33"/>
      <c r="G92" s="33"/>
      <c r="H92" s="33"/>
      <c r="J92" s="127"/>
      <c r="K92" s="128"/>
      <c r="L92" s="128"/>
      <c r="M92" s="129"/>
      <c r="N92" s="132" t="str">
        <f t="shared" si="10"/>
        <v/>
      </c>
      <c r="O92" s="101"/>
      <c r="P92" s="123"/>
      <c r="Q92" s="100"/>
    </row>
    <row r="93" spans="3:17" s="32" customFormat="1" ht="15" customHeight="1" x14ac:dyDescent="0.35">
      <c r="C93" s="33"/>
      <c r="D93" s="33"/>
      <c r="E93" s="33"/>
      <c r="F93" s="33"/>
      <c r="G93" s="33"/>
      <c r="H93" s="33"/>
      <c r="J93" s="127"/>
      <c r="K93" s="128"/>
      <c r="L93" s="128"/>
      <c r="M93" s="129"/>
      <c r="N93" s="132" t="str">
        <f t="shared" si="10"/>
        <v/>
      </c>
      <c r="O93" s="101"/>
      <c r="P93" s="123"/>
      <c r="Q93" s="100"/>
    </row>
    <row r="94" spans="3:17" s="32" customFormat="1" ht="15" customHeight="1" x14ac:dyDescent="0.35">
      <c r="C94" s="33"/>
      <c r="D94" s="33"/>
      <c r="E94" s="33"/>
      <c r="F94" s="33"/>
      <c r="G94" s="33"/>
      <c r="H94" s="33"/>
      <c r="J94" s="127"/>
      <c r="K94" s="128"/>
      <c r="L94" s="128"/>
      <c r="M94" s="129"/>
      <c r="N94" s="132" t="str">
        <f t="shared" si="10"/>
        <v/>
      </c>
      <c r="O94" s="101"/>
      <c r="P94" s="123"/>
      <c r="Q94" s="100"/>
    </row>
    <row r="95" spans="3:17" s="32" customFormat="1" ht="15" customHeight="1" x14ac:dyDescent="0.35">
      <c r="C95" s="33"/>
      <c r="D95" s="33"/>
      <c r="E95" s="33"/>
      <c r="F95" s="33"/>
      <c r="G95" s="33"/>
      <c r="H95" s="33"/>
      <c r="J95" s="127"/>
      <c r="K95" s="128"/>
      <c r="L95" s="128"/>
      <c r="M95" s="129"/>
      <c r="N95" s="132" t="str">
        <f t="shared" si="10"/>
        <v/>
      </c>
      <c r="O95" s="101"/>
      <c r="P95" s="123"/>
      <c r="Q95" s="100"/>
    </row>
    <row r="96" spans="3:17" s="32" customFormat="1" ht="15" customHeight="1" x14ac:dyDescent="0.35">
      <c r="C96" s="33"/>
      <c r="D96" s="33"/>
      <c r="E96" s="33"/>
      <c r="F96" s="33"/>
      <c r="G96" s="33"/>
      <c r="H96" s="33"/>
      <c r="J96" s="127"/>
      <c r="K96" s="128"/>
      <c r="L96" s="128"/>
      <c r="M96" s="129"/>
      <c r="N96" s="132" t="str">
        <f t="shared" si="10"/>
        <v/>
      </c>
      <c r="O96" s="101"/>
      <c r="P96" s="123"/>
      <c r="Q96" s="100"/>
    </row>
    <row r="97" spans="3:17" s="32" customFormat="1" ht="15" customHeight="1" x14ac:dyDescent="0.35">
      <c r="C97" s="33"/>
      <c r="D97" s="33"/>
      <c r="E97" s="33"/>
      <c r="F97" s="33"/>
      <c r="G97" s="33"/>
      <c r="H97" s="33"/>
      <c r="J97" s="127"/>
      <c r="K97" s="128"/>
      <c r="L97" s="128"/>
      <c r="M97" s="129"/>
      <c r="N97" s="132" t="str">
        <f t="shared" si="10"/>
        <v/>
      </c>
      <c r="O97" s="101"/>
      <c r="P97" s="123"/>
      <c r="Q97" s="100"/>
    </row>
    <row r="98" spans="3:17" s="32" customFormat="1" ht="15" customHeight="1" x14ac:dyDescent="0.35">
      <c r="C98" s="33"/>
      <c r="D98" s="33"/>
      <c r="E98" s="33"/>
      <c r="F98" s="33"/>
      <c r="G98" s="33"/>
      <c r="H98" s="33"/>
      <c r="J98" s="127"/>
      <c r="K98" s="128"/>
      <c r="L98" s="128"/>
      <c r="M98" s="129"/>
      <c r="N98" s="132" t="str">
        <f t="shared" si="10"/>
        <v/>
      </c>
      <c r="O98" s="101"/>
      <c r="P98" s="123"/>
      <c r="Q98" s="100"/>
    </row>
    <row r="99" spans="3:17" s="32" customFormat="1" ht="15" customHeight="1" x14ac:dyDescent="0.35">
      <c r="C99" s="33"/>
      <c r="D99" s="33"/>
      <c r="E99" s="33"/>
      <c r="F99" s="33"/>
      <c r="G99" s="33"/>
      <c r="H99" s="33"/>
      <c r="J99" s="127"/>
      <c r="K99" s="128"/>
      <c r="L99" s="128"/>
      <c r="M99" s="129"/>
      <c r="N99" s="132" t="str">
        <f t="shared" si="10"/>
        <v/>
      </c>
      <c r="O99" s="101"/>
      <c r="P99" s="123"/>
      <c r="Q99" s="100"/>
    </row>
    <row r="100" spans="3:17" s="32" customFormat="1" ht="15" customHeight="1" x14ac:dyDescent="0.35">
      <c r="C100" s="33"/>
      <c r="D100" s="33"/>
      <c r="E100" s="33"/>
      <c r="F100" s="33"/>
      <c r="G100" s="33"/>
      <c r="H100" s="33"/>
      <c r="J100" s="127"/>
      <c r="K100" s="128"/>
      <c r="L100" s="128"/>
      <c r="M100" s="129"/>
      <c r="N100" s="132" t="str">
        <f t="shared" si="10"/>
        <v/>
      </c>
      <c r="O100" s="101"/>
      <c r="P100" s="123"/>
      <c r="Q100" s="100"/>
    </row>
    <row r="101" spans="3:17" s="32" customFormat="1" ht="15" customHeight="1" x14ac:dyDescent="0.35">
      <c r="C101" s="33"/>
      <c r="D101" s="33"/>
      <c r="E101" s="33"/>
      <c r="F101" s="33"/>
      <c r="G101" s="33"/>
      <c r="H101" s="33"/>
      <c r="J101" s="127"/>
      <c r="K101" s="128"/>
      <c r="L101" s="128"/>
      <c r="M101" s="129"/>
      <c r="N101" s="132" t="str">
        <f t="shared" ref="N101:N155" si="12">IF(ISBLANK(O101)=TRUE,"","10-9005")</f>
        <v/>
      </c>
      <c r="O101" s="101"/>
      <c r="P101" s="123"/>
      <c r="Q101" s="100"/>
    </row>
    <row r="102" spans="3:17" s="32" customFormat="1" x14ac:dyDescent="0.35">
      <c r="C102" s="33"/>
      <c r="D102" s="33"/>
      <c r="E102" s="33"/>
      <c r="F102" s="33"/>
      <c r="G102" s="33"/>
      <c r="H102" s="33"/>
      <c r="J102" s="127"/>
      <c r="K102" s="128"/>
      <c r="L102" s="128"/>
      <c r="M102" s="129"/>
      <c r="N102" s="132" t="str">
        <f t="shared" si="12"/>
        <v/>
      </c>
      <c r="O102" s="101"/>
      <c r="P102" s="123"/>
      <c r="Q102" s="100"/>
    </row>
    <row r="103" spans="3:17" s="32" customFormat="1" x14ac:dyDescent="0.35">
      <c r="C103" s="33"/>
      <c r="D103" s="33"/>
      <c r="E103" s="33"/>
      <c r="F103" s="33"/>
      <c r="G103" s="33"/>
      <c r="H103" s="33"/>
      <c r="J103" s="127"/>
      <c r="K103" s="128"/>
      <c r="L103" s="128"/>
      <c r="M103" s="129"/>
      <c r="N103" s="132" t="str">
        <f t="shared" si="12"/>
        <v/>
      </c>
      <c r="O103" s="101"/>
      <c r="P103" s="123"/>
      <c r="Q103" s="100"/>
    </row>
    <row r="104" spans="3:17" s="32" customFormat="1" x14ac:dyDescent="0.35">
      <c r="C104" s="33"/>
      <c r="D104" s="33"/>
      <c r="E104" s="33"/>
      <c r="F104" s="33"/>
      <c r="G104" s="33"/>
      <c r="H104" s="33"/>
      <c r="J104" s="127"/>
      <c r="K104" s="128"/>
      <c r="L104" s="128"/>
      <c r="M104" s="129"/>
      <c r="N104" s="132" t="str">
        <f t="shared" si="12"/>
        <v/>
      </c>
      <c r="O104" s="101"/>
      <c r="P104" s="123"/>
      <c r="Q104" s="100"/>
    </row>
    <row r="105" spans="3:17" s="32" customFormat="1" x14ac:dyDescent="0.35">
      <c r="C105" s="33"/>
      <c r="D105" s="33"/>
      <c r="E105" s="33"/>
      <c r="F105" s="33"/>
      <c r="G105" s="33"/>
      <c r="H105" s="33"/>
      <c r="J105" s="127"/>
      <c r="K105" s="128"/>
      <c r="L105" s="128"/>
      <c r="M105" s="129"/>
      <c r="N105" s="132" t="str">
        <f t="shared" si="12"/>
        <v/>
      </c>
      <c r="O105" s="101"/>
      <c r="P105" s="123"/>
      <c r="Q105" s="100"/>
    </row>
    <row r="106" spans="3:17" s="32" customFormat="1" x14ac:dyDescent="0.35">
      <c r="C106" s="33"/>
      <c r="D106" s="33"/>
      <c r="E106" s="33"/>
      <c r="F106" s="33"/>
      <c r="G106" s="33"/>
      <c r="H106" s="33"/>
      <c r="J106" s="127"/>
      <c r="K106" s="128"/>
      <c r="L106" s="128"/>
      <c r="M106" s="129"/>
      <c r="N106" s="132" t="str">
        <f t="shared" si="12"/>
        <v/>
      </c>
      <c r="O106" s="101"/>
      <c r="P106" s="123"/>
      <c r="Q106" s="100"/>
    </row>
    <row r="107" spans="3:17" s="32" customFormat="1" x14ac:dyDescent="0.35">
      <c r="C107" s="33"/>
      <c r="D107" s="33"/>
      <c r="E107" s="33"/>
      <c r="F107" s="33"/>
      <c r="G107" s="33"/>
      <c r="H107" s="33"/>
      <c r="J107" s="127"/>
      <c r="K107" s="128"/>
      <c r="L107" s="128"/>
      <c r="M107" s="129"/>
      <c r="N107" s="132" t="str">
        <f t="shared" si="12"/>
        <v/>
      </c>
      <c r="O107" s="101"/>
      <c r="P107" s="123"/>
      <c r="Q107" s="100"/>
    </row>
    <row r="108" spans="3:17" s="32" customFormat="1" x14ac:dyDescent="0.35">
      <c r="C108" s="33"/>
      <c r="D108" s="33"/>
      <c r="E108" s="33"/>
      <c r="F108" s="33"/>
      <c r="G108" s="33"/>
      <c r="H108" s="33"/>
      <c r="J108" s="127"/>
      <c r="K108" s="128"/>
      <c r="L108" s="128"/>
      <c r="M108" s="129"/>
      <c r="N108" s="132" t="str">
        <f t="shared" si="12"/>
        <v/>
      </c>
      <c r="O108" s="101"/>
      <c r="P108" s="123"/>
      <c r="Q108" s="100"/>
    </row>
    <row r="109" spans="3:17" s="32" customFormat="1" x14ac:dyDescent="0.35">
      <c r="C109" s="33"/>
      <c r="D109" s="33"/>
      <c r="E109" s="33"/>
      <c r="F109" s="33"/>
      <c r="G109" s="33"/>
      <c r="H109" s="33"/>
      <c r="J109" s="127"/>
      <c r="K109" s="128"/>
      <c r="L109" s="128"/>
      <c r="M109" s="129"/>
      <c r="N109" s="132" t="str">
        <f t="shared" si="12"/>
        <v/>
      </c>
      <c r="O109" s="101"/>
      <c r="P109" s="123"/>
      <c r="Q109" s="100"/>
    </row>
    <row r="110" spans="3:17" s="32" customFormat="1" x14ac:dyDescent="0.35">
      <c r="C110" s="33"/>
      <c r="D110" s="33"/>
      <c r="E110" s="33"/>
      <c r="F110" s="33"/>
      <c r="G110" s="33"/>
      <c r="H110" s="33"/>
      <c r="J110" s="127"/>
      <c r="K110" s="128"/>
      <c r="L110" s="128"/>
      <c r="M110" s="129"/>
      <c r="N110" s="132" t="str">
        <f t="shared" si="12"/>
        <v/>
      </c>
      <c r="O110" s="101"/>
      <c r="P110" s="123"/>
      <c r="Q110" s="100"/>
    </row>
    <row r="111" spans="3:17" s="32" customFormat="1" x14ac:dyDescent="0.35">
      <c r="C111" s="33"/>
      <c r="D111" s="33"/>
      <c r="E111" s="33"/>
      <c r="F111" s="33"/>
      <c r="G111" s="33"/>
      <c r="H111" s="33"/>
      <c r="J111" s="127"/>
      <c r="K111" s="128"/>
      <c r="L111" s="128"/>
      <c r="M111" s="129"/>
      <c r="N111" s="132" t="str">
        <f t="shared" si="12"/>
        <v/>
      </c>
      <c r="O111" s="101"/>
      <c r="P111" s="123"/>
      <c r="Q111" s="100"/>
    </row>
    <row r="112" spans="3:17" s="32" customFormat="1" x14ac:dyDescent="0.35">
      <c r="C112" s="33"/>
      <c r="D112" s="33"/>
      <c r="E112" s="33"/>
      <c r="F112" s="33"/>
      <c r="G112" s="33"/>
      <c r="H112" s="33"/>
      <c r="J112" s="127"/>
      <c r="K112" s="128"/>
      <c r="L112" s="128"/>
      <c r="M112" s="129"/>
      <c r="N112" s="132" t="str">
        <f t="shared" si="12"/>
        <v/>
      </c>
      <c r="O112" s="101"/>
      <c r="P112" s="123"/>
      <c r="Q112" s="100"/>
    </row>
    <row r="113" spans="3:17" s="32" customFormat="1" x14ac:dyDescent="0.35">
      <c r="C113" s="33"/>
      <c r="D113" s="33"/>
      <c r="E113" s="33"/>
      <c r="F113" s="33"/>
      <c r="G113" s="33"/>
      <c r="H113" s="33"/>
      <c r="J113" s="127"/>
      <c r="K113" s="128"/>
      <c r="L113" s="128"/>
      <c r="M113" s="129"/>
      <c r="N113" s="132" t="str">
        <f t="shared" si="12"/>
        <v/>
      </c>
      <c r="O113" s="101"/>
      <c r="P113" s="123"/>
      <c r="Q113" s="100"/>
    </row>
    <row r="114" spans="3:17" s="32" customFormat="1" x14ac:dyDescent="0.35">
      <c r="C114" s="33"/>
      <c r="D114" s="33"/>
      <c r="E114" s="33"/>
      <c r="F114" s="33"/>
      <c r="G114" s="33"/>
      <c r="H114" s="33"/>
      <c r="J114" s="127"/>
      <c r="K114" s="128"/>
      <c r="L114" s="128"/>
      <c r="M114" s="129"/>
      <c r="N114" s="132" t="str">
        <f t="shared" si="12"/>
        <v/>
      </c>
      <c r="O114" s="101"/>
      <c r="P114" s="123"/>
      <c r="Q114" s="100"/>
    </row>
    <row r="115" spans="3:17" s="32" customFormat="1" x14ac:dyDescent="0.35">
      <c r="C115" s="33"/>
      <c r="D115" s="33"/>
      <c r="E115" s="33"/>
      <c r="F115" s="33"/>
      <c r="G115" s="33"/>
      <c r="H115" s="33"/>
      <c r="J115" s="127"/>
      <c r="K115" s="128"/>
      <c r="L115" s="128"/>
      <c r="M115" s="129"/>
      <c r="N115" s="132" t="str">
        <f t="shared" si="12"/>
        <v/>
      </c>
      <c r="O115" s="101"/>
      <c r="P115" s="123"/>
      <c r="Q115" s="100"/>
    </row>
    <row r="116" spans="3:17" s="32" customFormat="1" x14ac:dyDescent="0.35">
      <c r="C116" s="33"/>
      <c r="D116" s="33"/>
      <c r="E116" s="33"/>
      <c r="F116" s="33"/>
      <c r="G116" s="33"/>
      <c r="H116" s="33"/>
      <c r="J116" s="127"/>
      <c r="K116" s="128"/>
      <c r="L116" s="128"/>
      <c r="M116" s="129"/>
      <c r="N116" s="132" t="str">
        <f t="shared" si="12"/>
        <v/>
      </c>
      <c r="O116" s="101"/>
      <c r="P116" s="123"/>
      <c r="Q116" s="100"/>
    </row>
    <row r="117" spans="3:17" s="32" customFormat="1" x14ac:dyDescent="0.35">
      <c r="C117" s="33"/>
      <c r="D117" s="33"/>
      <c r="E117" s="33"/>
      <c r="F117" s="33"/>
      <c r="G117" s="33"/>
      <c r="H117" s="33"/>
      <c r="J117" s="127"/>
      <c r="K117" s="128"/>
      <c r="L117" s="128"/>
      <c r="M117" s="129"/>
      <c r="N117" s="132" t="str">
        <f t="shared" si="12"/>
        <v/>
      </c>
      <c r="O117" s="101"/>
      <c r="P117" s="123"/>
      <c r="Q117" s="100"/>
    </row>
    <row r="118" spans="3:17" s="32" customFormat="1" x14ac:dyDescent="0.35">
      <c r="C118" s="33"/>
      <c r="D118" s="33"/>
      <c r="E118" s="33"/>
      <c r="F118" s="33"/>
      <c r="G118" s="33"/>
      <c r="H118" s="33"/>
      <c r="J118" s="127"/>
      <c r="K118" s="128"/>
      <c r="L118" s="128"/>
      <c r="M118" s="129"/>
      <c r="N118" s="132" t="str">
        <f t="shared" si="12"/>
        <v/>
      </c>
      <c r="O118" s="101"/>
      <c r="P118" s="123"/>
      <c r="Q118" s="100"/>
    </row>
    <row r="119" spans="3:17" s="32" customFormat="1" x14ac:dyDescent="0.35">
      <c r="C119" s="33"/>
      <c r="D119" s="33"/>
      <c r="E119" s="33"/>
      <c r="F119" s="33"/>
      <c r="G119" s="33"/>
      <c r="H119" s="33"/>
      <c r="J119" s="127"/>
      <c r="K119" s="128"/>
      <c r="L119" s="128"/>
      <c r="M119" s="129"/>
      <c r="N119" s="132" t="str">
        <f t="shared" si="12"/>
        <v/>
      </c>
      <c r="O119" s="101"/>
      <c r="P119" s="123"/>
      <c r="Q119" s="100"/>
    </row>
    <row r="120" spans="3:17" s="32" customFormat="1" x14ac:dyDescent="0.35">
      <c r="C120" s="33"/>
      <c r="D120" s="33"/>
      <c r="E120" s="33"/>
      <c r="F120" s="33"/>
      <c r="G120" s="33"/>
      <c r="H120" s="33"/>
      <c r="J120" s="127"/>
      <c r="K120" s="128"/>
      <c r="L120" s="128"/>
      <c r="M120" s="129"/>
      <c r="N120" s="132" t="str">
        <f t="shared" si="12"/>
        <v/>
      </c>
      <c r="O120" s="101"/>
      <c r="P120" s="123"/>
      <c r="Q120" s="100"/>
    </row>
    <row r="121" spans="3:17" s="32" customFormat="1" x14ac:dyDescent="0.35">
      <c r="C121" s="33"/>
      <c r="D121" s="33"/>
      <c r="E121" s="33"/>
      <c r="F121" s="33"/>
      <c r="G121" s="33"/>
      <c r="H121" s="33"/>
      <c r="J121" s="127"/>
      <c r="K121" s="128"/>
      <c r="L121" s="128"/>
      <c r="M121" s="129"/>
      <c r="N121" s="132" t="str">
        <f t="shared" si="12"/>
        <v/>
      </c>
      <c r="O121" s="101"/>
      <c r="P121" s="123"/>
      <c r="Q121" s="100"/>
    </row>
    <row r="122" spans="3:17" s="32" customFormat="1" x14ac:dyDescent="0.35">
      <c r="C122" s="33"/>
      <c r="D122" s="33"/>
      <c r="E122" s="33"/>
      <c r="F122" s="33"/>
      <c r="G122" s="33"/>
      <c r="H122" s="33"/>
      <c r="J122" s="127"/>
      <c r="K122" s="128"/>
      <c r="L122" s="128"/>
      <c r="M122" s="129"/>
      <c r="N122" s="132" t="str">
        <f t="shared" si="12"/>
        <v/>
      </c>
      <c r="O122" s="101"/>
      <c r="P122" s="123"/>
      <c r="Q122" s="100"/>
    </row>
    <row r="123" spans="3:17" s="32" customFormat="1" x14ac:dyDescent="0.35">
      <c r="C123" s="33"/>
      <c r="D123" s="33"/>
      <c r="E123" s="33"/>
      <c r="F123" s="33"/>
      <c r="G123" s="33"/>
      <c r="H123" s="33"/>
      <c r="J123" s="127"/>
      <c r="K123" s="128"/>
      <c r="L123" s="128"/>
      <c r="M123" s="129"/>
      <c r="N123" s="132" t="str">
        <f t="shared" si="12"/>
        <v/>
      </c>
      <c r="O123" s="101"/>
      <c r="P123" s="123"/>
      <c r="Q123" s="100"/>
    </row>
    <row r="124" spans="3:17" s="32" customFormat="1" x14ac:dyDescent="0.35">
      <c r="C124" s="33"/>
      <c r="D124" s="33"/>
      <c r="E124" s="33"/>
      <c r="F124" s="33"/>
      <c r="G124" s="33"/>
      <c r="H124" s="33"/>
      <c r="J124" s="127"/>
      <c r="K124" s="128"/>
      <c r="L124" s="128"/>
      <c r="M124" s="129"/>
      <c r="N124" s="132" t="str">
        <f t="shared" si="12"/>
        <v/>
      </c>
      <c r="O124" s="101"/>
      <c r="P124" s="123"/>
      <c r="Q124" s="100"/>
    </row>
    <row r="125" spans="3:17" s="32" customFormat="1" x14ac:dyDescent="0.35">
      <c r="C125" s="33"/>
      <c r="D125" s="33"/>
      <c r="E125" s="33"/>
      <c r="F125" s="33"/>
      <c r="G125" s="33"/>
      <c r="H125" s="33"/>
      <c r="J125" s="127"/>
      <c r="K125" s="128"/>
      <c r="L125" s="128"/>
      <c r="M125" s="129"/>
      <c r="N125" s="132" t="str">
        <f t="shared" si="12"/>
        <v/>
      </c>
      <c r="O125" s="101"/>
      <c r="P125" s="123"/>
      <c r="Q125" s="100"/>
    </row>
    <row r="126" spans="3:17" s="32" customFormat="1" x14ac:dyDescent="0.35">
      <c r="C126" s="33"/>
      <c r="D126" s="33"/>
      <c r="E126" s="33"/>
      <c r="F126" s="33"/>
      <c r="G126" s="33"/>
      <c r="H126" s="33"/>
      <c r="J126" s="127"/>
      <c r="K126" s="128"/>
      <c r="L126" s="128"/>
      <c r="M126" s="129"/>
      <c r="N126" s="132" t="str">
        <f t="shared" si="12"/>
        <v/>
      </c>
      <c r="O126" s="101"/>
      <c r="P126" s="123"/>
      <c r="Q126" s="100"/>
    </row>
    <row r="127" spans="3:17" s="32" customFormat="1" x14ac:dyDescent="0.35">
      <c r="C127" s="33"/>
      <c r="D127" s="33"/>
      <c r="E127" s="33"/>
      <c r="F127" s="33"/>
      <c r="G127" s="33"/>
      <c r="H127" s="33"/>
      <c r="J127" s="127"/>
      <c r="K127" s="128"/>
      <c r="L127" s="128"/>
      <c r="M127" s="129"/>
      <c r="N127" s="132" t="str">
        <f t="shared" si="12"/>
        <v/>
      </c>
      <c r="O127" s="101"/>
      <c r="P127" s="123"/>
      <c r="Q127" s="100"/>
    </row>
    <row r="128" spans="3:17" s="32" customFormat="1" x14ac:dyDescent="0.35">
      <c r="C128" s="33"/>
      <c r="D128" s="33"/>
      <c r="E128" s="33"/>
      <c r="F128" s="33"/>
      <c r="G128" s="33"/>
      <c r="H128" s="33"/>
      <c r="J128" s="127"/>
      <c r="K128" s="128"/>
      <c r="L128" s="128"/>
      <c r="M128" s="129"/>
      <c r="N128" s="132" t="str">
        <f t="shared" si="12"/>
        <v/>
      </c>
      <c r="O128" s="101"/>
      <c r="P128" s="123"/>
      <c r="Q128" s="100"/>
    </row>
    <row r="129" spans="3:21" s="32" customFormat="1" x14ac:dyDescent="0.35">
      <c r="C129" s="33"/>
      <c r="D129" s="33"/>
      <c r="E129" s="33"/>
      <c r="F129" s="33"/>
      <c r="G129" s="33"/>
      <c r="H129" s="33"/>
      <c r="J129" s="127"/>
      <c r="K129" s="128"/>
      <c r="L129" s="128"/>
      <c r="M129" s="129"/>
      <c r="N129" s="132" t="str">
        <f t="shared" si="12"/>
        <v/>
      </c>
      <c r="O129" s="101"/>
      <c r="P129" s="123"/>
      <c r="Q129" s="100"/>
    </row>
    <row r="130" spans="3:21" s="32" customFormat="1" x14ac:dyDescent="0.35">
      <c r="C130" s="33"/>
      <c r="D130" s="33"/>
      <c r="E130" s="33"/>
      <c r="F130" s="33"/>
      <c r="G130" s="33"/>
      <c r="H130" s="33"/>
      <c r="J130" s="127"/>
      <c r="K130" s="128"/>
      <c r="L130" s="128"/>
      <c r="M130" s="129"/>
      <c r="N130" s="132" t="str">
        <f t="shared" si="12"/>
        <v/>
      </c>
      <c r="O130" s="101"/>
      <c r="P130" s="123"/>
      <c r="Q130" s="100"/>
    </row>
    <row r="131" spans="3:21" s="32" customFormat="1" x14ac:dyDescent="0.35">
      <c r="C131" s="33"/>
      <c r="D131" s="33"/>
      <c r="E131" s="33"/>
      <c r="F131" s="33"/>
      <c r="G131" s="33"/>
      <c r="H131" s="33"/>
      <c r="J131" s="127"/>
      <c r="K131" s="128"/>
      <c r="L131" s="128"/>
      <c r="M131" s="129"/>
      <c r="N131" s="132" t="str">
        <f t="shared" si="12"/>
        <v/>
      </c>
      <c r="O131" s="101"/>
      <c r="P131" s="123"/>
      <c r="Q131" s="100"/>
    </row>
    <row r="132" spans="3:21" s="32" customFormat="1" x14ac:dyDescent="0.35">
      <c r="C132" s="33"/>
      <c r="D132" s="33"/>
      <c r="E132" s="33"/>
      <c r="F132" s="33"/>
      <c r="G132" s="33"/>
      <c r="H132" s="33"/>
      <c r="J132" s="127"/>
      <c r="K132" s="128"/>
      <c r="L132" s="128"/>
      <c r="M132" s="129"/>
      <c r="N132" s="132" t="str">
        <f t="shared" si="12"/>
        <v/>
      </c>
      <c r="O132" s="101"/>
      <c r="P132" s="123"/>
      <c r="Q132" s="100"/>
    </row>
    <row r="133" spans="3:21" s="32" customFormat="1" x14ac:dyDescent="0.35">
      <c r="C133" s="33"/>
      <c r="D133" s="33"/>
      <c r="E133" s="33"/>
      <c r="F133" s="33"/>
      <c r="G133" s="33"/>
      <c r="H133" s="33"/>
      <c r="J133" s="127"/>
      <c r="K133" s="128"/>
      <c r="L133" s="128"/>
      <c r="M133" s="129"/>
      <c r="N133" s="132" t="str">
        <f t="shared" si="12"/>
        <v/>
      </c>
      <c r="O133" s="101"/>
      <c r="P133" s="123"/>
      <c r="Q133" s="100"/>
    </row>
    <row r="134" spans="3:21" s="32" customFormat="1" x14ac:dyDescent="0.35">
      <c r="C134" s="33"/>
      <c r="D134" s="33"/>
      <c r="E134" s="33"/>
      <c r="F134" s="33"/>
      <c r="G134" s="33"/>
      <c r="H134" s="33"/>
      <c r="J134" s="127"/>
      <c r="K134" s="128"/>
      <c r="L134" s="128"/>
      <c r="M134" s="129"/>
      <c r="N134" s="132" t="str">
        <f t="shared" si="12"/>
        <v/>
      </c>
      <c r="O134" s="101"/>
      <c r="P134" s="123"/>
      <c r="Q134" s="100"/>
      <c r="R134" s="52"/>
      <c r="S134" s="52"/>
      <c r="T134" s="52"/>
      <c r="U134" s="52"/>
    </row>
    <row r="135" spans="3:21" s="32" customFormat="1" x14ac:dyDescent="0.35">
      <c r="C135" s="33"/>
      <c r="D135" s="33"/>
      <c r="E135" s="33"/>
      <c r="F135" s="33"/>
      <c r="G135" s="33"/>
      <c r="H135" s="33"/>
      <c r="J135" s="127"/>
      <c r="K135" s="128"/>
      <c r="L135" s="128"/>
      <c r="M135" s="129"/>
      <c r="N135" s="132" t="str">
        <f t="shared" si="12"/>
        <v/>
      </c>
      <c r="O135" s="101"/>
      <c r="P135" s="123"/>
      <c r="Q135" s="100"/>
      <c r="R135" s="52"/>
      <c r="S135" s="52"/>
      <c r="T135" s="52"/>
      <c r="U135" s="52"/>
    </row>
    <row r="136" spans="3:21" s="32" customFormat="1" x14ac:dyDescent="0.35">
      <c r="C136" s="33"/>
      <c r="D136" s="33"/>
      <c r="E136" s="33"/>
      <c r="F136" s="33"/>
      <c r="G136" s="33"/>
      <c r="H136" s="33"/>
      <c r="J136" s="127"/>
      <c r="K136" s="128"/>
      <c r="L136" s="128"/>
      <c r="M136" s="129"/>
      <c r="N136" s="132" t="str">
        <f t="shared" si="12"/>
        <v/>
      </c>
      <c r="O136" s="101"/>
      <c r="P136" s="123"/>
      <c r="Q136" s="100"/>
      <c r="R136" s="52"/>
      <c r="S136" s="52"/>
      <c r="T136" s="52"/>
      <c r="U136" s="52"/>
    </row>
    <row r="137" spans="3:21" s="32" customFormat="1" x14ac:dyDescent="0.35">
      <c r="C137" s="33"/>
      <c r="D137" s="33"/>
      <c r="E137" s="33"/>
      <c r="F137" s="33"/>
      <c r="G137" s="33"/>
      <c r="H137" s="33"/>
      <c r="J137" s="127"/>
      <c r="K137" s="128"/>
      <c r="L137" s="128"/>
      <c r="M137" s="129"/>
      <c r="N137" s="132" t="str">
        <f t="shared" si="12"/>
        <v/>
      </c>
      <c r="O137" s="101"/>
      <c r="P137" s="123"/>
      <c r="Q137" s="100"/>
      <c r="R137" s="52"/>
      <c r="S137" s="52"/>
      <c r="T137" s="52"/>
      <c r="U137" s="52"/>
    </row>
    <row r="138" spans="3:21" s="32" customFormat="1" x14ac:dyDescent="0.35">
      <c r="C138" s="33"/>
      <c r="D138" s="33"/>
      <c r="E138" s="33"/>
      <c r="F138" s="33"/>
      <c r="G138" s="33"/>
      <c r="H138" s="33"/>
      <c r="J138" s="127"/>
      <c r="K138" s="128"/>
      <c r="L138" s="128"/>
      <c r="M138" s="129"/>
      <c r="N138" s="132" t="str">
        <f t="shared" si="12"/>
        <v/>
      </c>
      <c r="O138" s="101"/>
      <c r="P138" s="123"/>
      <c r="Q138" s="100"/>
      <c r="R138" s="52"/>
      <c r="S138" s="52"/>
      <c r="T138" s="52"/>
      <c r="U138" s="52"/>
    </row>
    <row r="139" spans="3:21" s="32" customFormat="1" x14ac:dyDescent="0.35">
      <c r="C139" s="33"/>
      <c r="D139" s="33"/>
      <c r="E139" s="33"/>
      <c r="F139" s="33"/>
      <c r="G139" s="33"/>
      <c r="H139" s="33"/>
      <c r="J139" s="127"/>
      <c r="K139" s="128"/>
      <c r="L139" s="128"/>
      <c r="M139" s="129"/>
      <c r="N139" s="132" t="str">
        <f t="shared" si="12"/>
        <v/>
      </c>
      <c r="O139" s="101"/>
      <c r="P139" s="123"/>
      <c r="Q139" s="100"/>
      <c r="R139" s="52"/>
      <c r="S139" s="52"/>
      <c r="T139" s="52"/>
      <c r="U139" s="52"/>
    </row>
    <row r="140" spans="3:21" s="32" customFormat="1" x14ac:dyDescent="0.35">
      <c r="C140" s="33"/>
      <c r="D140" s="33"/>
      <c r="E140" s="33"/>
      <c r="F140" s="33"/>
      <c r="G140" s="33"/>
      <c r="H140" s="33"/>
      <c r="J140" s="127"/>
      <c r="K140" s="128"/>
      <c r="L140" s="128"/>
      <c r="M140" s="129"/>
      <c r="N140" s="132" t="str">
        <f t="shared" si="12"/>
        <v/>
      </c>
      <c r="O140" s="101"/>
      <c r="P140" s="123"/>
      <c r="Q140" s="100"/>
      <c r="R140" s="52"/>
      <c r="S140" s="52"/>
      <c r="T140" s="52"/>
      <c r="U140" s="52"/>
    </row>
    <row r="141" spans="3:21" s="32" customFormat="1" x14ac:dyDescent="0.35">
      <c r="C141" s="33"/>
      <c r="D141" s="33"/>
      <c r="E141" s="33"/>
      <c r="F141" s="33"/>
      <c r="G141" s="33"/>
      <c r="H141" s="33"/>
      <c r="J141" s="127"/>
      <c r="K141" s="128"/>
      <c r="L141" s="128"/>
      <c r="M141" s="129"/>
      <c r="N141" s="132" t="str">
        <f t="shared" si="12"/>
        <v/>
      </c>
      <c r="O141" s="101"/>
      <c r="P141" s="123"/>
      <c r="Q141" s="100"/>
      <c r="R141" s="52"/>
      <c r="S141" s="52"/>
      <c r="T141" s="52"/>
      <c r="U141" s="52"/>
    </row>
    <row r="142" spans="3:21" s="32" customFormat="1" x14ac:dyDescent="0.35">
      <c r="C142" s="33"/>
      <c r="D142" s="33"/>
      <c r="E142" s="33"/>
      <c r="F142" s="33"/>
      <c r="G142" s="33"/>
      <c r="H142" s="33"/>
      <c r="J142" s="127"/>
      <c r="K142" s="128"/>
      <c r="L142" s="128"/>
      <c r="M142" s="129"/>
      <c r="N142" s="132" t="str">
        <f t="shared" si="12"/>
        <v/>
      </c>
      <c r="O142" s="101"/>
      <c r="P142" s="123"/>
      <c r="Q142" s="100"/>
      <c r="R142" s="52"/>
      <c r="S142" s="52"/>
      <c r="T142" s="52"/>
      <c r="U142" s="52"/>
    </row>
    <row r="143" spans="3:21" s="32" customFormat="1" x14ac:dyDescent="0.35">
      <c r="C143" s="33"/>
      <c r="D143" s="33"/>
      <c r="E143" s="33"/>
      <c r="F143" s="33"/>
      <c r="G143" s="33"/>
      <c r="H143" s="33"/>
      <c r="J143" s="127"/>
      <c r="K143" s="128"/>
      <c r="L143" s="128"/>
      <c r="M143" s="129"/>
      <c r="N143" s="132" t="str">
        <f t="shared" si="12"/>
        <v/>
      </c>
      <c r="O143" s="101"/>
      <c r="P143" s="123"/>
      <c r="Q143" s="100"/>
      <c r="R143" s="52"/>
      <c r="S143" s="52"/>
      <c r="T143" s="52"/>
      <c r="U143" s="52"/>
    </row>
    <row r="144" spans="3:21" s="32" customFormat="1" x14ac:dyDescent="0.35">
      <c r="C144" s="33"/>
      <c r="D144" s="33"/>
      <c r="E144" s="33"/>
      <c r="F144" s="33"/>
      <c r="G144" s="33"/>
      <c r="H144" s="33"/>
      <c r="J144" s="127"/>
      <c r="K144" s="128"/>
      <c r="L144" s="128"/>
      <c r="M144" s="129"/>
      <c r="N144" s="132" t="str">
        <f t="shared" si="12"/>
        <v/>
      </c>
      <c r="O144" s="101"/>
      <c r="P144" s="123"/>
      <c r="Q144" s="100"/>
      <c r="R144" s="52"/>
      <c r="S144" s="52"/>
      <c r="T144" s="52"/>
      <c r="U144" s="52"/>
    </row>
    <row r="145" spans="3:21" s="32" customFormat="1" x14ac:dyDescent="0.35">
      <c r="C145" s="33"/>
      <c r="D145" s="33"/>
      <c r="E145" s="33"/>
      <c r="F145" s="33"/>
      <c r="G145" s="33"/>
      <c r="H145" s="33"/>
      <c r="J145" s="127"/>
      <c r="K145" s="128"/>
      <c r="L145" s="128"/>
      <c r="M145" s="129"/>
      <c r="N145" s="132" t="str">
        <f t="shared" si="12"/>
        <v/>
      </c>
      <c r="O145" s="101"/>
      <c r="P145" s="123"/>
      <c r="Q145" s="100"/>
      <c r="R145" s="52"/>
      <c r="S145" s="52"/>
      <c r="T145" s="52"/>
      <c r="U145" s="52"/>
    </row>
    <row r="146" spans="3:21" s="32" customFormat="1" x14ac:dyDescent="0.35">
      <c r="C146" s="33"/>
      <c r="D146" s="33"/>
      <c r="E146" s="33"/>
      <c r="F146" s="33"/>
      <c r="G146" s="33"/>
      <c r="H146" s="33"/>
      <c r="J146" s="127"/>
      <c r="K146" s="128"/>
      <c r="L146" s="128"/>
      <c r="M146" s="129"/>
      <c r="N146" s="132" t="str">
        <f t="shared" si="12"/>
        <v/>
      </c>
      <c r="O146" s="101"/>
      <c r="P146" s="123"/>
      <c r="Q146" s="100"/>
      <c r="R146" s="52"/>
      <c r="S146" s="52"/>
      <c r="T146" s="52"/>
      <c r="U146" s="52"/>
    </row>
    <row r="147" spans="3:21" s="32" customFormat="1" x14ac:dyDescent="0.35">
      <c r="C147" s="33"/>
      <c r="D147" s="33"/>
      <c r="E147" s="33"/>
      <c r="F147" s="33"/>
      <c r="G147" s="33"/>
      <c r="H147" s="33"/>
      <c r="J147" s="127"/>
      <c r="K147" s="128"/>
      <c r="L147" s="128"/>
      <c r="M147" s="129"/>
      <c r="N147" s="132" t="str">
        <f t="shared" si="12"/>
        <v/>
      </c>
      <c r="O147" s="101"/>
      <c r="P147" s="123"/>
      <c r="Q147" s="100"/>
      <c r="R147" s="52"/>
      <c r="S147" s="52"/>
      <c r="T147" s="52"/>
      <c r="U147" s="52"/>
    </row>
    <row r="148" spans="3:21" s="32" customFormat="1" x14ac:dyDescent="0.35">
      <c r="C148" s="33"/>
      <c r="D148" s="33"/>
      <c r="E148" s="33"/>
      <c r="F148" s="33"/>
      <c r="G148" s="33"/>
      <c r="H148" s="33"/>
      <c r="J148" s="127"/>
      <c r="K148" s="128"/>
      <c r="L148" s="128"/>
      <c r="M148" s="129"/>
      <c r="N148" s="132" t="str">
        <f t="shared" si="12"/>
        <v/>
      </c>
      <c r="O148" s="101"/>
      <c r="P148" s="123"/>
      <c r="Q148" s="100"/>
      <c r="R148" s="52"/>
      <c r="S148" s="52"/>
      <c r="T148" s="52"/>
      <c r="U148" s="52"/>
    </row>
    <row r="149" spans="3:21" s="32" customFormat="1" x14ac:dyDescent="0.35">
      <c r="C149" s="33"/>
      <c r="D149" s="33"/>
      <c r="E149" s="33"/>
      <c r="F149" s="33"/>
      <c r="G149" s="33"/>
      <c r="H149" s="33"/>
      <c r="J149" s="127"/>
      <c r="K149" s="128"/>
      <c r="L149" s="128"/>
      <c r="M149" s="129"/>
      <c r="N149" s="132" t="str">
        <f t="shared" si="12"/>
        <v/>
      </c>
      <c r="O149" s="101"/>
      <c r="P149" s="123"/>
      <c r="Q149" s="100"/>
      <c r="R149" s="52"/>
      <c r="S149" s="52"/>
      <c r="T149" s="52"/>
      <c r="U149" s="52"/>
    </row>
    <row r="150" spans="3:21" s="32" customFormat="1" x14ac:dyDescent="0.35">
      <c r="C150" s="33"/>
      <c r="D150" s="33"/>
      <c r="E150" s="33"/>
      <c r="F150" s="33"/>
      <c r="G150" s="33"/>
      <c r="H150" s="33"/>
      <c r="J150" s="127"/>
      <c r="K150" s="128"/>
      <c r="L150" s="128"/>
      <c r="M150" s="129"/>
      <c r="N150" s="132" t="str">
        <f t="shared" si="12"/>
        <v/>
      </c>
      <c r="O150" s="101"/>
      <c r="P150" s="123"/>
      <c r="Q150" s="100"/>
      <c r="R150" s="52"/>
      <c r="S150" s="52"/>
      <c r="T150" s="52"/>
      <c r="U150" s="52"/>
    </row>
    <row r="151" spans="3:21" s="32" customFormat="1" x14ac:dyDescent="0.35">
      <c r="C151" s="33"/>
      <c r="D151" s="33"/>
      <c r="E151" s="33"/>
      <c r="F151" s="33"/>
      <c r="G151" s="33"/>
      <c r="H151" s="33"/>
      <c r="J151" s="127"/>
      <c r="K151" s="128"/>
      <c r="L151" s="128"/>
      <c r="M151" s="129"/>
      <c r="N151" s="132" t="str">
        <f t="shared" si="12"/>
        <v/>
      </c>
      <c r="O151" s="101"/>
      <c r="P151" s="123"/>
      <c r="Q151" s="100"/>
      <c r="R151" s="52"/>
      <c r="S151" s="52"/>
      <c r="T151" s="52"/>
      <c r="U151" s="52"/>
    </row>
    <row r="152" spans="3:21" s="32" customFormat="1" x14ac:dyDescent="0.35">
      <c r="C152" s="33"/>
      <c r="D152" s="33"/>
      <c r="E152" s="33"/>
      <c r="F152" s="33"/>
      <c r="G152" s="33"/>
      <c r="H152" s="33"/>
      <c r="J152" s="127"/>
      <c r="K152" s="128"/>
      <c r="L152" s="128"/>
      <c r="M152" s="129"/>
      <c r="N152" s="132" t="str">
        <f t="shared" si="12"/>
        <v/>
      </c>
      <c r="O152" s="101"/>
      <c r="P152" s="123"/>
      <c r="Q152" s="100"/>
      <c r="R152" s="52"/>
      <c r="S152" s="52"/>
      <c r="T152" s="52"/>
      <c r="U152" s="52"/>
    </row>
    <row r="153" spans="3:21" s="32" customFormat="1" x14ac:dyDescent="0.35">
      <c r="C153" s="33"/>
      <c r="D153" s="33"/>
      <c r="E153" s="33"/>
      <c r="F153" s="33"/>
      <c r="G153" s="33"/>
      <c r="H153" s="33"/>
      <c r="J153" s="127"/>
      <c r="K153" s="128"/>
      <c r="L153" s="128"/>
      <c r="M153" s="129"/>
      <c r="N153" s="132" t="str">
        <f t="shared" si="12"/>
        <v/>
      </c>
      <c r="O153" s="101"/>
      <c r="P153" s="123"/>
      <c r="Q153" s="100"/>
      <c r="R153" s="52"/>
      <c r="S153" s="52"/>
      <c r="T153" s="52"/>
      <c r="U153" s="52"/>
    </row>
    <row r="154" spans="3:21" s="32" customFormat="1" x14ac:dyDescent="0.35">
      <c r="C154" s="33"/>
      <c r="D154" s="33"/>
      <c r="E154" s="33"/>
      <c r="F154" s="33"/>
      <c r="G154" s="33"/>
      <c r="H154" s="33"/>
      <c r="J154" s="127"/>
      <c r="K154" s="128"/>
      <c r="L154" s="128"/>
      <c r="M154" s="129"/>
      <c r="N154" s="132" t="str">
        <f t="shared" si="12"/>
        <v/>
      </c>
      <c r="O154" s="101"/>
      <c r="P154" s="123"/>
      <c r="Q154" s="100"/>
      <c r="R154" s="52"/>
      <c r="S154" s="52"/>
      <c r="T154" s="52"/>
      <c r="U154" s="52"/>
    </row>
    <row r="155" spans="3:21" s="32" customFormat="1" x14ac:dyDescent="0.35">
      <c r="C155" s="33"/>
      <c r="D155" s="33"/>
      <c r="E155" s="33"/>
      <c r="F155" s="33"/>
      <c r="G155" s="33"/>
      <c r="H155" s="33"/>
      <c r="J155" s="127"/>
      <c r="K155" s="128"/>
      <c r="L155" s="128"/>
      <c r="M155" s="129"/>
      <c r="N155" s="132" t="str">
        <f t="shared" si="12"/>
        <v/>
      </c>
      <c r="O155" s="101"/>
      <c r="P155" s="123"/>
      <c r="Q155" s="100"/>
      <c r="R155" s="52"/>
      <c r="S155" s="52"/>
      <c r="T155" s="52"/>
      <c r="U155" s="52"/>
    </row>
    <row r="156" spans="3:21" s="32" customFormat="1" x14ac:dyDescent="0.35">
      <c r="U156" s="52"/>
    </row>
    <row r="157" spans="3:21" s="32" customFormat="1" x14ac:dyDescent="0.35">
      <c r="C157" s="33"/>
      <c r="D157" s="33"/>
      <c r="E157" s="33"/>
      <c r="F157" s="33"/>
      <c r="G157" s="33"/>
      <c r="H157" s="33"/>
      <c r="J157" s="52"/>
      <c r="K157" s="52"/>
      <c r="L157" s="52"/>
      <c r="M157" s="52"/>
      <c r="N157" s="137"/>
      <c r="O157" s="54"/>
      <c r="P157" s="52"/>
      <c r="Q157" s="52"/>
      <c r="R157" s="52"/>
      <c r="S157" s="52"/>
      <c r="T157" s="52"/>
      <c r="U157" s="52"/>
    </row>
    <row r="158" spans="3:21" s="32" customFormat="1" x14ac:dyDescent="0.35">
      <c r="C158" s="33"/>
      <c r="D158" s="33"/>
      <c r="E158" s="33"/>
      <c r="F158" s="33"/>
      <c r="G158" s="33"/>
      <c r="H158" s="33"/>
      <c r="J158" s="52"/>
      <c r="K158" s="52"/>
      <c r="L158" s="52"/>
      <c r="M158" s="52"/>
      <c r="N158" s="137"/>
      <c r="O158" s="54"/>
      <c r="P158" s="52"/>
      <c r="Q158" s="52"/>
      <c r="R158" s="52"/>
      <c r="S158" s="52"/>
      <c r="T158" s="52"/>
      <c r="U158" s="52"/>
    </row>
    <row r="159" spans="3:21" s="32" customFormat="1" x14ac:dyDescent="0.35">
      <c r="C159" s="33"/>
      <c r="D159" s="33"/>
      <c r="E159" s="33"/>
      <c r="F159" s="33"/>
      <c r="G159" s="33"/>
      <c r="H159" s="33"/>
      <c r="J159" s="52"/>
      <c r="K159" s="52"/>
      <c r="L159" s="52"/>
      <c r="M159" s="52"/>
      <c r="N159" s="137"/>
      <c r="O159" s="54"/>
      <c r="P159" s="52"/>
      <c r="Q159" s="52"/>
      <c r="R159" s="52"/>
      <c r="S159" s="52"/>
      <c r="T159" s="52"/>
      <c r="U159" s="52"/>
    </row>
    <row r="160" spans="3:21" s="32" customFormat="1" x14ac:dyDescent="0.35">
      <c r="C160" s="33"/>
      <c r="D160" s="33"/>
      <c r="E160" s="33"/>
      <c r="F160" s="33"/>
      <c r="G160" s="33"/>
      <c r="H160" s="33"/>
      <c r="J160" s="52"/>
      <c r="K160" s="52"/>
      <c r="L160" s="52"/>
      <c r="M160" s="52"/>
      <c r="N160" s="137"/>
      <c r="O160" s="54"/>
      <c r="P160" s="52"/>
      <c r="Q160" s="52"/>
      <c r="R160" s="52"/>
      <c r="S160" s="52"/>
      <c r="T160" s="52"/>
      <c r="U160" s="52"/>
    </row>
    <row r="161" spans="3:21" s="32" customFormat="1" x14ac:dyDescent="0.35">
      <c r="C161" s="33"/>
      <c r="D161" s="33"/>
      <c r="E161" s="33"/>
      <c r="F161" s="33"/>
      <c r="G161" s="33"/>
      <c r="H161" s="33"/>
      <c r="J161" s="52"/>
      <c r="K161" s="52"/>
      <c r="L161" s="52"/>
      <c r="M161" s="52"/>
      <c r="N161" s="137"/>
      <c r="O161" s="54"/>
      <c r="P161" s="52"/>
      <c r="Q161" s="52"/>
      <c r="R161" s="52"/>
      <c r="S161" s="52"/>
      <c r="T161" s="52"/>
      <c r="U161" s="52"/>
    </row>
    <row r="162" spans="3:21" s="32" customFormat="1" x14ac:dyDescent="0.35">
      <c r="C162" s="33"/>
      <c r="D162" s="33"/>
      <c r="E162" s="33"/>
      <c r="F162" s="33"/>
      <c r="G162" s="33"/>
      <c r="H162" s="33"/>
      <c r="J162" s="52"/>
      <c r="K162" s="52"/>
      <c r="L162" s="52"/>
      <c r="M162" s="52"/>
      <c r="N162" s="137"/>
      <c r="O162" s="54"/>
      <c r="P162" s="52"/>
      <c r="Q162" s="52"/>
      <c r="R162" s="52"/>
      <c r="S162" s="52"/>
      <c r="T162" s="52"/>
      <c r="U162" s="52"/>
    </row>
    <row r="163" spans="3:21" s="32" customFormat="1" x14ac:dyDescent="0.35">
      <c r="C163" s="33"/>
      <c r="D163" s="33"/>
      <c r="E163" s="33"/>
      <c r="F163" s="33"/>
      <c r="G163" s="33"/>
      <c r="H163" s="33"/>
      <c r="J163" s="52"/>
      <c r="K163" s="52"/>
      <c r="L163" s="52"/>
      <c r="M163" s="52"/>
      <c r="N163" s="137"/>
      <c r="O163" s="54"/>
      <c r="P163" s="52"/>
      <c r="Q163" s="52"/>
      <c r="R163" s="52"/>
      <c r="S163" s="52"/>
      <c r="T163" s="52"/>
      <c r="U163" s="52"/>
    </row>
    <row r="164" spans="3:21" s="32" customFormat="1" x14ac:dyDescent="0.35">
      <c r="C164" s="33"/>
      <c r="D164" s="33"/>
      <c r="E164" s="33"/>
      <c r="F164" s="33"/>
      <c r="G164" s="33"/>
      <c r="H164" s="33"/>
      <c r="J164" s="52"/>
      <c r="K164" s="52"/>
      <c r="L164" s="52"/>
      <c r="M164" s="52"/>
      <c r="N164" s="137"/>
      <c r="O164" s="54"/>
      <c r="P164" s="52"/>
      <c r="Q164" s="52"/>
      <c r="R164" s="52"/>
      <c r="S164" s="52"/>
      <c r="T164" s="52"/>
      <c r="U164" s="52"/>
    </row>
    <row r="165" spans="3:21" s="32" customFormat="1" x14ac:dyDescent="0.35">
      <c r="C165" s="33"/>
      <c r="D165" s="33"/>
      <c r="E165" s="33"/>
      <c r="F165" s="33"/>
      <c r="G165" s="33"/>
      <c r="H165" s="33"/>
      <c r="J165" s="52"/>
      <c r="K165" s="52"/>
      <c r="L165" s="52"/>
      <c r="M165" s="52"/>
      <c r="N165" s="137"/>
      <c r="O165" s="54"/>
      <c r="P165" s="52"/>
      <c r="Q165" s="52"/>
      <c r="R165" s="52"/>
      <c r="S165" s="52"/>
      <c r="T165" s="52"/>
      <c r="U165" s="52"/>
    </row>
    <row r="166" spans="3:21" s="32" customFormat="1" x14ac:dyDescent="0.35">
      <c r="C166" s="33"/>
      <c r="D166" s="33"/>
      <c r="E166" s="33"/>
      <c r="F166" s="33"/>
      <c r="G166" s="33"/>
      <c r="H166" s="33"/>
      <c r="J166" s="52"/>
      <c r="K166" s="52"/>
      <c r="L166" s="52"/>
      <c r="M166" s="52"/>
      <c r="N166" s="137"/>
      <c r="O166" s="54"/>
      <c r="P166" s="52"/>
      <c r="Q166" s="52"/>
      <c r="R166" s="52"/>
      <c r="S166" s="52"/>
      <c r="T166" s="52"/>
      <c r="U166" s="52"/>
    </row>
    <row r="167" spans="3:21" s="32" customFormat="1" x14ac:dyDescent="0.35">
      <c r="C167" s="33"/>
      <c r="D167" s="33"/>
      <c r="E167" s="33"/>
      <c r="F167" s="33"/>
      <c r="G167" s="33"/>
      <c r="H167" s="33"/>
      <c r="J167" s="52"/>
      <c r="K167" s="52"/>
      <c r="L167" s="52"/>
      <c r="M167" s="52"/>
      <c r="N167" s="137"/>
      <c r="O167" s="54"/>
      <c r="P167" s="52"/>
      <c r="Q167" s="52"/>
      <c r="R167" s="52"/>
      <c r="S167" s="52"/>
      <c r="T167" s="52"/>
      <c r="U167" s="52"/>
    </row>
    <row r="168" spans="3:21" s="32" customFormat="1" x14ac:dyDescent="0.35">
      <c r="C168" s="33"/>
      <c r="D168" s="33"/>
      <c r="E168" s="33"/>
      <c r="F168" s="33"/>
      <c r="G168" s="33"/>
      <c r="H168" s="33"/>
      <c r="J168" s="52"/>
      <c r="K168" s="52"/>
      <c r="L168" s="52"/>
      <c r="M168" s="52"/>
      <c r="N168" s="137"/>
      <c r="O168" s="54"/>
      <c r="P168" s="52"/>
      <c r="Q168" s="52"/>
      <c r="R168" s="52"/>
      <c r="S168" s="52"/>
      <c r="T168" s="52"/>
      <c r="U168" s="52"/>
    </row>
    <row r="169" spans="3:21" s="32" customFormat="1" x14ac:dyDescent="0.35">
      <c r="C169" s="33"/>
      <c r="D169" s="33"/>
      <c r="E169" s="33"/>
      <c r="F169" s="33"/>
      <c r="G169" s="33"/>
      <c r="H169" s="33"/>
      <c r="N169" s="134"/>
      <c r="O169" s="33"/>
      <c r="P169" s="52"/>
      <c r="R169" s="52"/>
      <c r="S169" s="52"/>
      <c r="T169" s="52"/>
      <c r="U169" s="52"/>
    </row>
    <row r="170" spans="3:21" s="32" customFormat="1" x14ac:dyDescent="0.35">
      <c r="C170" s="33"/>
      <c r="D170" s="33"/>
      <c r="E170" s="33"/>
      <c r="F170" s="33"/>
      <c r="G170" s="33"/>
      <c r="H170" s="33"/>
      <c r="N170" s="134"/>
      <c r="O170" s="33"/>
      <c r="P170" s="52"/>
      <c r="R170" s="52"/>
      <c r="S170" s="52"/>
      <c r="T170" s="52"/>
      <c r="U170" s="52"/>
    </row>
    <row r="171" spans="3:21" s="32" customFormat="1" x14ac:dyDescent="0.35">
      <c r="C171" s="33"/>
      <c r="D171" s="33"/>
      <c r="E171" s="33"/>
      <c r="F171" s="33"/>
      <c r="G171" s="33"/>
      <c r="H171" s="33"/>
      <c r="N171" s="134"/>
      <c r="O171" s="33"/>
      <c r="P171" s="52"/>
      <c r="R171" s="52"/>
      <c r="S171" s="52"/>
      <c r="T171" s="52"/>
      <c r="U171" s="52"/>
    </row>
    <row r="172" spans="3:21" s="32" customFormat="1" x14ac:dyDescent="0.35">
      <c r="C172" s="33"/>
      <c r="D172" s="33"/>
      <c r="E172" s="33"/>
      <c r="F172" s="33"/>
      <c r="G172" s="33"/>
      <c r="H172" s="33"/>
      <c r="N172" s="134"/>
      <c r="O172" s="33"/>
      <c r="P172" s="52"/>
      <c r="R172" s="52"/>
      <c r="S172" s="52"/>
      <c r="T172" s="52"/>
      <c r="U172" s="52"/>
    </row>
    <row r="173" spans="3:21" s="32" customFormat="1" x14ac:dyDescent="0.35">
      <c r="C173" s="33"/>
      <c r="D173" s="33"/>
      <c r="E173" s="33"/>
      <c r="F173" s="33"/>
      <c r="G173" s="33"/>
      <c r="H173" s="33"/>
      <c r="N173" s="134"/>
      <c r="O173" s="33"/>
      <c r="P173" s="52"/>
      <c r="R173" s="52"/>
      <c r="S173" s="52"/>
      <c r="T173" s="52"/>
      <c r="U173" s="52"/>
    </row>
    <row r="174" spans="3:21" s="32" customFormat="1" x14ac:dyDescent="0.35">
      <c r="C174" s="33"/>
      <c r="D174" s="33"/>
      <c r="E174" s="33"/>
      <c r="F174" s="33"/>
      <c r="G174" s="33"/>
      <c r="H174" s="33"/>
      <c r="N174" s="134"/>
      <c r="O174" s="33"/>
      <c r="P174" s="52"/>
      <c r="R174" s="52"/>
      <c r="S174" s="52"/>
      <c r="T174" s="52"/>
      <c r="U174" s="52"/>
    </row>
    <row r="175" spans="3:21" s="32" customFormat="1" x14ac:dyDescent="0.35">
      <c r="C175" s="33"/>
      <c r="D175" s="33"/>
      <c r="E175" s="33"/>
      <c r="F175" s="33"/>
      <c r="G175" s="33"/>
      <c r="H175" s="33"/>
      <c r="N175" s="134"/>
      <c r="O175" s="33"/>
      <c r="P175" s="52"/>
      <c r="R175" s="52"/>
      <c r="S175" s="52"/>
      <c r="T175" s="52"/>
      <c r="U175" s="52"/>
    </row>
    <row r="176" spans="3:21" s="32" customFormat="1" x14ac:dyDescent="0.35">
      <c r="C176" s="33"/>
      <c r="D176" s="33"/>
      <c r="E176" s="33"/>
      <c r="F176" s="33"/>
      <c r="G176" s="33"/>
      <c r="H176" s="33"/>
      <c r="N176" s="134"/>
      <c r="O176" s="33"/>
      <c r="P176" s="52"/>
      <c r="R176" s="52"/>
      <c r="S176" s="52"/>
      <c r="T176" s="52"/>
      <c r="U176" s="52"/>
    </row>
    <row r="177" spans="1:21" s="32" customFormat="1" x14ac:dyDescent="0.35">
      <c r="C177" s="33"/>
      <c r="D177" s="33"/>
      <c r="E177" s="33"/>
      <c r="F177" s="33"/>
      <c r="G177" s="33"/>
      <c r="H177" s="33"/>
      <c r="N177" s="134"/>
      <c r="O177" s="33"/>
      <c r="P177" s="52"/>
      <c r="R177" s="52"/>
      <c r="S177" s="52"/>
      <c r="T177" s="52"/>
      <c r="U177" s="52"/>
    </row>
    <row r="178" spans="1:21" x14ac:dyDescent="0.35">
      <c r="A178" s="32"/>
      <c r="B178" s="32"/>
      <c r="C178" s="33"/>
      <c r="D178" s="33"/>
      <c r="E178" s="33"/>
      <c r="F178" s="33"/>
      <c r="G178" s="33"/>
      <c r="H178" s="33"/>
      <c r="I178" s="32"/>
      <c r="P178" s="52"/>
      <c r="R178" s="52"/>
      <c r="S178" s="52"/>
      <c r="T178" s="52"/>
      <c r="U178" s="52"/>
    </row>
    <row r="179" spans="1:21" x14ac:dyDescent="0.35">
      <c r="A179" s="32"/>
      <c r="B179" s="32"/>
      <c r="C179" s="33"/>
      <c r="D179" s="33"/>
      <c r="E179" s="33"/>
      <c r="F179" s="33"/>
      <c r="G179" s="33"/>
      <c r="H179" s="33"/>
      <c r="P179" s="52"/>
      <c r="R179" s="52"/>
      <c r="S179" s="52"/>
      <c r="T179" s="52"/>
      <c r="U179" s="52"/>
    </row>
    <row r="180" spans="1:21" x14ac:dyDescent="0.35">
      <c r="A180" s="32"/>
      <c r="B180" s="32"/>
      <c r="C180" s="33"/>
      <c r="D180" s="33"/>
      <c r="E180" s="33"/>
      <c r="F180" s="33"/>
      <c r="G180" s="33"/>
      <c r="H180" s="33"/>
      <c r="R180" s="52"/>
      <c r="S180" s="52"/>
      <c r="T180" s="52"/>
      <c r="U180" s="52"/>
    </row>
    <row r="181" spans="1:21" x14ac:dyDescent="0.35">
      <c r="B181" s="32"/>
      <c r="C181" s="33"/>
      <c r="D181" s="33"/>
      <c r="E181" s="33"/>
      <c r="F181" s="33"/>
      <c r="G181" s="33"/>
      <c r="H181" s="33"/>
      <c r="R181" s="52"/>
      <c r="S181" s="52"/>
      <c r="T181" s="52"/>
      <c r="U181" s="52"/>
    </row>
  </sheetData>
  <mergeCells count="5">
    <mergeCell ref="C6:E6"/>
    <mergeCell ref="F6:H6"/>
    <mergeCell ref="C32:C33"/>
    <mergeCell ref="D32:D33"/>
    <mergeCell ref="E32:E33"/>
  </mergeCells>
  <dataValidations count="1">
    <dataValidation type="list" allowBlank="1" showInputMessage="1" showErrorMessage="1" sqref="P8:P155" xr:uid="{00000000-0002-0000-0C00-000000000000}">
      <formula1>$B$8:$B$16</formula1>
    </dataValidation>
  </dataValidation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R181"/>
  <sheetViews>
    <sheetView topLeftCell="A4" zoomScale="70" zoomScaleNormal="70" zoomScalePageLayoutView="70" workbookViewId="0">
      <selection activeCell="E20" sqref="E20:E22"/>
    </sheetView>
  </sheetViews>
  <sheetFormatPr defaultColWidth="9.1796875" defaultRowHeight="14.5" x14ac:dyDescent="0.35"/>
  <cols>
    <col min="1" max="1" width="6.36328125" style="31" customWidth="1"/>
    <col min="2" max="2" width="24.36328125" style="31" customWidth="1"/>
    <col min="3" max="8" width="9.453125" style="36" customWidth="1"/>
    <col min="9" max="9" width="4.36328125" style="31" customWidth="1"/>
    <col min="10" max="10" width="8.6328125" style="32" customWidth="1"/>
    <col min="11" max="12" width="25.81640625" style="32" customWidth="1"/>
    <col min="13" max="13" width="16.81640625" style="32" customWidth="1"/>
    <col min="14" max="14" width="11.36328125" style="134" customWidth="1"/>
    <col min="15" max="15" width="12.6328125" style="33" customWidth="1"/>
    <col min="16" max="16" width="21.1796875" style="32" customWidth="1"/>
    <col min="17" max="17" width="13.6328125" style="32" customWidth="1"/>
    <col min="18" max="18" width="17.453125" style="32" customWidth="1"/>
    <col min="19" max="19" width="5.453125" style="32" customWidth="1"/>
    <col min="20" max="20" width="9.1796875" style="32"/>
    <col min="21" max="21" width="14.36328125" style="32" customWidth="1"/>
    <col min="22" max="22" width="3" style="32" customWidth="1"/>
    <col min="23" max="44" width="9.1796875" style="32"/>
    <col min="45" max="16384" width="9.1796875" style="31"/>
  </cols>
  <sheetData>
    <row r="1" spans="1:44" ht="32.25" hidden="1" customHeight="1" x14ac:dyDescent="0.35">
      <c r="B1" s="31" t="s">
        <v>80</v>
      </c>
      <c r="C1" s="186" t="s">
        <v>25</v>
      </c>
      <c r="D1" s="186" t="s">
        <v>102</v>
      </c>
      <c r="E1" s="186" t="s">
        <v>103</v>
      </c>
      <c r="F1" s="186" t="s">
        <v>1</v>
      </c>
      <c r="G1" s="186" t="s">
        <v>104</v>
      </c>
      <c r="H1" s="186" t="s">
        <v>65</v>
      </c>
      <c r="I1" s="31" t="s">
        <v>105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44" ht="17.25" hidden="1" customHeight="1" x14ac:dyDescent="0.35">
      <c r="B2" s="31" t="str">
        <f>LEFT(B1,3)</f>
        <v>NOV</v>
      </c>
      <c r="C2" s="187">
        <f>C46</f>
        <v>0</v>
      </c>
      <c r="D2" s="187">
        <f>C17</f>
        <v>0</v>
      </c>
      <c r="E2" s="187">
        <f>D17</f>
        <v>0</v>
      </c>
      <c r="F2" s="187">
        <f>E17</f>
        <v>0</v>
      </c>
      <c r="G2" s="187">
        <f>F29</f>
        <v>0</v>
      </c>
      <c r="H2" s="79">
        <f>D2-G2</f>
        <v>0</v>
      </c>
      <c r="I2" s="187" t="str">
        <f>IF(E29=0,"",AVERAGE(C29,E29))</f>
        <v/>
      </c>
      <c r="J2" s="94"/>
      <c r="K2" s="188"/>
      <c r="N2" s="130"/>
    </row>
    <row r="3" spans="1:44" ht="17.25" hidden="1" customHeight="1" x14ac:dyDescent="0.35"/>
    <row r="4" spans="1:44" ht="17.25" customHeight="1" x14ac:dyDescent="0.35"/>
    <row r="5" spans="1:44" ht="42.75" customHeight="1" x14ac:dyDescent="0.45">
      <c r="B5" s="102" t="str">
        <f>BUDGET!B2:E2</f>
        <v>Enter Club Name on Budget Tab</v>
      </c>
      <c r="C5" s="103"/>
      <c r="D5" s="103"/>
      <c r="E5" s="103"/>
      <c r="F5" s="103"/>
      <c r="G5" s="103"/>
      <c r="H5" s="103"/>
      <c r="J5" s="35" t="s">
        <v>70</v>
      </c>
      <c r="K5" s="31"/>
      <c r="L5" s="31"/>
      <c r="M5" s="31"/>
      <c r="N5" s="135"/>
      <c r="O5" s="36"/>
      <c r="P5" s="31"/>
      <c r="Q5" s="31"/>
      <c r="AN5" s="31"/>
      <c r="AO5" s="31"/>
      <c r="AP5" s="31"/>
      <c r="AQ5" s="31"/>
      <c r="AR5" s="31"/>
    </row>
    <row r="6" spans="1:44" ht="21.75" customHeight="1" x14ac:dyDescent="0.45">
      <c r="B6" s="34"/>
      <c r="C6" s="408" t="s">
        <v>84</v>
      </c>
      <c r="D6" s="408"/>
      <c r="E6" s="408"/>
      <c r="F6" s="408" t="s">
        <v>85</v>
      </c>
      <c r="G6" s="408"/>
      <c r="H6" s="408"/>
      <c r="J6" s="35"/>
      <c r="K6" s="31"/>
      <c r="L6" s="31"/>
      <c r="M6" s="31"/>
      <c r="N6" s="135"/>
      <c r="O6" s="36"/>
      <c r="P6" s="31"/>
      <c r="Q6" s="31"/>
      <c r="AN6" s="31"/>
      <c r="AO6" s="31"/>
      <c r="AP6" s="31"/>
      <c r="AQ6" s="31"/>
      <c r="AR6" s="31"/>
    </row>
    <row r="7" spans="1:44" ht="15" customHeight="1" x14ac:dyDescent="0.35">
      <c r="B7" s="37" t="str">
        <f>B$1&amp;" SALES"</f>
        <v>NOVEMBER SALES</v>
      </c>
      <c r="C7" s="38" t="s">
        <v>7</v>
      </c>
      <c r="D7" s="38" t="s">
        <v>8</v>
      </c>
      <c r="E7" s="38" t="s">
        <v>101</v>
      </c>
      <c r="F7" s="38" t="s">
        <v>7</v>
      </c>
      <c r="G7" s="38" t="s">
        <v>8</v>
      </c>
      <c r="H7" s="38" t="s">
        <v>101</v>
      </c>
      <c r="J7" s="96" t="s">
        <v>46</v>
      </c>
      <c r="K7" s="97" t="s">
        <v>47</v>
      </c>
      <c r="L7" s="96" t="s">
        <v>48</v>
      </c>
      <c r="M7" s="97" t="s">
        <v>49</v>
      </c>
      <c r="N7" s="136" t="s">
        <v>50</v>
      </c>
      <c r="O7" s="98" t="s">
        <v>51</v>
      </c>
      <c r="P7" s="96" t="s">
        <v>40</v>
      </c>
      <c r="Q7" s="98" t="s">
        <v>62</v>
      </c>
      <c r="AN7" s="31"/>
      <c r="AO7" s="31"/>
      <c r="AP7" s="31"/>
      <c r="AQ7" s="31"/>
      <c r="AR7" s="31"/>
    </row>
    <row r="8" spans="1:44" ht="15" customHeight="1" x14ac:dyDescent="0.35">
      <c r="B8" s="39" t="s">
        <v>11</v>
      </c>
      <c r="C8" s="104"/>
      <c r="D8" s="49">
        <f>BUDGET!N41</f>
        <v>0</v>
      </c>
      <c r="E8" s="182">
        <f>C8-D8</f>
        <v>0</v>
      </c>
      <c r="F8" s="49">
        <f>C8+OCT!F8</f>
        <v>0</v>
      </c>
      <c r="G8" s="49">
        <f>D8+OCT!G8</f>
        <v>0</v>
      </c>
      <c r="H8" s="182">
        <f>F8-G8</f>
        <v>0</v>
      </c>
      <c r="J8" s="124"/>
      <c r="K8" s="125"/>
      <c r="L8" s="125"/>
      <c r="M8" s="126"/>
      <c r="N8" s="132" t="str">
        <f t="shared" ref="N8:N35" si="0">IF(ISBLANK(O8)=TRUE,"","10-9005")</f>
        <v/>
      </c>
      <c r="O8" s="99"/>
      <c r="P8" s="123"/>
      <c r="Q8" s="100"/>
      <c r="AN8" s="31"/>
      <c r="AO8" s="31"/>
      <c r="AP8" s="31"/>
      <c r="AQ8" s="31"/>
      <c r="AR8" s="31"/>
    </row>
    <row r="9" spans="1:44" ht="15" customHeight="1" x14ac:dyDescent="0.35">
      <c r="B9" s="39" t="s">
        <v>12</v>
      </c>
      <c r="C9" s="104"/>
      <c r="D9" s="49">
        <f>BUDGET!N42</f>
        <v>0</v>
      </c>
      <c r="E9" s="182">
        <f t="shared" ref="E9:E16" si="1">C9-D9</f>
        <v>0</v>
      </c>
      <c r="F9" s="49">
        <f>C9+OCT!F9</f>
        <v>0</v>
      </c>
      <c r="G9" s="49">
        <f>D9+OCT!G9</f>
        <v>0</v>
      </c>
      <c r="H9" s="182">
        <f t="shared" ref="H9:H16" si="2">F9-G9</f>
        <v>0</v>
      </c>
      <c r="J9" s="124"/>
      <c r="K9" s="125"/>
      <c r="L9" s="125"/>
      <c r="M9" s="126"/>
      <c r="N9" s="132" t="str">
        <f t="shared" si="0"/>
        <v/>
      </c>
      <c r="O9" s="99"/>
      <c r="P9" s="123"/>
      <c r="Q9" s="100"/>
      <c r="AN9" s="31"/>
      <c r="AO9" s="31"/>
      <c r="AP9" s="31"/>
      <c r="AQ9" s="31"/>
      <c r="AR9" s="31"/>
    </row>
    <row r="10" spans="1:44" ht="15" customHeight="1" x14ac:dyDescent="0.35">
      <c r="B10" s="39" t="s">
        <v>13</v>
      </c>
      <c r="C10" s="104"/>
      <c r="D10" s="49">
        <f>BUDGET!N43</f>
        <v>0</v>
      </c>
      <c r="E10" s="182">
        <f t="shared" si="1"/>
        <v>0</v>
      </c>
      <c r="F10" s="49">
        <f>C10+OCT!F10</f>
        <v>0</v>
      </c>
      <c r="G10" s="49">
        <f>D10+OCT!G10</f>
        <v>0</v>
      </c>
      <c r="H10" s="182">
        <f t="shared" si="2"/>
        <v>0</v>
      </c>
      <c r="J10" s="124"/>
      <c r="K10" s="125"/>
      <c r="L10" s="125"/>
      <c r="M10" s="126"/>
      <c r="N10" s="132" t="str">
        <f t="shared" si="0"/>
        <v/>
      </c>
      <c r="O10" s="99"/>
      <c r="P10" s="212"/>
      <c r="Q10" s="100"/>
      <c r="AN10" s="31"/>
      <c r="AO10" s="31"/>
      <c r="AP10" s="31"/>
      <c r="AQ10" s="31"/>
      <c r="AR10" s="31"/>
    </row>
    <row r="11" spans="1:44" ht="15" customHeight="1" x14ac:dyDescent="0.35">
      <c r="B11" s="39" t="s">
        <v>14</v>
      </c>
      <c r="C11" s="104"/>
      <c r="D11" s="49">
        <f>BUDGET!N44</f>
        <v>0</v>
      </c>
      <c r="E11" s="182">
        <f t="shared" si="1"/>
        <v>0</v>
      </c>
      <c r="F11" s="49">
        <f>C11+OCT!F11</f>
        <v>0</v>
      </c>
      <c r="G11" s="49">
        <f>D11+OCT!G11</f>
        <v>0</v>
      </c>
      <c r="H11" s="182">
        <f t="shared" si="2"/>
        <v>0</v>
      </c>
      <c r="J11" s="124"/>
      <c r="K11" s="359"/>
      <c r="L11" s="125"/>
      <c r="M11" s="126"/>
      <c r="N11" s="132" t="str">
        <f t="shared" si="0"/>
        <v/>
      </c>
      <c r="O11" s="99"/>
      <c r="P11" s="212"/>
      <c r="Q11" s="100"/>
      <c r="AN11" s="31"/>
      <c r="AO11" s="31"/>
      <c r="AP11" s="31"/>
      <c r="AQ11" s="31"/>
      <c r="AR11" s="31"/>
    </row>
    <row r="12" spans="1:44" ht="15" customHeight="1" x14ac:dyDescent="0.35">
      <c r="B12" s="39" t="s">
        <v>15</v>
      </c>
      <c r="C12" s="104"/>
      <c r="D12" s="49">
        <f>BUDGET!N45</f>
        <v>0</v>
      </c>
      <c r="E12" s="182">
        <f t="shared" si="1"/>
        <v>0</v>
      </c>
      <c r="F12" s="49">
        <f>C12+OCT!F12</f>
        <v>0</v>
      </c>
      <c r="G12" s="49">
        <f>D12+OCT!G12</f>
        <v>0</v>
      </c>
      <c r="H12" s="182">
        <f t="shared" si="2"/>
        <v>0</v>
      </c>
      <c r="J12" s="127"/>
      <c r="K12" s="128"/>
      <c r="L12" s="128"/>
      <c r="M12" s="129"/>
      <c r="N12" s="132" t="str">
        <f t="shared" si="0"/>
        <v/>
      </c>
      <c r="O12" s="99"/>
      <c r="P12" s="123"/>
      <c r="Q12" s="100"/>
      <c r="AN12" s="31"/>
      <c r="AO12" s="31"/>
      <c r="AP12" s="31"/>
      <c r="AQ12" s="31"/>
      <c r="AR12" s="31"/>
    </row>
    <row r="13" spans="1:44" ht="15" customHeight="1" x14ac:dyDescent="0.35">
      <c r="B13" s="39" t="s">
        <v>16</v>
      </c>
      <c r="C13" s="104"/>
      <c r="D13" s="49">
        <f>BUDGET!N46</f>
        <v>0</v>
      </c>
      <c r="E13" s="182">
        <f t="shared" si="1"/>
        <v>0</v>
      </c>
      <c r="F13" s="49">
        <f>C13+OCT!F13</f>
        <v>0</v>
      </c>
      <c r="G13" s="49">
        <f>D13+OCT!G13</f>
        <v>0</v>
      </c>
      <c r="H13" s="182">
        <f t="shared" si="2"/>
        <v>0</v>
      </c>
      <c r="J13" s="127"/>
      <c r="K13" s="128"/>
      <c r="L13" s="128"/>
      <c r="M13" s="129"/>
      <c r="N13" s="132" t="str">
        <f t="shared" si="0"/>
        <v/>
      </c>
      <c r="O13" s="99"/>
      <c r="P13" s="123"/>
      <c r="Q13" s="100"/>
      <c r="AN13" s="31"/>
      <c r="AO13" s="31"/>
      <c r="AP13" s="31"/>
      <c r="AQ13" s="31"/>
      <c r="AR13" s="31"/>
    </row>
    <row r="14" spans="1:44" ht="15" customHeight="1" x14ac:dyDescent="0.35">
      <c r="B14" s="39" t="s">
        <v>17</v>
      </c>
      <c r="C14" s="104"/>
      <c r="D14" s="49">
        <f>BUDGET!N47</f>
        <v>0</v>
      </c>
      <c r="E14" s="182">
        <f t="shared" si="1"/>
        <v>0</v>
      </c>
      <c r="F14" s="49">
        <f>C14+OCT!F14</f>
        <v>0</v>
      </c>
      <c r="G14" s="49">
        <f>D14+OCT!G14</f>
        <v>0</v>
      </c>
      <c r="H14" s="182">
        <f t="shared" si="2"/>
        <v>0</v>
      </c>
      <c r="J14" s="127"/>
      <c r="K14" s="128"/>
      <c r="L14" s="128"/>
      <c r="M14" s="129"/>
      <c r="N14" s="132" t="str">
        <f t="shared" si="0"/>
        <v/>
      </c>
      <c r="O14" s="99"/>
      <c r="P14" s="123"/>
      <c r="Q14" s="100"/>
      <c r="AN14" s="31"/>
      <c r="AO14" s="31"/>
      <c r="AP14" s="31"/>
      <c r="AQ14" s="31"/>
      <c r="AR14" s="31"/>
    </row>
    <row r="15" spans="1:44" ht="15" customHeight="1" x14ac:dyDescent="0.35">
      <c r="B15" s="39" t="s">
        <v>18</v>
      </c>
      <c r="C15" s="104"/>
      <c r="D15" s="49">
        <f>BUDGET!N48</f>
        <v>0</v>
      </c>
      <c r="E15" s="182">
        <f t="shared" si="1"/>
        <v>0</v>
      </c>
      <c r="F15" s="49">
        <f>C15+OCT!F15</f>
        <v>0</v>
      </c>
      <c r="G15" s="49">
        <f>D15+OCT!G15</f>
        <v>0</v>
      </c>
      <c r="H15" s="182">
        <f t="shared" si="2"/>
        <v>0</v>
      </c>
      <c r="J15" s="127"/>
      <c r="K15" s="128"/>
      <c r="L15" s="128"/>
      <c r="M15" s="129"/>
      <c r="N15" s="132" t="str">
        <f t="shared" si="0"/>
        <v/>
      </c>
      <c r="O15" s="99"/>
      <c r="P15" s="123"/>
      <c r="Q15" s="100"/>
      <c r="AN15" s="31"/>
      <c r="AO15" s="31"/>
      <c r="AP15" s="31"/>
      <c r="AQ15" s="31"/>
      <c r="AR15" s="31"/>
    </row>
    <row r="16" spans="1:44" s="32" customFormat="1" ht="15" customHeight="1" x14ac:dyDescent="0.35">
      <c r="A16" s="31"/>
      <c r="B16" s="39" t="s">
        <v>19</v>
      </c>
      <c r="C16" s="104"/>
      <c r="D16" s="49">
        <f>BUDGET!N49</f>
        <v>0</v>
      </c>
      <c r="E16" s="182">
        <f t="shared" si="1"/>
        <v>0</v>
      </c>
      <c r="F16" s="49">
        <f>C16+OCT!F16</f>
        <v>0</v>
      </c>
      <c r="G16" s="49">
        <f>D16+OCT!G16</f>
        <v>0</v>
      </c>
      <c r="H16" s="182">
        <f t="shared" si="2"/>
        <v>0</v>
      </c>
      <c r="I16" s="41"/>
      <c r="J16" s="127"/>
      <c r="K16" s="128"/>
      <c r="L16" s="128"/>
      <c r="M16" s="129"/>
      <c r="N16" s="132" t="str">
        <f t="shared" si="0"/>
        <v/>
      </c>
      <c r="O16" s="99"/>
      <c r="P16" s="123"/>
      <c r="Q16" s="100"/>
    </row>
    <row r="17" spans="2:44" ht="15" customHeight="1" x14ac:dyDescent="0.35">
      <c r="B17" s="42" t="s">
        <v>4</v>
      </c>
      <c r="C17" s="105">
        <f t="shared" ref="C17:H17" si="3">SUM(C8:C16)</f>
        <v>0</v>
      </c>
      <c r="D17" s="105">
        <f t="shared" si="3"/>
        <v>0</v>
      </c>
      <c r="E17" s="183">
        <f t="shared" si="3"/>
        <v>0</v>
      </c>
      <c r="F17" s="105">
        <f t="shared" si="3"/>
        <v>0</v>
      </c>
      <c r="G17" s="105">
        <f t="shared" si="3"/>
        <v>0</v>
      </c>
      <c r="H17" s="183">
        <f t="shared" si="3"/>
        <v>0</v>
      </c>
      <c r="J17" s="127"/>
      <c r="K17" s="128"/>
      <c r="L17" s="128"/>
      <c r="M17" s="129"/>
      <c r="N17" s="132" t="str">
        <f t="shared" si="0"/>
        <v/>
      </c>
      <c r="O17" s="101"/>
      <c r="P17" s="123"/>
      <c r="Q17" s="100"/>
      <c r="AN17" s="31"/>
      <c r="AO17" s="31"/>
      <c r="AP17" s="31"/>
      <c r="AQ17" s="31"/>
      <c r="AR17" s="31"/>
    </row>
    <row r="18" spans="2:44" ht="15" customHeight="1" x14ac:dyDescent="0.35">
      <c r="B18" s="78"/>
      <c r="C18" s="106"/>
      <c r="D18" s="106"/>
      <c r="E18" s="106"/>
      <c r="F18" s="106"/>
      <c r="G18" s="106"/>
      <c r="H18" s="106"/>
      <c r="J18" s="127"/>
      <c r="K18" s="128"/>
      <c r="L18" s="128"/>
      <c r="M18" s="129"/>
      <c r="N18" s="132" t="str">
        <f t="shared" si="0"/>
        <v/>
      </c>
      <c r="O18" s="101"/>
      <c r="P18" s="123"/>
      <c r="Q18" s="100"/>
      <c r="AN18" s="31"/>
      <c r="AO18" s="31"/>
      <c r="AP18" s="31"/>
      <c r="AQ18" s="31"/>
      <c r="AR18" s="31"/>
    </row>
    <row r="19" spans="2:44" ht="15" customHeight="1" x14ac:dyDescent="0.35">
      <c r="B19" s="37" t="str">
        <f>B$1&amp;" INVENTORY"</f>
        <v>NOVEMBER INVENTORY</v>
      </c>
      <c r="C19" s="38" t="s">
        <v>20</v>
      </c>
      <c r="D19" s="38" t="s">
        <v>21</v>
      </c>
      <c r="E19" s="43" t="s">
        <v>22</v>
      </c>
      <c r="F19" s="43" t="s">
        <v>9</v>
      </c>
      <c r="G19" s="38" t="s">
        <v>10</v>
      </c>
      <c r="H19" s="38" t="s">
        <v>6</v>
      </c>
      <c r="J19" s="127"/>
      <c r="K19" s="128"/>
      <c r="L19" s="128"/>
      <c r="M19" s="129"/>
      <c r="N19" s="132" t="str">
        <f t="shared" si="0"/>
        <v/>
      </c>
      <c r="O19" s="101"/>
      <c r="P19" s="123"/>
      <c r="Q19" s="100"/>
      <c r="S19" s="31"/>
      <c r="T19" s="31"/>
      <c r="AN19" s="31"/>
      <c r="AO19" s="31"/>
      <c r="AP19" s="31"/>
      <c r="AQ19" s="31"/>
      <c r="AR19" s="31"/>
    </row>
    <row r="20" spans="2:44" ht="15" customHeight="1" x14ac:dyDescent="0.35">
      <c r="B20" s="39" t="s">
        <v>11</v>
      </c>
      <c r="C20" s="107">
        <f>OCT!E20</f>
        <v>0</v>
      </c>
      <c r="D20" s="49">
        <f t="shared" ref="D20:D28" si="4">SUMIF(P:P,B20,O:O)</f>
        <v>0</v>
      </c>
      <c r="E20" s="104"/>
      <c r="F20" s="49">
        <f t="shared" ref="F20:F28" si="5">IF(E20=0,0,C20+D20-E20)</f>
        <v>0</v>
      </c>
      <c r="G20" s="51">
        <f t="shared" ref="G20:G29" si="6">IF(C8=0,0,F20/C8)</f>
        <v>0</v>
      </c>
      <c r="H20" s="51">
        <f t="shared" ref="H20:H29" si="7">IF(C20=0,0,(C8-F20)/AVERAGE(C20,E20))</f>
        <v>0</v>
      </c>
      <c r="J20" s="127"/>
      <c r="K20" s="128"/>
      <c r="L20" s="128"/>
      <c r="M20" s="129"/>
      <c r="N20" s="132" t="str">
        <f t="shared" si="0"/>
        <v/>
      </c>
      <c r="O20" s="101"/>
      <c r="P20" s="123"/>
      <c r="Q20" s="100"/>
      <c r="S20" s="31"/>
      <c r="T20" s="31"/>
      <c r="AN20" s="31"/>
      <c r="AO20" s="31"/>
      <c r="AP20" s="31"/>
      <c r="AQ20" s="31"/>
      <c r="AR20" s="31"/>
    </row>
    <row r="21" spans="2:44" ht="15" customHeight="1" x14ac:dyDescent="0.35">
      <c r="B21" s="39" t="s">
        <v>12</v>
      </c>
      <c r="C21" s="107">
        <f>OCT!E21</f>
        <v>0</v>
      </c>
      <c r="D21" s="49">
        <f t="shared" si="4"/>
        <v>0</v>
      </c>
      <c r="E21" s="104"/>
      <c r="F21" s="49">
        <f t="shared" si="5"/>
        <v>0</v>
      </c>
      <c r="G21" s="51">
        <f t="shared" si="6"/>
        <v>0</v>
      </c>
      <c r="H21" s="51">
        <f t="shared" si="7"/>
        <v>0</v>
      </c>
      <c r="J21" s="127"/>
      <c r="K21" s="128"/>
      <c r="L21" s="128"/>
      <c r="M21" s="129"/>
      <c r="N21" s="132" t="str">
        <f t="shared" si="0"/>
        <v/>
      </c>
      <c r="O21" s="101"/>
      <c r="P21" s="123"/>
      <c r="Q21" s="100"/>
      <c r="S21" s="31"/>
      <c r="T21" s="31"/>
      <c r="AN21" s="31"/>
      <c r="AO21" s="31"/>
      <c r="AP21" s="31"/>
      <c r="AQ21" s="31"/>
      <c r="AR21" s="31"/>
    </row>
    <row r="22" spans="2:44" ht="15" customHeight="1" x14ac:dyDescent="0.35">
      <c r="B22" s="39" t="s">
        <v>13</v>
      </c>
      <c r="C22" s="107">
        <f>OCT!E22</f>
        <v>0</v>
      </c>
      <c r="D22" s="49">
        <f t="shared" si="4"/>
        <v>0</v>
      </c>
      <c r="E22" s="104"/>
      <c r="F22" s="49">
        <f t="shared" si="5"/>
        <v>0</v>
      </c>
      <c r="G22" s="51">
        <f t="shared" si="6"/>
        <v>0</v>
      </c>
      <c r="H22" s="51">
        <f t="shared" si="7"/>
        <v>0</v>
      </c>
      <c r="J22" s="127"/>
      <c r="K22" s="128"/>
      <c r="L22" s="128"/>
      <c r="M22" s="129"/>
      <c r="N22" s="132" t="str">
        <f t="shared" si="0"/>
        <v/>
      </c>
      <c r="O22" s="101"/>
      <c r="P22" s="123"/>
      <c r="Q22" s="100"/>
      <c r="S22" s="31"/>
      <c r="T22" s="31"/>
      <c r="AN22" s="31"/>
      <c r="AO22" s="31"/>
      <c r="AP22" s="31"/>
      <c r="AQ22" s="31"/>
      <c r="AR22" s="31"/>
    </row>
    <row r="23" spans="2:44" ht="15" customHeight="1" x14ac:dyDescent="0.35">
      <c r="B23" s="39" t="s">
        <v>14</v>
      </c>
      <c r="C23" s="107">
        <f>OCT!E23</f>
        <v>0</v>
      </c>
      <c r="D23" s="49">
        <f t="shared" si="4"/>
        <v>0</v>
      </c>
      <c r="E23" s="104"/>
      <c r="F23" s="49">
        <f t="shared" si="5"/>
        <v>0</v>
      </c>
      <c r="G23" s="51">
        <f t="shared" si="6"/>
        <v>0</v>
      </c>
      <c r="H23" s="51">
        <f t="shared" si="7"/>
        <v>0</v>
      </c>
      <c r="J23" s="127"/>
      <c r="K23" s="128"/>
      <c r="L23" s="128"/>
      <c r="M23" s="129"/>
      <c r="N23" s="132" t="str">
        <f t="shared" si="0"/>
        <v/>
      </c>
      <c r="O23" s="101"/>
      <c r="P23" s="123"/>
      <c r="Q23" s="100"/>
      <c r="S23" s="31"/>
      <c r="T23" s="31"/>
      <c r="AN23" s="31"/>
      <c r="AO23" s="31"/>
      <c r="AP23" s="31"/>
      <c r="AQ23" s="31"/>
      <c r="AR23" s="31"/>
    </row>
    <row r="24" spans="2:44" ht="15" customHeight="1" x14ac:dyDescent="0.35">
      <c r="B24" s="39" t="s">
        <v>15</v>
      </c>
      <c r="C24" s="107">
        <f>OCT!E24</f>
        <v>0</v>
      </c>
      <c r="D24" s="49">
        <f t="shared" si="4"/>
        <v>0</v>
      </c>
      <c r="E24" s="104"/>
      <c r="F24" s="49">
        <f t="shared" si="5"/>
        <v>0</v>
      </c>
      <c r="G24" s="51">
        <f t="shared" si="6"/>
        <v>0</v>
      </c>
      <c r="H24" s="51">
        <f t="shared" si="7"/>
        <v>0</v>
      </c>
      <c r="J24" s="127"/>
      <c r="K24" s="128"/>
      <c r="L24" s="128"/>
      <c r="M24" s="129"/>
      <c r="N24" s="132" t="str">
        <f t="shared" si="0"/>
        <v/>
      </c>
      <c r="O24" s="101"/>
      <c r="P24" s="123"/>
      <c r="Q24" s="100"/>
      <c r="S24" s="31"/>
      <c r="T24" s="31"/>
      <c r="AN24" s="31"/>
      <c r="AO24" s="31"/>
      <c r="AP24" s="31"/>
      <c r="AQ24" s="31"/>
      <c r="AR24" s="31"/>
    </row>
    <row r="25" spans="2:44" ht="15" customHeight="1" x14ac:dyDescent="0.35">
      <c r="B25" s="39" t="s">
        <v>16</v>
      </c>
      <c r="C25" s="107">
        <f>OCT!E25</f>
        <v>0</v>
      </c>
      <c r="D25" s="49">
        <f t="shared" si="4"/>
        <v>0</v>
      </c>
      <c r="E25" s="104"/>
      <c r="F25" s="49">
        <f t="shared" si="5"/>
        <v>0</v>
      </c>
      <c r="G25" s="51">
        <f t="shared" si="6"/>
        <v>0</v>
      </c>
      <c r="H25" s="51">
        <f t="shared" si="7"/>
        <v>0</v>
      </c>
      <c r="J25" s="127"/>
      <c r="K25" s="128"/>
      <c r="L25" s="128"/>
      <c r="M25" s="129"/>
      <c r="N25" s="132" t="str">
        <f t="shared" si="0"/>
        <v/>
      </c>
      <c r="O25" s="101"/>
      <c r="P25" s="123"/>
      <c r="Q25" s="100"/>
      <c r="S25" s="31"/>
      <c r="T25" s="31"/>
      <c r="AN25" s="31"/>
      <c r="AO25" s="31"/>
      <c r="AP25" s="31"/>
      <c r="AQ25" s="31"/>
      <c r="AR25" s="31"/>
    </row>
    <row r="26" spans="2:44" ht="15" customHeight="1" x14ac:dyDescent="0.35">
      <c r="B26" s="39" t="s">
        <v>17</v>
      </c>
      <c r="C26" s="107">
        <f>OCT!E26</f>
        <v>0</v>
      </c>
      <c r="D26" s="49">
        <f t="shared" si="4"/>
        <v>0</v>
      </c>
      <c r="E26" s="104"/>
      <c r="F26" s="49">
        <f t="shared" si="5"/>
        <v>0</v>
      </c>
      <c r="G26" s="51">
        <f t="shared" si="6"/>
        <v>0</v>
      </c>
      <c r="H26" s="51">
        <f t="shared" si="7"/>
        <v>0</v>
      </c>
      <c r="J26" s="127"/>
      <c r="K26" s="128"/>
      <c r="L26" s="128"/>
      <c r="M26" s="129"/>
      <c r="N26" s="132" t="str">
        <f t="shared" si="0"/>
        <v/>
      </c>
      <c r="O26" s="101"/>
      <c r="P26" s="123"/>
      <c r="Q26" s="100"/>
      <c r="S26" s="31"/>
      <c r="T26" s="31"/>
      <c r="AN26" s="31"/>
      <c r="AO26" s="31"/>
      <c r="AP26" s="31"/>
      <c r="AQ26" s="31"/>
      <c r="AR26" s="31"/>
    </row>
    <row r="27" spans="2:44" ht="15" customHeight="1" x14ac:dyDescent="0.35">
      <c r="B27" s="39" t="s">
        <v>18</v>
      </c>
      <c r="C27" s="107">
        <f>OCT!E27</f>
        <v>0</v>
      </c>
      <c r="D27" s="49">
        <f t="shared" si="4"/>
        <v>0</v>
      </c>
      <c r="E27" s="104"/>
      <c r="F27" s="49">
        <f t="shared" si="5"/>
        <v>0</v>
      </c>
      <c r="G27" s="51">
        <f t="shared" si="6"/>
        <v>0</v>
      </c>
      <c r="H27" s="51">
        <f t="shared" si="7"/>
        <v>0</v>
      </c>
      <c r="J27" s="127"/>
      <c r="K27" s="128"/>
      <c r="L27" s="128"/>
      <c r="M27" s="129"/>
      <c r="N27" s="132" t="str">
        <f t="shared" si="0"/>
        <v/>
      </c>
      <c r="O27" s="101"/>
      <c r="P27" s="123"/>
      <c r="Q27" s="100"/>
      <c r="S27" s="31"/>
      <c r="T27" s="31"/>
      <c r="AN27" s="31"/>
      <c r="AO27" s="31"/>
      <c r="AP27" s="31"/>
      <c r="AQ27" s="31"/>
      <c r="AR27" s="31"/>
    </row>
    <row r="28" spans="2:44" ht="15" customHeight="1" x14ac:dyDescent="0.35">
      <c r="B28" s="39" t="s">
        <v>19</v>
      </c>
      <c r="C28" s="107">
        <f>OCT!E28</f>
        <v>0</v>
      </c>
      <c r="D28" s="49">
        <f t="shared" si="4"/>
        <v>0</v>
      </c>
      <c r="E28" s="104"/>
      <c r="F28" s="49">
        <f t="shared" si="5"/>
        <v>0</v>
      </c>
      <c r="G28" s="51">
        <f t="shared" si="6"/>
        <v>0</v>
      </c>
      <c r="H28" s="51">
        <f t="shared" si="7"/>
        <v>0</v>
      </c>
      <c r="J28" s="127"/>
      <c r="K28" s="128"/>
      <c r="L28" s="128"/>
      <c r="M28" s="129"/>
      <c r="N28" s="132" t="str">
        <f t="shared" si="0"/>
        <v/>
      </c>
      <c r="O28" s="101"/>
      <c r="P28" s="123"/>
      <c r="Q28" s="100"/>
      <c r="S28" s="31"/>
      <c r="T28" s="31"/>
      <c r="AN28" s="31"/>
      <c r="AO28" s="31"/>
      <c r="AP28" s="31"/>
      <c r="AQ28" s="31"/>
      <c r="AR28" s="31"/>
    </row>
    <row r="29" spans="2:44" ht="15" customHeight="1" x14ac:dyDescent="0.35">
      <c r="B29" s="42" t="s">
        <v>4</v>
      </c>
      <c r="C29" s="105">
        <f>SUM(C20:C28)</f>
        <v>0</v>
      </c>
      <c r="D29" s="105">
        <f>SUM(D20:D28)</f>
        <v>0</v>
      </c>
      <c r="E29" s="105">
        <f>SUM(E20:E28)</f>
        <v>0</v>
      </c>
      <c r="F29" s="105">
        <f>SUM(F20:F28)</f>
        <v>0</v>
      </c>
      <c r="G29" s="138">
        <f t="shared" si="6"/>
        <v>0</v>
      </c>
      <c r="H29" s="138">
        <f t="shared" si="7"/>
        <v>0</v>
      </c>
      <c r="J29" s="127"/>
      <c r="K29" s="128"/>
      <c r="L29" s="128"/>
      <c r="M29" s="129"/>
      <c r="N29" s="132" t="str">
        <f t="shared" si="0"/>
        <v/>
      </c>
      <c r="O29" s="101"/>
      <c r="P29" s="123"/>
      <c r="Q29" s="100"/>
      <c r="S29" s="31"/>
      <c r="T29" s="31"/>
      <c r="AN29" s="31"/>
      <c r="AO29" s="31"/>
      <c r="AP29" s="31"/>
      <c r="AQ29" s="31"/>
      <c r="AR29" s="31"/>
    </row>
    <row r="30" spans="2:44" ht="15" customHeight="1" x14ac:dyDescent="0.35">
      <c r="B30" s="248" t="s">
        <v>63</v>
      </c>
      <c r="C30" s="249">
        <f>'BUYING PLAN'!M2</f>
        <v>0</v>
      </c>
      <c r="D30" s="250"/>
      <c r="E30" s="249">
        <f>'BUYING PLAN'!N2</f>
        <v>0</v>
      </c>
      <c r="F30" s="109"/>
      <c r="J30" s="127"/>
      <c r="K30" s="128"/>
      <c r="L30" s="128"/>
      <c r="M30" s="129"/>
      <c r="N30" s="132" t="str">
        <f t="shared" si="0"/>
        <v/>
      </c>
      <c r="O30" s="101"/>
      <c r="P30" s="123"/>
      <c r="Q30" s="100"/>
      <c r="AN30" s="31"/>
      <c r="AO30" s="31"/>
      <c r="AP30" s="31"/>
      <c r="AQ30" s="31"/>
      <c r="AR30" s="31"/>
    </row>
    <row r="31" spans="2:44" ht="15" customHeight="1" x14ac:dyDescent="0.35">
      <c r="J31" s="127"/>
      <c r="K31" s="128"/>
      <c r="L31" s="128"/>
      <c r="M31" s="129"/>
      <c r="N31" s="132" t="str">
        <f t="shared" si="0"/>
        <v/>
      </c>
      <c r="O31" s="101"/>
      <c r="P31" s="123"/>
      <c r="Q31" s="100"/>
      <c r="AN31" s="31"/>
      <c r="AO31" s="31"/>
      <c r="AP31" s="31"/>
      <c r="AQ31" s="31"/>
      <c r="AR31" s="31"/>
    </row>
    <row r="32" spans="2:44" ht="15" customHeight="1" x14ac:dyDescent="0.35">
      <c r="C32" s="409" t="s">
        <v>69</v>
      </c>
      <c r="D32" s="411" t="s">
        <v>182</v>
      </c>
      <c r="E32" s="411" t="s">
        <v>181</v>
      </c>
      <c r="J32" s="127"/>
      <c r="K32" s="128"/>
      <c r="L32" s="128"/>
      <c r="M32" s="129"/>
      <c r="N32" s="132" t="str">
        <f t="shared" si="0"/>
        <v/>
      </c>
      <c r="O32" s="101"/>
      <c r="P32" s="123"/>
      <c r="Q32" s="100"/>
      <c r="AN32" s="31"/>
      <c r="AO32" s="31"/>
      <c r="AP32" s="31"/>
      <c r="AQ32" s="31"/>
      <c r="AR32" s="31"/>
    </row>
    <row r="33" spans="1:44" ht="15" customHeight="1" x14ac:dyDescent="0.45">
      <c r="B33" s="299" t="s">
        <v>180</v>
      </c>
      <c r="C33" s="410"/>
      <c r="D33" s="412"/>
      <c r="E33" s="412"/>
      <c r="J33" s="127"/>
      <c r="K33" s="128"/>
      <c r="L33" s="128"/>
      <c r="M33" s="129"/>
      <c r="N33" s="132" t="str">
        <f t="shared" si="0"/>
        <v/>
      </c>
      <c r="O33" s="101"/>
      <c r="P33" s="123"/>
      <c r="Q33" s="100"/>
      <c r="AN33" s="31"/>
      <c r="AO33" s="31"/>
      <c r="AP33" s="31"/>
      <c r="AQ33" s="31"/>
      <c r="AR33" s="31"/>
    </row>
    <row r="34" spans="1:44" ht="15" customHeight="1" x14ac:dyDescent="0.35">
      <c r="B34" s="39" t="s">
        <v>11</v>
      </c>
      <c r="C34" s="253">
        <f>HLOOKUP($B$2,'BUYING PLAN'!$D$23:$O$32,ROW()-32,0)</f>
        <v>0</v>
      </c>
      <c r="D34" s="253">
        <f t="shared" ref="D34:D42" si="8">D20+SUMIF(P:P,B34,Q:Q)</f>
        <v>0</v>
      </c>
      <c r="E34" s="298">
        <f>C34-D34</f>
        <v>0</v>
      </c>
      <c r="J34" s="127"/>
      <c r="K34" s="128"/>
      <c r="L34" s="128"/>
      <c r="M34" s="129"/>
      <c r="N34" s="132" t="str">
        <f t="shared" si="0"/>
        <v/>
      </c>
      <c r="O34" s="101"/>
      <c r="P34" s="123"/>
      <c r="Q34" s="100"/>
      <c r="AN34" s="31"/>
      <c r="AO34" s="31"/>
      <c r="AP34" s="31"/>
      <c r="AQ34" s="31"/>
      <c r="AR34" s="31"/>
    </row>
    <row r="35" spans="1:44" ht="15" customHeight="1" x14ac:dyDescent="0.35">
      <c r="B35" s="39" t="s">
        <v>12</v>
      </c>
      <c r="C35" s="253">
        <f>HLOOKUP($B$2,'BUYING PLAN'!$D$23:$O$32,ROW()-32,0)</f>
        <v>0</v>
      </c>
      <c r="D35" s="253">
        <f t="shared" si="8"/>
        <v>0</v>
      </c>
      <c r="E35" s="298">
        <f t="shared" ref="E35:E42" si="9">C35-D35</f>
        <v>0</v>
      </c>
      <c r="J35" s="127"/>
      <c r="K35" s="128"/>
      <c r="L35" s="128"/>
      <c r="M35" s="129"/>
      <c r="N35" s="132" t="str">
        <f t="shared" si="0"/>
        <v/>
      </c>
      <c r="O35" s="101"/>
      <c r="P35" s="123"/>
      <c r="Q35" s="100"/>
      <c r="AN35" s="31"/>
      <c r="AO35" s="31"/>
      <c r="AP35" s="31"/>
      <c r="AQ35" s="31"/>
      <c r="AR35" s="31"/>
    </row>
    <row r="36" spans="1:44" ht="15" customHeight="1" x14ac:dyDescent="0.35">
      <c r="B36" s="39" t="s">
        <v>13</v>
      </c>
      <c r="C36" s="253">
        <f>HLOOKUP($B$2,'BUYING PLAN'!$D$23:$O$32,ROW()-32,0)</f>
        <v>0</v>
      </c>
      <c r="D36" s="253">
        <f t="shared" si="8"/>
        <v>0</v>
      </c>
      <c r="E36" s="298">
        <f t="shared" si="9"/>
        <v>0</v>
      </c>
      <c r="J36" s="127"/>
      <c r="K36" s="128"/>
      <c r="L36" s="128"/>
      <c r="M36" s="129"/>
      <c r="N36" s="132"/>
      <c r="O36" s="101"/>
      <c r="P36" s="123"/>
      <c r="Q36" s="100"/>
      <c r="AN36" s="31"/>
      <c r="AO36" s="31"/>
      <c r="AP36" s="31"/>
      <c r="AQ36" s="31"/>
      <c r="AR36" s="31"/>
    </row>
    <row r="37" spans="1:44" ht="15" customHeight="1" x14ac:dyDescent="0.35">
      <c r="B37" s="39" t="s">
        <v>14</v>
      </c>
      <c r="C37" s="253">
        <f>HLOOKUP($B$2,'BUYING PLAN'!$D$23:$O$32,ROW()-32,0)</f>
        <v>0</v>
      </c>
      <c r="D37" s="253">
        <f t="shared" si="8"/>
        <v>0</v>
      </c>
      <c r="E37" s="298">
        <f t="shared" si="9"/>
        <v>0</v>
      </c>
      <c r="J37" s="127"/>
      <c r="K37" s="128"/>
      <c r="L37" s="128"/>
      <c r="M37" s="129"/>
      <c r="N37" s="132" t="str">
        <f t="shared" ref="N37:N100" si="10">IF(ISBLANK(O37)=TRUE,"","10-9005")</f>
        <v/>
      </c>
      <c r="O37" s="101"/>
      <c r="P37" s="123"/>
      <c r="Q37" s="100"/>
      <c r="AN37" s="31"/>
      <c r="AO37" s="31"/>
      <c r="AP37" s="31"/>
      <c r="AQ37" s="31"/>
      <c r="AR37" s="31"/>
    </row>
    <row r="38" spans="1:44" ht="15" customHeight="1" x14ac:dyDescent="0.35">
      <c r="B38" s="39" t="s">
        <v>15</v>
      </c>
      <c r="C38" s="253">
        <f>HLOOKUP($B$2,'BUYING PLAN'!$D$23:$O$32,ROW()-32,0)</f>
        <v>0</v>
      </c>
      <c r="D38" s="253">
        <f t="shared" si="8"/>
        <v>0</v>
      </c>
      <c r="E38" s="298">
        <f t="shared" si="9"/>
        <v>0</v>
      </c>
      <c r="J38" s="127"/>
      <c r="K38" s="128"/>
      <c r="L38" s="128"/>
      <c r="M38" s="129"/>
      <c r="N38" s="132" t="str">
        <f t="shared" si="10"/>
        <v/>
      </c>
      <c r="O38" s="101"/>
      <c r="P38" s="123"/>
      <c r="Q38" s="100"/>
      <c r="AN38" s="31"/>
      <c r="AO38" s="31"/>
      <c r="AP38" s="31"/>
      <c r="AQ38" s="31"/>
      <c r="AR38" s="31"/>
    </row>
    <row r="39" spans="1:44" ht="15" customHeight="1" x14ac:dyDescent="0.35">
      <c r="B39" s="39" t="s">
        <v>16</v>
      </c>
      <c r="C39" s="253">
        <f>HLOOKUP($B$2,'BUYING PLAN'!$D$23:$O$32,ROW()-32,0)</f>
        <v>0</v>
      </c>
      <c r="D39" s="253">
        <f t="shared" si="8"/>
        <v>0</v>
      </c>
      <c r="E39" s="298">
        <f t="shared" si="9"/>
        <v>0</v>
      </c>
      <c r="J39" s="127"/>
      <c r="K39" s="128"/>
      <c r="L39" s="128"/>
      <c r="M39" s="129"/>
      <c r="N39" s="132" t="str">
        <f t="shared" si="10"/>
        <v/>
      </c>
      <c r="O39" s="101"/>
      <c r="P39" s="123"/>
      <c r="Q39" s="100"/>
      <c r="AN39" s="31"/>
      <c r="AO39" s="31"/>
      <c r="AP39" s="31"/>
      <c r="AQ39" s="31"/>
      <c r="AR39" s="31"/>
    </row>
    <row r="40" spans="1:44" ht="15" customHeight="1" x14ac:dyDescent="0.35">
      <c r="B40" s="39" t="s">
        <v>17</v>
      </c>
      <c r="C40" s="253">
        <f>HLOOKUP($B$2,'BUYING PLAN'!$D$23:$O$32,ROW()-32,0)</f>
        <v>0</v>
      </c>
      <c r="D40" s="253">
        <f t="shared" si="8"/>
        <v>0</v>
      </c>
      <c r="E40" s="298">
        <f t="shared" si="9"/>
        <v>0</v>
      </c>
      <c r="J40" s="127"/>
      <c r="K40" s="128"/>
      <c r="L40" s="128"/>
      <c r="M40" s="129"/>
      <c r="N40" s="132" t="str">
        <f t="shared" si="10"/>
        <v/>
      </c>
      <c r="O40" s="101"/>
      <c r="P40" s="123"/>
      <c r="Q40" s="100"/>
      <c r="AN40" s="31"/>
      <c r="AO40" s="31"/>
      <c r="AP40" s="31"/>
      <c r="AQ40" s="31"/>
      <c r="AR40" s="31"/>
    </row>
    <row r="41" spans="1:44" ht="15" customHeight="1" x14ac:dyDescent="0.35">
      <c r="A41" s="32"/>
      <c r="B41" s="39" t="s">
        <v>18</v>
      </c>
      <c r="C41" s="253">
        <f>HLOOKUP($B$2,'BUYING PLAN'!$D$23:$O$32,ROW()-32,0)</f>
        <v>0</v>
      </c>
      <c r="D41" s="253">
        <f t="shared" si="8"/>
        <v>0</v>
      </c>
      <c r="E41" s="298">
        <f t="shared" si="9"/>
        <v>0</v>
      </c>
      <c r="F41" s="110"/>
      <c r="G41" s="110"/>
      <c r="H41" s="110"/>
      <c r="I41" s="32"/>
      <c r="J41" s="127"/>
      <c r="K41" s="128"/>
      <c r="L41" s="128"/>
      <c r="M41" s="129"/>
      <c r="N41" s="132" t="str">
        <f t="shared" si="10"/>
        <v/>
      </c>
      <c r="O41" s="101"/>
      <c r="P41" s="123"/>
      <c r="Q41" s="100"/>
      <c r="AN41" s="31"/>
      <c r="AO41" s="31"/>
      <c r="AP41" s="31"/>
      <c r="AQ41" s="31"/>
      <c r="AR41" s="31"/>
    </row>
    <row r="42" spans="1:44" ht="15" customHeight="1" x14ac:dyDescent="0.35">
      <c r="A42" s="32"/>
      <c r="B42" s="39" t="s">
        <v>19</v>
      </c>
      <c r="C42" s="253">
        <f>HLOOKUP($B$2,'BUYING PLAN'!$D$23:$O$32,ROW()-32,0)</f>
        <v>0</v>
      </c>
      <c r="D42" s="253">
        <f t="shared" si="8"/>
        <v>0</v>
      </c>
      <c r="E42" s="298">
        <f t="shared" si="9"/>
        <v>0</v>
      </c>
      <c r="F42" s="33"/>
      <c r="G42" s="33"/>
      <c r="H42" s="33"/>
      <c r="I42" s="32"/>
      <c r="J42" s="127"/>
      <c r="K42" s="128"/>
      <c r="L42" s="128"/>
      <c r="M42" s="129"/>
      <c r="N42" s="132" t="str">
        <f t="shared" si="10"/>
        <v/>
      </c>
      <c r="O42" s="101"/>
      <c r="P42" s="123"/>
      <c r="Q42" s="100"/>
      <c r="AN42" s="31"/>
      <c r="AO42" s="31"/>
      <c r="AP42" s="31"/>
      <c r="AQ42" s="31"/>
      <c r="AR42" s="31"/>
    </row>
    <row r="43" spans="1:44" ht="15" customHeight="1" x14ac:dyDescent="0.35">
      <c r="A43" s="32"/>
      <c r="B43" s="42" t="s">
        <v>4</v>
      </c>
      <c r="C43" s="105">
        <f>SUM(C34:C42)</f>
        <v>0</v>
      </c>
      <c r="D43" s="105">
        <f>SUM(D34:D42)</f>
        <v>0</v>
      </c>
      <c r="E43" s="105">
        <f>SUM(E34:E42)</f>
        <v>0</v>
      </c>
      <c r="F43" s="32"/>
      <c r="G43" s="32"/>
      <c r="H43" s="32"/>
      <c r="I43" s="32"/>
      <c r="J43" s="127"/>
      <c r="K43" s="128"/>
      <c r="L43" s="128"/>
      <c r="M43" s="129"/>
      <c r="N43" s="132" t="str">
        <f t="shared" si="10"/>
        <v/>
      </c>
      <c r="O43" s="101"/>
      <c r="P43" s="123"/>
      <c r="Q43" s="100"/>
      <c r="AN43" s="31"/>
      <c r="AO43" s="31"/>
      <c r="AP43" s="31"/>
      <c r="AQ43" s="31"/>
      <c r="AR43" s="31"/>
    </row>
    <row r="44" spans="1:44" ht="15" customHeight="1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127"/>
      <c r="K44" s="128"/>
      <c r="L44" s="128"/>
      <c r="M44" s="129"/>
      <c r="N44" s="132" t="str">
        <f t="shared" si="10"/>
        <v/>
      </c>
      <c r="O44" s="101"/>
      <c r="P44" s="123"/>
      <c r="Q44" s="100"/>
      <c r="AN44" s="31"/>
      <c r="AO44" s="31"/>
      <c r="AP44" s="31"/>
      <c r="AQ44" s="31"/>
      <c r="AR44" s="31"/>
    </row>
    <row r="45" spans="1:44" ht="15" customHeight="1" x14ac:dyDescent="0.45">
      <c r="A45" s="32"/>
      <c r="B45" s="300" t="str">
        <f>B$1&amp;" KPI"</f>
        <v>NOVEMBER KPI</v>
      </c>
      <c r="C45" s="38" t="s">
        <v>23</v>
      </c>
      <c r="D45" s="38" t="s">
        <v>24</v>
      </c>
      <c r="E45" s="43" t="s">
        <v>1</v>
      </c>
      <c r="F45" s="32"/>
      <c r="G45" s="32"/>
      <c r="H45" s="32"/>
      <c r="I45" s="32"/>
      <c r="J45" s="127"/>
      <c r="K45" s="128"/>
      <c r="L45" s="128"/>
      <c r="M45" s="129"/>
      <c r="N45" s="132" t="str">
        <f t="shared" si="10"/>
        <v/>
      </c>
      <c r="O45" s="101"/>
      <c r="P45" s="123"/>
      <c r="Q45" s="100"/>
      <c r="AN45" s="31"/>
      <c r="AO45" s="31"/>
      <c r="AP45" s="31"/>
      <c r="AQ45" s="31"/>
      <c r="AR45" s="31"/>
    </row>
    <row r="46" spans="1:44" ht="15" customHeight="1" x14ac:dyDescent="0.35">
      <c r="A46" s="32"/>
      <c r="B46" s="45" t="str">
        <f>BUDGET!B7:C7</f>
        <v>Golf Rounds</v>
      </c>
      <c r="C46" s="46"/>
      <c r="D46" s="55">
        <f>BUDGET!N7</f>
        <v>0</v>
      </c>
      <c r="E46" s="182">
        <f t="shared" ref="E46:E53" si="11">C46-D46</f>
        <v>0</v>
      </c>
      <c r="F46" s="32"/>
      <c r="G46" s="32"/>
      <c r="H46" s="32"/>
      <c r="I46" s="32"/>
      <c r="J46" s="127"/>
      <c r="K46" s="128"/>
      <c r="L46" s="128"/>
      <c r="M46" s="129"/>
      <c r="N46" s="132" t="str">
        <f t="shared" si="10"/>
        <v/>
      </c>
      <c r="O46" s="101"/>
      <c r="P46" s="123"/>
      <c r="Q46" s="100"/>
      <c r="AN46" s="31"/>
      <c r="AO46" s="31"/>
      <c r="AP46" s="31"/>
      <c r="AQ46" s="31"/>
      <c r="AR46" s="31"/>
    </row>
    <row r="47" spans="1:44" ht="15" customHeight="1" x14ac:dyDescent="0.35">
      <c r="A47" s="32"/>
      <c r="B47" s="45" t="str">
        <f>BUDGET!B8:C8</f>
        <v>Merchandise Yield</v>
      </c>
      <c r="C47" s="47">
        <f>IF(C46=0,0,C17/C46)</f>
        <v>0</v>
      </c>
      <c r="D47" s="56">
        <f>BUDGET!N8</f>
        <v>0</v>
      </c>
      <c r="E47" s="184">
        <f t="shared" si="11"/>
        <v>0</v>
      </c>
      <c r="F47" s="32"/>
      <c r="G47" s="32"/>
      <c r="H47" s="32"/>
      <c r="I47" s="32"/>
      <c r="J47" s="127"/>
      <c r="K47" s="128"/>
      <c r="L47" s="128"/>
      <c r="M47" s="129"/>
      <c r="N47" s="132" t="str">
        <f t="shared" si="10"/>
        <v/>
      </c>
      <c r="O47" s="101"/>
      <c r="P47" s="123"/>
      <c r="Q47" s="100"/>
      <c r="AN47" s="31"/>
      <c r="AO47" s="31"/>
      <c r="AP47" s="31"/>
      <c r="AQ47" s="31"/>
      <c r="AR47" s="31"/>
    </row>
    <row r="48" spans="1:44" s="32" customFormat="1" ht="15" customHeight="1" x14ac:dyDescent="0.35">
      <c r="B48" s="45" t="s">
        <v>41</v>
      </c>
      <c r="C48" s="49">
        <f>C17</f>
        <v>0</v>
      </c>
      <c r="D48" s="58">
        <f>D17</f>
        <v>0</v>
      </c>
      <c r="E48" s="182">
        <f t="shared" si="11"/>
        <v>0</v>
      </c>
      <c r="J48" s="127"/>
      <c r="K48" s="128"/>
      <c r="L48" s="128"/>
      <c r="M48" s="129"/>
      <c r="N48" s="132" t="str">
        <f t="shared" si="10"/>
        <v/>
      </c>
      <c r="O48" s="101"/>
      <c r="P48" s="123"/>
      <c r="Q48" s="100"/>
    </row>
    <row r="49" spans="1:44" s="32" customFormat="1" ht="15" customHeight="1" x14ac:dyDescent="0.35">
      <c r="B49" s="45" t="s">
        <v>117</v>
      </c>
      <c r="C49" s="49">
        <f>F29</f>
        <v>0</v>
      </c>
      <c r="D49" s="58">
        <f>D50*D48</f>
        <v>0</v>
      </c>
      <c r="E49" s="182">
        <f>C49-D49</f>
        <v>0</v>
      </c>
      <c r="J49" s="127"/>
      <c r="K49" s="128"/>
      <c r="L49" s="128"/>
      <c r="M49" s="129"/>
      <c r="N49" s="132" t="str">
        <f t="shared" si="10"/>
        <v/>
      </c>
      <c r="O49" s="101"/>
      <c r="P49" s="123"/>
      <c r="Q49" s="100"/>
    </row>
    <row r="50" spans="1:44" s="32" customFormat="1" ht="15" customHeight="1" x14ac:dyDescent="0.35">
      <c r="B50" s="45" t="str">
        <f>BUDGET!B10:C10</f>
        <v>Cost of Sales %</v>
      </c>
      <c r="C50" s="48">
        <f>G29</f>
        <v>0</v>
      </c>
      <c r="D50" s="57">
        <f>BUDGET!N10</f>
        <v>0</v>
      </c>
      <c r="E50" s="51">
        <f t="shared" si="11"/>
        <v>0</v>
      </c>
      <c r="J50" s="127"/>
      <c r="K50" s="128"/>
      <c r="L50" s="128"/>
      <c r="M50" s="129"/>
      <c r="N50" s="132" t="str">
        <f t="shared" si="10"/>
        <v/>
      </c>
      <c r="O50" s="101"/>
      <c r="P50" s="123"/>
      <c r="Q50" s="100"/>
    </row>
    <row r="51" spans="1:44" s="32" customFormat="1" ht="15" customHeight="1" x14ac:dyDescent="0.35">
      <c r="B51" s="45" t="str">
        <f>BUDGET!B12:C12</f>
        <v>GROSS MARGIN</v>
      </c>
      <c r="C51" s="49">
        <f>C47*C46*(1-C50)</f>
        <v>0</v>
      </c>
      <c r="D51" s="58">
        <f>BUDGET!N12</f>
        <v>0</v>
      </c>
      <c r="E51" s="182">
        <f t="shared" si="11"/>
        <v>0</v>
      </c>
      <c r="J51" s="127"/>
      <c r="K51" s="128"/>
      <c r="L51" s="128"/>
      <c r="M51" s="129"/>
      <c r="N51" s="132" t="str">
        <f t="shared" si="10"/>
        <v/>
      </c>
      <c r="O51" s="101"/>
      <c r="P51" s="123"/>
      <c r="Q51" s="100"/>
    </row>
    <row r="52" spans="1:44" s="32" customFormat="1" ht="15" customHeight="1" x14ac:dyDescent="0.35">
      <c r="B52" s="45" t="str">
        <f>BUDGET!B13:C13</f>
        <v>Inventory Turns</v>
      </c>
      <c r="C52" s="50">
        <f>IF(F29=0,0,F29/AVERAGE(C29,E29))</f>
        <v>0</v>
      </c>
      <c r="D52" s="59">
        <f>BUDGET!N13</f>
        <v>0</v>
      </c>
      <c r="E52" s="184">
        <f t="shared" si="11"/>
        <v>0</v>
      </c>
      <c r="J52" s="127"/>
      <c r="K52" s="128"/>
      <c r="L52" s="128"/>
      <c r="M52" s="129"/>
      <c r="N52" s="132" t="str">
        <f t="shared" si="10"/>
        <v/>
      </c>
      <c r="O52" s="101"/>
      <c r="P52" s="123"/>
      <c r="Q52" s="100"/>
    </row>
    <row r="53" spans="1:44" s="32" customFormat="1" ht="15" customHeight="1" x14ac:dyDescent="0.35">
      <c r="B53" s="45" t="str">
        <f>BUDGET!B14:C14</f>
        <v>GMROI</v>
      </c>
      <c r="C53" s="48">
        <f>IF(C50=0,0,C52*(1-C50)/C50)</f>
        <v>0</v>
      </c>
      <c r="D53" s="57" t="e">
        <f>BUDGET!N14</f>
        <v>#DIV/0!</v>
      </c>
      <c r="E53" s="51" t="e">
        <f t="shared" si="11"/>
        <v>#DIV/0!</v>
      </c>
      <c r="J53" s="127"/>
      <c r="K53" s="128"/>
      <c r="L53" s="128"/>
      <c r="M53" s="129"/>
      <c r="N53" s="132" t="str">
        <f t="shared" si="10"/>
        <v/>
      </c>
      <c r="O53" s="101"/>
      <c r="P53" s="123"/>
      <c r="Q53" s="100"/>
    </row>
    <row r="54" spans="1:44" s="32" customFormat="1" ht="15" customHeight="1" x14ac:dyDescent="0.35">
      <c r="F54" s="33"/>
      <c r="G54" s="33"/>
      <c r="H54" s="33"/>
      <c r="J54" s="127"/>
      <c r="K54" s="128"/>
      <c r="L54" s="128"/>
      <c r="M54" s="129"/>
      <c r="N54" s="132" t="str">
        <f t="shared" si="10"/>
        <v/>
      </c>
      <c r="O54" s="101"/>
      <c r="P54" s="123"/>
      <c r="Q54" s="100"/>
    </row>
    <row r="55" spans="1:44" s="32" customFormat="1" ht="15" customHeight="1" x14ac:dyDescent="0.35">
      <c r="F55" s="33"/>
      <c r="G55" s="33"/>
      <c r="H55" s="33"/>
      <c r="J55" s="127"/>
      <c r="K55" s="128"/>
      <c r="L55" s="128"/>
      <c r="M55" s="129"/>
      <c r="N55" s="132" t="str">
        <f t="shared" si="10"/>
        <v/>
      </c>
      <c r="O55" s="101"/>
      <c r="P55" s="123"/>
      <c r="Q55" s="100"/>
    </row>
    <row r="56" spans="1:44" s="32" customFormat="1" ht="15" customHeight="1" x14ac:dyDescent="0.35">
      <c r="F56" s="33"/>
      <c r="G56" s="33"/>
      <c r="H56" s="33"/>
      <c r="J56" s="127"/>
      <c r="K56" s="128"/>
      <c r="L56" s="128"/>
      <c r="M56" s="129"/>
      <c r="N56" s="132" t="str">
        <f t="shared" si="10"/>
        <v/>
      </c>
      <c r="O56" s="101"/>
      <c r="P56" s="123"/>
      <c r="Q56" s="100"/>
    </row>
    <row r="57" spans="1:44" s="32" customFormat="1" ht="15" customHeight="1" x14ac:dyDescent="0.35">
      <c r="F57" s="33"/>
      <c r="G57" s="33"/>
      <c r="H57" s="33"/>
      <c r="J57" s="127"/>
      <c r="K57" s="128"/>
      <c r="L57" s="128"/>
      <c r="M57" s="129"/>
      <c r="N57" s="132" t="str">
        <f t="shared" si="10"/>
        <v/>
      </c>
      <c r="O57" s="101"/>
      <c r="P57" s="123"/>
      <c r="Q57" s="100"/>
    </row>
    <row r="58" spans="1:44" s="32" customFormat="1" ht="15" customHeight="1" x14ac:dyDescent="0.35">
      <c r="F58" s="33"/>
      <c r="G58" s="33"/>
      <c r="H58" s="33"/>
      <c r="J58" s="127"/>
      <c r="K58" s="128"/>
      <c r="L58" s="128"/>
      <c r="M58" s="129"/>
      <c r="N58" s="132" t="str">
        <f t="shared" si="10"/>
        <v/>
      </c>
      <c r="O58" s="101"/>
      <c r="P58" s="123"/>
      <c r="Q58" s="100"/>
    </row>
    <row r="59" spans="1:44" s="32" customFormat="1" ht="15" customHeight="1" x14ac:dyDescent="0.35">
      <c r="F59" s="33"/>
      <c r="G59" s="33"/>
      <c r="H59" s="33"/>
      <c r="J59" s="127"/>
      <c r="K59" s="128"/>
      <c r="L59" s="128"/>
      <c r="M59" s="129"/>
      <c r="N59" s="132" t="str">
        <f t="shared" si="10"/>
        <v/>
      </c>
      <c r="O59" s="101"/>
      <c r="P59" s="123"/>
      <c r="Q59" s="100"/>
    </row>
    <row r="60" spans="1:44" s="32" customFormat="1" ht="15" customHeight="1" x14ac:dyDescent="0.35">
      <c r="C60" s="33"/>
      <c r="D60" s="33"/>
      <c r="E60" s="33"/>
      <c r="F60" s="33"/>
      <c r="G60" s="33"/>
      <c r="H60" s="33"/>
      <c r="J60" s="127"/>
      <c r="K60" s="128"/>
      <c r="L60" s="128"/>
      <c r="M60" s="129"/>
      <c r="N60" s="132" t="str">
        <f t="shared" si="10"/>
        <v/>
      </c>
      <c r="O60" s="101"/>
      <c r="P60" s="123"/>
      <c r="Q60" s="100"/>
    </row>
    <row r="61" spans="1:44" s="32" customFormat="1" ht="15" customHeight="1" x14ac:dyDescent="0.35">
      <c r="C61" s="33"/>
      <c r="D61" s="33"/>
      <c r="E61" s="33"/>
      <c r="F61" s="33"/>
      <c r="G61" s="33"/>
      <c r="H61" s="33"/>
      <c r="J61" s="127"/>
      <c r="K61" s="128"/>
      <c r="L61" s="128"/>
      <c r="M61" s="129"/>
      <c r="N61" s="132" t="str">
        <f t="shared" si="10"/>
        <v/>
      </c>
      <c r="O61" s="101"/>
      <c r="P61" s="123"/>
      <c r="Q61" s="100"/>
    </row>
    <row r="62" spans="1:44" s="32" customFormat="1" ht="15" customHeight="1" x14ac:dyDescent="0.35">
      <c r="C62" s="33"/>
      <c r="D62" s="33"/>
      <c r="E62" s="33"/>
      <c r="F62" s="33"/>
      <c r="G62" s="33"/>
      <c r="H62" s="33"/>
      <c r="J62" s="127"/>
      <c r="K62" s="128"/>
      <c r="L62" s="128"/>
      <c r="M62" s="129"/>
      <c r="N62" s="132" t="str">
        <f t="shared" si="10"/>
        <v/>
      </c>
      <c r="O62" s="101"/>
      <c r="P62" s="123"/>
      <c r="Q62" s="100"/>
    </row>
    <row r="63" spans="1:44" ht="15" customHeight="1" x14ac:dyDescent="0.35">
      <c r="A63" s="32"/>
      <c r="B63" s="32"/>
      <c r="C63" s="33"/>
      <c r="D63" s="33"/>
      <c r="E63" s="33"/>
      <c r="F63" s="33"/>
      <c r="G63" s="33"/>
      <c r="H63" s="33"/>
      <c r="I63" s="32"/>
      <c r="J63" s="127"/>
      <c r="K63" s="128"/>
      <c r="L63" s="128"/>
      <c r="M63" s="129"/>
      <c r="N63" s="132" t="str">
        <f t="shared" si="10"/>
        <v/>
      </c>
      <c r="O63" s="101"/>
      <c r="P63" s="123"/>
      <c r="Q63" s="100"/>
      <c r="AN63" s="31"/>
      <c r="AO63" s="31"/>
      <c r="AP63" s="31"/>
      <c r="AQ63" s="31"/>
      <c r="AR63" s="31"/>
    </row>
    <row r="64" spans="1:44" s="32" customFormat="1" ht="15" customHeight="1" x14ac:dyDescent="0.35">
      <c r="C64" s="33"/>
      <c r="D64" s="33"/>
      <c r="E64" s="33"/>
      <c r="F64" s="33"/>
      <c r="G64" s="33"/>
      <c r="H64" s="33"/>
      <c r="J64" s="127"/>
      <c r="K64" s="128"/>
      <c r="L64" s="128"/>
      <c r="M64" s="129"/>
      <c r="N64" s="132" t="str">
        <f t="shared" si="10"/>
        <v/>
      </c>
      <c r="O64" s="101"/>
      <c r="P64" s="123"/>
      <c r="Q64" s="100"/>
    </row>
    <row r="65" spans="3:17" s="32" customFormat="1" ht="15" customHeight="1" x14ac:dyDescent="0.35">
      <c r="C65" s="33"/>
      <c r="D65" s="33"/>
      <c r="E65" s="33"/>
      <c r="F65" s="33"/>
      <c r="G65" s="33"/>
      <c r="H65" s="33"/>
      <c r="J65" s="127"/>
      <c r="K65" s="128"/>
      <c r="L65" s="128"/>
      <c r="M65" s="129"/>
      <c r="N65" s="132" t="str">
        <f t="shared" si="10"/>
        <v/>
      </c>
      <c r="O65" s="101"/>
      <c r="P65" s="123"/>
      <c r="Q65" s="100"/>
    </row>
    <row r="66" spans="3:17" s="32" customFormat="1" ht="15" customHeight="1" x14ac:dyDescent="0.35">
      <c r="C66" s="33"/>
      <c r="D66" s="33"/>
      <c r="E66" s="33"/>
      <c r="F66" s="33"/>
      <c r="G66" s="33"/>
      <c r="H66" s="33"/>
      <c r="J66" s="127"/>
      <c r="K66" s="128"/>
      <c r="L66" s="128"/>
      <c r="M66" s="129"/>
      <c r="N66" s="132" t="str">
        <f t="shared" si="10"/>
        <v/>
      </c>
      <c r="O66" s="101"/>
      <c r="P66" s="123"/>
      <c r="Q66" s="100"/>
    </row>
    <row r="67" spans="3:17" s="32" customFormat="1" ht="15" customHeight="1" x14ac:dyDescent="0.35">
      <c r="C67" s="33"/>
      <c r="D67" s="33"/>
      <c r="E67" s="33"/>
      <c r="F67" s="33"/>
      <c r="G67" s="33"/>
      <c r="H67" s="33"/>
      <c r="J67" s="127"/>
      <c r="K67" s="128"/>
      <c r="L67" s="128"/>
      <c r="M67" s="129"/>
      <c r="N67" s="132" t="str">
        <f t="shared" si="10"/>
        <v/>
      </c>
      <c r="O67" s="101"/>
      <c r="P67" s="123"/>
      <c r="Q67" s="100"/>
    </row>
    <row r="68" spans="3:17" s="32" customFormat="1" ht="15" customHeight="1" x14ac:dyDescent="0.35">
      <c r="C68" s="33"/>
      <c r="D68" s="33"/>
      <c r="E68" s="33"/>
      <c r="F68" s="33"/>
      <c r="G68" s="33"/>
      <c r="H68" s="33"/>
      <c r="J68" s="127"/>
      <c r="K68" s="128"/>
      <c r="L68" s="128"/>
      <c r="M68" s="129"/>
      <c r="N68" s="132" t="str">
        <f t="shared" si="10"/>
        <v/>
      </c>
      <c r="O68" s="101"/>
      <c r="P68" s="123"/>
      <c r="Q68" s="100"/>
    </row>
    <row r="69" spans="3:17" s="32" customFormat="1" ht="15" customHeight="1" x14ac:dyDescent="0.35">
      <c r="C69" s="33"/>
      <c r="D69" s="33"/>
      <c r="E69" s="33"/>
      <c r="F69" s="33"/>
      <c r="G69" s="33"/>
      <c r="H69" s="33"/>
      <c r="J69" s="127"/>
      <c r="K69" s="128"/>
      <c r="L69" s="128"/>
      <c r="M69" s="129"/>
      <c r="N69" s="132" t="str">
        <f t="shared" si="10"/>
        <v/>
      </c>
      <c r="O69" s="101"/>
      <c r="P69" s="123"/>
      <c r="Q69" s="100"/>
    </row>
    <row r="70" spans="3:17" s="32" customFormat="1" ht="15" customHeight="1" x14ac:dyDescent="0.35">
      <c r="C70" s="33"/>
      <c r="D70" s="33"/>
      <c r="E70" s="33"/>
      <c r="F70" s="33"/>
      <c r="G70" s="33"/>
      <c r="H70" s="33"/>
      <c r="J70" s="127"/>
      <c r="K70" s="128"/>
      <c r="L70" s="128"/>
      <c r="M70" s="129"/>
      <c r="N70" s="132" t="str">
        <f t="shared" si="10"/>
        <v/>
      </c>
      <c r="O70" s="101"/>
      <c r="P70" s="123"/>
      <c r="Q70" s="100"/>
    </row>
    <row r="71" spans="3:17" s="32" customFormat="1" ht="15" customHeight="1" x14ac:dyDescent="0.35">
      <c r="C71" s="33"/>
      <c r="D71" s="33"/>
      <c r="E71" s="33"/>
      <c r="F71" s="33"/>
      <c r="G71" s="33"/>
      <c r="H71" s="33"/>
      <c r="J71" s="127"/>
      <c r="K71" s="128"/>
      <c r="L71" s="128"/>
      <c r="M71" s="129"/>
      <c r="N71" s="132" t="str">
        <f t="shared" si="10"/>
        <v/>
      </c>
      <c r="O71" s="101"/>
      <c r="P71" s="123"/>
      <c r="Q71" s="100"/>
    </row>
    <row r="72" spans="3:17" s="32" customFormat="1" ht="15" customHeight="1" x14ac:dyDescent="0.35">
      <c r="C72" s="33"/>
      <c r="D72" s="33"/>
      <c r="E72" s="33"/>
      <c r="F72" s="33"/>
      <c r="G72" s="33"/>
      <c r="H72" s="33"/>
      <c r="J72" s="127"/>
      <c r="K72" s="128"/>
      <c r="L72" s="128"/>
      <c r="M72" s="129"/>
      <c r="N72" s="132" t="str">
        <f t="shared" si="10"/>
        <v/>
      </c>
      <c r="O72" s="101"/>
      <c r="P72" s="123"/>
      <c r="Q72" s="100"/>
    </row>
    <row r="73" spans="3:17" s="32" customFormat="1" ht="15" customHeight="1" x14ac:dyDescent="0.35">
      <c r="C73" s="33"/>
      <c r="D73" s="33"/>
      <c r="E73" s="33"/>
      <c r="F73" s="33"/>
      <c r="G73" s="33"/>
      <c r="H73" s="33"/>
      <c r="J73" s="127"/>
      <c r="K73" s="128"/>
      <c r="L73" s="128"/>
      <c r="M73" s="129"/>
      <c r="N73" s="132" t="str">
        <f t="shared" si="10"/>
        <v/>
      </c>
      <c r="O73" s="101"/>
      <c r="P73" s="123"/>
      <c r="Q73" s="100"/>
    </row>
    <row r="74" spans="3:17" s="32" customFormat="1" ht="15" customHeight="1" x14ac:dyDescent="0.35">
      <c r="C74" s="33"/>
      <c r="D74" s="33"/>
      <c r="E74" s="33"/>
      <c r="F74" s="33"/>
      <c r="G74" s="33"/>
      <c r="H74" s="33"/>
      <c r="J74" s="127"/>
      <c r="K74" s="128"/>
      <c r="L74" s="128"/>
      <c r="M74" s="129"/>
      <c r="N74" s="132" t="str">
        <f t="shared" si="10"/>
        <v/>
      </c>
      <c r="O74" s="101"/>
      <c r="P74" s="123"/>
      <c r="Q74" s="100"/>
    </row>
    <row r="75" spans="3:17" s="32" customFormat="1" ht="15" customHeight="1" x14ac:dyDescent="0.35">
      <c r="C75" s="33"/>
      <c r="D75" s="33"/>
      <c r="E75" s="33"/>
      <c r="F75" s="33"/>
      <c r="G75" s="33"/>
      <c r="H75" s="33"/>
      <c r="J75" s="127"/>
      <c r="K75" s="128"/>
      <c r="L75" s="128"/>
      <c r="M75" s="129"/>
      <c r="N75" s="132" t="str">
        <f t="shared" si="10"/>
        <v/>
      </c>
      <c r="O75" s="101"/>
      <c r="P75" s="123"/>
      <c r="Q75" s="100"/>
    </row>
    <row r="76" spans="3:17" s="32" customFormat="1" ht="15" customHeight="1" x14ac:dyDescent="0.35">
      <c r="C76" s="33"/>
      <c r="D76" s="33"/>
      <c r="E76" s="33"/>
      <c r="F76" s="33"/>
      <c r="G76" s="33"/>
      <c r="H76" s="33"/>
      <c r="J76" s="127"/>
      <c r="K76" s="128"/>
      <c r="L76" s="128"/>
      <c r="M76" s="129"/>
      <c r="N76" s="132" t="str">
        <f t="shared" si="10"/>
        <v/>
      </c>
      <c r="O76" s="101"/>
      <c r="P76" s="123"/>
      <c r="Q76" s="100"/>
    </row>
    <row r="77" spans="3:17" s="32" customFormat="1" ht="15" customHeight="1" x14ac:dyDescent="0.35">
      <c r="C77" s="33"/>
      <c r="D77" s="33"/>
      <c r="E77" s="33"/>
      <c r="F77" s="33"/>
      <c r="G77" s="33"/>
      <c r="H77" s="33"/>
      <c r="J77" s="127"/>
      <c r="K77" s="128"/>
      <c r="L77" s="128"/>
      <c r="M77" s="129"/>
      <c r="N77" s="132" t="str">
        <f t="shared" si="10"/>
        <v/>
      </c>
      <c r="O77" s="101"/>
      <c r="P77" s="123"/>
      <c r="Q77" s="100"/>
    </row>
    <row r="78" spans="3:17" s="32" customFormat="1" ht="15" customHeight="1" x14ac:dyDescent="0.35">
      <c r="C78" s="33"/>
      <c r="D78" s="33"/>
      <c r="E78" s="33"/>
      <c r="F78" s="33"/>
      <c r="G78" s="33"/>
      <c r="H78" s="33"/>
      <c r="J78" s="127"/>
      <c r="K78" s="128"/>
      <c r="L78" s="128"/>
      <c r="M78" s="129"/>
      <c r="N78" s="132" t="str">
        <f t="shared" si="10"/>
        <v/>
      </c>
      <c r="O78" s="101"/>
      <c r="P78" s="123"/>
      <c r="Q78" s="100"/>
    </row>
    <row r="79" spans="3:17" s="32" customFormat="1" ht="15" customHeight="1" x14ac:dyDescent="0.35">
      <c r="C79" s="33"/>
      <c r="D79" s="33"/>
      <c r="E79" s="33"/>
      <c r="F79" s="33"/>
      <c r="G79" s="33"/>
      <c r="H79" s="33"/>
      <c r="J79" s="127"/>
      <c r="K79" s="128"/>
      <c r="L79" s="128"/>
      <c r="M79" s="129"/>
      <c r="N79" s="132" t="str">
        <f t="shared" si="10"/>
        <v/>
      </c>
      <c r="O79" s="101"/>
      <c r="P79" s="123"/>
      <c r="Q79" s="100"/>
    </row>
    <row r="80" spans="3:17" s="32" customFormat="1" ht="15" customHeight="1" x14ac:dyDescent="0.35">
      <c r="C80" s="33"/>
      <c r="D80" s="33"/>
      <c r="E80" s="33"/>
      <c r="F80" s="33"/>
      <c r="G80" s="33"/>
      <c r="H80" s="33"/>
      <c r="J80" s="127"/>
      <c r="K80" s="128"/>
      <c r="L80" s="128"/>
      <c r="M80" s="129"/>
      <c r="N80" s="132" t="str">
        <f t="shared" si="10"/>
        <v/>
      </c>
      <c r="O80" s="101"/>
      <c r="P80" s="123"/>
      <c r="Q80" s="100"/>
    </row>
    <row r="81" spans="3:17" s="32" customFormat="1" ht="15" customHeight="1" x14ac:dyDescent="0.35">
      <c r="C81" s="33"/>
      <c r="D81" s="33"/>
      <c r="E81" s="33"/>
      <c r="F81" s="33"/>
      <c r="G81" s="33"/>
      <c r="H81" s="33"/>
      <c r="J81" s="127"/>
      <c r="K81" s="128"/>
      <c r="L81" s="128"/>
      <c r="M81" s="129"/>
      <c r="N81" s="132" t="str">
        <f t="shared" si="10"/>
        <v/>
      </c>
      <c r="O81" s="101"/>
      <c r="P81" s="123"/>
      <c r="Q81" s="100"/>
    </row>
    <row r="82" spans="3:17" s="32" customFormat="1" ht="15" customHeight="1" x14ac:dyDescent="0.35">
      <c r="C82" s="33"/>
      <c r="D82" s="33"/>
      <c r="E82" s="33"/>
      <c r="F82" s="33"/>
      <c r="G82" s="33"/>
      <c r="H82" s="33"/>
      <c r="J82" s="127"/>
      <c r="K82" s="128"/>
      <c r="L82" s="128"/>
      <c r="M82" s="129"/>
      <c r="N82" s="132" t="str">
        <f t="shared" si="10"/>
        <v/>
      </c>
      <c r="O82" s="101"/>
      <c r="P82" s="123"/>
      <c r="Q82" s="100"/>
    </row>
    <row r="83" spans="3:17" s="32" customFormat="1" ht="15" customHeight="1" x14ac:dyDescent="0.35">
      <c r="C83" s="33"/>
      <c r="D83" s="33"/>
      <c r="E83" s="33"/>
      <c r="F83" s="33"/>
      <c r="G83" s="33"/>
      <c r="H83" s="33"/>
      <c r="J83" s="127"/>
      <c r="K83" s="128"/>
      <c r="L83" s="128"/>
      <c r="M83" s="129"/>
      <c r="N83" s="132" t="str">
        <f t="shared" si="10"/>
        <v/>
      </c>
      <c r="O83" s="101"/>
      <c r="P83" s="123"/>
      <c r="Q83" s="100"/>
    </row>
    <row r="84" spans="3:17" s="32" customFormat="1" ht="15" customHeight="1" x14ac:dyDescent="0.35">
      <c r="C84" s="33"/>
      <c r="D84" s="33"/>
      <c r="E84" s="33"/>
      <c r="F84" s="33"/>
      <c r="G84" s="33"/>
      <c r="H84" s="33"/>
      <c r="J84" s="127"/>
      <c r="K84" s="128"/>
      <c r="L84" s="128"/>
      <c r="M84" s="129"/>
      <c r="N84" s="132" t="str">
        <f t="shared" si="10"/>
        <v/>
      </c>
      <c r="O84" s="101"/>
      <c r="P84" s="123"/>
      <c r="Q84" s="100"/>
    </row>
    <row r="85" spans="3:17" s="32" customFormat="1" ht="15" customHeight="1" x14ac:dyDescent="0.35">
      <c r="C85" s="33"/>
      <c r="D85" s="33"/>
      <c r="E85" s="33"/>
      <c r="F85" s="33"/>
      <c r="G85" s="33"/>
      <c r="H85" s="33"/>
      <c r="J85" s="127"/>
      <c r="K85" s="128"/>
      <c r="L85" s="128"/>
      <c r="M85" s="129"/>
      <c r="N85" s="132" t="str">
        <f t="shared" si="10"/>
        <v/>
      </c>
      <c r="O85" s="101"/>
      <c r="P85" s="123"/>
      <c r="Q85" s="100"/>
    </row>
    <row r="86" spans="3:17" s="32" customFormat="1" ht="15" customHeight="1" x14ac:dyDescent="0.35">
      <c r="C86" s="33"/>
      <c r="D86" s="33"/>
      <c r="E86" s="33"/>
      <c r="F86" s="33"/>
      <c r="G86" s="33"/>
      <c r="H86" s="33"/>
      <c r="J86" s="127"/>
      <c r="K86" s="128"/>
      <c r="L86" s="128"/>
      <c r="M86" s="129"/>
      <c r="N86" s="132" t="str">
        <f t="shared" si="10"/>
        <v/>
      </c>
      <c r="O86" s="101"/>
      <c r="P86" s="123"/>
      <c r="Q86" s="100"/>
    </row>
    <row r="87" spans="3:17" s="32" customFormat="1" ht="15" customHeight="1" x14ac:dyDescent="0.35">
      <c r="C87" s="33"/>
      <c r="D87" s="33"/>
      <c r="E87" s="33"/>
      <c r="F87" s="33"/>
      <c r="G87" s="33"/>
      <c r="H87" s="33"/>
      <c r="J87" s="127"/>
      <c r="K87" s="128"/>
      <c r="L87" s="128"/>
      <c r="M87" s="129"/>
      <c r="N87" s="132" t="str">
        <f t="shared" si="10"/>
        <v/>
      </c>
      <c r="O87" s="101"/>
      <c r="P87" s="123"/>
      <c r="Q87" s="100"/>
    </row>
    <row r="88" spans="3:17" s="32" customFormat="1" ht="15" customHeight="1" x14ac:dyDescent="0.35">
      <c r="C88" s="33"/>
      <c r="D88" s="33"/>
      <c r="E88" s="33"/>
      <c r="F88" s="33"/>
      <c r="G88" s="33"/>
      <c r="H88" s="33"/>
      <c r="J88" s="127"/>
      <c r="K88" s="128"/>
      <c r="L88" s="128"/>
      <c r="M88" s="129"/>
      <c r="N88" s="132" t="str">
        <f t="shared" si="10"/>
        <v/>
      </c>
      <c r="O88" s="101"/>
      <c r="P88" s="123"/>
      <c r="Q88" s="100"/>
    </row>
    <row r="89" spans="3:17" s="32" customFormat="1" ht="15" customHeight="1" x14ac:dyDescent="0.35">
      <c r="C89" s="33"/>
      <c r="D89" s="33"/>
      <c r="E89" s="33"/>
      <c r="F89" s="33"/>
      <c r="G89" s="33"/>
      <c r="H89" s="33"/>
      <c r="J89" s="127"/>
      <c r="K89" s="128"/>
      <c r="L89" s="128"/>
      <c r="M89" s="129"/>
      <c r="N89" s="132" t="str">
        <f t="shared" si="10"/>
        <v/>
      </c>
      <c r="O89" s="101"/>
      <c r="P89" s="123"/>
      <c r="Q89" s="100"/>
    </row>
    <row r="90" spans="3:17" s="32" customFormat="1" ht="15" customHeight="1" x14ac:dyDescent="0.35">
      <c r="C90" s="33"/>
      <c r="D90" s="33"/>
      <c r="E90" s="33"/>
      <c r="F90" s="33"/>
      <c r="G90" s="33"/>
      <c r="H90" s="33"/>
      <c r="J90" s="127"/>
      <c r="K90" s="128"/>
      <c r="L90" s="128"/>
      <c r="M90" s="129"/>
      <c r="N90" s="132" t="str">
        <f t="shared" si="10"/>
        <v/>
      </c>
      <c r="O90" s="101"/>
      <c r="P90" s="123"/>
      <c r="Q90" s="100"/>
    </row>
    <row r="91" spans="3:17" s="32" customFormat="1" ht="15" customHeight="1" x14ac:dyDescent="0.35">
      <c r="C91" s="33"/>
      <c r="D91" s="33"/>
      <c r="E91" s="33"/>
      <c r="F91" s="33"/>
      <c r="G91" s="33"/>
      <c r="H91" s="33"/>
      <c r="J91" s="127"/>
      <c r="K91" s="128"/>
      <c r="L91" s="128"/>
      <c r="M91" s="129"/>
      <c r="N91" s="132" t="str">
        <f t="shared" si="10"/>
        <v/>
      </c>
      <c r="O91" s="101"/>
      <c r="P91" s="123"/>
      <c r="Q91" s="100"/>
    </row>
    <row r="92" spans="3:17" s="32" customFormat="1" ht="15" customHeight="1" x14ac:dyDescent="0.35">
      <c r="C92" s="33"/>
      <c r="D92" s="33"/>
      <c r="E92" s="33"/>
      <c r="F92" s="33"/>
      <c r="G92" s="33"/>
      <c r="H92" s="33"/>
      <c r="J92" s="127"/>
      <c r="K92" s="128"/>
      <c r="L92" s="128"/>
      <c r="M92" s="129"/>
      <c r="N92" s="132" t="str">
        <f t="shared" si="10"/>
        <v/>
      </c>
      <c r="O92" s="101"/>
      <c r="P92" s="123"/>
      <c r="Q92" s="100"/>
    </row>
    <row r="93" spans="3:17" s="32" customFormat="1" ht="15" customHeight="1" x14ac:dyDescent="0.35">
      <c r="C93" s="33"/>
      <c r="D93" s="33"/>
      <c r="E93" s="33"/>
      <c r="F93" s="33"/>
      <c r="G93" s="33"/>
      <c r="H93" s="33"/>
      <c r="J93" s="127"/>
      <c r="K93" s="128"/>
      <c r="L93" s="128"/>
      <c r="M93" s="129"/>
      <c r="N93" s="132" t="str">
        <f t="shared" si="10"/>
        <v/>
      </c>
      <c r="O93" s="101"/>
      <c r="P93" s="123"/>
      <c r="Q93" s="100"/>
    </row>
    <row r="94" spans="3:17" s="32" customFormat="1" ht="15" customHeight="1" x14ac:dyDescent="0.35">
      <c r="C94" s="33"/>
      <c r="D94" s="33"/>
      <c r="E94" s="33"/>
      <c r="F94" s="33"/>
      <c r="G94" s="33"/>
      <c r="H94" s="33"/>
      <c r="J94" s="127"/>
      <c r="K94" s="128"/>
      <c r="L94" s="128"/>
      <c r="M94" s="129"/>
      <c r="N94" s="132" t="str">
        <f t="shared" si="10"/>
        <v/>
      </c>
      <c r="O94" s="101"/>
      <c r="P94" s="123"/>
      <c r="Q94" s="100"/>
    </row>
    <row r="95" spans="3:17" s="32" customFormat="1" ht="15" customHeight="1" x14ac:dyDescent="0.35">
      <c r="C95" s="33"/>
      <c r="D95" s="33"/>
      <c r="E95" s="33"/>
      <c r="F95" s="33"/>
      <c r="G95" s="33"/>
      <c r="H95" s="33"/>
      <c r="J95" s="127"/>
      <c r="K95" s="128"/>
      <c r="L95" s="128"/>
      <c r="M95" s="129"/>
      <c r="N95" s="132" t="str">
        <f t="shared" si="10"/>
        <v/>
      </c>
      <c r="O95" s="101"/>
      <c r="P95" s="123"/>
      <c r="Q95" s="100"/>
    </row>
    <row r="96" spans="3:17" s="32" customFormat="1" ht="15" customHeight="1" x14ac:dyDescent="0.35">
      <c r="C96" s="33"/>
      <c r="D96" s="33"/>
      <c r="E96" s="33"/>
      <c r="F96" s="33"/>
      <c r="G96" s="33"/>
      <c r="H96" s="33"/>
      <c r="J96" s="127"/>
      <c r="K96" s="128"/>
      <c r="L96" s="128"/>
      <c r="M96" s="129"/>
      <c r="N96" s="132" t="str">
        <f t="shared" si="10"/>
        <v/>
      </c>
      <c r="O96" s="101"/>
      <c r="P96" s="123"/>
      <c r="Q96" s="100"/>
    </row>
    <row r="97" spans="3:17" s="32" customFormat="1" ht="15" customHeight="1" x14ac:dyDescent="0.35">
      <c r="C97" s="33"/>
      <c r="D97" s="33"/>
      <c r="E97" s="33"/>
      <c r="F97" s="33"/>
      <c r="G97" s="33"/>
      <c r="H97" s="33"/>
      <c r="J97" s="127"/>
      <c r="K97" s="128"/>
      <c r="L97" s="128"/>
      <c r="M97" s="129"/>
      <c r="N97" s="132" t="str">
        <f t="shared" si="10"/>
        <v/>
      </c>
      <c r="O97" s="101"/>
      <c r="P97" s="123"/>
      <c r="Q97" s="100"/>
    </row>
    <row r="98" spans="3:17" s="32" customFormat="1" ht="15" customHeight="1" x14ac:dyDescent="0.35">
      <c r="C98" s="33"/>
      <c r="D98" s="33"/>
      <c r="E98" s="33"/>
      <c r="F98" s="33"/>
      <c r="G98" s="33"/>
      <c r="H98" s="33"/>
      <c r="J98" s="127"/>
      <c r="K98" s="128"/>
      <c r="L98" s="128"/>
      <c r="M98" s="129"/>
      <c r="N98" s="132" t="str">
        <f t="shared" si="10"/>
        <v/>
      </c>
      <c r="O98" s="101"/>
      <c r="P98" s="123"/>
      <c r="Q98" s="100"/>
    </row>
    <row r="99" spans="3:17" s="32" customFormat="1" ht="15" customHeight="1" x14ac:dyDescent="0.35">
      <c r="C99" s="33"/>
      <c r="D99" s="33"/>
      <c r="E99" s="33"/>
      <c r="F99" s="33"/>
      <c r="G99" s="33"/>
      <c r="H99" s="33"/>
      <c r="J99" s="127"/>
      <c r="K99" s="128"/>
      <c r="L99" s="128"/>
      <c r="M99" s="129"/>
      <c r="N99" s="132" t="str">
        <f t="shared" si="10"/>
        <v/>
      </c>
      <c r="O99" s="101"/>
      <c r="P99" s="123"/>
      <c r="Q99" s="100"/>
    </row>
    <row r="100" spans="3:17" s="32" customFormat="1" ht="15" customHeight="1" x14ac:dyDescent="0.35">
      <c r="C100" s="33"/>
      <c r="D100" s="33"/>
      <c r="E100" s="33"/>
      <c r="F100" s="33"/>
      <c r="G100" s="33"/>
      <c r="H100" s="33"/>
      <c r="J100" s="127"/>
      <c r="K100" s="128"/>
      <c r="L100" s="128"/>
      <c r="M100" s="129"/>
      <c r="N100" s="132" t="str">
        <f t="shared" si="10"/>
        <v/>
      </c>
      <c r="O100" s="101"/>
      <c r="P100" s="123"/>
      <c r="Q100" s="100"/>
    </row>
    <row r="101" spans="3:17" s="32" customFormat="1" ht="15" customHeight="1" x14ac:dyDescent="0.35">
      <c r="C101" s="33"/>
      <c r="D101" s="33"/>
      <c r="E101" s="33"/>
      <c r="F101" s="33"/>
      <c r="G101" s="33"/>
      <c r="H101" s="33"/>
      <c r="J101" s="127"/>
      <c r="K101" s="128"/>
      <c r="L101" s="128"/>
      <c r="M101" s="129"/>
      <c r="N101" s="132" t="str">
        <f t="shared" ref="N101:N155" si="12">IF(ISBLANK(O101)=TRUE,"","10-9005")</f>
        <v/>
      </c>
      <c r="O101" s="101"/>
      <c r="P101" s="123"/>
      <c r="Q101" s="100"/>
    </row>
    <row r="102" spans="3:17" s="32" customFormat="1" x14ac:dyDescent="0.35">
      <c r="C102" s="33"/>
      <c r="D102" s="33"/>
      <c r="E102" s="33"/>
      <c r="F102" s="33"/>
      <c r="G102" s="33"/>
      <c r="H102" s="33"/>
      <c r="J102" s="127"/>
      <c r="K102" s="128"/>
      <c r="L102" s="128"/>
      <c r="M102" s="129"/>
      <c r="N102" s="132" t="str">
        <f t="shared" si="12"/>
        <v/>
      </c>
      <c r="O102" s="101"/>
      <c r="P102" s="123"/>
      <c r="Q102" s="100"/>
    </row>
    <row r="103" spans="3:17" s="32" customFormat="1" x14ac:dyDescent="0.35">
      <c r="C103" s="33"/>
      <c r="D103" s="33"/>
      <c r="E103" s="33"/>
      <c r="F103" s="33"/>
      <c r="G103" s="33"/>
      <c r="H103" s="33"/>
      <c r="J103" s="127"/>
      <c r="K103" s="128"/>
      <c r="L103" s="128"/>
      <c r="M103" s="129"/>
      <c r="N103" s="132" t="str">
        <f t="shared" si="12"/>
        <v/>
      </c>
      <c r="O103" s="101"/>
      <c r="P103" s="123"/>
      <c r="Q103" s="100"/>
    </row>
    <row r="104" spans="3:17" s="32" customFormat="1" x14ac:dyDescent="0.35">
      <c r="C104" s="33"/>
      <c r="D104" s="33"/>
      <c r="E104" s="33"/>
      <c r="F104" s="33"/>
      <c r="G104" s="33"/>
      <c r="H104" s="33"/>
      <c r="J104" s="127"/>
      <c r="K104" s="128"/>
      <c r="L104" s="128"/>
      <c r="M104" s="129"/>
      <c r="N104" s="132" t="str">
        <f t="shared" si="12"/>
        <v/>
      </c>
      <c r="O104" s="101"/>
      <c r="P104" s="123"/>
      <c r="Q104" s="100"/>
    </row>
    <row r="105" spans="3:17" s="32" customFormat="1" x14ac:dyDescent="0.35">
      <c r="C105" s="33"/>
      <c r="D105" s="33"/>
      <c r="E105" s="33"/>
      <c r="F105" s="33"/>
      <c r="G105" s="33"/>
      <c r="H105" s="33"/>
      <c r="J105" s="127"/>
      <c r="K105" s="128"/>
      <c r="L105" s="128"/>
      <c r="M105" s="129"/>
      <c r="N105" s="132" t="str">
        <f t="shared" si="12"/>
        <v/>
      </c>
      <c r="O105" s="101"/>
      <c r="P105" s="123"/>
      <c r="Q105" s="100"/>
    </row>
    <row r="106" spans="3:17" s="32" customFormat="1" x14ac:dyDescent="0.35">
      <c r="C106" s="33"/>
      <c r="D106" s="33"/>
      <c r="E106" s="33"/>
      <c r="F106" s="33"/>
      <c r="G106" s="33"/>
      <c r="H106" s="33"/>
      <c r="J106" s="127"/>
      <c r="K106" s="128"/>
      <c r="L106" s="128"/>
      <c r="M106" s="129"/>
      <c r="N106" s="132" t="str">
        <f t="shared" si="12"/>
        <v/>
      </c>
      <c r="O106" s="101"/>
      <c r="P106" s="123"/>
      <c r="Q106" s="100"/>
    </row>
    <row r="107" spans="3:17" s="32" customFormat="1" x14ac:dyDescent="0.35">
      <c r="C107" s="33"/>
      <c r="D107" s="33"/>
      <c r="E107" s="33"/>
      <c r="F107" s="33"/>
      <c r="G107" s="33"/>
      <c r="H107" s="33"/>
      <c r="J107" s="127"/>
      <c r="K107" s="128"/>
      <c r="L107" s="128"/>
      <c r="M107" s="129"/>
      <c r="N107" s="132" t="str">
        <f t="shared" si="12"/>
        <v/>
      </c>
      <c r="O107" s="101"/>
      <c r="P107" s="123"/>
      <c r="Q107" s="100"/>
    </row>
    <row r="108" spans="3:17" s="32" customFormat="1" x14ac:dyDescent="0.35">
      <c r="C108" s="33"/>
      <c r="D108" s="33"/>
      <c r="E108" s="33"/>
      <c r="F108" s="33"/>
      <c r="G108" s="33"/>
      <c r="H108" s="33"/>
      <c r="J108" s="127"/>
      <c r="K108" s="128"/>
      <c r="L108" s="128"/>
      <c r="M108" s="129"/>
      <c r="N108" s="132" t="str">
        <f t="shared" si="12"/>
        <v/>
      </c>
      <c r="O108" s="101"/>
      <c r="P108" s="123"/>
      <c r="Q108" s="100"/>
    </row>
    <row r="109" spans="3:17" s="32" customFormat="1" x14ac:dyDescent="0.35">
      <c r="C109" s="33"/>
      <c r="D109" s="33"/>
      <c r="E109" s="33"/>
      <c r="F109" s="33"/>
      <c r="G109" s="33"/>
      <c r="H109" s="33"/>
      <c r="J109" s="127"/>
      <c r="K109" s="128"/>
      <c r="L109" s="128"/>
      <c r="M109" s="129"/>
      <c r="N109" s="132" t="str">
        <f t="shared" si="12"/>
        <v/>
      </c>
      <c r="O109" s="101"/>
      <c r="P109" s="123"/>
      <c r="Q109" s="100"/>
    </row>
    <row r="110" spans="3:17" s="32" customFormat="1" x14ac:dyDescent="0.35">
      <c r="C110" s="33"/>
      <c r="D110" s="33"/>
      <c r="E110" s="33"/>
      <c r="F110" s="33"/>
      <c r="G110" s="33"/>
      <c r="H110" s="33"/>
      <c r="J110" s="127"/>
      <c r="K110" s="128"/>
      <c r="L110" s="128"/>
      <c r="M110" s="129"/>
      <c r="N110" s="132" t="str">
        <f t="shared" si="12"/>
        <v/>
      </c>
      <c r="O110" s="101"/>
      <c r="P110" s="123"/>
      <c r="Q110" s="100"/>
    </row>
    <row r="111" spans="3:17" s="32" customFormat="1" x14ac:dyDescent="0.35">
      <c r="C111" s="33"/>
      <c r="D111" s="33"/>
      <c r="E111" s="33"/>
      <c r="F111" s="33"/>
      <c r="G111" s="33"/>
      <c r="H111" s="33"/>
      <c r="J111" s="127"/>
      <c r="K111" s="128"/>
      <c r="L111" s="128"/>
      <c r="M111" s="129"/>
      <c r="N111" s="132" t="str">
        <f t="shared" si="12"/>
        <v/>
      </c>
      <c r="O111" s="101"/>
      <c r="P111" s="123"/>
      <c r="Q111" s="100"/>
    </row>
    <row r="112" spans="3:17" s="32" customFormat="1" x14ac:dyDescent="0.35">
      <c r="C112" s="33"/>
      <c r="D112" s="33"/>
      <c r="E112" s="33"/>
      <c r="F112" s="33"/>
      <c r="G112" s="33"/>
      <c r="H112" s="33"/>
      <c r="J112" s="127"/>
      <c r="K112" s="128"/>
      <c r="L112" s="128"/>
      <c r="M112" s="129"/>
      <c r="N112" s="132" t="str">
        <f t="shared" si="12"/>
        <v/>
      </c>
      <c r="O112" s="101"/>
      <c r="P112" s="123"/>
      <c r="Q112" s="100"/>
    </row>
    <row r="113" spans="3:17" s="32" customFormat="1" x14ac:dyDescent="0.35">
      <c r="C113" s="33"/>
      <c r="D113" s="33"/>
      <c r="E113" s="33"/>
      <c r="F113" s="33"/>
      <c r="G113" s="33"/>
      <c r="H113" s="33"/>
      <c r="J113" s="127"/>
      <c r="K113" s="128"/>
      <c r="L113" s="128"/>
      <c r="M113" s="129"/>
      <c r="N113" s="132" t="str">
        <f t="shared" si="12"/>
        <v/>
      </c>
      <c r="O113" s="101"/>
      <c r="P113" s="123"/>
      <c r="Q113" s="100"/>
    </row>
    <row r="114" spans="3:17" s="32" customFormat="1" x14ac:dyDescent="0.35">
      <c r="C114" s="33"/>
      <c r="D114" s="33"/>
      <c r="E114" s="33"/>
      <c r="F114" s="33"/>
      <c r="G114" s="33"/>
      <c r="H114" s="33"/>
      <c r="J114" s="127"/>
      <c r="K114" s="128"/>
      <c r="L114" s="128"/>
      <c r="M114" s="129"/>
      <c r="N114" s="132" t="str">
        <f t="shared" si="12"/>
        <v/>
      </c>
      <c r="O114" s="101"/>
      <c r="P114" s="123"/>
      <c r="Q114" s="100"/>
    </row>
    <row r="115" spans="3:17" s="32" customFormat="1" x14ac:dyDescent="0.35">
      <c r="C115" s="33"/>
      <c r="D115" s="33"/>
      <c r="E115" s="33"/>
      <c r="F115" s="33"/>
      <c r="G115" s="33"/>
      <c r="H115" s="33"/>
      <c r="J115" s="127"/>
      <c r="K115" s="128"/>
      <c r="L115" s="128"/>
      <c r="M115" s="129"/>
      <c r="N115" s="132" t="str">
        <f t="shared" si="12"/>
        <v/>
      </c>
      <c r="O115" s="101"/>
      <c r="P115" s="123"/>
      <c r="Q115" s="100"/>
    </row>
    <row r="116" spans="3:17" s="32" customFormat="1" x14ac:dyDescent="0.35">
      <c r="C116" s="33"/>
      <c r="D116" s="33"/>
      <c r="E116" s="33"/>
      <c r="F116" s="33"/>
      <c r="G116" s="33"/>
      <c r="H116" s="33"/>
      <c r="J116" s="127"/>
      <c r="K116" s="128"/>
      <c r="L116" s="128"/>
      <c r="M116" s="129"/>
      <c r="N116" s="132" t="str">
        <f t="shared" si="12"/>
        <v/>
      </c>
      <c r="O116" s="101"/>
      <c r="P116" s="123"/>
      <c r="Q116" s="100"/>
    </row>
    <row r="117" spans="3:17" s="32" customFormat="1" x14ac:dyDescent="0.35">
      <c r="C117" s="33"/>
      <c r="D117" s="33"/>
      <c r="E117" s="33"/>
      <c r="F117" s="33"/>
      <c r="G117" s="33"/>
      <c r="H117" s="33"/>
      <c r="J117" s="127"/>
      <c r="K117" s="128"/>
      <c r="L117" s="128"/>
      <c r="M117" s="129"/>
      <c r="N117" s="132" t="str">
        <f t="shared" si="12"/>
        <v/>
      </c>
      <c r="O117" s="101"/>
      <c r="P117" s="123"/>
      <c r="Q117" s="100"/>
    </row>
    <row r="118" spans="3:17" s="32" customFormat="1" x14ac:dyDescent="0.35">
      <c r="C118" s="33"/>
      <c r="D118" s="33"/>
      <c r="E118" s="33"/>
      <c r="F118" s="33"/>
      <c r="G118" s="33"/>
      <c r="H118" s="33"/>
      <c r="J118" s="127"/>
      <c r="K118" s="128"/>
      <c r="L118" s="128"/>
      <c r="M118" s="129"/>
      <c r="N118" s="132" t="str">
        <f t="shared" si="12"/>
        <v/>
      </c>
      <c r="O118" s="101"/>
      <c r="P118" s="123"/>
      <c r="Q118" s="100"/>
    </row>
    <row r="119" spans="3:17" s="32" customFormat="1" x14ac:dyDescent="0.35">
      <c r="C119" s="33"/>
      <c r="D119" s="33"/>
      <c r="E119" s="33"/>
      <c r="F119" s="33"/>
      <c r="G119" s="33"/>
      <c r="H119" s="33"/>
      <c r="J119" s="127"/>
      <c r="K119" s="128"/>
      <c r="L119" s="128"/>
      <c r="M119" s="129"/>
      <c r="N119" s="132" t="str">
        <f t="shared" si="12"/>
        <v/>
      </c>
      <c r="O119" s="101"/>
      <c r="P119" s="123"/>
      <c r="Q119" s="100"/>
    </row>
    <row r="120" spans="3:17" s="32" customFormat="1" x14ac:dyDescent="0.35">
      <c r="C120" s="33"/>
      <c r="D120" s="33"/>
      <c r="E120" s="33"/>
      <c r="F120" s="33"/>
      <c r="G120" s="33"/>
      <c r="H120" s="33"/>
      <c r="J120" s="127"/>
      <c r="K120" s="128"/>
      <c r="L120" s="128"/>
      <c r="M120" s="129"/>
      <c r="N120" s="132" t="str">
        <f t="shared" si="12"/>
        <v/>
      </c>
      <c r="O120" s="101"/>
      <c r="P120" s="123"/>
      <c r="Q120" s="100"/>
    </row>
    <row r="121" spans="3:17" s="32" customFormat="1" x14ac:dyDescent="0.35">
      <c r="C121" s="33"/>
      <c r="D121" s="33"/>
      <c r="E121" s="33"/>
      <c r="F121" s="33"/>
      <c r="G121" s="33"/>
      <c r="H121" s="33"/>
      <c r="J121" s="127"/>
      <c r="K121" s="128"/>
      <c r="L121" s="128"/>
      <c r="M121" s="129"/>
      <c r="N121" s="132" t="str">
        <f t="shared" si="12"/>
        <v/>
      </c>
      <c r="O121" s="101"/>
      <c r="P121" s="123"/>
      <c r="Q121" s="100"/>
    </row>
    <row r="122" spans="3:17" s="32" customFormat="1" x14ac:dyDescent="0.35">
      <c r="C122" s="33"/>
      <c r="D122" s="33"/>
      <c r="E122" s="33"/>
      <c r="F122" s="33"/>
      <c r="G122" s="33"/>
      <c r="H122" s="33"/>
      <c r="J122" s="127"/>
      <c r="K122" s="128"/>
      <c r="L122" s="128"/>
      <c r="M122" s="129"/>
      <c r="N122" s="132" t="str">
        <f t="shared" si="12"/>
        <v/>
      </c>
      <c r="O122" s="101"/>
      <c r="P122" s="123"/>
      <c r="Q122" s="100"/>
    </row>
    <row r="123" spans="3:17" s="32" customFormat="1" x14ac:dyDescent="0.35">
      <c r="C123" s="33"/>
      <c r="D123" s="33"/>
      <c r="E123" s="33"/>
      <c r="F123" s="33"/>
      <c r="G123" s="33"/>
      <c r="H123" s="33"/>
      <c r="J123" s="127"/>
      <c r="K123" s="128"/>
      <c r="L123" s="128"/>
      <c r="M123" s="129"/>
      <c r="N123" s="132" t="str">
        <f t="shared" si="12"/>
        <v/>
      </c>
      <c r="O123" s="101"/>
      <c r="P123" s="123"/>
      <c r="Q123" s="100"/>
    </row>
    <row r="124" spans="3:17" s="32" customFormat="1" x14ac:dyDescent="0.35">
      <c r="C124" s="33"/>
      <c r="D124" s="33"/>
      <c r="E124" s="33"/>
      <c r="F124" s="33"/>
      <c r="G124" s="33"/>
      <c r="H124" s="33"/>
      <c r="J124" s="127"/>
      <c r="K124" s="128"/>
      <c r="L124" s="128"/>
      <c r="M124" s="129"/>
      <c r="N124" s="132" t="str">
        <f t="shared" si="12"/>
        <v/>
      </c>
      <c r="O124" s="101"/>
      <c r="P124" s="123"/>
      <c r="Q124" s="100"/>
    </row>
    <row r="125" spans="3:17" s="32" customFormat="1" x14ac:dyDescent="0.35">
      <c r="C125" s="33"/>
      <c r="D125" s="33"/>
      <c r="E125" s="33"/>
      <c r="F125" s="33"/>
      <c r="G125" s="33"/>
      <c r="H125" s="33"/>
      <c r="J125" s="127"/>
      <c r="K125" s="128"/>
      <c r="L125" s="128"/>
      <c r="M125" s="129"/>
      <c r="N125" s="132" t="str">
        <f t="shared" si="12"/>
        <v/>
      </c>
      <c r="O125" s="101"/>
      <c r="P125" s="123"/>
      <c r="Q125" s="100"/>
    </row>
    <row r="126" spans="3:17" s="32" customFormat="1" x14ac:dyDescent="0.35">
      <c r="C126" s="33"/>
      <c r="D126" s="33"/>
      <c r="E126" s="33"/>
      <c r="F126" s="33"/>
      <c r="G126" s="33"/>
      <c r="H126" s="33"/>
      <c r="J126" s="127"/>
      <c r="K126" s="128"/>
      <c r="L126" s="128"/>
      <c r="M126" s="129"/>
      <c r="N126" s="132" t="str">
        <f t="shared" si="12"/>
        <v/>
      </c>
      <c r="O126" s="101"/>
      <c r="P126" s="123"/>
      <c r="Q126" s="100"/>
    </row>
    <row r="127" spans="3:17" s="32" customFormat="1" x14ac:dyDescent="0.35">
      <c r="C127" s="33"/>
      <c r="D127" s="33"/>
      <c r="E127" s="33"/>
      <c r="F127" s="33"/>
      <c r="G127" s="33"/>
      <c r="H127" s="33"/>
      <c r="J127" s="127"/>
      <c r="K127" s="128"/>
      <c r="L127" s="128"/>
      <c r="M127" s="129"/>
      <c r="N127" s="132" t="str">
        <f t="shared" si="12"/>
        <v/>
      </c>
      <c r="O127" s="101"/>
      <c r="P127" s="123"/>
      <c r="Q127" s="100"/>
    </row>
    <row r="128" spans="3:17" s="32" customFormat="1" x14ac:dyDescent="0.35">
      <c r="C128" s="33"/>
      <c r="D128" s="33"/>
      <c r="E128" s="33"/>
      <c r="F128" s="33"/>
      <c r="G128" s="33"/>
      <c r="H128" s="33"/>
      <c r="J128" s="127"/>
      <c r="K128" s="128"/>
      <c r="L128" s="128"/>
      <c r="M128" s="129"/>
      <c r="N128" s="132" t="str">
        <f t="shared" si="12"/>
        <v/>
      </c>
      <c r="O128" s="101"/>
      <c r="P128" s="123"/>
      <c r="Q128" s="100"/>
    </row>
    <row r="129" spans="3:21" s="32" customFormat="1" x14ac:dyDescent="0.35">
      <c r="C129" s="33"/>
      <c r="D129" s="33"/>
      <c r="E129" s="33"/>
      <c r="F129" s="33"/>
      <c r="G129" s="33"/>
      <c r="H129" s="33"/>
      <c r="J129" s="127"/>
      <c r="K129" s="128"/>
      <c r="L129" s="128"/>
      <c r="M129" s="129"/>
      <c r="N129" s="132" t="str">
        <f t="shared" si="12"/>
        <v/>
      </c>
      <c r="O129" s="101"/>
      <c r="P129" s="123"/>
      <c r="Q129" s="100"/>
    </row>
    <row r="130" spans="3:21" s="32" customFormat="1" x14ac:dyDescent="0.35">
      <c r="C130" s="33"/>
      <c r="D130" s="33"/>
      <c r="E130" s="33"/>
      <c r="F130" s="33"/>
      <c r="G130" s="33"/>
      <c r="H130" s="33"/>
      <c r="J130" s="127"/>
      <c r="K130" s="128"/>
      <c r="L130" s="128"/>
      <c r="M130" s="129"/>
      <c r="N130" s="132" t="str">
        <f t="shared" si="12"/>
        <v/>
      </c>
      <c r="O130" s="101"/>
      <c r="P130" s="123"/>
      <c r="Q130" s="100"/>
    </row>
    <row r="131" spans="3:21" s="32" customFormat="1" x14ac:dyDescent="0.35">
      <c r="C131" s="33"/>
      <c r="D131" s="33"/>
      <c r="E131" s="33"/>
      <c r="F131" s="33"/>
      <c r="G131" s="33"/>
      <c r="H131" s="33"/>
      <c r="J131" s="127"/>
      <c r="K131" s="128"/>
      <c r="L131" s="128"/>
      <c r="M131" s="129"/>
      <c r="N131" s="132" t="str">
        <f t="shared" si="12"/>
        <v/>
      </c>
      <c r="O131" s="101"/>
      <c r="P131" s="123"/>
      <c r="Q131" s="100"/>
    </row>
    <row r="132" spans="3:21" s="32" customFormat="1" x14ac:dyDescent="0.35">
      <c r="C132" s="33"/>
      <c r="D132" s="33"/>
      <c r="E132" s="33"/>
      <c r="F132" s="33"/>
      <c r="G132" s="33"/>
      <c r="H132" s="33"/>
      <c r="J132" s="127"/>
      <c r="K132" s="128"/>
      <c r="L132" s="128"/>
      <c r="M132" s="129"/>
      <c r="N132" s="132" t="str">
        <f t="shared" si="12"/>
        <v/>
      </c>
      <c r="O132" s="101"/>
      <c r="P132" s="123"/>
      <c r="Q132" s="100"/>
    </row>
    <row r="133" spans="3:21" s="32" customFormat="1" x14ac:dyDescent="0.35">
      <c r="C133" s="33"/>
      <c r="D133" s="33"/>
      <c r="E133" s="33"/>
      <c r="F133" s="33"/>
      <c r="G133" s="33"/>
      <c r="H133" s="33"/>
      <c r="J133" s="127"/>
      <c r="K133" s="128"/>
      <c r="L133" s="128"/>
      <c r="M133" s="129"/>
      <c r="N133" s="132" t="str">
        <f t="shared" si="12"/>
        <v/>
      </c>
      <c r="O133" s="101"/>
      <c r="P133" s="123"/>
      <c r="Q133" s="100"/>
    </row>
    <row r="134" spans="3:21" s="32" customFormat="1" x14ac:dyDescent="0.35">
      <c r="C134" s="33"/>
      <c r="D134" s="33"/>
      <c r="E134" s="33"/>
      <c r="F134" s="33"/>
      <c r="G134" s="33"/>
      <c r="H134" s="33"/>
      <c r="J134" s="127"/>
      <c r="K134" s="128"/>
      <c r="L134" s="128"/>
      <c r="M134" s="129"/>
      <c r="N134" s="132" t="str">
        <f t="shared" si="12"/>
        <v/>
      </c>
      <c r="O134" s="101"/>
      <c r="P134" s="123"/>
      <c r="Q134" s="100"/>
      <c r="R134" s="52"/>
      <c r="S134" s="52"/>
      <c r="T134" s="52"/>
      <c r="U134" s="52"/>
    </row>
    <row r="135" spans="3:21" s="32" customFormat="1" x14ac:dyDescent="0.35">
      <c r="C135" s="33"/>
      <c r="D135" s="33"/>
      <c r="E135" s="33"/>
      <c r="F135" s="33"/>
      <c r="G135" s="33"/>
      <c r="H135" s="33"/>
      <c r="J135" s="127"/>
      <c r="K135" s="128"/>
      <c r="L135" s="128"/>
      <c r="M135" s="129"/>
      <c r="N135" s="132" t="str">
        <f t="shared" si="12"/>
        <v/>
      </c>
      <c r="O135" s="101"/>
      <c r="P135" s="123"/>
      <c r="Q135" s="100"/>
      <c r="R135" s="52"/>
      <c r="S135" s="52"/>
      <c r="T135" s="52"/>
      <c r="U135" s="52"/>
    </row>
    <row r="136" spans="3:21" s="32" customFormat="1" x14ac:dyDescent="0.35">
      <c r="C136" s="33"/>
      <c r="D136" s="33"/>
      <c r="E136" s="33"/>
      <c r="F136" s="33"/>
      <c r="G136" s="33"/>
      <c r="H136" s="33"/>
      <c r="J136" s="127"/>
      <c r="K136" s="128"/>
      <c r="L136" s="128"/>
      <c r="M136" s="129"/>
      <c r="N136" s="132" t="str">
        <f t="shared" si="12"/>
        <v/>
      </c>
      <c r="O136" s="101"/>
      <c r="P136" s="123"/>
      <c r="Q136" s="100"/>
      <c r="R136" s="52"/>
      <c r="S136" s="52"/>
      <c r="T136" s="52"/>
      <c r="U136" s="52"/>
    </row>
    <row r="137" spans="3:21" s="32" customFormat="1" x14ac:dyDescent="0.35">
      <c r="C137" s="33"/>
      <c r="D137" s="33"/>
      <c r="E137" s="33"/>
      <c r="F137" s="33"/>
      <c r="G137" s="33"/>
      <c r="H137" s="33"/>
      <c r="J137" s="127"/>
      <c r="K137" s="128"/>
      <c r="L137" s="128"/>
      <c r="M137" s="129"/>
      <c r="N137" s="132" t="str">
        <f t="shared" si="12"/>
        <v/>
      </c>
      <c r="O137" s="101"/>
      <c r="P137" s="123"/>
      <c r="Q137" s="100"/>
      <c r="R137" s="52"/>
      <c r="S137" s="52"/>
      <c r="T137" s="52"/>
      <c r="U137" s="52"/>
    </row>
    <row r="138" spans="3:21" s="32" customFormat="1" x14ac:dyDescent="0.35">
      <c r="C138" s="33"/>
      <c r="D138" s="33"/>
      <c r="E138" s="33"/>
      <c r="F138" s="33"/>
      <c r="G138" s="33"/>
      <c r="H138" s="33"/>
      <c r="J138" s="127"/>
      <c r="K138" s="128"/>
      <c r="L138" s="128"/>
      <c r="M138" s="129"/>
      <c r="N138" s="132" t="str">
        <f t="shared" si="12"/>
        <v/>
      </c>
      <c r="O138" s="101"/>
      <c r="P138" s="123"/>
      <c r="Q138" s="100"/>
      <c r="R138" s="52"/>
      <c r="S138" s="52"/>
      <c r="T138" s="52"/>
      <c r="U138" s="52"/>
    </row>
    <row r="139" spans="3:21" s="32" customFormat="1" x14ac:dyDescent="0.35">
      <c r="C139" s="33"/>
      <c r="D139" s="33"/>
      <c r="E139" s="33"/>
      <c r="F139" s="33"/>
      <c r="G139" s="33"/>
      <c r="H139" s="33"/>
      <c r="J139" s="127"/>
      <c r="K139" s="128"/>
      <c r="L139" s="128"/>
      <c r="M139" s="129"/>
      <c r="N139" s="132" t="str">
        <f t="shared" si="12"/>
        <v/>
      </c>
      <c r="O139" s="101"/>
      <c r="P139" s="123"/>
      <c r="Q139" s="100"/>
      <c r="R139" s="52"/>
      <c r="S139" s="52"/>
      <c r="T139" s="52"/>
      <c r="U139" s="52"/>
    </row>
    <row r="140" spans="3:21" s="32" customFormat="1" x14ac:dyDescent="0.35">
      <c r="C140" s="33"/>
      <c r="D140" s="33"/>
      <c r="E140" s="33"/>
      <c r="F140" s="33"/>
      <c r="G140" s="33"/>
      <c r="H140" s="33"/>
      <c r="J140" s="127"/>
      <c r="K140" s="128"/>
      <c r="L140" s="128"/>
      <c r="M140" s="129"/>
      <c r="N140" s="132" t="str">
        <f t="shared" si="12"/>
        <v/>
      </c>
      <c r="O140" s="101"/>
      <c r="P140" s="123"/>
      <c r="Q140" s="100"/>
      <c r="R140" s="52"/>
      <c r="S140" s="52"/>
      <c r="T140" s="52"/>
      <c r="U140" s="52"/>
    </row>
    <row r="141" spans="3:21" s="32" customFormat="1" x14ac:dyDescent="0.35">
      <c r="C141" s="33"/>
      <c r="D141" s="33"/>
      <c r="E141" s="33"/>
      <c r="F141" s="33"/>
      <c r="G141" s="33"/>
      <c r="H141" s="33"/>
      <c r="J141" s="127"/>
      <c r="K141" s="128"/>
      <c r="L141" s="128"/>
      <c r="M141" s="129"/>
      <c r="N141" s="132" t="str">
        <f t="shared" si="12"/>
        <v/>
      </c>
      <c r="O141" s="101"/>
      <c r="P141" s="123"/>
      <c r="Q141" s="100"/>
      <c r="R141" s="52"/>
      <c r="S141" s="52"/>
      <c r="T141" s="52"/>
      <c r="U141" s="52"/>
    </row>
    <row r="142" spans="3:21" s="32" customFormat="1" x14ac:dyDescent="0.35">
      <c r="C142" s="33"/>
      <c r="D142" s="33"/>
      <c r="E142" s="33"/>
      <c r="F142" s="33"/>
      <c r="G142" s="33"/>
      <c r="H142" s="33"/>
      <c r="J142" s="127"/>
      <c r="K142" s="128"/>
      <c r="L142" s="128"/>
      <c r="M142" s="129"/>
      <c r="N142" s="132" t="str">
        <f t="shared" si="12"/>
        <v/>
      </c>
      <c r="O142" s="101"/>
      <c r="P142" s="123"/>
      <c r="Q142" s="100"/>
      <c r="R142" s="52"/>
      <c r="S142" s="52"/>
      <c r="T142" s="52"/>
      <c r="U142" s="52"/>
    </row>
    <row r="143" spans="3:21" s="32" customFormat="1" x14ac:dyDescent="0.35">
      <c r="C143" s="33"/>
      <c r="D143" s="33"/>
      <c r="E143" s="33"/>
      <c r="F143" s="33"/>
      <c r="G143" s="33"/>
      <c r="H143" s="33"/>
      <c r="J143" s="127"/>
      <c r="K143" s="128"/>
      <c r="L143" s="128"/>
      <c r="M143" s="129"/>
      <c r="N143" s="132" t="str">
        <f t="shared" si="12"/>
        <v/>
      </c>
      <c r="O143" s="101"/>
      <c r="P143" s="123"/>
      <c r="Q143" s="100"/>
      <c r="R143" s="52"/>
      <c r="S143" s="52"/>
      <c r="T143" s="52"/>
      <c r="U143" s="52"/>
    </row>
    <row r="144" spans="3:21" s="32" customFormat="1" x14ac:dyDescent="0.35">
      <c r="C144" s="33"/>
      <c r="D144" s="33"/>
      <c r="E144" s="33"/>
      <c r="F144" s="33"/>
      <c r="G144" s="33"/>
      <c r="H144" s="33"/>
      <c r="J144" s="127"/>
      <c r="K144" s="128"/>
      <c r="L144" s="128"/>
      <c r="M144" s="129"/>
      <c r="N144" s="132" t="str">
        <f t="shared" si="12"/>
        <v/>
      </c>
      <c r="O144" s="101"/>
      <c r="P144" s="123"/>
      <c r="Q144" s="100"/>
      <c r="R144" s="52"/>
      <c r="S144" s="52"/>
      <c r="T144" s="52"/>
      <c r="U144" s="52"/>
    </row>
    <row r="145" spans="3:21" s="32" customFormat="1" x14ac:dyDescent="0.35">
      <c r="C145" s="33"/>
      <c r="D145" s="33"/>
      <c r="E145" s="33"/>
      <c r="F145" s="33"/>
      <c r="G145" s="33"/>
      <c r="H145" s="33"/>
      <c r="J145" s="127"/>
      <c r="K145" s="128"/>
      <c r="L145" s="128"/>
      <c r="M145" s="129"/>
      <c r="N145" s="132" t="str">
        <f t="shared" si="12"/>
        <v/>
      </c>
      <c r="O145" s="101"/>
      <c r="P145" s="123"/>
      <c r="Q145" s="100"/>
      <c r="R145" s="52"/>
      <c r="S145" s="52"/>
      <c r="T145" s="52"/>
      <c r="U145" s="52"/>
    </row>
    <row r="146" spans="3:21" s="32" customFormat="1" x14ac:dyDescent="0.35">
      <c r="C146" s="33"/>
      <c r="D146" s="33"/>
      <c r="E146" s="33"/>
      <c r="F146" s="33"/>
      <c r="G146" s="33"/>
      <c r="H146" s="33"/>
      <c r="J146" s="127"/>
      <c r="K146" s="128"/>
      <c r="L146" s="128"/>
      <c r="M146" s="129"/>
      <c r="N146" s="132" t="str">
        <f t="shared" si="12"/>
        <v/>
      </c>
      <c r="O146" s="101"/>
      <c r="P146" s="123"/>
      <c r="Q146" s="100"/>
      <c r="R146" s="52"/>
      <c r="S146" s="52"/>
      <c r="T146" s="52"/>
      <c r="U146" s="52"/>
    </row>
    <row r="147" spans="3:21" s="32" customFormat="1" x14ac:dyDescent="0.35">
      <c r="C147" s="33"/>
      <c r="D147" s="33"/>
      <c r="E147" s="33"/>
      <c r="F147" s="33"/>
      <c r="G147" s="33"/>
      <c r="H147" s="33"/>
      <c r="J147" s="127"/>
      <c r="K147" s="128"/>
      <c r="L147" s="128"/>
      <c r="M147" s="129"/>
      <c r="N147" s="132" t="str">
        <f t="shared" si="12"/>
        <v/>
      </c>
      <c r="O147" s="101"/>
      <c r="P147" s="123"/>
      <c r="Q147" s="100"/>
      <c r="R147" s="52"/>
      <c r="S147" s="52"/>
      <c r="T147" s="52"/>
      <c r="U147" s="52"/>
    </row>
    <row r="148" spans="3:21" s="32" customFormat="1" x14ac:dyDescent="0.35">
      <c r="C148" s="33"/>
      <c r="D148" s="33"/>
      <c r="E148" s="33"/>
      <c r="F148" s="33"/>
      <c r="G148" s="33"/>
      <c r="H148" s="33"/>
      <c r="J148" s="127"/>
      <c r="K148" s="128"/>
      <c r="L148" s="128"/>
      <c r="M148" s="129"/>
      <c r="N148" s="132" t="str">
        <f t="shared" si="12"/>
        <v/>
      </c>
      <c r="O148" s="101"/>
      <c r="P148" s="123"/>
      <c r="Q148" s="100"/>
      <c r="R148" s="52"/>
      <c r="S148" s="52"/>
      <c r="T148" s="52"/>
      <c r="U148" s="52"/>
    </row>
    <row r="149" spans="3:21" s="32" customFormat="1" x14ac:dyDescent="0.35">
      <c r="C149" s="33"/>
      <c r="D149" s="33"/>
      <c r="E149" s="33"/>
      <c r="F149" s="33"/>
      <c r="G149" s="33"/>
      <c r="H149" s="33"/>
      <c r="J149" s="127"/>
      <c r="K149" s="128"/>
      <c r="L149" s="128"/>
      <c r="M149" s="129"/>
      <c r="N149" s="132" t="str">
        <f t="shared" si="12"/>
        <v/>
      </c>
      <c r="O149" s="101"/>
      <c r="P149" s="123"/>
      <c r="Q149" s="100"/>
      <c r="R149" s="52"/>
      <c r="S149" s="52"/>
      <c r="T149" s="52"/>
      <c r="U149" s="52"/>
    </row>
    <row r="150" spans="3:21" s="32" customFormat="1" x14ac:dyDescent="0.35">
      <c r="C150" s="33"/>
      <c r="D150" s="33"/>
      <c r="E150" s="33"/>
      <c r="F150" s="33"/>
      <c r="G150" s="33"/>
      <c r="H150" s="33"/>
      <c r="J150" s="127"/>
      <c r="K150" s="128"/>
      <c r="L150" s="128"/>
      <c r="M150" s="129"/>
      <c r="N150" s="132" t="str">
        <f t="shared" si="12"/>
        <v/>
      </c>
      <c r="O150" s="101"/>
      <c r="P150" s="123"/>
      <c r="Q150" s="100"/>
      <c r="R150" s="52"/>
      <c r="S150" s="52"/>
      <c r="T150" s="52"/>
      <c r="U150" s="52"/>
    </row>
    <row r="151" spans="3:21" s="32" customFormat="1" x14ac:dyDescent="0.35">
      <c r="C151" s="33"/>
      <c r="D151" s="33"/>
      <c r="E151" s="33"/>
      <c r="F151" s="33"/>
      <c r="G151" s="33"/>
      <c r="H151" s="33"/>
      <c r="J151" s="127"/>
      <c r="K151" s="128"/>
      <c r="L151" s="128"/>
      <c r="M151" s="129"/>
      <c r="N151" s="132" t="str">
        <f t="shared" si="12"/>
        <v/>
      </c>
      <c r="O151" s="101"/>
      <c r="P151" s="123"/>
      <c r="Q151" s="100"/>
      <c r="R151" s="52"/>
      <c r="S151" s="52"/>
      <c r="T151" s="52"/>
      <c r="U151" s="52"/>
    </row>
    <row r="152" spans="3:21" s="32" customFormat="1" x14ac:dyDescent="0.35">
      <c r="C152" s="33"/>
      <c r="D152" s="33"/>
      <c r="E152" s="33"/>
      <c r="F152" s="33"/>
      <c r="G152" s="33"/>
      <c r="H152" s="33"/>
      <c r="J152" s="127"/>
      <c r="K152" s="128"/>
      <c r="L152" s="128"/>
      <c r="M152" s="129"/>
      <c r="N152" s="132" t="str">
        <f t="shared" si="12"/>
        <v/>
      </c>
      <c r="O152" s="101"/>
      <c r="P152" s="123"/>
      <c r="Q152" s="100"/>
      <c r="R152" s="52"/>
      <c r="S152" s="52"/>
      <c r="T152" s="52"/>
      <c r="U152" s="52"/>
    </row>
    <row r="153" spans="3:21" s="32" customFormat="1" x14ac:dyDescent="0.35">
      <c r="C153" s="33"/>
      <c r="D153" s="33"/>
      <c r="E153" s="33"/>
      <c r="F153" s="33"/>
      <c r="G153" s="33"/>
      <c r="H153" s="33"/>
      <c r="J153" s="127"/>
      <c r="K153" s="128"/>
      <c r="L153" s="128"/>
      <c r="M153" s="129"/>
      <c r="N153" s="132" t="str">
        <f t="shared" si="12"/>
        <v/>
      </c>
      <c r="O153" s="101"/>
      <c r="P153" s="123"/>
      <c r="Q153" s="100"/>
      <c r="R153" s="52"/>
      <c r="S153" s="52"/>
      <c r="T153" s="52"/>
      <c r="U153" s="52"/>
    </row>
    <row r="154" spans="3:21" s="32" customFormat="1" x14ac:dyDescent="0.35">
      <c r="C154" s="33"/>
      <c r="D154" s="33"/>
      <c r="E154" s="33"/>
      <c r="F154" s="33"/>
      <c r="G154" s="33"/>
      <c r="H154" s="33"/>
      <c r="J154" s="127"/>
      <c r="K154" s="128"/>
      <c r="L154" s="128"/>
      <c r="M154" s="129"/>
      <c r="N154" s="132" t="str">
        <f t="shared" si="12"/>
        <v/>
      </c>
      <c r="O154" s="101"/>
      <c r="P154" s="123"/>
      <c r="Q154" s="100"/>
      <c r="R154" s="52"/>
      <c r="S154" s="52"/>
      <c r="T154" s="52"/>
      <c r="U154" s="52"/>
    </row>
    <row r="155" spans="3:21" s="32" customFormat="1" x14ac:dyDescent="0.35">
      <c r="C155" s="33"/>
      <c r="D155" s="33"/>
      <c r="E155" s="33"/>
      <c r="F155" s="33"/>
      <c r="G155" s="33"/>
      <c r="H155" s="33"/>
      <c r="J155" s="127"/>
      <c r="K155" s="128"/>
      <c r="L155" s="128"/>
      <c r="M155" s="129"/>
      <c r="N155" s="132" t="str">
        <f t="shared" si="12"/>
        <v/>
      </c>
      <c r="O155" s="101"/>
      <c r="P155" s="123"/>
      <c r="Q155" s="100"/>
      <c r="R155" s="52"/>
      <c r="S155" s="52"/>
      <c r="T155" s="52"/>
      <c r="U155" s="52"/>
    </row>
    <row r="156" spans="3:21" s="32" customFormat="1" x14ac:dyDescent="0.35">
      <c r="U156" s="52"/>
    </row>
    <row r="157" spans="3:21" s="32" customFormat="1" x14ac:dyDescent="0.35">
      <c r="C157" s="33"/>
      <c r="D157" s="33"/>
      <c r="E157" s="33"/>
      <c r="F157" s="33"/>
      <c r="G157" s="33"/>
      <c r="H157" s="33"/>
      <c r="J157" s="52"/>
      <c r="K157" s="52"/>
      <c r="L157" s="52"/>
      <c r="M157" s="52"/>
      <c r="N157" s="137"/>
      <c r="O157" s="54"/>
      <c r="P157" s="52"/>
      <c r="Q157" s="52"/>
      <c r="R157" s="52"/>
      <c r="S157" s="52"/>
      <c r="T157" s="52"/>
      <c r="U157" s="52"/>
    </row>
    <row r="158" spans="3:21" s="32" customFormat="1" x14ac:dyDescent="0.35">
      <c r="C158" s="33"/>
      <c r="D158" s="33"/>
      <c r="E158" s="33"/>
      <c r="F158" s="33"/>
      <c r="G158" s="33"/>
      <c r="H158" s="33"/>
      <c r="J158" s="52"/>
      <c r="K158" s="52"/>
      <c r="L158" s="52"/>
      <c r="M158" s="52"/>
      <c r="N158" s="137"/>
      <c r="O158" s="54"/>
      <c r="P158" s="52"/>
      <c r="Q158" s="52"/>
      <c r="R158" s="52"/>
      <c r="S158" s="52"/>
      <c r="T158" s="52"/>
      <c r="U158" s="52"/>
    </row>
    <row r="159" spans="3:21" s="32" customFormat="1" x14ac:dyDescent="0.35">
      <c r="C159" s="33"/>
      <c r="D159" s="33"/>
      <c r="E159" s="33"/>
      <c r="F159" s="33"/>
      <c r="G159" s="33"/>
      <c r="H159" s="33"/>
      <c r="J159" s="52"/>
      <c r="K159" s="52"/>
      <c r="L159" s="52"/>
      <c r="M159" s="52"/>
      <c r="N159" s="137"/>
      <c r="O159" s="54"/>
      <c r="P159" s="52"/>
      <c r="Q159" s="52"/>
      <c r="R159" s="52"/>
      <c r="S159" s="52"/>
      <c r="T159" s="52"/>
      <c r="U159" s="52"/>
    </row>
    <row r="160" spans="3:21" s="32" customFormat="1" x14ac:dyDescent="0.35">
      <c r="C160" s="33"/>
      <c r="D160" s="33"/>
      <c r="E160" s="33"/>
      <c r="F160" s="33"/>
      <c r="G160" s="33"/>
      <c r="H160" s="33"/>
      <c r="J160" s="52"/>
      <c r="K160" s="52"/>
      <c r="L160" s="52"/>
      <c r="M160" s="52"/>
      <c r="N160" s="137"/>
      <c r="O160" s="54"/>
      <c r="P160" s="52"/>
      <c r="Q160" s="52"/>
      <c r="R160" s="52"/>
      <c r="S160" s="52"/>
      <c r="T160" s="52"/>
      <c r="U160" s="52"/>
    </row>
    <row r="161" spans="3:21" s="32" customFormat="1" x14ac:dyDescent="0.35">
      <c r="C161" s="33"/>
      <c r="D161" s="33"/>
      <c r="E161" s="33"/>
      <c r="F161" s="33"/>
      <c r="G161" s="33"/>
      <c r="H161" s="33"/>
      <c r="J161" s="52"/>
      <c r="K161" s="52"/>
      <c r="L161" s="52"/>
      <c r="M161" s="52"/>
      <c r="N161" s="137"/>
      <c r="O161" s="54"/>
      <c r="P161" s="52"/>
      <c r="Q161" s="52"/>
      <c r="R161" s="52"/>
      <c r="S161" s="52"/>
      <c r="T161" s="52"/>
      <c r="U161" s="52"/>
    </row>
    <row r="162" spans="3:21" s="32" customFormat="1" x14ac:dyDescent="0.35">
      <c r="C162" s="33"/>
      <c r="D162" s="33"/>
      <c r="E162" s="33"/>
      <c r="F162" s="33"/>
      <c r="G162" s="33"/>
      <c r="H162" s="33"/>
      <c r="J162" s="52"/>
      <c r="K162" s="52"/>
      <c r="L162" s="52"/>
      <c r="M162" s="52"/>
      <c r="N162" s="137"/>
      <c r="O162" s="54"/>
      <c r="P162" s="52"/>
      <c r="Q162" s="52"/>
      <c r="R162" s="52"/>
      <c r="S162" s="52"/>
      <c r="T162" s="52"/>
      <c r="U162" s="52"/>
    </row>
    <row r="163" spans="3:21" s="32" customFormat="1" x14ac:dyDescent="0.35">
      <c r="C163" s="33"/>
      <c r="D163" s="33"/>
      <c r="E163" s="33"/>
      <c r="F163" s="33"/>
      <c r="G163" s="33"/>
      <c r="H163" s="33"/>
      <c r="J163" s="52"/>
      <c r="K163" s="52"/>
      <c r="L163" s="52"/>
      <c r="M163" s="52"/>
      <c r="N163" s="137"/>
      <c r="O163" s="54"/>
      <c r="P163" s="52"/>
      <c r="Q163" s="52"/>
      <c r="R163" s="52"/>
      <c r="S163" s="52"/>
      <c r="T163" s="52"/>
      <c r="U163" s="52"/>
    </row>
    <row r="164" spans="3:21" s="32" customFormat="1" x14ac:dyDescent="0.35">
      <c r="C164" s="33"/>
      <c r="D164" s="33"/>
      <c r="E164" s="33"/>
      <c r="F164" s="33"/>
      <c r="G164" s="33"/>
      <c r="H164" s="33"/>
      <c r="J164" s="52"/>
      <c r="K164" s="52"/>
      <c r="L164" s="52"/>
      <c r="M164" s="52"/>
      <c r="N164" s="137"/>
      <c r="O164" s="54"/>
      <c r="P164" s="52"/>
      <c r="Q164" s="52"/>
      <c r="R164" s="52"/>
      <c r="S164" s="52"/>
      <c r="T164" s="52"/>
      <c r="U164" s="52"/>
    </row>
    <row r="165" spans="3:21" s="32" customFormat="1" x14ac:dyDescent="0.35">
      <c r="C165" s="33"/>
      <c r="D165" s="33"/>
      <c r="E165" s="33"/>
      <c r="F165" s="33"/>
      <c r="G165" s="33"/>
      <c r="H165" s="33"/>
      <c r="J165" s="52"/>
      <c r="K165" s="52"/>
      <c r="L165" s="52"/>
      <c r="M165" s="52"/>
      <c r="N165" s="137"/>
      <c r="O165" s="54"/>
      <c r="P165" s="52"/>
      <c r="Q165" s="52"/>
      <c r="R165" s="52"/>
      <c r="S165" s="52"/>
      <c r="T165" s="52"/>
      <c r="U165" s="52"/>
    </row>
    <row r="166" spans="3:21" s="32" customFormat="1" x14ac:dyDescent="0.35">
      <c r="C166" s="33"/>
      <c r="D166" s="33"/>
      <c r="E166" s="33"/>
      <c r="F166" s="33"/>
      <c r="G166" s="33"/>
      <c r="H166" s="33"/>
      <c r="J166" s="52"/>
      <c r="K166" s="52"/>
      <c r="L166" s="52"/>
      <c r="M166" s="52"/>
      <c r="N166" s="137"/>
      <c r="O166" s="54"/>
      <c r="P166" s="52"/>
      <c r="Q166" s="52"/>
      <c r="R166" s="52"/>
      <c r="S166" s="52"/>
      <c r="T166" s="52"/>
      <c r="U166" s="52"/>
    </row>
    <row r="167" spans="3:21" s="32" customFormat="1" x14ac:dyDescent="0.35">
      <c r="C167" s="33"/>
      <c r="D167" s="33"/>
      <c r="E167" s="33"/>
      <c r="F167" s="33"/>
      <c r="G167" s="33"/>
      <c r="H167" s="33"/>
      <c r="J167" s="52"/>
      <c r="K167" s="52"/>
      <c r="L167" s="52"/>
      <c r="M167" s="52"/>
      <c r="N167" s="137"/>
      <c r="O167" s="54"/>
      <c r="P167" s="52"/>
      <c r="Q167" s="52"/>
      <c r="R167" s="52"/>
      <c r="S167" s="52"/>
      <c r="T167" s="52"/>
      <c r="U167" s="52"/>
    </row>
    <row r="168" spans="3:21" s="32" customFormat="1" x14ac:dyDescent="0.35">
      <c r="C168" s="33"/>
      <c r="D168" s="33"/>
      <c r="E168" s="33"/>
      <c r="F168" s="33"/>
      <c r="G168" s="33"/>
      <c r="H168" s="33"/>
      <c r="J168" s="52"/>
      <c r="K168" s="52"/>
      <c r="L168" s="52"/>
      <c r="M168" s="52"/>
      <c r="N168" s="137"/>
      <c r="O168" s="54"/>
      <c r="P168" s="52"/>
      <c r="Q168" s="52"/>
      <c r="R168" s="52"/>
      <c r="S168" s="52"/>
      <c r="T168" s="52"/>
      <c r="U168" s="52"/>
    </row>
    <row r="169" spans="3:21" s="32" customFormat="1" x14ac:dyDescent="0.35">
      <c r="C169" s="33"/>
      <c r="D169" s="33"/>
      <c r="E169" s="33"/>
      <c r="F169" s="33"/>
      <c r="G169" s="33"/>
      <c r="H169" s="33"/>
      <c r="N169" s="134"/>
      <c r="O169" s="33"/>
      <c r="P169" s="52"/>
      <c r="R169" s="52"/>
      <c r="S169" s="52"/>
      <c r="T169" s="52"/>
      <c r="U169" s="52"/>
    </row>
    <row r="170" spans="3:21" s="32" customFormat="1" x14ac:dyDescent="0.35">
      <c r="C170" s="33"/>
      <c r="D170" s="33"/>
      <c r="E170" s="33"/>
      <c r="F170" s="33"/>
      <c r="G170" s="33"/>
      <c r="H170" s="33"/>
      <c r="N170" s="134"/>
      <c r="O170" s="33"/>
      <c r="P170" s="52"/>
      <c r="R170" s="52"/>
      <c r="S170" s="52"/>
      <c r="T170" s="52"/>
      <c r="U170" s="52"/>
    </row>
    <row r="171" spans="3:21" s="32" customFormat="1" x14ac:dyDescent="0.35">
      <c r="C171" s="33"/>
      <c r="D171" s="33"/>
      <c r="E171" s="33"/>
      <c r="F171" s="33"/>
      <c r="G171" s="33"/>
      <c r="H171" s="33"/>
      <c r="N171" s="134"/>
      <c r="O171" s="33"/>
      <c r="P171" s="52"/>
      <c r="R171" s="52"/>
      <c r="S171" s="52"/>
      <c r="T171" s="52"/>
      <c r="U171" s="52"/>
    </row>
    <row r="172" spans="3:21" s="32" customFormat="1" x14ac:dyDescent="0.35">
      <c r="C172" s="33"/>
      <c r="D172" s="33"/>
      <c r="E172" s="33"/>
      <c r="F172" s="33"/>
      <c r="G172" s="33"/>
      <c r="H172" s="33"/>
      <c r="N172" s="134"/>
      <c r="O172" s="33"/>
      <c r="P172" s="52"/>
      <c r="R172" s="52"/>
      <c r="S172" s="52"/>
      <c r="T172" s="52"/>
      <c r="U172" s="52"/>
    </row>
    <row r="173" spans="3:21" s="32" customFormat="1" x14ac:dyDescent="0.35">
      <c r="C173" s="33"/>
      <c r="D173" s="33"/>
      <c r="E173" s="33"/>
      <c r="F173" s="33"/>
      <c r="G173" s="33"/>
      <c r="H173" s="33"/>
      <c r="N173" s="134"/>
      <c r="O173" s="33"/>
      <c r="P173" s="52"/>
      <c r="R173" s="52"/>
      <c r="S173" s="52"/>
      <c r="T173" s="52"/>
      <c r="U173" s="52"/>
    </row>
    <row r="174" spans="3:21" s="32" customFormat="1" x14ac:dyDescent="0.35">
      <c r="C174" s="33"/>
      <c r="D174" s="33"/>
      <c r="E174" s="33"/>
      <c r="F174" s="33"/>
      <c r="G174" s="33"/>
      <c r="H174" s="33"/>
      <c r="N174" s="134"/>
      <c r="O174" s="33"/>
      <c r="P174" s="52"/>
      <c r="R174" s="52"/>
      <c r="S174" s="52"/>
      <c r="T174" s="52"/>
      <c r="U174" s="52"/>
    </row>
    <row r="175" spans="3:21" s="32" customFormat="1" x14ac:dyDescent="0.35">
      <c r="C175" s="33"/>
      <c r="D175" s="33"/>
      <c r="E175" s="33"/>
      <c r="F175" s="33"/>
      <c r="G175" s="33"/>
      <c r="H175" s="33"/>
      <c r="N175" s="134"/>
      <c r="O175" s="33"/>
      <c r="P175" s="52"/>
      <c r="R175" s="52"/>
      <c r="S175" s="52"/>
      <c r="T175" s="52"/>
      <c r="U175" s="52"/>
    </row>
    <row r="176" spans="3:21" s="32" customFormat="1" x14ac:dyDescent="0.35">
      <c r="C176" s="33"/>
      <c r="D176" s="33"/>
      <c r="E176" s="33"/>
      <c r="F176" s="33"/>
      <c r="G176" s="33"/>
      <c r="H176" s="33"/>
      <c r="N176" s="134"/>
      <c r="O176" s="33"/>
      <c r="P176" s="52"/>
      <c r="R176" s="52"/>
      <c r="S176" s="52"/>
      <c r="T176" s="52"/>
      <c r="U176" s="52"/>
    </row>
    <row r="177" spans="1:21" s="32" customFormat="1" x14ac:dyDescent="0.35">
      <c r="C177" s="33"/>
      <c r="D177" s="33"/>
      <c r="E177" s="33"/>
      <c r="F177" s="33"/>
      <c r="G177" s="33"/>
      <c r="H177" s="33"/>
      <c r="N177" s="134"/>
      <c r="O177" s="33"/>
      <c r="P177" s="52"/>
      <c r="R177" s="52"/>
      <c r="S177" s="52"/>
      <c r="T177" s="52"/>
      <c r="U177" s="52"/>
    </row>
    <row r="178" spans="1:21" x14ac:dyDescent="0.35">
      <c r="A178" s="32"/>
      <c r="B178" s="32"/>
      <c r="C178" s="33"/>
      <c r="D178" s="33"/>
      <c r="E178" s="33"/>
      <c r="F178" s="33"/>
      <c r="G178" s="33"/>
      <c r="H178" s="33"/>
      <c r="I178" s="32"/>
      <c r="P178" s="52"/>
      <c r="R178" s="52"/>
      <c r="S178" s="52"/>
      <c r="T178" s="52"/>
      <c r="U178" s="52"/>
    </row>
    <row r="179" spans="1:21" x14ac:dyDescent="0.35">
      <c r="A179" s="32"/>
      <c r="B179" s="32"/>
      <c r="C179" s="33"/>
      <c r="D179" s="33"/>
      <c r="E179" s="33"/>
      <c r="F179" s="33"/>
      <c r="G179" s="33"/>
      <c r="H179" s="33"/>
      <c r="P179" s="52"/>
      <c r="R179" s="52"/>
      <c r="S179" s="52"/>
      <c r="T179" s="52"/>
      <c r="U179" s="52"/>
    </row>
    <row r="180" spans="1:21" x14ac:dyDescent="0.35">
      <c r="A180" s="32"/>
      <c r="B180" s="32"/>
      <c r="C180" s="33"/>
      <c r="D180" s="33"/>
      <c r="E180" s="33"/>
      <c r="F180" s="33"/>
      <c r="G180" s="33"/>
      <c r="H180" s="33"/>
      <c r="R180" s="52"/>
      <c r="S180" s="52"/>
      <c r="T180" s="52"/>
      <c r="U180" s="52"/>
    </row>
    <row r="181" spans="1:21" x14ac:dyDescent="0.35">
      <c r="B181" s="32"/>
      <c r="C181" s="33"/>
      <c r="D181" s="33"/>
      <c r="E181" s="33"/>
      <c r="F181" s="33"/>
      <c r="G181" s="33"/>
      <c r="H181" s="33"/>
      <c r="R181" s="52"/>
      <c r="S181" s="52"/>
      <c r="T181" s="52"/>
      <c r="U181" s="52"/>
    </row>
  </sheetData>
  <mergeCells count="5">
    <mergeCell ref="C6:E6"/>
    <mergeCell ref="F6:H6"/>
    <mergeCell ref="C32:C33"/>
    <mergeCell ref="D32:D33"/>
    <mergeCell ref="E32:E33"/>
  </mergeCells>
  <dataValidations count="1">
    <dataValidation type="list" allowBlank="1" showInputMessage="1" showErrorMessage="1" sqref="P8:P155" xr:uid="{00000000-0002-0000-0D00-000000000000}">
      <formula1>$B$8:$B$16</formula1>
    </dataValidation>
  </dataValidation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AR181"/>
  <sheetViews>
    <sheetView topLeftCell="A4" zoomScale="70" zoomScaleNormal="70" zoomScalePageLayoutView="70" workbookViewId="0">
      <selection activeCell="E20" sqref="E20:E22"/>
    </sheetView>
  </sheetViews>
  <sheetFormatPr defaultColWidth="9.1796875" defaultRowHeight="14.5" x14ac:dyDescent="0.35"/>
  <cols>
    <col min="1" max="1" width="6.36328125" style="31" customWidth="1"/>
    <col min="2" max="2" width="24.36328125" style="31" customWidth="1"/>
    <col min="3" max="8" width="9.453125" style="36" customWidth="1"/>
    <col min="9" max="9" width="4.36328125" style="31" customWidth="1"/>
    <col min="10" max="10" width="8.6328125" style="32" customWidth="1"/>
    <col min="11" max="12" width="25.81640625" style="32" customWidth="1"/>
    <col min="13" max="13" width="16.81640625" style="32" customWidth="1"/>
    <col min="14" max="14" width="11.36328125" style="134" customWidth="1"/>
    <col min="15" max="15" width="12.6328125" style="33" customWidth="1"/>
    <col min="16" max="16" width="21.1796875" style="32" customWidth="1"/>
    <col min="17" max="17" width="13.6328125" style="32" customWidth="1"/>
    <col min="18" max="18" width="17.453125" style="32" customWidth="1"/>
    <col min="19" max="19" width="5.453125" style="32" customWidth="1"/>
    <col min="20" max="20" width="9.1796875" style="32"/>
    <col min="21" max="21" width="14.36328125" style="32" customWidth="1"/>
    <col min="22" max="22" width="3" style="32" customWidth="1"/>
    <col min="23" max="44" width="9.1796875" style="32"/>
    <col min="45" max="16384" width="9.1796875" style="31"/>
  </cols>
  <sheetData>
    <row r="1" spans="1:44" ht="32.25" hidden="1" customHeight="1" x14ac:dyDescent="0.35">
      <c r="B1" s="31" t="s">
        <v>81</v>
      </c>
      <c r="C1" s="186" t="s">
        <v>25</v>
      </c>
      <c r="D1" s="186" t="s">
        <v>102</v>
      </c>
      <c r="E1" s="186" t="s">
        <v>103</v>
      </c>
      <c r="F1" s="186" t="s">
        <v>1</v>
      </c>
      <c r="G1" s="186" t="s">
        <v>104</v>
      </c>
      <c r="H1" s="186" t="s">
        <v>65</v>
      </c>
      <c r="I1" s="31" t="s">
        <v>105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44" ht="17.25" hidden="1" customHeight="1" x14ac:dyDescent="0.35">
      <c r="B2" s="31" t="str">
        <f>LEFT(B1,3)</f>
        <v>DEC</v>
      </c>
      <c r="C2" s="187">
        <f>C46</f>
        <v>0</v>
      </c>
      <c r="D2" s="187">
        <f>C17</f>
        <v>0</v>
      </c>
      <c r="E2" s="187">
        <f>D17</f>
        <v>0</v>
      </c>
      <c r="F2" s="187">
        <f>E17</f>
        <v>0</v>
      </c>
      <c r="G2" s="187">
        <f>F29</f>
        <v>0</v>
      </c>
      <c r="H2" s="79">
        <f>D2-G2</f>
        <v>0</v>
      </c>
      <c r="I2" s="187" t="str">
        <f>IF(E29=0,"",AVERAGE(C29,E29))</f>
        <v/>
      </c>
      <c r="J2" s="94"/>
      <c r="K2" s="188"/>
      <c r="N2" s="130"/>
    </row>
    <row r="3" spans="1:44" ht="17.25" hidden="1" customHeight="1" x14ac:dyDescent="0.35"/>
    <row r="4" spans="1:44" ht="17.25" customHeight="1" x14ac:dyDescent="0.35"/>
    <row r="5" spans="1:44" ht="42.75" customHeight="1" x14ac:dyDescent="0.45">
      <c r="B5" s="102" t="str">
        <f>BUDGET!B2:E2</f>
        <v>Enter Club Name on Budget Tab</v>
      </c>
      <c r="C5" s="103"/>
      <c r="D5" s="103"/>
      <c r="E5" s="103"/>
      <c r="F5" s="103"/>
      <c r="G5" s="103"/>
      <c r="H5" s="103"/>
      <c r="J5" s="35" t="s">
        <v>70</v>
      </c>
      <c r="K5" s="31"/>
      <c r="L5" s="31"/>
      <c r="M5" s="31"/>
      <c r="N5" s="135"/>
      <c r="O5" s="36"/>
      <c r="P5" s="31"/>
      <c r="Q5" s="31"/>
      <c r="AN5" s="31"/>
      <c r="AO5" s="31"/>
      <c r="AP5" s="31"/>
      <c r="AQ5" s="31"/>
      <c r="AR5" s="31"/>
    </row>
    <row r="6" spans="1:44" ht="21.75" customHeight="1" x14ac:dyDescent="0.45">
      <c r="B6" s="34"/>
      <c r="C6" s="408" t="s">
        <v>84</v>
      </c>
      <c r="D6" s="408"/>
      <c r="E6" s="408"/>
      <c r="F6" s="408" t="s">
        <v>85</v>
      </c>
      <c r="G6" s="408"/>
      <c r="H6" s="408"/>
      <c r="J6" s="35"/>
      <c r="K6" s="31"/>
      <c r="L6" s="31"/>
      <c r="M6" s="31"/>
      <c r="N6" s="135"/>
      <c r="O6" s="36"/>
      <c r="P6" s="31"/>
      <c r="Q6" s="31"/>
      <c r="AN6" s="31"/>
      <c r="AO6" s="31"/>
      <c r="AP6" s="31"/>
      <c r="AQ6" s="31"/>
      <c r="AR6" s="31"/>
    </row>
    <row r="7" spans="1:44" ht="15" customHeight="1" x14ac:dyDescent="0.35">
      <c r="B7" s="37" t="str">
        <f>B$1&amp;" SALES"</f>
        <v>DECEMBER SALES</v>
      </c>
      <c r="C7" s="38" t="s">
        <v>7</v>
      </c>
      <c r="D7" s="38" t="s">
        <v>8</v>
      </c>
      <c r="E7" s="38" t="s">
        <v>101</v>
      </c>
      <c r="F7" s="38" t="s">
        <v>7</v>
      </c>
      <c r="G7" s="38" t="s">
        <v>8</v>
      </c>
      <c r="H7" s="38" t="s">
        <v>101</v>
      </c>
      <c r="J7" s="96" t="s">
        <v>46</v>
      </c>
      <c r="K7" s="97" t="s">
        <v>47</v>
      </c>
      <c r="L7" s="96" t="s">
        <v>48</v>
      </c>
      <c r="M7" s="97" t="s">
        <v>49</v>
      </c>
      <c r="N7" s="136" t="s">
        <v>50</v>
      </c>
      <c r="O7" s="98" t="s">
        <v>51</v>
      </c>
      <c r="P7" s="96" t="s">
        <v>40</v>
      </c>
      <c r="Q7" s="98" t="s">
        <v>62</v>
      </c>
      <c r="AN7" s="31"/>
      <c r="AO7" s="31"/>
      <c r="AP7" s="31"/>
      <c r="AQ7" s="31"/>
      <c r="AR7" s="31"/>
    </row>
    <row r="8" spans="1:44" ht="15" customHeight="1" x14ac:dyDescent="0.35">
      <c r="B8" s="39" t="s">
        <v>11</v>
      </c>
      <c r="C8" s="104"/>
      <c r="D8" s="49">
        <f>BUDGET!O41</f>
        <v>0</v>
      </c>
      <c r="E8" s="182">
        <f>C8-D8</f>
        <v>0</v>
      </c>
      <c r="F8" s="49">
        <f>C8+NOV!F8</f>
        <v>0</v>
      </c>
      <c r="G8" s="49">
        <f>D8+NOV!G8</f>
        <v>0</v>
      </c>
      <c r="H8" s="182">
        <f>F8-G8</f>
        <v>0</v>
      </c>
      <c r="J8" s="124"/>
      <c r="K8" s="125"/>
      <c r="L8" s="125"/>
      <c r="M8" s="126"/>
      <c r="N8" s="132" t="str">
        <f t="shared" ref="N8:N35" si="0">IF(ISBLANK(O8)=TRUE,"","10-9005")</f>
        <v/>
      </c>
      <c r="O8" s="99"/>
      <c r="P8" s="123"/>
      <c r="Q8" s="100"/>
      <c r="AN8" s="31"/>
      <c r="AO8" s="31"/>
      <c r="AP8" s="31"/>
      <c r="AQ8" s="31"/>
      <c r="AR8" s="31"/>
    </row>
    <row r="9" spans="1:44" ht="15" customHeight="1" x14ac:dyDescent="0.35">
      <c r="B9" s="39" t="s">
        <v>12</v>
      </c>
      <c r="C9" s="104"/>
      <c r="D9" s="49">
        <f>BUDGET!O42</f>
        <v>0</v>
      </c>
      <c r="E9" s="182">
        <f t="shared" ref="E9:E16" si="1">C9-D9</f>
        <v>0</v>
      </c>
      <c r="F9" s="49">
        <f>C9+NOV!F9</f>
        <v>0</v>
      </c>
      <c r="G9" s="49">
        <f>D9+NOV!G9</f>
        <v>0</v>
      </c>
      <c r="H9" s="182">
        <f t="shared" ref="H9:H16" si="2">F9-G9</f>
        <v>0</v>
      </c>
      <c r="J9" s="124"/>
      <c r="K9" s="125"/>
      <c r="L9" s="125"/>
      <c r="M9" s="126"/>
      <c r="N9" s="132" t="str">
        <f t="shared" si="0"/>
        <v/>
      </c>
      <c r="O9" s="99"/>
      <c r="P9" s="123"/>
      <c r="Q9" s="100"/>
      <c r="AN9" s="31"/>
      <c r="AO9" s="31"/>
      <c r="AP9" s="31"/>
      <c r="AQ9" s="31"/>
      <c r="AR9" s="31"/>
    </row>
    <row r="10" spans="1:44" ht="15" customHeight="1" x14ac:dyDescent="0.35">
      <c r="B10" s="39" t="s">
        <v>13</v>
      </c>
      <c r="C10" s="104"/>
      <c r="D10" s="49">
        <f>BUDGET!O43</f>
        <v>0</v>
      </c>
      <c r="E10" s="182">
        <f t="shared" si="1"/>
        <v>0</v>
      </c>
      <c r="F10" s="49">
        <f>C10+NOV!F10</f>
        <v>0</v>
      </c>
      <c r="G10" s="49">
        <f>D10+NOV!G10</f>
        <v>0</v>
      </c>
      <c r="H10" s="182">
        <f t="shared" si="2"/>
        <v>0</v>
      </c>
      <c r="J10" s="124"/>
      <c r="K10" s="125"/>
      <c r="L10" s="125"/>
      <c r="M10" s="126"/>
      <c r="N10" s="132" t="str">
        <f t="shared" si="0"/>
        <v/>
      </c>
      <c r="O10" s="99"/>
      <c r="P10" s="212"/>
      <c r="Q10" s="100"/>
      <c r="AN10" s="31"/>
      <c r="AO10" s="31"/>
      <c r="AP10" s="31"/>
      <c r="AQ10" s="31"/>
      <c r="AR10" s="31"/>
    </row>
    <row r="11" spans="1:44" ht="15" customHeight="1" x14ac:dyDescent="0.35">
      <c r="B11" s="39" t="s">
        <v>14</v>
      </c>
      <c r="C11" s="104"/>
      <c r="D11" s="49">
        <f>BUDGET!O44</f>
        <v>0</v>
      </c>
      <c r="E11" s="182">
        <f t="shared" si="1"/>
        <v>0</v>
      </c>
      <c r="F11" s="49">
        <f>C11+NOV!F11</f>
        <v>0</v>
      </c>
      <c r="G11" s="49">
        <f>D11+NOV!G11</f>
        <v>0</v>
      </c>
      <c r="H11" s="182">
        <f t="shared" si="2"/>
        <v>0</v>
      </c>
      <c r="J11" s="124"/>
      <c r="K11" s="359"/>
      <c r="L11" s="125"/>
      <c r="M11" s="126"/>
      <c r="N11" s="132" t="str">
        <f t="shared" si="0"/>
        <v/>
      </c>
      <c r="O11" s="99"/>
      <c r="P11" s="212"/>
      <c r="Q11" s="100"/>
      <c r="AN11" s="31"/>
      <c r="AO11" s="31"/>
      <c r="AP11" s="31"/>
      <c r="AQ11" s="31"/>
      <c r="AR11" s="31"/>
    </row>
    <row r="12" spans="1:44" ht="15" customHeight="1" x14ac:dyDescent="0.35">
      <c r="B12" s="39" t="s">
        <v>15</v>
      </c>
      <c r="C12" s="104"/>
      <c r="D12" s="49">
        <f>BUDGET!O45</f>
        <v>0</v>
      </c>
      <c r="E12" s="182">
        <f t="shared" si="1"/>
        <v>0</v>
      </c>
      <c r="F12" s="49">
        <f>C12+NOV!F12</f>
        <v>0</v>
      </c>
      <c r="G12" s="49">
        <f>D12+NOV!G12</f>
        <v>0</v>
      </c>
      <c r="H12" s="182">
        <f t="shared" si="2"/>
        <v>0</v>
      </c>
      <c r="J12" s="127"/>
      <c r="K12" s="128"/>
      <c r="L12" s="128"/>
      <c r="M12" s="129"/>
      <c r="N12" s="132" t="str">
        <f t="shared" si="0"/>
        <v/>
      </c>
      <c r="O12" s="99"/>
      <c r="P12" s="123"/>
      <c r="Q12" s="100"/>
      <c r="AN12" s="31"/>
      <c r="AO12" s="31"/>
      <c r="AP12" s="31"/>
      <c r="AQ12" s="31"/>
      <c r="AR12" s="31"/>
    </row>
    <row r="13" spans="1:44" ht="15" customHeight="1" x14ac:dyDescent="0.35">
      <c r="B13" s="39" t="s">
        <v>16</v>
      </c>
      <c r="C13" s="104"/>
      <c r="D13" s="49">
        <f>BUDGET!O46</f>
        <v>0</v>
      </c>
      <c r="E13" s="182">
        <f t="shared" si="1"/>
        <v>0</v>
      </c>
      <c r="F13" s="49">
        <f>C13+NOV!F13</f>
        <v>0</v>
      </c>
      <c r="G13" s="49">
        <f>D13+NOV!G13</f>
        <v>0</v>
      </c>
      <c r="H13" s="182">
        <f t="shared" si="2"/>
        <v>0</v>
      </c>
      <c r="J13" s="127"/>
      <c r="K13" s="128"/>
      <c r="L13" s="128"/>
      <c r="M13" s="129"/>
      <c r="N13" s="132" t="str">
        <f t="shared" si="0"/>
        <v/>
      </c>
      <c r="O13" s="99"/>
      <c r="P13" s="123"/>
      <c r="Q13" s="100"/>
      <c r="AN13" s="31"/>
      <c r="AO13" s="31"/>
      <c r="AP13" s="31"/>
      <c r="AQ13" s="31"/>
      <c r="AR13" s="31"/>
    </row>
    <row r="14" spans="1:44" ht="15" customHeight="1" x14ac:dyDescent="0.35">
      <c r="B14" s="39" t="s">
        <v>17</v>
      </c>
      <c r="C14" s="104"/>
      <c r="D14" s="49">
        <f>BUDGET!O47</f>
        <v>0</v>
      </c>
      <c r="E14" s="182">
        <f t="shared" si="1"/>
        <v>0</v>
      </c>
      <c r="F14" s="49">
        <f>C14+NOV!F14</f>
        <v>0</v>
      </c>
      <c r="G14" s="49">
        <f>D14+NOV!G14</f>
        <v>0</v>
      </c>
      <c r="H14" s="182">
        <f t="shared" si="2"/>
        <v>0</v>
      </c>
      <c r="J14" s="127"/>
      <c r="K14" s="128"/>
      <c r="L14" s="128"/>
      <c r="M14" s="129"/>
      <c r="N14" s="132" t="str">
        <f t="shared" si="0"/>
        <v/>
      </c>
      <c r="O14" s="99"/>
      <c r="P14" s="123"/>
      <c r="Q14" s="100"/>
      <c r="AN14" s="31"/>
      <c r="AO14" s="31"/>
      <c r="AP14" s="31"/>
      <c r="AQ14" s="31"/>
      <c r="AR14" s="31"/>
    </row>
    <row r="15" spans="1:44" ht="15" customHeight="1" x14ac:dyDescent="0.35">
      <c r="B15" s="39" t="s">
        <v>18</v>
      </c>
      <c r="C15" s="104"/>
      <c r="D15" s="49">
        <f>BUDGET!O48</f>
        <v>0</v>
      </c>
      <c r="E15" s="182">
        <f t="shared" si="1"/>
        <v>0</v>
      </c>
      <c r="F15" s="49">
        <f>C15+NOV!F15</f>
        <v>0</v>
      </c>
      <c r="G15" s="49">
        <f>D15+NOV!G15</f>
        <v>0</v>
      </c>
      <c r="H15" s="182">
        <f t="shared" si="2"/>
        <v>0</v>
      </c>
      <c r="J15" s="127"/>
      <c r="K15" s="128"/>
      <c r="L15" s="128"/>
      <c r="M15" s="129"/>
      <c r="N15" s="132" t="str">
        <f t="shared" si="0"/>
        <v/>
      </c>
      <c r="O15" s="99"/>
      <c r="P15" s="123"/>
      <c r="Q15" s="100"/>
      <c r="AN15" s="31"/>
      <c r="AO15" s="31"/>
      <c r="AP15" s="31"/>
      <c r="AQ15" s="31"/>
      <c r="AR15" s="31"/>
    </row>
    <row r="16" spans="1:44" s="32" customFormat="1" ht="15" customHeight="1" x14ac:dyDescent="0.35">
      <c r="A16" s="31"/>
      <c r="B16" s="39" t="s">
        <v>19</v>
      </c>
      <c r="C16" s="104"/>
      <c r="D16" s="49">
        <f>BUDGET!O49</f>
        <v>0</v>
      </c>
      <c r="E16" s="182">
        <f t="shared" si="1"/>
        <v>0</v>
      </c>
      <c r="F16" s="49">
        <f>C16+NOV!F16</f>
        <v>0</v>
      </c>
      <c r="G16" s="49">
        <f>D16+NOV!G16</f>
        <v>0</v>
      </c>
      <c r="H16" s="182">
        <f t="shared" si="2"/>
        <v>0</v>
      </c>
      <c r="I16" s="41"/>
      <c r="J16" s="127"/>
      <c r="K16" s="128"/>
      <c r="L16" s="128"/>
      <c r="M16" s="129"/>
      <c r="N16" s="132" t="str">
        <f t="shared" si="0"/>
        <v/>
      </c>
      <c r="O16" s="99"/>
      <c r="P16" s="123"/>
      <c r="Q16" s="100"/>
    </row>
    <row r="17" spans="2:44" ht="15" customHeight="1" x14ac:dyDescent="0.35">
      <c r="B17" s="42" t="s">
        <v>4</v>
      </c>
      <c r="C17" s="105">
        <f t="shared" ref="C17:H17" si="3">SUM(C8:C16)</f>
        <v>0</v>
      </c>
      <c r="D17" s="105">
        <f t="shared" si="3"/>
        <v>0</v>
      </c>
      <c r="E17" s="183">
        <f t="shared" si="3"/>
        <v>0</v>
      </c>
      <c r="F17" s="105">
        <f t="shared" si="3"/>
        <v>0</v>
      </c>
      <c r="G17" s="105">
        <f t="shared" si="3"/>
        <v>0</v>
      </c>
      <c r="H17" s="183">
        <f t="shared" si="3"/>
        <v>0</v>
      </c>
      <c r="J17" s="127"/>
      <c r="K17" s="128"/>
      <c r="L17" s="128"/>
      <c r="M17" s="129"/>
      <c r="N17" s="132" t="str">
        <f t="shared" si="0"/>
        <v/>
      </c>
      <c r="O17" s="101"/>
      <c r="P17" s="123"/>
      <c r="Q17" s="100"/>
      <c r="AN17" s="31"/>
      <c r="AO17" s="31"/>
      <c r="AP17" s="31"/>
      <c r="AQ17" s="31"/>
      <c r="AR17" s="31"/>
    </row>
    <row r="18" spans="2:44" ht="15" customHeight="1" x14ac:dyDescent="0.35">
      <c r="B18" s="78"/>
      <c r="C18" s="106"/>
      <c r="D18" s="106"/>
      <c r="E18" s="106"/>
      <c r="F18" s="106"/>
      <c r="G18" s="106"/>
      <c r="H18" s="106"/>
      <c r="J18" s="127"/>
      <c r="K18" s="128"/>
      <c r="L18" s="128"/>
      <c r="M18" s="129"/>
      <c r="N18" s="132" t="str">
        <f t="shared" si="0"/>
        <v/>
      </c>
      <c r="O18" s="101"/>
      <c r="P18" s="123"/>
      <c r="Q18" s="100"/>
      <c r="AN18" s="31"/>
      <c r="AO18" s="31"/>
      <c r="AP18" s="31"/>
      <c r="AQ18" s="31"/>
      <c r="AR18" s="31"/>
    </row>
    <row r="19" spans="2:44" ht="15" customHeight="1" x14ac:dyDescent="0.35">
      <c r="B19" s="37" t="str">
        <f>B$1&amp;" INVENTORY"</f>
        <v>DECEMBER INVENTORY</v>
      </c>
      <c r="C19" s="38" t="s">
        <v>20</v>
      </c>
      <c r="D19" s="38" t="s">
        <v>21</v>
      </c>
      <c r="E19" s="43" t="s">
        <v>22</v>
      </c>
      <c r="F19" s="43" t="s">
        <v>9</v>
      </c>
      <c r="G19" s="38" t="s">
        <v>10</v>
      </c>
      <c r="H19" s="38" t="s">
        <v>6</v>
      </c>
      <c r="J19" s="127"/>
      <c r="K19" s="128"/>
      <c r="L19" s="128"/>
      <c r="M19" s="129"/>
      <c r="N19" s="132" t="str">
        <f t="shared" si="0"/>
        <v/>
      </c>
      <c r="O19" s="101"/>
      <c r="P19" s="123"/>
      <c r="Q19" s="100"/>
      <c r="S19" s="31"/>
      <c r="T19" s="31"/>
      <c r="AN19" s="31"/>
      <c r="AO19" s="31"/>
      <c r="AP19" s="31"/>
      <c r="AQ19" s="31"/>
      <c r="AR19" s="31"/>
    </row>
    <row r="20" spans="2:44" ht="15" customHeight="1" x14ac:dyDescent="0.35">
      <c r="B20" s="39" t="s">
        <v>11</v>
      </c>
      <c r="C20" s="107">
        <f>NOV!E20</f>
        <v>0</v>
      </c>
      <c r="D20" s="49">
        <f t="shared" ref="D20:D28" si="4">SUMIF(P:P,B20,O:O)</f>
        <v>0</v>
      </c>
      <c r="E20" s="104"/>
      <c r="F20" s="49">
        <f t="shared" ref="F20:F28" si="5">IF(E20=0,0,C20+D20-E20)</f>
        <v>0</v>
      </c>
      <c r="G20" s="51">
        <f t="shared" ref="G20:G29" si="6">IF(C8=0,0,F20/C8)</f>
        <v>0</v>
      </c>
      <c r="H20" s="51">
        <f t="shared" ref="H20:H29" si="7">IF(C20=0,0,(C8-F20)/AVERAGE(C20,E20))</f>
        <v>0</v>
      </c>
      <c r="J20" s="127"/>
      <c r="K20" s="128"/>
      <c r="L20" s="128"/>
      <c r="M20" s="129"/>
      <c r="N20" s="132" t="str">
        <f t="shared" si="0"/>
        <v/>
      </c>
      <c r="O20" s="101"/>
      <c r="P20" s="123"/>
      <c r="Q20" s="100"/>
      <c r="S20" s="31"/>
      <c r="T20" s="31"/>
      <c r="AN20" s="31"/>
      <c r="AO20" s="31"/>
      <c r="AP20" s="31"/>
      <c r="AQ20" s="31"/>
      <c r="AR20" s="31"/>
    </row>
    <row r="21" spans="2:44" ht="15" customHeight="1" x14ac:dyDescent="0.35">
      <c r="B21" s="39" t="s">
        <v>12</v>
      </c>
      <c r="C21" s="107">
        <f>NOV!E21</f>
        <v>0</v>
      </c>
      <c r="D21" s="49">
        <f t="shared" si="4"/>
        <v>0</v>
      </c>
      <c r="E21" s="104"/>
      <c r="F21" s="49">
        <f t="shared" si="5"/>
        <v>0</v>
      </c>
      <c r="G21" s="51">
        <f t="shared" si="6"/>
        <v>0</v>
      </c>
      <c r="H21" s="51">
        <f t="shared" si="7"/>
        <v>0</v>
      </c>
      <c r="J21" s="127"/>
      <c r="K21" s="128"/>
      <c r="L21" s="128"/>
      <c r="M21" s="129"/>
      <c r="N21" s="132" t="str">
        <f t="shared" si="0"/>
        <v/>
      </c>
      <c r="O21" s="101"/>
      <c r="P21" s="123"/>
      <c r="Q21" s="100"/>
      <c r="S21" s="31"/>
      <c r="T21" s="31"/>
      <c r="AN21" s="31"/>
      <c r="AO21" s="31"/>
      <c r="AP21" s="31"/>
      <c r="AQ21" s="31"/>
      <c r="AR21" s="31"/>
    </row>
    <row r="22" spans="2:44" ht="15" customHeight="1" x14ac:dyDescent="0.35">
      <c r="B22" s="39" t="s">
        <v>13</v>
      </c>
      <c r="C22" s="107">
        <f>NOV!E22</f>
        <v>0</v>
      </c>
      <c r="D22" s="49">
        <f t="shared" si="4"/>
        <v>0</v>
      </c>
      <c r="E22" s="104"/>
      <c r="F22" s="49">
        <f t="shared" si="5"/>
        <v>0</v>
      </c>
      <c r="G22" s="51">
        <f t="shared" si="6"/>
        <v>0</v>
      </c>
      <c r="H22" s="51">
        <f t="shared" si="7"/>
        <v>0</v>
      </c>
      <c r="J22" s="127"/>
      <c r="K22" s="128"/>
      <c r="L22" s="128"/>
      <c r="M22" s="129"/>
      <c r="N22" s="132" t="str">
        <f t="shared" si="0"/>
        <v/>
      </c>
      <c r="O22" s="101"/>
      <c r="P22" s="123"/>
      <c r="Q22" s="100"/>
      <c r="S22" s="31"/>
      <c r="T22" s="31"/>
      <c r="AN22" s="31"/>
      <c r="AO22" s="31"/>
      <c r="AP22" s="31"/>
      <c r="AQ22" s="31"/>
      <c r="AR22" s="31"/>
    </row>
    <row r="23" spans="2:44" ht="15" customHeight="1" x14ac:dyDescent="0.35">
      <c r="B23" s="39" t="s">
        <v>14</v>
      </c>
      <c r="C23" s="107">
        <f>NOV!E23</f>
        <v>0</v>
      </c>
      <c r="D23" s="49">
        <f t="shared" si="4"/>
        <v>0</v>
      </c>
      <c r="E23" s="104"/>
      <c r="F23" s="49">
        <f t="shared" si="5"/>
        <v>0</v>
      </c>
      <c r="G23" s="51">
        <f t="shared" si="6"/>
        <v>0</v>
      </c>
      <c r="H23" s="51">
        <f t="shared" si="7"/>
        <v>0</v>
      </c>
      <c r="J23" s="127"/>
      <c r="K23" s="128"/>
      <c r="L23" s="128"/>
      <c r="M23" s="129"/>
      <c r="N23" s="132" t="str">
        <f t="shared" si="0"/>
        <v/>
      </c>
      <c r="O23" s="101"/>
      <c r="P23" s="123"/>
      <c r="Q23" s="100"/>
      <c r="S23" s="31"/>
      <c r="T23" s="31"/>
      <c r="AN23" s="31"/>
      <c r="AO23" s="31"/>
      <c r="AP23" s="31"/>
      <c r="AQ23" s="31"/>
      <c r="AR23" s="31"/>
    </row>
    <row r="24" spans="2:44" ht="15" customHeight="1" x14ac:dyDescent="0.35">
      <c r="B24" s="39" t="s">
        <v>15</v>
      </c>
      <c r="C24" s="107">
        <f>NOV!E24</f>
        <v>0</v>
      </c>
      <c r="D24" s="49">
        <f t="shared" si="4"/>
        <v>0</v>
      </c>
      <c r="E24" s="104"/>
      <c r="F24" s="49">
        <f t="shared" si="5"/>
        <v>0</v>
      </c>
      <c r="G24" s="51">
        <f t="shared" si="6"/>
        <v>0</v>
      </c>
      <c r="H24" s="51">
        <f t="shared" si="7"/>
        <v>0</v>
      </c>
      <c r="J24" s="127"/>
      <c r="K24" s="128"/>
      <c r="L24" s="128"/>
      <c r="M24" s="129"/>
      <c r="N24" s="132" t="str">
        <f t="shared" si="0"/>
        <v/>
      </c>
      <c r="O24" s="101"/>
      <c r="P24" s="123"/>
      <c r="Q24" s="100"/>
      <c r="S24" s="31"/>
      <c r="T24" s="31"/>
      <c r="AN24" s="31"/>
      <c r="AO24" s="31"/>
      <c r="AP24" s="31"/>
      <c r="AQ24" s="31"/>
      <c r="AR24" s="31"/>
    </row>
    <row r="25" spans="2:44" ht="15" customHeight="1" x14ac:dyDescent="0.35">
      <c r="B25" s="39" t="s">
        <v>16</v>
      </c>
      <c r="C25" s="107">
        <f>NOV!E25</f>
        <v>0</v>
      </c>
      <c r="D25" s="49">
        <f t="shared" si="4"/>
        <v>0</v>
      </c>
      <c r="E25" s="104"/>
      <c r="F25" s="49">
        <f t="shared" si="5"/>
        <v>0</v>
      </c>
      <c r="G25" s="51">
        <f t="shared" si="6"/>
        <v>0</v>
      </c>
      <c r="H25" s="51">
        <f t="shared" si="7"/>
        <v>0</v>
      </c>
      <c r="J25" s="127"/>
      <c r="K25" s="128"/>
      <c r="L25" s="128"/>
      <c r="M25" s="129"/>
      <c r="N25" s="132" t="str">
        <f t="shared" si="0"/>
        <v/>
      </c>
      <c r="O25" s="101"/>
      <c r="P25" s="123"/>
      <c r="Q25" s="100"/>
      <c r="S25" s="31"/>
      <c r="T25" s="31"/>
      <c r="AN25" s="31"/>
      <c r="AO25" s="31"/>
      <c r="AP25" s="31"/>
      <c r="AQ25" s="31"/>
      <c r="AR25" s="31"/>
    </row>
    <row r="26" spans="2:44" ht="15" customHeight="1" x14ac:dyDescent="0.35">
      <c r="B26" s="39" t="s">
        <v>17</v>
      </c>
      <c r="C26" s="107">
        <f>NOV!E26</f>
        <v>0</v>
      </c>
      <c r="D26" s="49">
        <f t="shared" si="4"/>
        <v>0</v>
      </c>
      <c r="E26" s="104"/>
      <c r="F26" s="49">
        <f t="shared" si="5"/>
        <v>0</v>
      </c>
      <c r="G26" s="51">
        <f t="shared" si="6"/>
        <v>0</v>
      </c>
      <c r="H26" s="51">
        <f t="shared" si="7"/>
        <v>0</v>
      </c>
      <c r="J26" s="127"/>
      <c r="K26" s="128"/>
      <c r="L26" s="128"/>
      <c r="M26" s="129"/>
      <c r="N26" s="132" t="str">
        <f t="shared" si="0"/>
        <v/>
      </c>
      <c r="O26" s="101"/>
      <c r="P26" s="123"/>
      <c r="Q26" s="100"/>
      <c r="S26" s="31"/>
      <c r="T26" s="31"/>
      <c r="AN26" s="31"/>
      <c r="AO26" s="31"/>
      <c r="AP26" s="31"/>
      <c r="AQ26" s="31"/>
      <c r="AR26" s="31"/>
    </row>
    <row r="27" spans="2:44" ht="15" customHeight="1" x14ac:dyDescent="0.35">
      <c r="B27" s="39" t="s">
        <v>18</v>
      </c>
      <c r="C27" s="107">
        <f>NOV!E27</f>
        <v>0</v>
      </c>
      <c r="D27" s="49">
        <f t="shared" si="4"/>
        <v>0</v>
      </c>
      <c r="E27" s="104"/>
      <c r="F27" s="49">
        <f t="shared" si="5"/>
        <v>0</v>
      </c>
      <c r="G27" s="51">
        <f t="shared" si="6"/>
        <v>0</v>
      </c>
      <c r="H27" s="51">
        <f t="shared" si="7"/>
        <v>0</v>
      </c>
      <c r="J27" s="127"/>
      <c r="K27" s="128"/>
      <c r="L27" s="128"/>
      <c r="M27" s="129"/>
      <c r="N27" s="132" t="str">
        <f t="shared" si="0"/>
        <v/>
      </c>
      <c r="O27" s="101"/>
      <c r="P27" s="123"/>
      <c r="Q27" s="100"/>
      <c r="S27" s="31"/>
      <c r="T27" s="31"/>
      <c r="AN27" s="31"/>
      <c r="AO27" s="31"/>
      <c r="AP27" s="31"/>
      <c r="AQ27" s="31"/>
      <c r="AR27" s="31"/>
    </row>
    <row r="28" spans="2:44" ht="15" customHeight="1" x14ac:dyDescent="0.35">
      <c r="B28" s="39" t="s">
        <v>19</v>
      </c>
      <c r="C28" s="107">
        <f>NOV!E28</f>
        <v>0</v>
      </c>
      <c r="D28" s="49">
        <f t="shared" si="4"/>
        <v>0</v>
      </c>
      <c r="E28" s="104"/>
      <c r="F28" s="49">
        <f t="shared" si="5"/>
        <v>0</v>
      </c>
      <c r="G28" s="51">
        <f t="shared" si="6"/>
        <v>0</v>
      </c>
      <c r="H28" s="51">
        <f t="shared" si="7"/>
        <v>0</v>
      </c>
      <c r="J28" s="127"/>
      <c r="K28" s="128"/>
      <c r="L28" s="128"/>
      <c r="M28" s="129"/>
      <c r="N28" s="132" t="str">
        <f t="shared" si="0"/>
        <v/>
      </c>
      <c r="O28" s="101"/>
      <c r="P28" s="123"/>
      <c r="Q28" s="100"/>
      <c r="S28" s="31"/>
      <c r="T28" s="31"/>
      <c r="AN28" s="31"/>
      <c r="AO28" s="31"/>
      <c r="AP28" s="31"/>
      <c r="AQ28" s="31"/>
      <c r="AR28" s="31"/>
    </row>
    <row r="29" spans="2:44" ht="15" customHeight="1" x14ac:dyDescent="0.35">
      <c r="B29" s="42" t="s">
        <v>4</v>
      </c>
      <c r="C29" s="105">
        <f>SUM(C20:C28)</f>
        <v>0</v>
      </c>
      <c r="D29" s="105">
        <f>SUM(D20:D28)</f>
        <v>0</v>
      </c>
      <c r="E29" s="105">
        <f>SUM(E20:E28)</f>
        <v>0</v>
      </c>
      <c r="F29" s="105">
        <f>SUM(F20:F28)</f>
        <v>0</v>
      </c>
      <c r="G29" s="138">
        <f t="shared" si="6"/>
        <v>0</v>
      </c>
      <c r="H29" s="138">
        <f t="shared" si="7"/>
        <v>0</v>
      </c>
      <c r="J29" s="127"/>
      <c r="K29" s="128"/>
      <c r="L29" s="128"/>
      <c r="M29" s="129"/>
      <c r="N29" s="132" t="str">
        <f t="shared" si="0"/>
        <v/>
      </c>
      <c r="O29" s="101"/>
      <c r="P29" s="123"/>
      <c r="Q29" s="100"/>
      <c r="S29" s="31"/>
      <c r="T29" s="31"/>
      <c r="AN29" s="31"/>
      <c r="AO29" s="31"/>
      <c r="AP29" s="31"/>
      <c r="AQ29" s="31"/>
      <c r="AR29" s="31"/>
    </row>
    <row r="30" spans="2:44" ht="15" customHeight="1" x14ac:dyDescent="0.35">
      <c r="B30" s="248" t="s">
        <v>63</v>
      </c>
      <c r="C30" s="249">
        <f>'BUYING PLAN'!N2</f>
        <v>0</v>
      </c>
      <c r="D30" s="250"/>
      <c r="E30" s="249">
        <f>'BUYING PLAN'!O2</f>
        <v>0</v>
      </c>
      <c r="F30" s="109"/>
      <c r="J30" s="127"/>
      <c r="K30" s="128"/>
      <c r="L30" s="128"/>
      <c r="M30" s="129"/>
      <c r="N30" s="132" t="str">
        <f t="shared" si="0"/>
        <v/>
      </c>
      <c r="O30" s="101"/>
      <c r="P30" s="123"/>
      <c r="Q30" s="100"/>
      <c r="AN30" s="31"/>
      <c r="AO30" s="31"/>
      <c r="AP30" s="31"/>
      <c r="AQ30" s="31"/>
      <c r="AR30" s="31"/>
    </row>
    <row r="31" spans="2:44" ht="15" customHeight="1" x14ac:dyDescent="0.35">
      <c r="J31" s="127"/>
      <c r="K31" s="128"/>
      <c r="L31" s="128"/>
      <c r="M31" s="129"/>
      <c r="N31" s="132" t="str">
        <f t="shared" si="0"/>
        <v/>
      </c>
      <c r="O31" s="101"/>
      <c r="P31" s="123"/>
      <c r="Q31" s="100"/>
      <c r="AN31" s="31"/>
      <c r="AO31" s="31"/>
      <c r="AP31" s="31"/>
      <c r="AQ31" s="31"/>
      <c r="AR31" s="31"/>
    </row>
    <row r="32" spans="2:44" ht="15" customHeight="1" x14ac:dyDescent="0.35">
      <c r="C32" s="409" t="s">
        <v>69</v>
      </c>
      <c r="D32" s="411" t="s">
        <v>182</v>
      </c>
      <c r="E32" s="411" t="s">
        <v>181</v>
      </c>
      <c r="J32" s="127"/>
      <c r="K32" s="128"/>
      <c r="L32" s="128"/>
      <c r="M32" s="129"/>
      <c r="N32" s="132" t="str">
        <f t="shared" si="0"/>
        <v/>
      </c>
      <c r="O32" s="101"/>
      <c r="P32" s="123"/>
      <c r="Q32" s="100"/>
      <c r="AN32" s="31"/>
      <c r="AO32" s="31"/>
      <c r="AP32" s="31"/>
      <c r="AQ32" s="31"/>
      <c r="AR32" s="31"/>
    </row>
    <row r="33" spans="1:44" ht="15" customHeight="1" x14ac:dyDescent="0.45">
      <c r="B33" s="299" t="s">
        <v>180</v>
      </c>
      <c r="C33" s="410"/>
      <c r="D33" s="412"/>
      <c r="E33" s="412"/>
      <c r="J33" s="127"/>
      <c r="K33" s="128"/>
      <c r="L33" s="128"/>
      <c r="M33" s="129"/>
      <c r="N33" s="132" t="str">
        <f t="shared" si="0"/>
        <v/>
      </c>
      <c r="O33" s="101"/>
      <c r="P33" s="123"/>
      <c r="Q33" s="100"/>
      <c r="AN33" s="31"/>
      <c r="AO33" s="31"/>
      <c r="AP33" s="31"/>
      <c r="AQ33" s="31"/>
      <c r="AR33" s="31"/>
    </row>
    <row r="34" spans="1:44" ht="15" customHeight="1" x14ac:dyDescent="0.35">
      <c r="B34" s="39" t="s">
        <v>11</v>
      </c>
      <c r="C34" s="253">
        <f>HLOOKUP($B$2,'BUYING PLAN'!$D$23:$O$32,ROW()-32,0)</f>
        <v>0</v>
      </c>
      <c r="D34" s="253">
        <f t="shared" ref="D34:D42" si="8">D20+SUMIF(P:P,B34,Q:Q)</f>
        <v>0</v>
      </c>
      <c r="E34" s="298">
        <f>C34-D34</f>
        <v>0</v>
      </c>
      <c r="J34" s="127"/>
      <c r="K34" s="128"/>
      <c r="L34" s="128"/>
      <c r="M34" s="129"/>
      <c r="N34" s="132" t="str">
        <f t="shared" si="0"/>
        <v/>
      </c>
      <c r="O34" s="101"/>
      <c r="P34" s="123"/>
      <c r="Q34" s="100"/>
      <c r="AN34" s="31"/>
      <c r="AO34" s="31"/>
      <c r="AP34" s="31"/>
      <c r="AQ34" s="31"/>
      <c r="AR34" s="31"/>
    </row>
    <row r="35" spans="1:44" ht="15" customHeight="1" x14ac:dyDescent="0.35">
      <c r="B35" s="39" t="s">
        <v>12</v>
      </c>
      <c r="C35" s="253">
        <f>HLOOKUP($B$2,'BUYING PLAN'!$D$23:$O$32,ROW()-32,0)</f>
        <v>0</v>
      </c>
      <c r="D35" s="253">
        <f t="shared" si="8"/>
        <v>0</v>
      </c>
      <c r="E35" s="298">
        <f t="shared" ref="E35:E42" si="9">C35-D35</f>
        <v>0</v>
      </c>
      <c r="J35" s="127"/>
      <c r="K35" s="128"/>
      <c r="L35" s="128"/>
      <c r="M35" s="129"/>
      <c r="N35" s="132" t="str">
        <f t="shared" si="0"/>
        <v/>
      </c>
      <c r="O35" s="101"/>
      <c r="P35" s="123"/>
      <c r="Q35" s="100"/>
      <c r="AN35" s="31"/>
      <c r="AO35" s="31"/>
      <c r="AP35" s="31"/>
      <c r="AQ35" s="31"/>
      <c r="AR35" s="31"/>
    </row>
    <row r="36" spans="1:44" ht="15" customHeight="1" x14ac:dyDescent="0.35">
      <c r="B36" s="39" t="s">
        <v>13</v>
      </c>
      <c r="C36" s="253">
        <f>HLOOKUP($B$2,'BUYING PLAN'!$D$23:$O$32,ROW()-32,0)</f>
        <v>0</v>
      </c>
      <c r="D36" s="253">
        <f t="shared" si="8"/>
        <v>0</v>
      </c>
      <c r="E36" s="298">
        <f t="shared" si="9"/>
        <v>0</v>
      </c>
      <c r="J36" s="127"/>
      <c r="K36" s="128"/>
      <c r="L36" s="128"/>
      <c r="M36" s="129"/>
      <c r="N36" s="132"/>
      <c r="O36" s="101"/>
      <c r="P36" s="123"/>
      <c r="Q36" s="100"/>
      <c r="AN36" s="31"/>
      <c r="AO36" s="31"/>
      <c r="AP36" s="31"/>
      <c r="AQ36" s="31"/>
      <c r="AR36" s="31"/>
    </row>
    <row r="37" spans="1:44" ht="15" customHeight="1" x14ac:dyDescent="0.35">
      <c r="B37" s="39" t="s">
        <v>14</v>
      </c>
      <c r="C37" s="253">
        <f>HLOOKUP($B$2,'BUYING PLAN'!$D$23:$O$32,ROW()-32,0)</f>
        <v>0</v>
      </c>
      <c r="D37" s="253">
        <f t="shared" si="8"/>
        <v>0</v>
      </c>
      <c r="E37" s="298">
        <f t="shared" si="9"/>
        <v>0</v>
      </c>
      <c r="J37" s="127"/>
      <c r="K37" s="128"/>
      <c r="L37" s="128"/>
      <c r="M37" s="129"/>
      <c r="N37" s="132" t="str">
        <f t="shared" ref="N37:N100" si="10">IF(ISBLANK(O37)=TRUE,"","10-9005")</f>
        <v/>
      </c>
      <c r="O37" s="101"/>
      <c r="P37" s="123"/>
      <c r="Q37" s="100"/>
      <c r="AN37" s="31"/>
      <c r="AO37" s="31"/>
      <c r="AP37" s="31"/>
      <c r="AQ37" s="31"/>
      <c r="AR37" s="31"/>
    </row>
    <row r="38" spans="1:44" ht="15" customHeight="1" x14ac:dyDescent="0.35">
      <c r="B38" s="39" t="s">
        <v>15</v>
      </c>
      <c r="C38" s="253">
        <f>HLOOKUP($B$2,'BUYING PLAN'!$D$23:$O$32,ROW()-32,0)</f>
        <v>0</v>
      </c>
      <c r="D38" s="253">
        <f t="shared" si="8"/>
        <v>0</v>
      </c>
      <c r="E38" s="298">
        <f t="shared" si="9"/>
        <v>0</v>
      </c>
      <c r="J38" s="127"/>
      <c r="K38" s="128"/>
      <c r="L38" s="128"/>
      <c r="M38" s="129"/>
      <c r="N38" s="132" t="str">
        <f t="shared" si="10"/>
        <v/>
      </c>
      <c r="O38" s="101"/>
      <c r="P38" s="123"/>
      <c r="Q38" s="100"/>
      <c r="AN38" s="31"/>
      <c r="AO38" s="31"/>
      <c r="AP38" s="31"/>
      <c r="AQ38" s="31"/>
      <c r="AR38" s="31"/>
    </row>
    <row r="39" spans="1:44" ht="15" customHeight="1" x14ac:dyDescent="0.35">
      <c r="B39" s="39" t="s">
        <v>16</v>
      </c>
      <c r="C39" s="253">
        <f>HLOOKUP($B$2,'BUYING PLAN'!$D$23:$O$32,ROW()-32,0)</f>
        <v>0</v>
      </c>
      <c r="D39" s="253">
        <f t="shared" si="8"/>
        <v>0</v>
      </c>
      <c r="E39" s="298">
        <f t="shared" si="9"/>
        <v>0</v>
      </c>
      <c r="J39" s="127"/>
      <c r="K39" s="128"/>
      <c r="L39" s="128"/>
      <c r="M39" s="129"/>
      <c r="N39" s="132" t="str">
        <f t="shared" si="10"/>
        <v/>
      </c>
      <c r="O39" s="101"/>
      <c r="P39" s="123"/>
      <c r="Q39" s="100"/>
      <c r="AN39" s="31"/>
      <c r="AO39" s="31"/>
      <c r="AP39" s="31"/>
      <c r="AQ39" s="31"/>
      <c r="AR39" s="31"/>
    </row>
    <row r="40" spans="1:44" ht="15" customHeight="1" x14ac:dyDescent="0.35">
      <c r="B40" s="39" t="s">
        <v>17</v>
      </c>
      <c r="C40" s="253">
        <f>HLOOKUP($B$2,'BUYING PLAN'!$D$23:$O$32,ROW()-32,0)</f>
        <v>0</v>
      </c>
      <c r="D40" s="253">
        <f t="shared" si="8"/>
        <v>0</v>
      </c>
      <c r="E40" s="298">
        <f t="shared" si="9"/>
        <v>0</v>
      </c>
      <c r="J40" s="127"/>
      <c r="K40" s="128"/>
      <c r="L40" s="128"/>
      <c r="M40" s="129"/>
      <c r="N40" s="132" t="str">
        <f t="shared" si="10"/>
        <v/>
      </c>
      <c r="O40" s="101"/>
      <c r="P40" s="123"/>
      <c r="Q40" s="100"/>
      <c r="AN40" s="31"/>
      <c r="AO40" s="31"/>
      <c r="AP40" s="31"/>
      <c r="AQ40" s="31"/>
      <c r="AR40" s="31"/>
    </row>
    <row r="41" spans="1:44" ht="15" customHeight="1" x14ac:dyDescent="0.35">
      <c r="A41" s="32"/>
      <c r="B41" s="39" t="s">
        <v>18</v>
      </c>
      <c r="C41" s="253">
        <f>HLOOKUP($B$2,'BUYING PLAN'!$D$23:$O$32,ROW()-32,0)</f>
        <v>0</v>
      </c>
      <c r="D41" s="253">
        <f t="shared" si="8"/>
        <v>0</v>
      </c>
      <c r="E41" s="298">
        <f t="shared" si="9"/>
        <v>0</v>
      </c>
      <c r="F41" s="110"/>
      <c r="G41" s="110"/>
      <c r="H41" s="110"/>
      <c r="I41" s="32"/>
      <c r="J41" s="127"/>
      <c r="K41" s="128"/>
      <c r="L41" s="128"/>
      <c r="M41" s="129"/>
      <c r="N41" s="132" t="str">
        <f t="shared" si="10"/>
        <v/>
      </c>
      <c r="O41" s="101"/>
      <c r="P41" s="123"/>
      <c r="Q41" s="100"/>
      <c r="AN41" s="31"/>
      <c r="AO41" s="31"/>
      <c r="AP41" s="31"/>
      <c r="AQ41" s="31"/>
      <c r="AR41" s="31"/>
    </row>
    <row r="42" spans="1:44" ht="15" customHeight="1" x14ac:dyDescent="0.35">
      <c r="A42" s="32"/>
      <c r="B42" s="39" t="s">
        <v>19</v>
      </c>
      <c r="C42" s="253">
        <f>HLOOKUP($B$2,'BUYING PLAN'!$D$23:$O$32,ROW()-32,0)</f>
        <v>0</v>
      </c>
      <c r="D42" s="253">
        <f t="shared" si="8"/>
        <v>0</v>
      </c>
      <c r="E42" s="298">
        <f t="shared" si="9"/>
        <v>0</v>
      </c>
      <c r="F42" s="33"/>
      <c r="G42" s="33"/>
      <c r="H42" s="33"/>
      <c r="I42" s="32"/>
      <c r="J42" s="127"/>
      <c r="K42" s="128"/>
      <c r="L42" s="128"/>
      <c r="M42" s="129"/>
      <c r="N42" s="132" t="str">
        <f t="shared" si="10"/>
        <v/>
      </c>
      <c r="O42" s="101"/>
      <c r="P42" s="123"/>
      <c r="Q42" s="100"/>
      <c r="AN42" s="31"/>
      <c r="AO42" s="31"/>
      <c r="AP42" s="31"/>
      <c r="AQ42" s="31"/>
      <c r="AR42" s="31"/>
    </row>
    <row r="43" spans="1:44" ht="15" customHeight="1" x14ac:dyDescent="0.35">
      <c r="A43" s="32"/>
      <c r="B43" s="42" t="s">
        <v>4</v>
      </c>
      <c r="C43" s="105">
        <f>SUM(C34:C42)</f>
        <v>0</v>
      </c>
      <c r="D43" s="105">
        <f>SUM(D34:D42)</f>
        <v>0</v>
      </c>
      <c r="E43" s="105">
        <f>SUM(E34:E42)</f>
        <v>0</v>
      </c>
      <c r="F43" s="32"/>
      <c r="G43" s="32"/>
      <c r="H43" s="32"/>
      <c r="I43" s="32"/>
      <c r="J43" s="127"/>
      <c r="K43" s="128"/>
      <c r="L43" s="128"/>
      <c r="M43" s="129"/>
      <c r="N43" s="132" t="str">
        <f t="shared" si="10"/>
        <v/>
      </c>
      <c r="O43" s="101"/>
      <c r="P43" s="123"/>
      <c r="Q43" s="100"/>
      <c r="AN43" s="31"/>
      <c r="AO43" s="31"/>
      <c r="AP43" s="31"/>
      <c r="AQ43" s="31"/>
      <c r="AR43" s="31"/>
    </row>
    <row r="44" spans="1:44" ht="15" customHeight="1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127"/>
      <c r="K44" s="128"/>
      <c r="L44" s="128"/>
      <c r="M44" s="129"/>
      <c r="N44" s="132" t="str">
        <f t="shared" si="10"/>
        <v/>
      </c>
      <c r="O44" s="101"/>
      <c r="P44" s="123"/>
      <c r="Q44" s="100"/>
      <c r="AN44" s="31"/>
      <c r="AO44" s="31"/>
      <c r="AP44" s="31"/>
      <c r="AQ44" s="31"/>
      <c r="AR44" s="31"/>
    </row>
    <row r="45" spans="1:44" ht="15" customHeight="1" x14ac:dyDescent="0.45">
      <c r="A45" s="32"/>
      <c r="B45" s="300" t="str">
        <f>B$1&amp;" KPI"</f>
        <v>DECEMBER KPI</v>
      </c>
      <c r="C45" s="38" t="s">
        <v>23</v>
      </c>
      <c r="D45" s="38" t="s">
        <v>24</v>
      </c>
      <c r="E45" s="43" t="s">
        <v>1</v>
      </c>
      <c r="F45" s="32"/>
      <c r="G45" s="32"/>
      <c r="H45" s="32"/>
      <c r="I45" s="32"/>
      <c r="J45" s="127"/>
      <c r="K45" s="128"/>
      <c r="L45" s="128"/>
      <c r="M45" s="129"/>
      <c r="N45" s="132" t="str">
        <f t="shared" si="10"/>
        <v/>
      </c>
      <c r="O45" s="101"/>
      <c r="P45" s="123"/>
      <c r="Q45" s="100"/>
      <c r="AN45" s="31"/>
      <c r="AO45" s="31"/>
      <c r="AP45" s="31"/>
      <c r="AQ45" s="31"/>
      <c r="AR45" s="31"/>
    </row>
    <row r="46" spans="1:44" ht="15" customHeight="1" x14ac:dyDescent="0.35">
      <c r="A46" s="32"/>
      <c r="B46" s="45" t="str">
        <f>BUDGET!B7:C7</f>
        <v>Golf Rounds</v>
      </c>
      <c r="C46" s="46"/>
      <c r="D46" s="55">
        <f>BUDGET!O7</f>
        <v>0</v>
      </c>
      <c r="E46" s="182">
        <f t="shared" ref="E46:E53" si="11">C46-D46</f>
        <v>0</v>
      </c>
      <c r="F46" s="32"/>
      <c r="G46" s="32"/>
      <c r="H46" s="32"/>
      <c r="I46" s="32"/>
      <c r="J46" s="127"/>
      <c r="K46" s="128"/>
      <c r="L46" s="128"/>
      <c r="M46" s="129"/>
      <c r="N46" s="132" t="str">
        <f t="shared" si="10"/>
        <v/>
      </c>
      <c r="O46" s="101"/>
      <c r="P46" s="123"/>
      <c r="Q46" s="100"/>
      <c r="AN46" s="31"/>
      <c r="AO46" s="31"/>
      <c r="AP46" s="31"/>
      <c r="AQ46" s="31"/>
      <c r="AR46" s="31"/>
    </row>
    <row r="47" spans="1:44" ht="15" customHeight="1" x14ac:dyDescent="0.35">
      <c r="A47" s="32"/>
      <c r="B47" s="45" t="str">
        <f>BUDGET!B8:C8</f>
        <v>Merchandise Yield</v>
      </c>
      <c r="C47" s="47">
        <f>IF(C46=0,0,C17/C46)</f>
        <v>0</v>
      </c>
      <c r="D47" s="56">
        <f>BUDGET!O8</f>
        <v>0</v>
      </c>
      <c r="E47" s="184">
        <f t="shared" si="11"/>
        <v>0</v>
      </c>
      <c r="F47" s="32"/>
      <c r="G47" s="32"/>
      <c r="H47" s="32"/>
      <c r="I47" s="32"/>
      <c r="J47" s="127"/>
      <c r="K47" s="128"/>
      <c r="L47" s="128"/>
      <c r="M47" s="129"/>
      <c r="N47" s="132" t="str">
        <f t="shared" si="10"/>
        <v/>
      </c>
      <c r="O47" s="101"/>
      <c r="P47" s="123"/>
      <c r="Q47" s="100"/>
      <c r="AN47" s="31"/>
      <c r="AO47" s="31"/>
      <c r="AP47" s="31"/>
      <c r="AQ47" s="31"/>
      <c r="AR47" s="31"/>
    </row>
    <row r="48" spans="1:44" s="32" customFormat="1" ht="15" customHeight="1" x14ac:dyDescent="0.35">
      <c r="B48" s="45" t="s">
        <v>41</v>
      </c>
      <c r="C48" s="49">
        <f>C17</f>
        <v>0</v>
      </c>
      <c r="D48" s="58">
        <f>D17</f>
        <v>0</v>
      </c>
      <c r="E48" s="182">
        <f t="shared" si="11"/>
        <v>0</v>
      </c>
      <c r="J48" s="127"/>
      <c r="K48" s="128"/>
      <c r="L48" s="128"/>
      <c r="M48" s="129"/>
      <c r="N48" s="132" t="str">
        <f t="shared" si="10"/>
        <v/>
      </c>
      <c r="O48" s="101"/>
      <c r="P48" s="123"/>
      <c r="Q48" s="100"/>
    </row>
    <row r="49" spans="1:44" s="32" customFormat="1" ht="15" customHeight="1" x14ac:dyDescent="0.35">
      <c r="B49" s="45" t="s">
        <v>117</v>
      </c>
      <c r="C49" s="49">
        <f>F29</f>
        <v>0</v>
      </c>
      <c r="D49" s="58">
        <f>D50*D48</f>
        <v>0</v>
      </c>
      <c r="E49" s="182">
        <f>C49-D49</f>
        <v>0</v>
      </c>
      <c r="J49" s="127"/>
      <c r="K49" s="128"/>
      <c r="L49" s="128"/>
      <c r="M49" s="129"/>
      <c r="N49" s="132" t="str">
        <f t="shared" si="10"/>
        <v/>
      </c>
      <c r="O49" s="101"/>
      <c r="P49" s="123"/>
      <c r="Q49" s="100"/>
    </row>
    <row r="50" spans="1:44" s="32" customFormat="1" ht="15" customHeight="1" x14ac:dyDescent="0.35">
      <c r="B50" s="45" t="str">
        <f>BUDGET!B10:C10</f>
        <v>Cost of Sales %</v>
      </c>
      <c r="C50" s="48">
        <f>G29</f>
        <v>0</v>
      </c>
      <c r="D50" s="57">
        <f>BUDGET!O10</f>
        <v>0</v>
      </c>
      <c r="E50" s="51">
        <f t="shared" si="11"/>
        <v>0</v>
      </c>
      <c r="J50" s="127"/>
      <c r="K50" s="128"/>
      <c r="L50" s="128"/>
      <c r="M50" s="129"/>
      <c r="N50" s="132" t="str">
        <f t="shared" si="10"/>
        <v/>
      </c>
      <c r="O50" s="101"/>
      <c r="P50" s="123"/>
      <c r="Q50" s="100"/>
    </row>
    <row r="51" spans="1:44" s="32" customFormat="1" ht="15" customHeight="1" x14ac:dyDescent="0.35">
      <c r="B51" s="45" t="str">
        <f>BUDGET!B12:C12</f>
        <v>GROSS MARGIN</v>
      </c>
      <c r="C51" s="49">
        <f>C47*C46*(1-C50)</f>
        <v>0</v>
      </c>
      <c r="D51" s="58">
        <f>BUDGET!O12</f>
        <v>0</v>
      </c>
      <c r="E51" s="182">
        <f t="shared" si="11"/>
        <v>0</v>
      </c>
      <c r="J51" s="127"/>
      <c r="K51" s="128"/>
      <c r="L51" s="128"/>
      <c r="M51" s="129"/>
      <c r="N51" s="132" t="str">
        <f t="shared" si="10"/>
        <v/>
      </c>
      <c r="O51" s="101"/>
      <c r="P51" s="123"/>
      <c r="Q51" s="100"/>
    </row>
    <row r="52" spans="1:44" s="32" customFormat="1" ht="15" customHeight="1" x14ac:dyDescent="0.35">
      <c r="B52" s="45" t="str">
        <f>BUDGET!B13:C13</f>
        <v>Inventory Turns</v>
      </c>
      <c r="C52" s="50">
        <f>IF(F29=0,0,F29/AVERAGE(C29,E29))</f>
        <v>0</v>
      </c>
      <c r="D52" s="59">
        <f>BUDGET!O13</f>
        <v>0</v>
      </c>
      <c r="E52" s="184">
        <f t="shared" si="11"/>
        <v>0</v>
      </c>
      <c r="J52" s="127"/>
      <c r="K52" s="128"/>
      <c r="L52" s="128"/>
      <c r="M52" s="129"/>
      <c r="N52" s="132" t="str">
        <f t="shared" si="10"/>
        <v/>
      </c>
      <c r="O52" s="101"/>
      <c r="P52" s="123"/>
      <c r="Q52" s="100"/>
    </row>
    <row r="53" spans="1:44" s="32" customFormat="1" ht="15" customHeight="1" x14ac:dyDescent="0.35">
      <c r="B53" s="45" t="str">
        <f>BUDGET!B14:C14</f>
        <v>GMROI</v>
      </c>
      <c r="C53" s="48">
        <f>IF(C50=0,0,C52*(1-C50)/C50)</f>
        <v>0</v>
      </c>
      <c r="D53" s="57" t="e">
        <f>BUDGET!O14</f>
        <v>#DIV/0!</v>
      </c>
      <c r="E53" s="51" t="e">
        <f t="shared" si="11"/>
        <v>#DIV/0!</v>
      </c>
      <c r="J53" s="127"/>
      <c r="K53" s="128"/>
      <c r="L53" s="128"/>
      <c r="M53" s="129"/>
      <c r="N53" s="132" t="str">
        <f t="shared" si="10"/>
        <v/>
      </c>
      <c r="O53" s="101"/>
      <c r="P53" s="123"/>
      <c r="Q53" s="100"/>
    </row>
    <row r="54" spans="1:44" s="32" customFormat="1" ht="15" customHeight="1" x14ac:dyDescent="0.35">
      <c r="F54" s="33"/>
      <c r="G54" s="33"/>
      <c r="H54" s="33"/>
      <c r="J54" s="127"/>
      <c r="K54" s="128"/>
      <c r="L54" s="128"/>
      <c r="M54" s="129"/>
      <c r="N54" s="132" t="str">
        <f t="shared" si="10"/>
        <v/>
      </c>
      <c r="O54" s="101"/>
      <c r="P54" s="123"/>
      <c r="Q54" s="100"/>
    </row>
    <row r="55" spans="1:44" s="32" customFormat="1" ht="15" customHeight="1" x14ac:dyDescent="0.35">
      <c r="F55" s="33"/>
      <c r="G55" s="33"/>
      <c r="H55" s="33"/>
      <c r="J55" s="127"/>
      <c r="K55" s="128"/>
      <c r="L55" s="128"/>
      <c r="M55" s="129"/>
      <c r="N55" s="132" t="str">
        <f t="shared" si="10"/>
        <v/>
      </c>
      <c r="O55" s="101"/>
      <c r="P55" s="123"/>
      <c r="Q55" s="100"/>
    </row>
    <row r="56" spans="1:44" s="32" customFormat="1" ht="15" customHeight="1" x14ac:dyDescent="0.35">
      <c r="F56" s="33"/>
      <c r="G56" s="33"/>
      <c r="H56" s="33"/>
      <c r="J56" s="127"/>
      <c r="K56" s="128"/>
      <c r="L56" s="128"/>
      <c r="M56" s="129"/>
      <c r="N56" s="132" t="str">
        <f t="shared" si="10"/>
        <v/>
      </c>
      <c r="O56" s="101"/>
      <c r="P56" s="123"/>
      <c r="Q56" s="100"/>
    </row>
    <row r="57" spans="1:44" s="32" customFormat="1" ht="15" customHeight="1" x14ac:dyDescent="0.35">
      <c r="F57" s="33"/>
      <c r="G57" s="33"/>
      <c r="H57" s="33"/>
      <c r="J57" s="127"/>
      <c r="K57" s="128"/>
      <c r="L57" s="128"/>
      <c r="M57" s="129"/>
      <c r="N57" s="132" t="str">
        <f t="shared" si="10"/>
        <v/>
      </c>
      <c r="O57" s="101"/>
      <c r="P57" s="123"/>
      <c r="Q57" s="100"/>
    </row>
    <row r="58" spans="1:44" s="32" customFormat="1" ht="15" customHeight="1" x14ac:dyDescent="0.35">
      <c r="F58" s="33"/>
      <c r="G58" s="33"/>
      <c r="H58" s="33"/>
      <c r="J58" s="127"/>
      <c r="K58" s="128"/>
      <c r="L58" s="128"/>
      <c r="M58" s="129"/>
      <c r="N58" s="132" t="str">
        <f t="shared" si="10"/>
        <v/>
      </c>
      <c r="O58" s="101"/>
      <c r="P58" s="123"/>
      <c r="Q58" s="100"/>
    </row>
    <row r="59" spans="1:44" s="32" customFormat="1" ht="15" customHeight="1" x14ac:dyDescent="0.35">
      <c r="F59" s="33"/>
      <c r="G59" s="33"/>
      <c r="H59" s="33"/>
      <c r="J59" s="127"/>
      <c r="K59" s="128"/>
      <c r="L59" s="128"/>
      <c r="M59" s="129"/>
      <c r="N59" s="132" t="str">
        <f t="shared" si="10"/>
        <v/>
      </c>
      <c r="O59" s="101"/>
      <c r="P59" s="123"/>
      <c r="Q59" s="100"/>
    </row>
    <row r="60" spans="1:44" s="32" customFormat="1" ht="15" customHeight="1" x14ac:dyDescent="0.35">
      <c r="C60" s="33"/>
      <c r="D60" s="33"/>
      <c r="E60" s="33"/>
      <c r="F60" s="33"/>
      <c r="G60" s="33"/>
      <c r="H60" s="33"/>
      <c r="J60" s="127"/>
      <c r="K60" s="128"/>
      <c r="L60" s="128"/>
      <c r="M60" s="129"/>
      <c r="N60" s="132" t="str">
        <f t="shared" si="10"/>
        <v/>
      </c>
      <c r="O60" s="101"/>
      <c r="P60" s="123"/>
      <c r="Q60" s="100"/>
    </row>
    <row r="61" spans="1:44" s="32" customFormat="1" ht="15" customHeight="1" x14ac:dyDescent="0.35">
      <c r="C61" s="33"/>
      <c r="D61" s="33"/>
      <c r="E61" s="33"/>
      <c r="F61" s="33"/>
      <c r="G61" s="33"/>
      <c r="H61" s="33"/>
      <c r="J61" s="127"/>
      <c r="K61" s="128"/>
      <c r="L61" s="128"/>
      <c r="M61" s="129"/>
      <c r="N61" s="132" t="str">
        <f t="shared" si="10"/>
        <v/>
      </c>
      <c r="O61" s="101"/>
      <c r="P61" s="123"/>
      <c r="Q61" s="100"/>
    </row>
    <row r="62" spans="1:44" s="32" customFormat="1" ht="15" customHeight="1" x14ac:dyDescent="0.35">
      <c r="C62" s="33"/>
      <c r="D62" s="33"/>
      <c r="E62" s="33"/>
      <c r="F62" s="33"/>
      <c r="G62" s="33"/>
      <c r="H62" s="33"/>
      <c r="J62" s="127"/>
      <c r="K62" s="128"/>
      <c r="L62" s="128"/>
      <c r="M62" s="129"/>
      <c r="N62" s="132" t="str">
        <f t="shared" si="10"/>
        <v/>
      </c>
      <c r="O62" s="101"/>
      <c r="P62" s="123"/>
      <c r="Q62" s="100"/>
    </row>
    <row r="63" spans="1:44" ht="15" customHeight="1" x14ac:dyDescent="0.35">
      <c r="A63" s="32"/>
      <c r="B63" s="32"/>
      <c r="C63" s="33"/>
      <c r="D63" s="33"/>
      <c r="E63" s="33"/>
      <c r="F63" s="33"/>
      <c r="G63" s="33"/>
      <c r="H63" s="33"/>
      <c r="I63" s="32"/>
      <c r="J63" s="127"/>
      <c r="K63" s="128"/>
      <c r="L63" s="128"/>
      <c r="M63" s="129"/>
      <c r="N63" s="132" t="str">
        <f t="shared" si="10"/>
        <v/>
      </c>
      <c r="O63" s="101"/>
      <c r="P63" s="123"/>
      <c r="Q63" s="100"/>
      <c r="AN63" s="31"/>
      <c r="AO63" s="31"/>
      <c r="AP63" s="31"/>
      <c r="AQ63" s="31"/>
      <c r="AR63" s="31"/>
    </row>
    <row r="64" spans="1:44" s="32" customFormat="1" ht="15" customHeight="1" x14ac:dyDescent="0.35">
      <c r="C64" s="33"/>
      <c r="D64" s="33"/>
      <c r="E64" s="33"/>
      <c r="F64" s="33"/>
      <c r="G64" s="33"/>
      <c r="H64" s="33"/>
      <c r="J64" s="127"/>
      <c r="K64" s="128"/>
      <c r="L64" s="128"/>
      <c r="M64" s="129"/>
      <c r="N64" s="132" t="str">
        <f t="shared" si="10"/>
        <v/>
      </c>
      <c r="O64" s="101"/>
      <c r="P64" s="123"/>
      <c r="Q64" s="100"/>
    </row>
    <row r="65" spans="3:17" s="32" customFormat="1" ht="15" customHeight="1" x14ac:dyDescent="0.35">
      <c r="C65" s="33"/>
      <c r="D65" s="33"/>
      <c r="E65" s="33"/>
      <c r="F65" s="33"/>
      <c r="G65" s="33"/>
      <c r="H65" s="33"/>
      <c r="J65" s="127"/>
      <c r="K65" s="128"/>
      <c r="L65" s="128"/>
      <c r="M65" s="129"/>
      <c r="N65" s="132" t="str">
        <f t="shared" si="10"/>
        <v/>
      </c>
      <c r="O65" s="101"/>
      <c r="P65" s="123"/>
      <c r="Q65" s="100"/>
    </row>
    <row r="66" spans="3:17" s="32" customFormat="1" ht="15" customHeight="1" x14ac:dyDescent="0.35">
      <c r="C66" s="33"/>
      <c r="D66" s="33"/>
      <c r="E66" s="33"/>
      <c r="F66" s="33"/>
      <c r="G66" s="33"/>
      <c r="H66" s="33"/>
      <c r="J66" s="127"/>
      <c r="K66" s="128"/>
      <c r="L66" s="128"/>
      <c r="M66" s="129"/>
      <c r="N66" s="132" t="str">
        <f t="shared" si="10"/>
        <v/>
      </c>
      <c r="O66" s="101"/>
      <c r="P66" s="123"/>
      <c r="Q66" s="100"/>
    </row>
    <row r="67" spans="3:17" s="32" customFormat="1" ht="15" customHeight="1" x14ac:dyDescent="0.35">
      <c r="C67" s="33"/>
      <c r="D67" s="33"/>
      <c r="E67" s="33"/>
      <c r="F67" s="33"/>
      <c r="G67" s="33"/>
      <c r="H67" s="33"/>
      <c r="J67" s="127"/>
      <c r="K67" s="128"/>
      <c r="L67" s="128"/>
      <c r="M67" s="129"/>
      <c r="N67" s="132" t="str">
        <f t="shared" si="10"/>
        <v/>
      </c>
      <c r="O67" s="101"/>
      <c r="P67" s="123"/>
      <c r="Q67" s="100"/>
    </row>
    <row r="68" spans="3:17" s="32" customFormat="1" ht="15" customHeight="1" x14ac:dyDescent="0.35">
      <c r="C68" s="33"/>
      <c r="D68" s="33"/>
      <c r="E68" s="33"/>
      <c r="F68" s="33"/>
      <c r="G68" s="33"/>
      <c r="H68" s="33"/>
      <c r="J68" s="127"/>
      <c r="K68" s="128"/>
      <c r="L68" s="128"/>
      <c r="M68" s="129"/>
      <c r="N68" s="132" t="str">
        <f t="shared" si="10"/>
        <v/>
      </c>
      <c r="O68" s="101"/>
      <c r="P68" s="123"/>
      <c r="Q68" s="100"/>
    </row>
    <row r="69" spans="3:17" s="32" customFormat="1" ht="15" customHeight="1" x14ac:dyDescent="0.35">
      <c r="C69" s="33"/>
      <c r="D69" s="33"/>
      <c r="E69" s="33"/>
      <c r="F69" s="33"/>
      <c r="G69" s="33"/>
      <c r="H69" s="33"/>
      <c r="J69" s="127"/>
      <c r="K69" s="128"/>
      <c r="L69" s="128"/>
      <c r="M69" s="129"/>
      <c r="N69" s="132" t="str">
        <f t="shared" si="10"/>
        <v/>
      </c>
      <c r="O69" s="101"/>
      <c r="P69" s="123"/>
      <c r="Q69" s="100"/>
    </row>
    <row r="70" spans="3:17" s="32" customFormat="1" ht="15" customHeight="1" x14ac:dyDescent="0.35">
      <c r="C70" s="33"/>
      <c r="D70" s="33"/>
      <c r="E70" s="33"/>
      <c r="F70" s="33"/>
      <c r="G70" s="33"/>
      <c r="H70" s="33"/>
      <c r="J70" s="127"/>
      <c r="K70" s="128"/>
      <c r="L70" s="128"/>
      <c r="M70" s="129"/>
      <c r="N70" s="132" t="str">
        <f t="shared" si="10"/>
        <v/>
      </c>
      <c r="O70" s="101"/>
      <c r="P70" s="123"/>
      <c r="Q70" s="100"/>
    </row>
    <row r="71" spans="3:17" s="32" customFormat="1" ht="15" customHeight="1" x14ac:dyDescent="0.35">
      <c r="C71" s="33"/>
      <c r="D71" s="33"/>
      <c r="E71" s="33"/>
      <c r="F71" s="33"/>
      <c r="G71" s="33"/>
      <c r="H71" s="33"/>
      <c r="J71" s="127"/>
      <c r="K71" s="128"/>
      <c r="L71" s="128"/>
      <c r="M71" s="129"/>
      <c r="N71" s="132" t="str">
        <f t="shared" si="10"/>
        <v/>
      </c>
      <c r="O71" s="101"/>
      <c r="P71" s="123"/>
      <c r="Q71" s="100"/>
    </row>
    <row r="72" spans="3:17" s="32" customFormat="1" ht="15" customHeight="1" x14ac:dyDescent="0.35">
      <c r="C72" s="33"/>
      <c r="D72" s="33"/>
      <c r="E72" s="33"/>
      <c r="F72" s="33"/>
      <c r="G72" s="33"/>
      <c r="H72" s="33"/>
      <c r="J72" s="127"/>
      <c r="K72" s="128"/>
      <c r="L72" s="128"/>
      <c r="M72" s="129"/>
      <c r="N72" s="132" t="str">
        <f t="shared" si="10"/>
        <v/>
      </c>
      <c r="O72" s="101"/>
      <c r="P72" s="123"/>
      <c r="Q72" s="100"/>
    </row>
    <row r="73" spans="3:17" s="32" customFormat="1" ht="15" customHeight="1" x14ac:dyDescent="0.35">
      <c r="C73" s="33"/>
      <c r="D73" s="33"/>
      <c r="E73" s="33"/>
      <c r="F73" s="33"/>
      <c r="G73" s="33"/>
      <c r="H73" s="33"/>
      <c r="J73" s="127"/>
      <c r="K73" s="128"/>
      <c r="L73" s="128"/>
      <c r="M73" s="129"/>
      <c r="N73" s="132" t="str">
        <f t="shared" si="10"/>
        <v/>
      </c>
      <c r="O73" s="101"/>
      <c r="P73" s="123"/>
      <c r="Q73" s="100"/>
    </row>
    <row r="74" spans="3:17" s="32" customFormat="1" ht="15" customHeight="1" x14ac:dyDescent="0.35">
      <c r="C74" s="33"/>
      <c r="D74" s="33"/>
      <c r="E74" s="33"/>
      <c r="F74" s="33"/>
      <c r="G74" s="33"/>
      <c r="H74" s="33"/>
      <c r="J74" s="127"/>
      <c r="K74" s="128"/>
      <c r="L74" s="128"/>
      <c r="M74" s="129"/>
      <c r="N74" s="132" t="str">
        <f t="shared" si="10"/>
        <v/>
      </c>
      <c r="O74" s="101"/>
      <c r="P74" s="123"/>
      <c r="Q74" s="100"/>
    </row>
    <row r="75" spans="3:17" s="32" customFormat="1" ht="15" customHeight="1" x14ac:dyDescent="0.35">
      <c r="C75" s="33"/>
      <c r="D75" s="33"/>
      <c r="E75" s="33"/>
      <c r="F75" s="33"/>
      <c r="G75" s="33"/>
      <c r="H75" s="33"/>
      <c r="J75" s="127"/>
      <c r="K75" s="128"/>
      <c r="L75" s="128"/>
      <c r="M75" s="129"/>
      <c r="N75" s="132" t="str">
        <f t="shared" si="10"/>
        <v/>
      </c>
      <c r="O75" s="101"/>
      <c r="P75" s="123"/>
      <c r="Q75" s="100"/>
    </row>
    <row r="76" spans="3:17" s="32" customFormat="1" ht="15" customHeight="1" x14ac:dyDescent="0.35">
      <c r="C76" s="33"/>
      <c r="D76" s="33"/>
      <c r="E76" s="33"/>
      <c r="F76" s="33"/>
      <c r="G76" s="33"/>
      <c r="H76" s="33"/>
      <c r="J76" s="127"/>
      <c r="K76" s="128"/>
      <c r="L76" s="128"/>
      <c r="M76" s="129"/>
      <c r="N76" s="132" t="str">
        <f t="shared" si="10"/>
        <v/>
      </c>
      <c r="O76" s="101"/>
      <c r="P76" s="123"/>
      <c r="Q76" s="100"/>
    </row>
    <row r="77" spans="3:17" s="32" customFormat="1" ht="15" customHeight="1" x14ac:dyDescent="0.35">
      <c r="C77" s="33"/>
      <c r="D77" s="33"/>
      <c r="E77" s="33"/>
      <c r="F77" s="33"/>
      <c r="G77" s="33"/>
      <c r="H77" s="33"/>
      <c r="J77" s="127"/>
      <c r="K77" s="128"/>
      <c r="L77" s="128"/>
      <c r="M77" s="129"/>
      <c r="N77" s="132" t="str">
        <f t="shared" si="10"/>
        <v/>
      </c>
      <c r="O77" s="101"/>
      <c r="P77" s="123"/>
      <c r="Q77" s="100"/>
    </row>
    <row r="78" spans="3:17" s="32" customFormat="1" ht="15" customHeight="1" x14ac:dyDescent="0.35">
      <c r="C78" s="33"/>
      <c r="D78" s="33"/>
      <c r="E78" s="33"/>
      <c r="F78" s="33"/>
      <c r="G78" s="33"/>
      <c r="H78" s="33"/>
      <c r="J78" s="127"/>
      <c r="K78" s="128"/>
      <c r="L78" s="128"/>
      <c r="M78" s="129"/>
      <c r="N78" s="132" t="str">
        <f t="shared" si="10"/>
        <v/>
      </c>
      <c r="O78" s="101"/>
      <c r="P78" s="123"/>
      <c r="Q78" s="100"/>
    </row>
    <row r="79" spans="3:17" s="32" customFormat="1" ht="15" customHeight="1" x14ac:dyDescent="0.35">
      <c r="C79" s="33"/>
      <c r="D79" s="33"/>
      <c r="E79" s="33"/>
      <c r="F79" s="33"/>
      <c r="G79" s="33"/>
      <c r="H79" s="33"/>
      <c r="J79" s="127"/>
      <c r="K79" s="128"/>
      <c r="L79" s="128"/>
      <c r="M79" s="129"/>
      <c r="N79" s="132" t="str">
        <f t="shared" si="10"/>
        <v/>
      </c>
      <c r="O79" s="101"/>
      <c r="P79" s="123"/>
      <c r="Q79" s="100"/>
    </row>
    <row r="80" spans="3:17" s="32" customFormat="1" ht="15" customHeight="1" x14ac:dyDescent="0.35">
      <c r="C80" s="33"/>
      <c r="D80" s="33"/>
      <c r="E80" s="33"/>
      <c r="F80" s="33"/>
      <c r="G80" s="33"/>
      <c r="H80" s="33"/>
      <c r="J80" s="127"/>
      <c r="K80" s="128"/>
      <c r="L80" s="128"/>
      <c r="M80" s="129"/>
      <c r="N80" s="132" t="str">
        <f t="shared" si="10"/>
        <v/>
      </c>
      <c r="O80" s="101"/>
      <c r="P80" s="123"/>
      <c r="Q80" s="100"/>
    </row>
    <row r="81" spans="3:17" s="32" customFormat="1" ht="15" customHeight="1" x14ac:dyDescent="0.35">
      <c r="C81" s="33"/>
      <c r="D81" s="33"/>
      <c r="E81" s="33"/>
      <c r="F81" s="33"/>
      <c r="G81" s="33"/>
      <c r="H81" s="33"/>
      <c r="J81" s="127"/>
      <c r="K81" s="128"/>
      <c r="L81" s="128"/>
      <c r="M81" s="129"/>
      <c r="N81" s="132" t="str">
        <f t="shared" si="10"/>
        <v/>
      </c>
      <c r="O81" s="101"/>
      <c r="P81" s="123"/>
      <c r="Q81" s="100"/>
    </row>
    <row r="82" spans="3:17" s="32" customFormat="1" ht="15" customHeight="1" x14ac:dyDescent="0.35">
      <c r="C82" s="33"/>
      <c r="D82" s="33"/>
      <c r="E82" s="33"/>
      <c r="F82" s="33"/>
      <c r="G82" s="33"/>
      <c r="H82" s="33"/>
      <c r="J82" s="127"/>
      <c r="K82" s="128"/>
      <c r="L82" s="128"/>
      <c r="M82" s="129"/>
      <c r="N82" s="132" t="str">
        <f t="shared" si="10"/>
        <v/>
      </c>
      <c r="O82" s="101"/>
      <c r="P82" s="123"/>
      <c r="Q82" s="100"/>
    </row>
    <row r="83" spans="3:17" s="32" customFormat="1" ht="15" customHeight="1" x14ac:dyDescent="0.35">
      <c r="C83" s="33"/>
      <c r="D83" s="33"/>
      <c r="E83" s="33"/>
      <c r="F83" s="33"/>
      <c r="G83" s="33"/>
      <c r="H83" s="33"/>
      <c r="J83" s="127"/>
      <c r="K83" s="128"/>
      <c r="L83" s="128"/>
      <c r="M83" s="129"/>
      <c r="N83" s="132" t="str">
        <f t="shared" si="10"/>
        <v/>
      </c>
      <c r="O83" s="101"/>
      <c r="P83" s="123"/>
      <c r="Q83" s="100"/>
    </row>
    <row r="84" spans="3:17" s="32" customFormat="1" ht="15" customHeight="1" x14ac:dyDescent="0.35">
      <c r="C84" s="33"/>
      <c r="D84" s="33"/>
      <c r="E84" s="33"/>
      <c r="F84" s="33"/>
      <c r="G84" s="33"/>
      <c r="H84" s="33"/>
      <c r="J84" s="127"/>
      <c r="K84" s="128"/>
      <c r="L84" s="128"/>
      <c r="M84" s="129"/>
      <c r="N84" s="132" t="str">
        <f t="shared" si="10"/>
        <v/>
      </c>
      <c r="O84" s="101"/>
      <c r="P84" s="123"/>
      <c r="Q84" s="100"/>
    </row>
    <row r="85" spans="3:17" s="32" customFormat="1" ht="15" customHeight="1" x14ac:dyDescent="0.35">
      <c r="C85" s="33"/>
      <c r="D85" s="33"/>
      <c r="E85" s="33"/>
      <c r="F85" s="33"/>
      <c r="G85" s="33"/>
      <c r="H85" s="33"/>
      <c r="J85" s="127"/>
      <c r="K85" s="128"/>
      <c r="L85" s="128"/>
      <c r="M85" s="129"/>
      <c r="N85" s="132" t="str">
        <f t="shared" si="10"/>
        <v/>
      </c>
      <c r="O85" s="101"/>
      <c r="P85" s="123"/>
      <c r="Q85" s="100"/>
    </row>
    <row r="86" spans="3:17" s="32" customFormat="1" ht="15" customHeight="1" x14ac:dyDescent="0.35">
      <c r="C86" s="33"/>
      <c r="D86" s="33"/>
      <c r="E86" s="33"/>
      <c r="F86" s="33"/>
      <c r="G86" s="33"/>
      <c r="H86" s="33"/>
      <c r="J86" s="127"/>
      <c r="K86" s="128"/>
      <c r="L86" s="128"/>
      <c r="M86" s="129"/>
      <c r="N86" s="132" t="str">
        <f t="shared" si="10"/>
        <v/>
      </c>
      <c r="O86" s="101"/>
      <c r="P86" s="123"/>
      <c r="Q86" s="100"/>
    </row>
    <row r="87" spans="3:17" s="32" customFormat="1" ht="15" customHeight="1" x14ac:dyDescent="0.35">
      <c r="C87" s="33"/>
      <c r="D87" s="33"/>
      <c r="E87" s="33"/>
      <c r="F87" s="33"/>
      <c r="G87" s="33"/>
      <c r="H87" s="33"/>
      <c r="J87" s="127"/>
      <c r="K87" s="128"/>
      <c r="L87" s="128"/>
      <c r="M87" s="129"/>
      <c r="N87" s="132" t="str">
        <f t="shared" si="10"/>
        <v/>
      </c>
      <c r="O87" s="101"/>
      <c r="P87" s="123"/>
      <c r="Q87" s="100"/>
    </row>
    <row r="88" spans="3:17" s="32" customFormat="1" ht="15" customHeight="1" x14ac:dyDescent="0.35">
      <c r="C88" s="33"/>
      <c r="D88" s="33"/>
      <c r="E88" s="33"/>
      <c r="F88" s="33"/>
      <c r="G88" s="33"/>
      <c r="H88" s="33"/>
      <c r="J88" s="127"/>
      <c r="K88" s="128"/>
      <c r="L88" s="128"/>
      <c r="M88" s="129"/>
      <c r="N88" s="132" t="str">
        <f t="shared" si="10"/>
        <v/>
      </c>
      <c r="O88" s="101"/>
      <c r="P88" s="123"/>
      <c r="Q88" s="100"/>
    </row>
    <row r="89" spans="3:17" s="32" customFormat="1" ht="15" customHeight="1" x14ac:dyDescent="0.35">
      <c r="C89" s="33"/>
      <c r="D89" s="33"/>
      <c r="E89" s="33"/>
      <c r="F89" s="33"/>
      <c r="G89" s="33"/>
      <c r="H89" s="33"/>
      <c r="J89" s="127"/>
      <c r="K89" s="128"/>
      <c r="L89" s="128"/>
      <c r="M89" s="129"/>
      <c r="N89" s="132" t="str">
        <f t="shared" si="10"/>
        <v/>
      </c>
      <c r="O89" s="101"/>
      <c r="P89" s="123"/>
      <c r="Q89" s="100"/>
    </row>
    <row r="90" spans="3:17" s="32" customFormat="1" ht="15" customHeight="1" x14ac:dyDescent="0.35">
      <c r="C90" s="33"/>
      <c r="D90" s="33"/>
      <c r="E90" s="33"/>
      <c r="F90" s="33"/>
      <c r="G90" s="33"/>
      <c r="H90" s="33"/>
      <c r="J90" s="127"/>
      <c r="K90" s="128"/>
      <c r="L90" s="128"/>
      <c r="M90" s="129"/>
      <c r="N90" s="132" t="str">
        <f t="shared" si="10"/>
        <v/>
      </c>
      <c r="O90" s="101"/>
      <c r="P90" s="123"/>
      <c r="Q90" s="100"/>
    </row>
    <row r="91" spans="3:17" s="32" customFormat="1" ht="15" customHeight="1" x14ac:dyDescent="0.35">
      <c r="C91" s="33"/>
      <c r="D91" s="33"/>
      <c r="E91" s="33"/>
      <c r="F91" s="33"/>
      <c r="G91" s="33"/>
      <c r="H91" s="33"/>
      <c r="J91" s="127"/>
      <c r="K91" s="128"/>
      <c r="L91" s="128"/>
      <c r="M91" s="129"/>
      <c r="N91" s="132" t="str">
        <f t="shared" si="10"/>
        <v/>
      </c>
      <c r="O91" s="101"/>
      <c r="P91" s="123"/>
      <c r="Q91" s="100"/>
    </row>
    <row r="92" spans="3:17" s="32" customFormat="1" ht="15" customHeight="1" x14ac:dyDescent="0.35">
      <c r="C92" s="33"/>
      <c r="D92" s="33"/>
      <c r="E92" s="33"/>
      <c r="F92" s="33"/>
      <c r="G92" s="33"/>
      <c r="H92" s="33"/>
      <c r="J92" s="127"/>
      <c r="K92" s="128"/>
      <c r="L92" s="128"/>
      <c r="M92" s="129"/>
      <c r="N92" s="132" t="str">
        <f t="shared" si="10"/>
        <v/>
      </c>
      <c r="O92" s="101"/>
      <c r="P92" s="123"/>
      <c r="Q92" s="100"/>
    </row>
    <row r="93" spans="3:17" s="32" customFormat="1" ht="15" customHeight="1" x14ac:dyDescent="0.35">
      <c r="C93" s="33"/>
      <c r="D93" s="33"/>
      <c r="E93" s="33"/>
      <c r="F93" s="33"/>
      <c r="G93" s="33"/>
      <c r="H93" s="33"/>
      <c r="J93" s="127"/>
      <c r="K93" s="128"/>
      <c r="L93" s="128"/>
      <c r="M93" s="129"/>
      <c r="N93" s="132" t="str">
        <f t="shared" si="10"/>
        <v/>
      </c>
      <c r="O93" s="101"/>
      <c r="P93" s="123"/>
      <c r="Q93" s="100"/>
    </row>
    <row r="94" spans="3:17" s="32" customFormat="1" ht="15" customHeight="1" x14ac:dyDescent="0.35">
      <c r="C94" s="33"/>
      <c r="D94" s="33"/>
      <c r="E94" s="33"/>
      <c r="F94" s="33"/>
      <c r="G94" s="33"/>
      <c r="H94" s="33"/>
      <c r="J94" s="127"/>
      <c r="K94" s="128"/>
      <c r="L94" s="128"/>
      <c r="M94" s="129"/>
      <c r="N94" s="132" t="str">
        <f t="shared" si="10"/>
        <v/>
      </c>
      <c r="O94" s="101"/>
      <c r="P94" s="123"/>
      <c r="Q94" s="100"/>
    </row>
    <row r="95" spans="3:17" s="32" customFormat="1" ht="15" customHeight="1" x14ac:dyDescent="0.35">
      <c r="C95" s="33"/>
      <c r="D95" s="33"/>
      <c r="E95" s="33"/>
      <c r="F95" s="33"/>
      <c r="G95" s="33"/>
      <c r="H95" s="33"/>
      <c r="J95" s="127"/>
      <c r="K95" s="128"/>
      <c r="L95" s="128"/>
      <c r="M95" s="129"/>
      <c r="N95" s="132" t="str">
        <f t="shared" si="10"/>
        <v/>
      </c>
      <c r="O95" s="101"/>
      <c r="P95" s="123"/>
      <c r="Q95" s="100"/>
    </row>
    <row r="96" spans="3:17" s="32" customFormat="1" ht="15" customHeight="1" x14ac:dyDescent="0.35">
      <c r="C96" s="33"/>
      <c r="D96" s="33"/>
      <c r="E96" s="33"/>
      <c r="F96" s="33"/>
      <c r="G96" s="33"/>
      <c r="H96" s="33"/>
      <c r="J96" s="127"/>
      <c r="K96" s="128"/>
      <c r="L96" s="128"/>
      <c r="M96" s="129"/>
      <c r="N96" s="132" t="str">
        <f t="shared" si="10"/>
        <v/>
      </c>
      <c r="O96" s="101"/>
      <c r="P96" s="123"/>
      <c r="Q96" s="100"/>
    </row>
    <row r="97" spans="3:17" s="32" customFormat="1" ht="15" customHeight="1" x14ac:dyDescent="0.35">
      <c r="C97" s="33"/>
      <c r="D97" s="33"/>
      <c r="E97" s="33"/>
      <c r="F97" s="33"/>
      <c r="G97" s="33"/>
      <c r="H97" s="33"/>
      <c r="J97" s="127"/>
      <c r="K97" s="128"/>
      <c r="L97" s="128"/>
      <c r="M97" s="129"/>
      <c r="N97" s="132" t="str">
        <f t="shared" si="10"/>
        <v/>
      </c>
      <c r="O97" s="101"/>
      <c r="P97" s="123"/>
      <c r="Q97" s="100"/>
    </row>
    <row r="98" spans="3:17" s="32" customFormat="1" ht="15" customHeight="1" x14ac:dyDescent="0.35">
      <c r="C98" s="33"/>
      <c r="D98" s="33"/>
      <c r="E98" s="33"/>
      <c r="F98" s="33"/>
      <c r="G98" s="33"/>
      <c r="H98" s="33"/>
      <c r="J98" s="127"/>
      <c r="K98" s="128"/>
      <c r="L98" s="128"/>
      <c r="M98" s="129"/>
      <c r="N98" s="132" t="str">
        <f t="shared" si="10"/>
        <v/>
      </c>
      <c r="O98" s="101"/>
      <c r="P98" s="123"/>
      <c r="Q98" s="100"/>
    </row>
    <row r="99" spans="3:17" s="32" customFormat="1" ht="15" customHeight="1" x14ac:dyDescent="0.35">
      <c r="C99" s="33"/>
      <c r="D99" s="33"/>
      <c r="E99" s="33"/>
      <c r="F99" s="33"/>
      <c r="G99" s="33"/>
      <c r="H99" s="33"/>
      <c r="J99" s="127"/>
      <c r="K99" s="128"/>
      <c r="L99" s="128"/>
      <c r="M99" s="129"/>
      <c r="N99" s="132" t="str">
        <f t="shared" si="10"/>
        <v/>
      </c>
      <c r="O99" s="101"/>
      <c r="P99" s="123"/>
      <c r="Q99" s="100"/>
    </row>
    <row r="100" spans="3:17" s="32" customFormat="1" ht="15" customHeight="1" x14ac:dyDescent="0.35">
      <c r="C100" s="33"/>
      <c r="D100" s="33"/>
      <c r="E100" s="33"/>
      <c r="F100" s="33"/>
      <c r="G100" s="33"/>
      <c r="H100" s="33"/>
      <c r="J100" s="127"/>
      <c r="K100" s="128"/>
      <c r="L100" s="128"/>
      <c r="M100" s="129"/>
      <c r="N100" s="132" t="str">
        <f t="shared" si="10"/>
        <v/>
      </c>
      <c r="O100" s="101"/>
      <c r="P100" s="123"/>
      <c r="Q100" s="100"/>
    </row>
    <row r="101" spans="3:17" s="32" customFormat="1" ht="15" customHeight="1" x14ac:dyDescent="0.35">
      <c r="C101" s="33"/>
      <c r="D101" s="33"/>
      <c r="E101" s="33"/>
      <c r="F101" s="33"/>
      <c r="G101" s="33"/>
      <c r="H101" s="33"/>
      <c r="J101" s="127"/>
      <c r="K101" s="128"/>
      <c r="L101" s="128"/>
      <c r="M101" s="129"/>
      <c r="N101" s="132" t="str">
        <f t="shared" ref="N101:N155" si="12">IF(ISBLANK(O101)=TRUE,"","10-9005")</f>
        <v/>
      </c>
      <c r="O101" s="101"/>
      <c r="P101" s="123"/>
      <c r="Q101" s="100"/>
    </row>
    <row r="102" spans="3:17" s="32" customFormat="1" x14ac:dyDescent="0.35">
      <c r="C102" s="33"/>
      <c r="D102" s="33"/>
      <c r="E102" s="33"/>
      <c r="F102" s="33"/>
      <c r="G102" s="33"/>
      <c r="H102" s="33"/>
      <c r="J102" s="127"/>
      <c r="K102" s="128"/>
      <c r="L102" s="128"/>
      <c r="M102" s="129"/>
      <c r="N102" s="132" t="str">
        <f t="shared" si="12"/>
        <v/>
      </c>
      <c r="O102" s="101"/>
      <c r="P102" s="123"/>
      <c r="Q102" s="100"/>
    </row>
    <row r="103" spans="3:17" s="32" customFormat="1" x14ac:dyDescent="0.35">
      <c r="C103" s="33"/>
      <c r="D103" s="33"/>
      <c r="E103" s="33"/>
      <c r="F103" s="33"/>
      <c r="G103" s="33"/>
      <c r="H103" s="33"/>
      <c r="J103" s="127"/>
      <c r="K103" s="128"/>
      <c r="L103" s="128"/>
      <c r="M103" s="129"/>
      <c r="N103" s="132" t="str">
        <f t="shared" si="12"/>
        <v/>
      </c>
      <c r="O103" s="101"/>
      <c r="P103" s="123"/>
      <c r="Q103" s="100"/>
    </row>
    <row r="104" spans="3:17" s="32" customFormat="1" x14ac:dyDescent="0.35">
      <c r="C104" s="33"/>
      <c r="D104" s="33"/>
      <c r="E104" s="33"/>
      <c r="F104" s="33"/>
      <c r="G104" s="33"/>
      <c r="H104" s="33"/>
      <c r="J104" s="127"/>
      <c r="K104" s="128"/>
      <c r="L104" s="128"/>
      <c r="M104" s="129"/>
      <c r="N104" s="132" t="str">
        <f t="shared" si="12"/>
        <v/>
      </c>
      <c r="O104" s="101"/>
      <c r="P104" s="123"/>
      <c r="Q104" s="100"/>
    </row>
    <row r="105" spans="3:17" s="32" customFormat="1" x14ac:dyDescent="0.35">
      <c r="C105" s="33"/>
      <c r="D105" s="33"/>
      <c r="E105" s="33"/>
      <c r="F105" s="33"/>
      <c r="G105" s="33"/>
      <c r="H105" s="33"/>
      <c r="J105" s="127"/>
      <c r="K105" s="128"/>
      <c r="L105" s="128"/>
      <c r="M105" s="129"/>
      <c r="N105" s="132" t="str">
        <f t="shared" si="12"/>
        <v/>
      </c>
      <c r="O105" s="101"/>
      <c r="P105" s="123"/>
      <c r="Q105" s="100"/>
    </row>
    <row r="106" spans="3:17" s="32" customFormat="1" x14ac:dyDescent="0.35">
      <c r="C106" s="33"/>
      <c r="D106" s="33"/>
      <c r="E106" s="33"/>
      <c r="F106" s="33"/>
      <c r="G106" s="33"/>
      <c r="H106" s="33"/>
      <c r="J106" s="127"/>
      <c r="K106" s="128"/>
      <c r="L106" s="128"/>
      <c r="M106" s="129"/>
      <c r="N106" s="132" t="str">
        <f t="shared" si="12"/>
        <v/>
      </c>
      <c r="O106" s="101"/>
      <c r="P106" s="123"/>
      <c r="Q106" s="100"/>
    </row>
    <row r="107" spans="3:17" s="32" customFormat="1" x14ac:dyDescent="0.35">
      <c r="C107" s="33"/>
      <c r="D107" s="33"/>
      <c r="E107" s="33"/>
      <c r="F107" s="33"/>
      <c r="G107" s="33"/>
      <c r="H107" s="33"/>
      <c r="J107" s="127"/>
      <c r="K107" s="128"/>
      <c r="L107" s="128"/>
      <c r="M107" s="129"/>
      <c r="N107" s="132" t="str">
        <f t="shared" si="12"/>
        <v/>
      </c>
      <c r="O107" s="101"/>
      <c r="P107" s="123"/>
      <c r="Q107" s="100"/>
    </row>
    <row r="108" spans="3:17" s="32" customFormat="1" x14ac:dyDescent="0.35">
      <c r="C108" s="33"/>
      <c r="D108" s="33"/>
      <c r="E108" s="33"/>
      <c r="F108" s="33"/>
      <c r="G108" s="33"/>
      <c r="H108" s="33"/>
      <c r="J108" s="127"/>
      <c r="K108" s="128"/>
      <c r="L108" s="128"/>
      <c r="M108" s="129"/>
      <c r="N108" s="132" t="str">
        <f t="shared" si="12"/>
        <v/>
      </c>
      <c r="O108" s="101"/>
      <c r="P108" s="123"/>
      <c r="Q108" s="100"/>
    </row>
    <row r="109" spans="3:17" s="32" customFormat="1" x14ac:dyDescent="0.35">
      <c r="C109" s="33"/>
      <c r="D109" s="33"/>
      <c r="E109" s="33"/>
      <c r="F109" s="33"/>
      <c r="G109" s="33"/>
      <c r="H109" s="33"/>
      <c r="J109" s="127"/>
      <c r="K109" s="128"/>
      <c r="L109" s="128"/>
      <c r="M109" s="129"/>
      <c r="N109" s="132" t="str">
        <f t="shared" si="12"/>
        <v/>
      </c>
      <c r="O109" s="101"/>
      <c r="P109" s="123"/>
      <c r="Q109" s="100"/>
    </row>
    <row r="110" spans="3:17" s="32" customFormat="1" x14ac:dyDescent="0.35">
      <c r="C110" s="33"/>
      <c r="D110" s="33"/>
      <c r="E110" s="33"/>
      <c r="F110" s="33"/>
      <c r="G110" s="33"/>
      <c r="H110" s="33"/>
      <c r="J110" s="127"/>
      <c r="K110" s="128"/>
      <c r="L110" s="128"/>
      <c r="M110" s="129"/>
      <c r="N110" s="132" t="str">
        <f t="shared" si="12"/>
        <v/>
      </c>
      <c r="O110" s="101"/>
      <c r="P110" s="123"/>
      <c r="Q110" s="100"/>
    </row>
    <row r="111" spans="3:17" s="32" customFormat="1" x14ac:dyDescent="0.35">
      <c r="C111" s="33"/>
      <c r="D111" s="33"/>
      <c r="E111" s="33"/>
      <c r="F111" s="33"/>
      <c r="G111" s="33"/>
      <c r="H111" s="33"/>
      <c r="J111" s="127"/>
      <c r="K111" s="128"/>
      <c r="L111" s="128"/>
      <c r="M111" s="129"/>
      <c r="N111" s="132" t="str">
        <f t="shared" si="12"/>
        <v/>
      </c>
      <c r="O111" s="101"/>
      <c r="P111" s="123"/>
      <c r="Q111" s="100"/>
    </row>
    <row r="112" spans="3:17" s="32" customFormat="1" x14ac:dyDescent="0.35">
      <c r="C112" s="33"/>
      <c r="D112" s="33"/>
      <c r="E112" s="33"/>
      <c r="F112" s="33"/>
      <c r="G112" s="33"/>
      <c r="H112" s="33"/>
      <c r="J112" s="127"/>
      <c r="K112" s="128"/>
      <c r="L112" s="128"/>
      <c r="M112" s="129"/>
      <c r="N112" s="132" t="str">
        <f t="shared" si="12"/>
        <v/>
      </c>
      <c r="O112" s="101"/>
      <c r="P112" s="123"/>
      <c r="Q112" s="100"/>
    </row>
    <row r="113" spans="3:17" s="32" customFormat="1" x14ac:dyDescent="0.35">
      <c r="C113" s="33"/>
      <c r="D113" s="33"/>
      <c r="E113" s="33"/>
      <c r="F113" s="33"/>
      <c r="G113" s="33"/>
      <c r="H113" s="33"/>
      <c r="J113" s="127"/>
      <c r="K113" s="128"/>
      <c r="L113" s="128"/>
      <c r="M113" s="129"/>
      <c r="N113" s="132" t="str">
        <f t="shared" si="12"/>
        <v/>
      </c>
      <c r="O113" s="101"/>
      <c r="P113" s="123"/>
      <c r="Q113" s="100"/>
    </row>
    <row r="114" spans="3:17" s="32" customFormat="1" x14ac:dyDescent="0.35">
      <c r="C114" s="33"/>
      <c r="D114" s="33"/>
      <c r="E114" s="33"/>
      <c r="F114" s="33"/>
      <c r="G114" s="33"/>
      <c r="H114" s="33"/>
      <c r="J114" s="127"/>
      <c r="K114" s="128"/>
      <c r="L114" s="128"/>
      <c r="M114" s="129"/>
      <c r="N114" s="132" t="str">
        <f t="shared" si="12"/>
        <v/>
      </c>
      <c r="O114" s="101"/>
      <c r="P114" s="123"/>
      <c r="Q114" s="100"/>
    </row>
    <row r="115" spans="3:17" s="32" customFormat="1" x14ac:dyDescent="0.35">
      <c r="C115" s="33"/>
      <c r="D115" s="33"/>
      <c r="E115" s="33"/>
      <c r="F115" s="33"/>
      <c r="G115" s="33"/>
      <c r="H115" s="33"/>
      <c r="J115" s="127"/>
      <c r="K115" s="128"/>
      <c r="L115" s="128"/>
      <c r="M115" s="129"/>
      <c r="N115" s="132" t="str">
        <f t="shared" si="12"/>
        <v/>
      </c>
      <c r="O115" s="101"/>
      <c r="P115" s="123"/>
      <c r="Q115" s="100"/>
    </row>
    <row r="116" spans="3:17" s="32" customFormat="1" x14ac:dyDescent="0.35">
      <c r="C116" s="33"/>
      <c r="D116" s="33"/>
      <c r="E116" s="33"/>
      <c r="F116" s="33"/>
      <c r="G116" s="33"/>
      <c r="H116" s="33"/>
      <c r="J116" s="127"/>
      <c r="K116" s="128"/>
      <c r="L116" s="128"/>
      <c r="M116" s="129"/>
      <c r="N116" s="132" t="str">
        <f t="shared" si="12"/>
        <v/>
      </c>
      <c r="O116" s="101"/>
      <c r="P116" s="123"/>
      <c r="Q116" s="100"/>
    </row>
    <row r="117" spans="3:17" s="32" customFormat="1" x14ac:dyDescent="0.35">
      <c r="C117" s="33"/>
      <c r="D117" s="33"/>
      <c r="E117" s="33"/>
      <c r="F117" s="33"/>
      <c r="G117" s="33"/>
      <c r="H117" s="33"/>
      <c r="J117" s="127"/>
      <c r="K117" s="128"/>
      <c r="L117" s="128"/>
      <c r="M117" s="129"/>
      <c r="N117" s="132" t="str">
        <f t="shared" si="12"/>
        <v/>
      </c>
      <c r="O117" s="101"/>
      <c r="P117" s="123"/>
      <c r="Q117" s="100"/>
    </row>
    <row r="118" spans="3:17" s="32" customFormat="1" x14ac:dyDescent="0.35">
      <c r="C118" s="33"/>
      <c r="D118" s="33"/>
      <c r="E118" s="33"/>
      <c r="F118" s="33"/>
      <c r="G118" s="33"/>
      <c r="H118" s="33"/>
      <c r="J118" s="127"/>
      <c r="K118" s="128"/>
      <c r="L118" s="128"/>
      <c r="M118" s="129"/>
      <c r="N118" s="132" t="str">
        <f t="shared" si="12"/>
        <v/>
      </c>
      <c r="O118" s="101"/>
      <c r="P118" s="123"/>
      <c r="Q118" s="100"/>
    </row>
    <row r="119" spans="3:17" s="32" customFormat="1" x14ac:dyDescent="0.35">
      <c r="C119" s="33"/>
      <c r="D119" s="33"/>
      <c r="E119" s="33"/>
      <c r="F119" s="33"/>
      <c r="G119" s="33"/>
      <c r="H119" s="33"/>
      <c r="J119" s="127"/>
      <c r="K119" s="128"/>
      <c r="L119" s="128"/>
      <c r="M119" s="129"/>
      <c r="N119" s="132" t="str">
        <f t="shared" si="12"/>
        <v/>
      </c>
      <c r="O119" s="101"/>
      <c r="P119" s="123"/>
      <c r="Q119" s="100"/>
    </row>
    <row r="120" spans="3:17" s="32" customFormat="1" x14ac:dyDescent="0.35">
      <c r="C120" s="33"/>
      <c r="D120" s="33"/>
      <c r="E120" s="33"/>
      <c r="F120" s="33"/>
      <c r="G120" s="33"/>
      <c r="H120" s="33"/>
      <c r="J120" s="127"/>
      <c r="K120" s="128"/>
      <c r="L120" s="128"/>
      <c r="M120" s="129"/>
      <c r="N120" s="132" t="str">
        <f t="shared" si="12"/>
        <v/>
      </c>
      <c r="O120" s="101"/>
      <c r="P120" s="123"/>
      <c r="Q120" s="100"/>
    </row>
    <row r="121" spans="3:17" s="32" customFormat="1" x14ac:dyDescent="0.35">
      <c r="C121" s="33"/>
      <c r="D121" s="33"/>
      <c r="E121" s="33"/>
      <c r="F121" s="33"/>
      <c r="G121" s="33"/>
      <c r="H121" s="33"/>
      <c r="J121" s="127"/>
      <c r="K121" s="128"/>
      <c r="L121" s="128"/>
      <c r="M121" s="129"/>
      <c r="N121" s="132" t="str">
        <f t="shared" si="12"/>
        <v/>
      </c>
      <c r="O121" s="101"/>
      <c r="P121" s="123"/>
      <c r="Q121" s="100"/>
    </row>
    <row r="122" spans="3:17" s="32" customFormat="1" x14ac:dyDescent="0.35">
      <c r="C122" s="33"/>
      <c r="D122" s="33"/>
      <c r="E122" s="33"/>
      <c r="F122" s="33"/>
      <c r="G122" s="33"/>
      <c r="H122" s="33"/>
      <c r="J122" s="127"/>
      <c r="K122" s="128"/>
      <c r="L122" s="128"/>
      <c r="M122" s="129"/>
      <c r="N122" s="132" t="str">
        <f t="shared" si="12"/>
        <v/>
      </c>
      <c r="O122" s="101"/>
      <c r="P122" s="123"/>
      <c r="Q122" s="100"/>
    </row>
    <row r="123" spans="3:17" s="32" customFormat="1" x14ac:dyDescent="0.35">
      <c r="C123" s="33"/>
      <c r="D123" s="33"/>
      <c r="E123" s="33"/>
      <c r="F123" s="33"/>
      <c r="G123" s="33"/>
      <c r="H123" s="33"/>
      <c r="J123" s="127"/>
      <c r="K123" s="128"/>
      <c r="L123" s="128"/>
      <c r="M123" s="129"/>
      <c r="N123" s="132" t="str">
        <f t="shared" si="12"/>
        <v/>
      </c>
      <c r="O123" s="101"/>
      <c r="P123" s="123"/>
      <c r="Q123" s="100"/>
    </row>
    <row r="124" spans="3:17" s="32" customFormat="1" x14ac:dyDescent="0.35">
      <c r="C124" s="33"/>
      <c r="D124" s="33"/>
      <c r="E124" s="33"/>
      <c r="F124" s="33"/>
      <c r="G124" s="33"/>
      <c r="H124" s="33"/>
      <c r="J124" s="127"/>
      <c r="K124" s="128"/>
      <c r="L124" s="128"/>
      <c r="M124" s="129"/>
      <c r="N124" s="132" t="str">
        <f t="shared" si="12"/>
        <v/>
      </c>
      <c r="O124" s="101"/>
      <c r="P124" s="123"/>
      <c r="Q124" s="100"/>
    </row>
    <row r="125" spans="3:17" s="32" customFormat="1" x14ac:dyDescent="0.35">
      <c r="C125" s="33"/>
      <c r="D125" s="33"/>
      <c r="E125" s="33"/>
      <c r="F125" s="33"/>
      <c r="G125" s="33"/>
      <c r="H125" s="33"/>
      <c r="J125" s="127"/>
      <c r="K125" s="128"/>
      <c r="L125" s="128"/>
      <c r="M125" s="129"/>
      <c r="N125" s="132" t="str">
        <f t="shared" si="12"/>
        <v/>
      </c>
      <c r="O125" s="101"/>
      <c r="P125" s="123"/>
      <c r="Q125" s="100"/>
    </row>
    <row r="126" spans="3:17" s="32" customFormat="1" x14ac:dyDescent="0.35">
      <c r="C126" s="33"/>
      <c r="D126" s="33"/>
      <c r="E126" s="33"/>
      <c r="F126" s="33"/>
      <c r="G126" s="33"/>
      <c r="H126" s="33"/>
      <c r="J126" s="127"/>
      <c r="K126" s="128"/>
      <c r="L126" s="128"/>
      <c r="M126" s="129"/>
      <c r="N126" s="132" t="str">
        <f t="shared" si="12"/>
        <v/>
      </c>
      <c r="O126" s="101"/>
      <c r="P126" s="123"/>
      <c r="Q126" s="100"/>
    </row>
    <row r="127" spans="3:17" s="32" customFormat="1" x14ac:dyDescent="0.35">
      <c r="C127" s="33"/>
      <c r="D127" s="33"/>
      <c r="E127" s="33"/>
      <c r="F127" s="33"/>
      <c r="G127" s="33"/>
      <c r="H127" s="33"/>
      <c r="J127" s="127"/>
      <c r="K127" s="128"/>
      <c r="L127" s="128"/>
      <c r="M127" s="129"/>
      <c r="N127" s="132" t="str">
        <f t="shared" si="12"/>
        <v/>
      </c>
      <c r="O127" s="101"/>
      <c r="P127" s="123"/>
      <c r="Q127" s="100"/>
    </row>
    <row r="128" spans="3:17" s="32" customFormat="1" x14ac:dyDescent="0.35">
      <c r="C128" s="33"/>
      <c r="D128" s="33"/>
      <c r="E128" s="33"/>
      <c r="F128" s="33"/>
      <c r="G128" s="33"/>
      <c r="H128" s="33"/>
      <c r="J128" s="127"/>
      <c r="K128" s="128"/>
      <c r="L128" s="128"/>
      <c r="M128" s="129"/>
      <c r="N128" s="132" t="str">
        <f t="shared" si="12"/>
        <v/>
      </c>
      <c r="O128" s="101"/>
      <c r="P128" s="123"/>
      <c r="Q128" s="100"/>
    </row>
    <row r="129" spans="3:21" s="32" customFormat="1" x14ac:dyDescent="0.35">
      <c r="C129" s="33"/>
      <c r="D129" s="33"/>
      <c r="E129" s="33"/>
      <c r="F129" s="33"/>
      <c r="G129" s="33"/>
      <c r="H129" s="33"/>
      <c r="J129" s="127"/>
      <c r="K129" s="128"/>
      <c r="L129" s="128"/>
      <c r="M129" s="129"/>
      <c r="N129" s="132" t="str">
        <f t="shared" si="12"/>
        <v/>
      </c>
      <c r="O129" s="101"/>
      <c r="P129" s="123"/>
      <c r="Q129" s="100"/>
    </row>
    <row r="130" spans="3:21" s="32" customFormat="1" x14ac:dyDescent="0.35">
      <c r="C130" s="33"/>
      <c r="D130" s="33"/>
      <c r="E130" s="33"/>
      <c r="F130" s="33"/>
      <c r="G130" s="33"/>
      <c r="H130" s="33"/>
      <c r="J130" s="127"/>
      <c r="K130" s="128"/>
      <c r="L130" s="128"/>
      <c r="M130" s="129"/>
      <c r="N130" s="132" t="str">
        <f t="shared" si="12"/>
        <v/>
      </c>
      <c r="O130" s="101"/>
      <c r="P130" s="123"/>
      <c r="Q130" s="100"/>
    </row>
    <row r="131" spans="3:21" s="32" customFormat="1" x14ac:dyDescent="0.35">
      <c r="C131" s="33"/>
      <c r="D131" s="33"/>
      <c r="E131" s="33"/>
      <c r="F131" s="33"/>
      <c r="G131" s="33"/>
      <c r="H131" s="33"/>
      <c r="J131" s="127"/>
      <c r="K131" s="128"/>
      <c r="L131" s="128"/>
      <c r="M131" s="129"/>
      <c r="N131" s="132" t="str">
        <f t="shared" si="12"/>
        <v/>
      </c>
      <c r="O131" s="101"/>
      <c r="P131" s="123"/>
      <c r="Q131" s="100"/>
    </row>
    <row r="132" spans="3:21" s="32" customFormat="1" x14ac:dyDescent="0.35">
      <c r="C132" s="33"/>
      <c r="D132" s="33"/>
      <c r="E132" s="33"/>
      <c r="F132" s="33"/>
      <c r="G132" s="33"/>
      <c r="H132" s="33"/>
      <c r="J132" s="127"/>
      <c r="K132" s="128"/>
      <c r="L132" s="128"/>
      <c r="M132" s="129"/>
      <c r="N132" s="132" t="str">
        <f t="shared" si="12"/>
        <v/>
      </c>
      <c r="O132" s="101"/>
      <c r="P132" s="123"/>
      <c r="Q132" s="100"/>
    </row>
    <row r="133" spans="3:21" s="32" customFormat="1" x14ac:dyDescent="0.35">
      <c r="C133" s="33"/>
      <c r="D133" s="33"/>
      <c r="E133" s="33"/>
      <c r="F133" s="33"/>
      <c r="G133" s="33"/>
      <c r="H133" s="33"/>
      <c r="J133" s="127"/>
      <c r="K133" s="128"/>
      <c r="L133" s="128"/>
      <c r="M133" s="129"/>
      <c r="N133" s="132" t="str">
        <f t="shared" si="12"/>
        <v/>
      </c>
      <c r="O133" s="101"/>
      <c r="P133" s="123"/>
      <c r="Q133" s="100"/>
    </row>
    <row r="134" spans="3:21" s="32" customFormat="1" x14ac:dyDescent="0.35">
      <c r="C134" s="33"/>
      <c r="D134" s="33"/>
      <c r="E134" s="33"/>
      <c r="F134" s="33"/>
      <c r="G134" s="33"/>
      <c r="H134" s="33"/>
      <c r="J134" s="127"/>
      <c r="K134" s="128"/>
      <c r="L134" s="128"/>
      <c r="M134" s="129"/>
      <c r="N134" s="132" t="str">
        <f t="shared" si="12"/>
        <v/>
      </c>
      <c r="O134" s="101"/>
      <c r="P134" s="123"/>
      <c r="Q134" s="100"/>
      <c r="R134" s="52"/>
      <c r="S134" s="52"/>
      <c r="T134" s="52"/>
      <c r="U134" s="52"/>
    </row>
    <row r="135" spans="3:21" s="32" customFormat="1" x14ac:dyDescent="0.35">
      <c r="C135" s="33"/>
      <c r="D135" s="33"/>
      <c r="E135" s="33"/>
      <c r="F135" s="33"/>
      <c r="G135" s="33"/>
      <c r="H135" s="33"/>
      <c r="J135" s="127"/>
      <c r="K135" s="128"/>
      <c r="L135" s="128"/>
      <c r="M135" s="129"/>
      <c r="N135" s="132" t="str">
        <f t="shared" si="12"/>
        <v/>
      </c>
      <c r="O135" s="101"/>
      <c r="P135" s="123"/>
      <c r="Q135" s="100"/>
      <c r="R135" s="52"/>
      <c r="S135" s="52"/>
      <c r="T135" s="52"/>
      <c r="U135" s="52"/>
    </row>
    <row r="136" spans="3:21" s="32" customFormat="1" x14ac:dyDescent="0.35">
      <c r="C136" s="33"/>
      <c r="D136" s="33"/>
      <c r="E136" s="33"/>
      <c r="F136" s="33"/>
      <c r="G136" s="33"/>
      <c r="H136" s="33"/>
      <c r="J136" s="127"/>
      <c r="K136" s="128"/>
      <c r="L136" s="128"/>
      <c r="M136" s="129"/>
      <c r="N136" s="132" t="str">
        <f t="shared" si="12"/>
        <v/>
      </c>
      <c r="O136" s="101"/>
      <c r="P136" s="123"/>
      <c r="Q136" s="100"/>
      <c r="R136" s="52"/>
      <c r="S136" s="52"/>
      <c r="T136" s="52"/>
      <c r="U136" s="52"/>
    </row>
    <row r="137" spans="3:21" s="32" customFormat="1" x14ac:dyDescent="0.35">
      <c r="C137" s="33"/>
      <c r="D137" s="33"/>
      <c r="E137" s="33"/>
      <c r="F137" s="33"/>
      <c r="G137" s="33"/>
      <c r="H137" s="33"/>
      <c r="J137" s="127"/>
      <c r="K137" s="128"/>
      <c r="L137" s="128"/>
      <c r="M137" s="129"/>
      <c r="N137" s="132" t="str">
        <f t="shared" si="12"/>
        <v/>
      </c>
      <c r="O137" s="101"/>
      <c r="P137" s="123"/>
      <c r="Q137" s="100"/>
      <c r="R137" s="52"/>
      <c r="S137" s="52"/>
      <c r="T137" s="52"/>
      <c r="U137" s="52"/>
    </row>
    <row r="138" spans="3:21" s="32" customFormat="1" x14ac:dyDescent="0.35">
      <c r="C138" s="33"/>
      <c r="D138" s="33"/>
      <c r="E138" s="33"/>
      <c r="F138" s="33"/>
      <c r="G138" s="33"/>
      <c r="H138" s="33"/>
      <c r="J138" s="127"/>
      <c r="K138" s="128"/>
      <c r="L138" s="128"/>
      <c r="M138" s="129"/>
      <c r="N138" s="132" t="str">
        <f t="shared" si="12"/>
        <v/>
      </c>
      <c r="O138" s="101"/>
      <c r="P138" s="123"/>
      <c r="Q138" s="100"/>
      <c r="R138" s="52"/>
      <c r="S138" s="52"/>
      <c r="T138" s="52"/>
      <c r="U138" s="52"/>
    </row>
    <row r="139" spans="3:21" s="32" customFormat="1" x14ac:dyDescent="0.35">
      <c r="C139" s="33"/>
      <c r="D139" s="33"/>
      <c r="E139" s="33"/>
      <c r="F139" s="33"/>
      <c r="G139" s="33"/>
      <c r="H139" s="33"/>
      <c r="J139" s="127"/>
      <c r="K139" s="128"/>
      <c r="L139" s="128"/>
      <c r="M139" s="129"/>
      <c r="N139" s="132" t="str">
        <f t="shared" si="12"/>
        <v/>
      </c>
      <c r="O139" s="101"/>
      <c r="P139" s="123"/>
      <c r="Q139" s="100"/>
      <c r="R139" s="52"/>
      <c r="S139" s="52"/>
      <c r="T139" s="52"/>
      <c r="U139" s="52"/>
    </row>
    <row r="140" spans="3:21" s="32" customFormat="1" x14ac:dyDescent="0.35">
      <c r="C140" s="33"/>
      <c r="D140" s="33"/>
      <c r="E140" s="33"/>
      <c r="F140" s="33"/>
      <c r="G140" s="33"/>
      <c r="H140" s="33"/>
      <c r="J140" s="127"/>
      <c r="K140" s="128"/>
      <c r="L140" s="128"/>
      <c r="M140" s="129"/>
      <c r="N140" s="132" t="str">
        <f t="shared" si="12"/>
        <v/>
      </c>
      <c r="O140" s="101"/>
      <c r="P140" s="123"/>
      <c r="Q140" s="100"/>
      <c r="R140" s="52"/>
      <c r="S140" s="52"/>
      <c r="T140" s="52"/>
      <c r="U140" s="52"/>
    </row>
    <row r="141" spans="3:21" s="32" customFormat="1" x14ac:dyDescent="0.35">
      <c r="C141" s="33"/>
      <c r="D141" s="33"/>
      <c r="E141" s="33"/>
      <c r="F141" s="33"/>
      <c r="G141" s="33"/>
      <c r="H141" s="33"/>
      <c r="J141" s="127"/>
      <c r="K141" s="128"/>
      <c r="L141" s="128"/>
      <c r="M141" s="129"/>
      <c r="N141" s="132" t="str">
        <f t="shared" si="12"/>
        <v/>
      </c>
      <c r="O141" s="101"/>
      <c r="P141" s="123"/>
      <c r="Q141" s="100"/>
      <c r="R141" s="52"/>
      <c r="S141" s="52"/>
      <c r="T141" s="52"/>
      <c r="U141" s="52"/>
    </row>
    <row r="142" spans="3:21" s="32" customFormat="1" x14ac:dyDescent="0.35">
      <c r="C142" s="33"/>
      <c r="D142" s="33"/>
      <c r="E142" s="33"/>
      <c r="F142" s="33"/>
      <c r="G142" s="33"/>
      <c r="H142" s="33"/>
      <c r="J142" s="127"/>
      <c r="K142" s="128"/>
      <c r="L142" s="128"/>
      <c r="M142" s="129"/>
      <c r="N142" s="132" t="str">
        <f t="shared" si="12"/>
        <v/>
      </c>
      <c r="O142" s="101"/>
      <c r="P142" s="123"/>
      <c r="Q142" s="100"/>
      <c r="R142" s="52"/>
      <c r="S142" s="52"/>
      <c r="T142" s="52"/>
      <c r="U142" s="52"/>
    </row>
    <row r="143" spans="3:21" s="32" customFormat="1" x14ac:dyDescent="0.35">
      <c r="C143" s="33"/>
      <c r="D143" s="33"/>
      <c r="E143" s="33"/>
      <c r="F143" s="33"/>
      <c r="G143" s="33"/>
      <c r="H143" s="33"/>
      <c r="J143" s="127"/>
      <c r="K143" s="128"/>
      <c r="L143" s="128"/>
      <c r="M143" s="129"/>
      <c r="N143" s="132" t="str">
        <f t="shared" si="12"/>
        <v/>
      </c>
      <c r="O143" s="101"/>
      <c r="P143" s="123"/>
      <c r="Q143" s="100"/>
      <c r="R143" s="52"/>
      <c r="S143" s="52"/>
      <c r="T143" s="52"/>
      <c r="U143" s="52"/>
    </row>
    <row r="144" spans="3:21" s="32" customFormat="1" x14ac:dyDescent="0.35">
      <c r="C144" s="33"/>
      <c r="D144" s="33"/>
      <c r="E144" s="33"/>
      <c r="F144" s="33"/>
      <c r="G144" s="33"/>
      <c r="H144" s="33"/>
      <c r="J144" s="127"/>
      <c r="K144" s="128"/>
      <c r="L144" s="128"/>
      <c r="M144" s="129"/>
      <c r="N144" s="132" t="str">
        <f t="shared" si="12"/>
        <v/>
      </c>
      <c r="O144" s="101"/>
      <c r="P144" s="123"/>
      <c r="Q144" s="100"/>
      <c r="R144" s="52"/>
      <c r="S144" s="52"/>
      <c r="T144" s="52"/>
      <c r="U144" s="52"/>
    </row>
    <row r="145" spans="3:21" s="32" customFormat="1" x14ac:dyDescent="0.35">
      <c r="C145" s="33"/>
      <c r="D145" s="33"/>
      <c r="E145" s="33"/>
      <c r="F145" s="33"/>
      <c r="G145" s="33"/>
      <c r="H145" s="33"/>
      <c r="J145" s="127"/>
      <c r="K145" s="128"/>
      <c r="L145" s="128"/>
      <c r="M145" s="129"/>
      <c r="N145" s="132" t="str">
        <f t="shared" si="12"/>
        <v/>
      </c>
      <c r="O145" s="101"/>
      <c r="P145" s="123"/>
      <c r="Q145" s="100"/>
      <c r="R145" s="52"/>
      <c r="S145" s="52"/>
      <c r="T145" s="52"/>
      <c r="U145" s="52"/>
    </row>
    <row r="146" spans="3:21" s="32" customFormat="1" x14ac:dyDescent="0.35">
      <c r="C146" s="33"/>
      <c r="D146" s="33"/>
      <c r="E146" s="33"/>
      <c r="F146" s="33"/>
      <c r="G146" s="33"/>
      <c r="H146" s="33"/>
      <c r="J146" s="127"/>
      <c r="K146" s="128"/>
      <c r="L146" s="128"/>
      <c r="M146" s="129"/>
      <c r="N146" s="132" t="str">
        <f t="shared" si="12"/>
        <v/>
      </c>
      <c r="O146" s="101"/>
      <c r="P146" s="123"/>
      <c r="Q146" s="100"/>
      <c r="R146" s="52"/>
      <c r="S146" s="52"/>
      <c r="T146" s="52"/>
      <c r="U146" s="52"/>
    </row>
    <row r="147" spans="3:21" s="32" customFormat="1" x14ac:dyDescent="0.35">
      <c r="C147" s="33"/>
      <c r="D147" s="33"/>
      <c r="E147" s="33"/>
      <c r="F147" s="33"/>
      <c r="G147" s="33"/>
      <c r="H147" s="33"/>
      <c r="J147" s="127"/>
      <c r="K147" s="128"/>
      <c r="L147" s="128"/>
      <c r="M147" s="129"/>
      <c r="N147" s="132" t="str">
        <f t="shared" si="12"/>
        <v/>
      </c>
      <c r="O147" s="101"/>
      <c r="P147" s="123"/>
      <c r="Q147" s="100"/>
      <c r="R147" s="52"/>
      <c r="S147" s="52"/>
      <c r="T147" s="52"/>
      <c r="U147" s="52"/>
    </row>
    <row r="148" spans="3:21" s="32" customFormat="1" x14ac:dyDescent="0.35">
      <c r="C148" s="33"/>
      <c r="D148" s="33"/>
      <c r="E148" s="33"/>
      <c r="F148" s="33"/>
      <c r="G148" s="33"/>
      <c r="H148" s="33"/>
      <c r="J148" s="127"/>
      <c r="K148" s="128"/>
      <c r="L148" s="128"/>
      <c r="M148" s="129"/>
      <c r="N148" s="132" t="str">
        <f t="shared" si="12"/>
        <v/>
      </c>
      <c r="O148" s="101"/>
      <c r="P148" s="123"/>
      <c r="Q148" s="100"/>
      <c r="R148" s="52"/>
      <c r="S148" s="52"/>
      <c r="T148" s="52"/>
      <c r="U148" s="52"/>
    </row>
    <row r="149" spans="3:21" s="32" customFormat="1" x14ac:dyDescent="0.35">
      <c r="C149" s="33"/>
      <c r="D149" s="33"/>
      <c r="E149" s="33"/>
      <c r="F149" s="33"/>
      <c r="G149" s="33"/>
      <c r="H149" s="33"/>
      <c r="J149" s="127"/>
      <c r="K149" s="128"/>
      <c r="L149" s="128"/>
      <c r="M149" s="129"/>
      <c r="N149" s="132" t="str">
        <f t="shared" si="12"/>
        <v/>
      </c>
      <c r="O149" s="101"/>
      <c r="P149" s="123"/>
      <c r="Q149" s="100"/>
      <c r="R149" s="52"/>
      <c r="S149" s="52"/>
      <c r="T149" s="52"/>
      <c r="U149" s="52"/>
    </row>
    <row r="150" spans="3:21" s="32" customFormat="1" x14ac:dyDescent="0.35">
      <c r="C150" s="33"/>
      <c r="D150" s="33"/>
      <c r="E150" s="33"/>
      <c r="F150" s="33"/>
      <c r="G150" s="33"/>
      <c r="H150" s="33"/>
      <c r="J150" s="127"/>
      <c r="K150" s="128"/>
      <c r="L150" s="128"/>
      <c r="M150" s="129"/>
      <c r="N150" s="132" t="str">
        <f t="shared" si="12"/>
        <v/>
      </c>
      <c r="O150" s="101"/>
      <c r="P150" s="123"/>
      <c r="Q150" s="100"/>
      <c r="R150" s="52"/>
      <c r="S150" s="52"/>
      <c r="T150" s="52"/>
      <c r="U150" s="52"/>
    </row>
    <row r="151" spans="3:21" s="32" customFormat="1" x14ac:dyDescent="0.35">
      <c r="C151" s="33"/>
      <c r="D151" s="33"/>
      <c r="E151" s="33"/>
      <c r="F151" s="33"/>
      <c r="G151" s="33"/>
      <c r="H151" s="33"/>
      <c r="J151" s="127"/>
      <c r="K151" s="128"/>
      <c r="L151" s="128"/>
      <c r="M151" s="129"/>
      <c r="N151" s="132" t="str">
        <f t="shared" si="12"/>
        <v/>
      </c>
      <c r="O151" s="101"/>
      <c r="P151" s="123"/>
      <c r="Q151" s="100"/>
      <c r="R151" s="52"/>
      <c r="S151" s="52"/>
      <c r="T151" s="52"/>
      <c r="U151" s="52"/>
    </row>
    <row r="152" spans="3:21" s="32" customFormat="1" x14ac:dyDescent="0.35">
      <c r="C152" s="33"/>
      <c r="D152" s="33"/>
      <c r="E152" s="33"/>
      <c r="F152" s="33"/>
      <c r="G152" s="33"/>
      <c r="H152" s="33"/>
      <c r="J152" s="127"/>
      <c r="K152" s="128"/>
      <c r="L152" s="128"/>
      <c r="M152" s="129"/>
      <c r="N152" s="132" t="str">
        <f t="shared" si="12"/>
        <v/>
      </c>
      <c r="O152" s="101"/>
      <c r="P152" s="123"/>
      <c r="Q152" s="100"/>
      <c r="R152" s="52"/>
      <c r="S152" s="52"/>
      <c r="T152" s="52"/>
      <c r="U152" s="52"/>
    </row>
    <row r="153" spans="3:21" s="32" customFormat="1" x14ac:dyDescent="0.35">
      <c r="C153" s="33"/>
      <c r="D153" s="33"/>
      <c r="E153" s="33"/>
      <c r="F153" s="33"/>
      <c r="G153" s="33"/>
      <c r="H153" s="33"/>
      <c r="J153" s="127"/>
      <c r="K153" s="128"/>
      <c r="L153" s="128"/>
      <c r="M153" s="129"/>
      <c r="N153" s="132" t="str">
        <f t="shared" si="12"/>
        <v/>
      </c>
      <c r="O153" s="101"/>
      <c r="P153" s="123"/>
      <c r="Q153" s="100"/>
      <c r="R153" s="52"/>
      <c r="S153" s="52"/>
      <c r="T153" s="52"/>
      <c r="U153" s="52"/>
    </row>
    <row r="154" spans="3:21" s="32" customFormat="1" x14ac:dyDescent="0.35">
      <c r="C154" s="33"/>
      <c r="D154" s="33"/>
      <c r="E154" s="33"/>
      <c r="F154" s="33"/>
      <c r="G154" s="33"/>
      <c r="H154" s="33"/>
      <c r="J154" s="127"/>
      <c r="K154" s="128"/>
      <c r="L154" s="128"/>
      <c r="M154" s="129"/>
      <c r="N154" s="132" t="str">
        <f t="shared" si="12"/>
        <v/>
      </c>
      <c r="O154" s="101"/>
      <c r="P154" s="123"/>
      <c r="Q154" s="100"/>
      <c r="R154" s="52"/>
      <c r="S154" s="52"/>
      <c r="T154" s="52"/>
      <c r="U154" s="52"/>
    </row>
    <row r="155" spans="3:21" s="32" customFormat="1" x14ac:dyDescent="0.35">
      <c r="C155" s="33"/>
      <c r="D155" s="33"/>
      <c r="E155" s="33"/>
      <c r="F155" s="33"/>
      <c r="G155" s="33"/>
      <c r="H155" s="33"/>
      <c r="J155" s="127"/>
      <c r="K155" s="128"/>
      <c r="L155" s="128"/>
      <c r="M155" s="129"/>
      <c r="N155" s="132" t="str">
        <f t="shared" si="12"/>
        <v/>
      </c>
      <c r="O155" s="101"/>
      <c r="P155" s="123"/>
      <c r="Q155" s="100"/>
      <c r="R155" s="52"/>
      <c r="S155" s="52"/>
      <c r="T155" s="52"/>
      <c r="U155" s="52"/>
    </row>
    <row r="156" spans="3:21" s="32" customFormat="1" x14ac:dyDescent="0.35">
      <c r="U156" s="52"/>
    </row>
    <row r="157" spans="3:21" s="32" customFormat="1" x14ac:dyDescent="0.35">
      <c r="C157" s="33"/>
      <c r="D157" s="33"/>
      <c r="E157" s="33"/>
      <c r="F157" s="33"/>
      <c r="G157" s="33"/>
      <c r="H157" s="33"/>
      <c r="J157" s="52"/>
      <c r="K157" s="52"/>
      <c r="L157" s="52"/>
      <c r="M157" s="52"/>
      <c r="N157" s="137"/>
      <c r="O157" s="54"/>
      <c r="P157" s="52"/>
      <c r="Q157" s="52"/>
      <c r="R157" s="52"/>
      <c r="S157" s="52"/>
      <c r="T157" s="52"/>
      <c r="U157" s="52"/>
    </row>
    <row r="158" spans="3:21" s="32" customFormat="1" x14ac:dyDescent="0.35">
      <c r="C158" s="33"/>
      <c r="D158" s="33"/>
      <c r="E158" s="33"/>
      <c r="F158" s="33"/>
      <c r="G158" s="33"/>
      <c r="H158" s="33"/>
      <c r="J158" s="52"/>
      <c r="K158" s="52"/>
      <c r="L158" s="52"/>
      <c r="M158" s="52"/>
      <c r="N158" s="137"/>
      <c r="O158" s="54"/>
      <c r="P158" s="52"/>
      <c r="Q158" s="52"/>
      <c r="R158" s="52"/>
      <c r="S158" s="52"/>
      <c r="T158" s="52"/>
      <c r="U158" s="52"/>
    </row>
    <row r="159" spans="3:21" s="32" customFormat="1" x14ac:dyDescent="0.35">
      <c r="C159" s="33"/>
      <c r="D159" s="33"/>
      <c r="E159" s="33"/>
      <c r="F159" s="33"/>
      <c r="G159" s="33"/>
      <c r="H159" s="33"/>
      <c r="J159" s="52"/>
      <c r="K159" s="52"/>
      <c r="L159" s="52"/>
      <c r="M159" s="52"/>
      <c r="N159" s="137"/>
      <c r="O159" s="54"/>
      <c r="P159" s="52"/>
      <c r="Q159" s="52"/>
      <c r="R159" s="52"/>
      <c r="S159" s="52"/>
      <c r="T159" s="52"/>
      <c r="U159" s="52"/>
    </row>
    <row r="160" spans="3:21" s="32" customFormat="1" x14ac:dyDescent="0.35">
      <c r="C160" s="33"/>
      <c r="D160" s="33"/>
      <c r="E160" s="33"/>
      <c r="F160" s="33"/>
      <c r="G160" s="33"/>
      <c r="H160" s="33"/>
      <c r="J160" s="52"/>
      <c r="K160" s="52"/>
      <c r="L160" s="52"/>
      <c r="M160" s="52"/>
      <c r="N160" s="137"/>
      <c r="O160" s="54"/>
      <c r="P160" s="52"/>
      <c r="Q160" s="52"/>
      <c r="R160" s="52"/>
      <c r="S160" s="52"/>
      <c r="T160" s="52"/>
      <c r="U160" s="52"/>
    </row>
    <row r="161" spans="3:21" s="32" customFormat="1" x14ac:dyDescent="0.35">
      <c r="C161" s="33"/>
      <c r="D161" s="33"/>
      <c r="E161" s="33"/>
      <c r="F161" s="33"/>
      <c r="G161" s="33"/>
      <c r="H161" s="33"/>
      <c r="J161" s="52"/>
      <c r="K161" s="52"/>
      <c r="L161" s="52"/>
      <c r="M161" s="52"/>
      <c r="N161" s="137"/>
      <c r="O161" s="54"/>
      <c r="P161" s="52"/>
      <c r="Q161" s="52"/>
      <c r="R161" s="52"/>
      <c r="S161" s="52"/>
      <c r="T161" s="52"/>
      <c r="U161" s="52"/>
    </row>
    <row r="162" spans="3:21" s="32" customFormat="1" x14ac:dyDescent="0.35">
      <c r="C162" s="33"/>
      <c r="D162" s="33"/>
      <c r="E162" s="33"/>
      <c r="F162" s="33"/>
      <c r="G162" s="33"/>
      <c r="H162" s="33"/>
      <c r="J162" s="52"/>
      <c r="K162" s="52"/>
      <c r="L162" s="52"/>
      <c r="M162" s="52"/>
      <c r="N162" s="137"/>
      <c r="O162" s="54"/>
      <c r="P162" s="52"/>
      <c r="Q162" s="52"/>
      <c r="R162" s="52"/>
      <c r="S162" s="52"/>
      <c r="T162" s="52"/>
      <c r="U162" s="52"/>
    </row>
    <row r="163" spans="3:21" s="32" customFormat="1" x14ac:dyDescent="0.35">
      <c r="C163" s="33"/>
      <c r="D163" s="33"/>
      <c r="E163" s="33"/>
      <c r="F163" s="33"/>
      <c r="G163" s="33"/>
      <c r="H163" s="33"/>
      <c r="J163" s="52"/>
      <c r="K163" s="52"/>
      <c r="L163" s="52"/>
      <c r="M163" s="52"/>
      <c r="N163" s="137"/>
      <c r="O163" s="54"/>
      <c r="P163" s="52"/>
      <c r="Q163" s="52"/>
      <c r="R163" s="52"/>
      <c r="S163" s="52"/>
      <c r="T163" s="52"/>
      <c r="U163" s="52"/>
    </row>
    <row r="164" spans="3:21" s="32" customFormat="1" x14ac:dyDescent="0.35">
      <c r="C164" s="33"/>
      <c r="D164" s="33"/>
      <c r="E164" s="33"/>
      <c r="F164" s="33"/>
      <c r="G164" s="33"/>
      <c r="H164" s="33"/>
      <c r="J164" s="52"/>
      <c r="K164" s="52"/>
      <c r="L164" s="52"/>
      <c r="M164" s="52"/>
      <c r="N164" s="137"/>
      <c r="O164" s="54"/>
      <c r="P164" s="52"/>
      <c r="Q164" s="52"/>
      <c r="R164" s="52"/>
      <c r="S164" s="52"/>
      <c r="T164" s="52"/>
      <c r="U164" s="52"/>
    </row>
    <row r="165" spans="3:21" s="32" customFormat="1" x14ac:dyDescent="0.35">
      <c r="C165" s="33"/>
      <c r="D165" s="33"/>
      <c r="E165" s="33"/>
      <c r="F165" s="33"/>
      <c r="G165" s="33"/>
      <c r="H165" s="33"/>
      <c r="J165" s="52"/>
      <c r="K165" s="52"/>
      <c r="L165" s="52"/>
      <c r="M165" s="52"/>
      <c r="N165" s="137"/>
      <c r="O165" s="54"/>
      <c r="P165" s="52"/>
      <c r="Q165" s="52"/>
      <c r="R165" s="52"/>
      <c r="S165" s="52"/>
      <c r="T165" s="52"/>
      <c r="U165" s="52"/>
    </row>
    <row r="166" spans="3:21" s="32" customFormat="1" x14ac:dyDescent="0.35">
      <c r="C166" s="33"/>
      <c r="D166" s="33"/>
      <c r="E166" s="33"/>
      <c r="F166" s="33"/>
      <c r="G166" s="33"/>
      <c r="H166" s="33"/>
      <c r="J166" s="52"/>
      <c r="K166" s="52"/>
      <c r="L166" s="52"/>
      <c r="M166" s="52"/>
      <c r="N166" s="137"/>
      <c r="O166" s="54"/>
      <c r="P166" s="52"/>
      <c r="Q166" s="52"/>
      <c r="R166" s="52"/>
      <c r="S166" s="52"/>
      <c r="T166" s="52"/>
      <c r="U166" s="52"/>
    </row>
    <row r="167" spans="3:21" s="32" customFormat="1" x14ac:dyDescent="0.35">
      <c r="C167" s="33"/>
      <c r="D167" s="33"/>
      <c r="E167" s="33"/>
      <c r="F167" s="33"/>
      <c r="G167" s="33"/>
      <c r="H167" s="33"/>
      <c r="J167" s="52"/>
      <c r="K167" s="52"/>
      <c r="L167" s="52"/>
      <c r="M167" s="52"/>
      <c r="N167" s="137"/>
      <c r="O167" s="54"/>
      <c r="P167" s="52"/>
      <c r="Q167" s="52"/>
      <c r="R167" s="52"/>
      <c r="S167" s="52"/>
      <c r="T167" s="52"/>
      <c r="U167" s="52"/>
    </row>
    <row r="168" spans="3:21" s="32" customFormat="1" x14ac:dyDescent="0.35">
      <c r="C168" s="33"/>
      <c r="D168" s="33"/>
      <c r="E168" s="33"/>
      <c r="F168" s="33"/>
      <c r="G168" s="33"/>
      <c r="H168" s="33"/>
      <c r="J168" s="52"/>
      <c r="K168" s="52"/>
      <c r="L168" s="52"/>
      <c r="M168" s="52"/>
      <c r="N168" s="137"/>
      <c r="O168" s="54"/>
      <c r="P168" s="52"/>
      <c r="Q168" s="52"/>
      <c r="R168" s="52"/>
      <c r="S168" s="52"/>
      <c r="T168" s="52"/>
      <c r="U168" s="52"/>
    </row>
    <row r="169" spans="3:21" s="32" customFormat="1" x14ac:dyDescent="0.35">
      <c r="C169" s="33"/>
      <c r="D169" s="33"/>
      <c r="E169" s="33"/>
      <c r="F169" s="33"/>
      <c r="G169" s="33"/>
      <c r="H169" s="33"/>
      <c r="N169" s="134"/>
      <c r="O169" s="33"/>
      <c r="P169" s="52"/>
      <c r="R169" s="52"/>
      <c r="S169" s="52"/>
      <c r="T169" s="52"/>
      <c r="U169" s="52"/>
    </row>
    <row r="170" spans="3:21" s="32" customFormat="1" x14ac:dyDescent="0.35">
      <c r="C170" s="33"/>
      <c r="D170" s="33"/>
      <c r="E170" s="33"/>
      <c r="F170" s="33"/>
      <c r="G170" s="33"/>
      <c r="H170" s="33"/>
      <c r="N170" s="134"/>
      <c r="O170" s="33"/>
      <c r="P170" s="52"/>
      <c r="R170" s="52"/>
      <c r="S170" s="52"/>
      <c r="T170" s="52"/>
      <c r="U170" s="52"/>
    </row>
    <row r="171" spans="3:21" s="32" customFormat="1" x14ac:dyDescent="0.35">
      <c r="C171" s="33"/>
      <c r="D171" s="33"/>
      <c r="E171" s="33"/>
      <c r="F171" s="33"/>
      <c r="G171" s="33"/>
      <c r="H171" s="33"/>
      <c r="N171" s="134"/>
      <c r="O171" s="33"/>
      <c r="P171" s="52"/>
      <c r="R171" s="52"/>
      <c r="S171" s="52"/>
      <c r="T171" s="52"/>
      <c r="U171" s="52"/>
    </row>
    <row r="172" spans="3:21" s="32" customFormat="1" x14ac:dyDescent="0.35">
      <c r="C172" s="33"/>
      <c r="D172" s="33"/>
      <c r="E172" s="33"/>
      <c r="F172" s="33"/>
      <c r="G172" s="33"/>
      <c r="H172" s="33"/>
      <c r="N172" s="134"/>
      <c r="O172" s="33"/>
      <c r="P172" s="52"/>
      <c r="R172" s="52"/>
      <c r="S172" s="52"/>
      <c r="T172" s="52"/>
      <c r="U172" s="52"/>
    </row>
    <row r="173" spans="3:21" s="32" customFormat="1" x14ac:dyDescent="0.35">
      <c r="C173" s="33"/>
      <c r="D173" s="33"/>
      <c r="E173" s="33"/>
      <c r="F173" s="33"/>
      <c r="G173" s="33"/>
      <c r="H173" s="33"/>
      <c r="N173" s="134"/>
      <c r="O173" s="33"/>
      <c r="P173" s="52"/>
      <c r="R173" s="52"/>
      <c r="S173" s="52"/>
      <c r="T173" s="52"/>
      <c r="U173" s="52"/>
    </row>
    <row r="174" spans="3:21" s="32" customFormat="1" x14ac:dyDescent="0.35">
      <c r="C174" s="33"/>
      <c r="D174" s="33"/>
      <c r="E174" s="33"/>
      <c r="F174" s="33"/>
      <c r="G174" s="33"/>
      <c r="H174" s="33"/>
      <c r="N174" s="134"/>
      <c r="O174" s="33"/>
      <c r="P174" s="52"/>
      <c r="R174" s="52"/>
      <c r="S174" s="52"/>
      <c r="T174" s="52"/>
      <c r="U174" s="52"/>
    </row>
    <row r="175" spans="3:21" s="32" customFormat="1" x14ac:dyDescent="0.35">
      <c r="C175" s="33"/>
      <c r="D175" s="33"/>
      <c r="E175" s="33"/>
      <c r="F175" s="33"/>
      <c r="G175" s="33"/>
      <c r="H175" s="33"/>
      <c r="N175" s="134"/>
      <c r="O175" s="33"/>
      <c r="P175" s="52"/>
      <c r="R175" s="52"/>
      <c r="S175" s="52"/>
      <c r="T175" s="52"/>
      <c r="U175" s="52"/>
    </row>
    <row r="176" spans="3:21" s="32" customFormat="1" x14ac:dyDescent="0.35">
      <c r="C176" s="33"/>
      <c r="D176" s="33"/>
      <c r="E176" s="33"/>
      <c r="F176" s="33"/>
      <c r="G176" s="33"/>
      <c r="H176" s="33"/>
      <c r="N176" s="134"/>
      <c r="O176" s="33"/>
      <c r="P176" s="52"/>
      <c r="R176" s="52"/>
      <c r="S176" s="52"/>
      <c r="T176" s="52"/>
      <c r="U176" s="52"/>
    </row>
    <row r="177" spans="1:21" s="32" customFormat="1" x14ac:dyDescent="0.35">
      <c r="C177" s="33"/>
      <c r="D177" s="33"/>
      <c r="E177" s="33"/>
      <c r="F177" s="33"/>
      <c r="G177" s="33"/>
      <c r="H177" s="33"/>
      <c r="N177" s="134"/>
      <c r="O177" s="33"/>
      <c r="P177" s="52"/>
      <c r="R177" s="52"/>
      <c r="S177" s="52"/>
      <c r="T177" s="52"/>
      <c r="U177" s="52"/>
    </row>
    <row r="178" spans="1:21" x14ac:dyDescent="0.35">
      <c r="A178" s="32"/>
      <c r="B178" s="32"/>
      <c r="C178" s="33"/>
      <c r="D178" s="33"/>
      <c r="E178" s="33"/>
      <c r="F178" s="33"/>
      <c r="G178" s="33"/>
      <c r="H178" s="33"/>
      <c r="I178" s="32"/>
      <c r="P178" s="52"/>
      <c r="R178" s="52"/>
      <c r="S178" s="52"/>
      <c r="T178" s="52"/>
      <c r="U178" s="52"/>
    </row>
    <row r="179" spans="1:21" x14ac:dyDescent="0.35">
      <c r="A179" s="32"/>
      <c r="B179" s="32"/>
      <c r="C179" s="33"/>
      <c r="D179" s="33"/>
      <c r="E179" s="33"/>
      <c r="F179" s="33"/>
      <c r="G179" s="33"/>
      <c r="H179" s="33"/>
      <c r="P179" s="52"/>
      <c r="R179" s="52"/>
      <c r="S179" s="52"/>
      <c r="T179" s="52"/>
      <c r="U179" s="52"/>
    </row>
    <row r="180" spans="1:21" x14ac:dyDescent="0.35">
      <c r="A180" s="32"/>
      <c r="B180" s="32"/>
      <c r="C180" s="33"/>
      <c r="D180" s="33"/>
      <c r="E180" s="33"/>
      <c r="F180" s="33"/>
      <c r="G180" s="33"/>
      <c r="H180" s="33"/>
      <c r="R180" s="52"/>
      <c r="S180" s="52"/>
      <c r="T180" s="52"/>
      <c r="U180" s="52"/>
    </row>
    <row r="181" spans="1:21" x14ac:dyDescent="0.35">
      <c r="B181" s="32"/>
      <c r="C181" s="33"/>
      <c r="D181" s="33"/>
      <c r="E181" s="33"/>
      <c r="F181" s="33"/>
      <c r="G181" s="33"/>
      <c r="H181" s="33"/>
      <c r="R181" s="52"/>
      <c r="S181" s="52"/>
      <c r="T181" s="52"/>
      <c r="U181" s="52"/>
    </row>
  </sheetData>
  <mergeCells count="5">
    <mergeCell ref="C6:E6"/>
    <mergeCell ref="F6:H6"/>
    <mergeCell ref="C32:C33"/>
    <mergeCell ref="D32:D33"/>
    <mergeCell ref="E32:E33"/>
  </mergeCells>
  <dataValidations count="1">
    <dataValidation type="list" allowBlank="1" showInputMessage="1" showErrorMessage="1" sqref="P8:P155" xr:uid="{00000000-0002-0000-0E00-000000000000}">
      <formula1>$B$8:$B$16</formula1>
    </dataValidation>
  </dataValidation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>
    <tabColor theme="3" tint="-0.499984740745262"/>
    <pageSetUpPr fitToPage="1"/>
  </sheetPr>
  <dimension ref="C1:Z26"/>
  <sheetViews>
    <sheetView showGridLines="0" topLeftCell="B1" zoomScale="90" zoomScaleNormal="90" zoomScalePageLayoutView="90" workbookViewId="0">
      <selection activeCell="N13" sqref="N13"/>
    </sheetView>
  </sheetViews>
  <sheetFormatPr defaultColWidth="9.1796875" defaultRowHeight="14.5" x14ac:dyDescent="0.35"/>
  <cols>
    <col min="1" max="2" width="2.1796875" style="2" customWidth="1"/>
    <col min="3" max="3" width="25.1796875" style="2" customWidth="1"/>
    <col min="4" max="4" width="10.1796875" style="2" customWidth="1"/>
    <col min="5" max="21" width="9.36328125" style="2" customWidth="1"/>
    <col min="22" max="22" width="10.453125" style="2" customWidth="1"/>
    <col min="23" max="24" width="9.36328125" style="2" customWidth="1"/>
    <col min="25" max="25" width="11" style="2" customWidth="1"/>
    <col min="26" max="16384" width="9.1796875" style="2"/>
  </cols>
  <sheetData>
    <row r="1" spans="3:26" ht="42.75" customHeight="1" x14ac:dyDescent="0.35">
      <c r="R1" s="36"/>
      <c r="S1" s="36"/>
    </row>
    <row r="2" spans="3:26" ht="22.5" x14ac:dyDescent="0.45">
      <c r="C2" s="414" t="str">
        <f>BUDGET!B2</f>
        <v>Enter Club Name on Budget Tab</v>
      </c>
      <c r="D2" s="414"/>
      <c r="E2" s="414"/>
      <c r="F2" s="414"/>
      <c r="G2" s="414"/>
      <c r="H2" s="414"/>
      <c r="I2" s="414"/>
      <c r="J2" s="414"/>
      <c r="K2" s="220"/>
      <c r="L2" s="220"/>
      <c r="M2" s="8"/>
      <c r="N2" s="8"/>
      <c r="O2" s="8"/>
      <c r="P2" s="8"/>
      <c r="Q2" s="8"/>
      <c r="R2" s="103"/>
      <c r="S2" s="103"/>
      <c r="T2" s="8"/>
      <c r="U2" s="8"/>
      <c r="V2" s="8"/>
      <c r="W2" s="8"/>
      <c r="X2" s="8"/>
    </row>
    <row r="3" spans="3:26" ht="15" customHeight="1" x14ac:dyDescent="0.45">
      <c r="C3" s="12"/>
      <c r="D3" s="12"/>
      <c r="E3" s="12"/>
      <c r="F3" s="12"/>
      <c r="G3" s="12"/>
      <c r="H3" s="12"/>
      <c r="I3" s="296"/>
      <c r="J3" s="12"/>
      <c r="K3" s="220"/>
      <c r="L3" s="220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3:26" ht="15.75" customHeight="1" x14ac:dyDescent="0.35">
      <c r="D4" s="423" t="s">
        <v>114</v>
      </c>
      <c r="E4" s="424"/>
      <c r="F4" s="425"/>
      <c r="G4" s="429" t="s">
        <v>183</v>
      </c>
      <c r="H4" s="430"/>
      <c r="I4" s="431"/>
      <c r="J4" s="426" t="s">
        <v>66</v>
      </c>
      <c r="K4" s="427"/>
      <c r="L4" s="428"/>
      <c r="M4" s="415" t="s">
        <v>115</v>
      </c>
      <c r="N4" s="416"/>
      <c r="O4" s="417"/>
      <c r="P4" s="420" t="s">
        <v>107</v>
      </c>
      <c r="Q4" s="421"/>
      <c r="R4" s="421"/>
      <c r="S4" s="421"/>
      <c r="T4" s="421"/>
      <c r="U4" s="422"/>
      <c r="V4" s="418" t="s">
        <v>113</v>
      </c>
      <c r="W4" s="418"/>
      <c r="X4" s="418"/>
      <c r="Y4" s="419"/>
    </row>
    <row r="5" spans="3:26" ht="47" customHeight="1" x14ac:dyDescent="0.45">
      <c r="C5" s="317" t="s">
        <v>108</v>
      </c>
      <c r="D5" s="318" t="s">
        <v>102</v>
      </c>
      <c r="E5" s="319" t="s">
        <v>103</v>
      </c>
      <c r="F5" s="320" t="s">
        <v>1</v>
      </c>
      <c r="G5" s="318" t="s">
        <v>104</v>
      </c>
      <c r="H5" s="353" t="s">
        <v>5</v>
      </c>
      <c r="I5" s="358" t="s">
        <v>184</v>
      </c>
      <c r="J5" s="318" t="s">
        <v>65</v>
      </c>
      <c r="K5" s="319" t="s">
        <v>120</v>
      </c>
      <c r="L5" s="320" t="s">
        <v>1</v>
      </c>
      <c r="M5" s="321" t="s">
        <v>105</v>
      </c>
      <c r="N5" s="322" t="s">
        <v>106</v>
      </c>
      <c r="O5" s="323" t="s">
        <v>6</v>
      </c>
      <c r="P5" s="324" t="s">
        <v>25</v>
      </c>
      <c r="Q5" s="325" t="s">
        <v>175</v>
      </c>
      <c r="R5" s="325" t="s">
        <v>176</v>
      </c>
      <c r="S5" s="325" t="s">
        <v>177</v>
      </c>
      <c r="T5" s="325" t="s">
        <v>178</v>
      </c>
      <c r="U5" s="326" t="s">
        <v>179</v>
      </c>
      <c r="V5" s="327" t="s">
        <v>114</v>
      </c>
      <c r="W5" s="328" t="s">
        <v>118</v>
      </c>
      <c r="X5" s="328" t="s">
        <v>119</v>
      </c>
      <c r="Y5" s="329" t="s">
        <v>9</v>
      </c>
    </row>
    <row r="6" spans="3:26" s="192" customFormat="1" ht="21.75" customHeight="1" x14ac:dyDescent="0.35">
      <c r="C6" s="330" t="s">
        <v>27</v>
      </c>
      <c r="D6" s="302">
        <f ca="1">INDIRECT($C6&amp;"!D2")</f>
        <v>0</v>
      </c>
      <c r="E6" s="191">
        <f>JAN!E$2</f>
        <v>0</v>
      </c>
      <c r="F6" s="303">
        <f ca="1">IF(D6=0,0,D6-E6)</f>
        <v>0</v>
      </c>
      <c r="G6" s="302">
        <f>JAN!G$2</f>
        <v>0</v>
      </c>
      <c r="H6" s="354">
        <f ca="1">IF(D6=0,0,G6/D6)</f>
        <v>0</v>
      </c>
      <c r="I6" s="306">
        <f>BUDGET!D10</f>
        <v>0</v>
      </c>
      <c r="J6" s="302">
        <f ca="1">D6-G6</f>
        <v>0</v>
      </c>
      <c r="K6" s="191">
        <f>BUDGET!D12</f>
        <v>0</v>
      </c>
      <c r="L6" s="303">
        <f t="shared" ref="L6:L17" ca="1" si="0">J6-K6</f>
        <v>0</v>
      </c>
      <c r="M6" s="302" t="str">
        <f>JAN!I$2</f>
        <v/>
      </c>
      <c r="N6" s="310">
        <f>IF(M6="",0,G6/M6)</f>
        <v>0</v>
      </c>
      <c r="O6" s="311">
        <f>IF(M6="",0,J6/M6)</f>
        <v>0</v>
      </c>
      <c r="P6" s="302">
        <f>JAN!C$2</f>
        <v>0</v>
      </c>
      <c r="Q6" s="191">
        <f>HLOOKUP($C6,BUDGET!$D$6:$O$8,2,0)</f>
        <v>0</v>
      </c>
      <c r="R6" s="191">
        <f>IF(P6=0,0,P6-Q6)</f>
        <v>0</v>
      </c>
      <c r="S6" s="295">
        <f>IF(P6=0,0,D6/P6)</f>
        <v>0</v>
      </c>
      <c r="T6" s="295">
        <f>HLOOKUP($C6,BUDGET!$D$6:$O$8,3,0)</f>
        <v>0</v>
      </c>
      <c r="U6" s="309">
        <f>IF(S6=0,0,S6-T6)</f>
        <v>0</v>
      </c>
      <c r="V6" s="312">
        <f>'Previous Year'!D6</f>
        <v>0</v>
      </c>
      <c r="W6" s="313">
        <f>'Previous Year'!M6</f>
        <v>0</v>
      </c>
      <c r="X6" s="314" t="e">
        <f>V6/W6</f>
        <v>#DIV/0!</v>
      </c>
      <c r="Y6" s="331">
        <f>'Previous Year'!G6</f>
        <v>0</v>
      </c>
      <c r="Z6" s="265"/>
    </row>
    <row r="7" spans="3:26" s="192" customFormat="1" ht="21.75" customHeight="1" x14ac:dyDescent="0.35">
      <c r="C7" s="330" t="s">
        <v>28</v>
      </c>
      <c r="D7" s="304">
        <f>FEB!D$2</f>
        <v>0</v>
      </c>
      <c r="E7" s="193">
        <f>FEB!E$2</f>
        <v>0</v>
      </c>
      <c r="F7" s="305">
        <f t="shared" ref="F7:F17" si="1">IF(D7=0,0,D7-E7)</f>
        <v>0</v>
      </c>
      <c r="G7" s="304">
        <f>FEB!G$2</f>
        <v>0</v>
      </c>
      <c r="H7" s="355">
        <f t="shared" ref="H7:H18" si="2">IF(D7=0,0,G7/D7)</f>
        <v>0</v>
      </c>
      <c r="I7" s="307">
        <f>BUDGET!E10</f>
        <v>0</v>
      </c>
      <c r="J7" s="304">
        <f t="shared" ref="J7:J18" si="3">D7-G7</f>
        <v>0</v>
      </c>
      <c r="K7" s="191">
        <f>BUDGET!E12</f>
        <v>0</v>
      </c>
      <c r="L7" s="303">
        <f t="shared" si="0"/>
        <v>0</v>
      </c>
      <c r="M7" s="304" t="str">
        <f>FEB!I$2</f>
        <v/>
      </c>
      <c r="N7" s="315">
        <f t="shared" ref="N7:N17" si="4">IF(M7="",0,G7/M7)</f>
        <v>0</v>
      </c>
      <c r="O7" s="316">
        <f t="shared" ref="O7:O17" si="5">IF(M7="",0,J7/M7)</f>
        <v>0</v>
      </c>
      <c r="P7" s="304">
        <f>FEB!C$2</f>
        <v>0</v>
      </c>
      <c r="Q7" s="191">
        <f>HLOOKUP($C7,BUDGET!$D$6:$O$8,2,0)</f>
        <v>0</v>
      </c>
      <c r="R7" s="191">
        <f t="shared" ref="R7:R18" si="6">IF(P7=0,0,P7-Q7)</f>
        <v>0</v>
      </c>
      <c r="S7" s="295">
        <f t="shared" ref="S7:S18" si="7">IF(P7=0,0,D7/P7)</f>
        <v>0</v>
      </c>
      <c r="T7" s="295">
        <f>HLOOKUP($C7,BUDGET!$D$6:$O$8,3,0)</f>
        <v>0</v>
      </c>
      <c r="U7" s="309">
        <f t="shared" ref="U7:U18" si="8">IF(S7=0,0,S7-T7)</f>
        <v>0</v>
      </c>
      <c r="V7" s="312">
        <f>'Previous Year'!D7</f>
        <v>0</v>
      </c>
      <c r="W7" s="313">
        <f>'Previous Year'!M7</f>
        <v>0</v>
      </c>
      <c r="X7" s="314" t="e">
        <f t="shared" ref="X7:X17" si="9">V7/W7</f>
        <v>#DIV/0!</v>
      </c>
      <c r="Y7" s="331">
        <f>'Previous Year'!G7</f>
        <v>0</v>
      </c>
      <c r="Z7" s="265"/>
    </row>
    <row r="8" spans="3:26" s="192" customFormat="1" ht="21.75" customHeight="1" x14ac:dyDescent="0.35">
      <c r="C8" s="330" t="s">
        <v>29</v>
      </c>
      <c r="D8" s="304">
        <f>MAR!D$2</f>
        <v>0</v>
      </c>
      <c r="E8" s="193">
        <f>MAR!E$2</f>
        <v>0</v>
      </c>
      <c r="F8" s="305">
        <f t="shared" si="1"/>
        <v>0</v>
      </c>
      <c r="G8" s="304">
        <f>MAR!G$2</f>
        <v>0</v>
      </c>
      <c r="H8" s="355">
        <f t="shared" si="2"/>
        <v>0</v>
      </c>
      <c r="I8" s="307">
        <f>BUDGET!F10</f>
        <v>0</v>
      </c>
      <c r="J8" s="304">
        <f t="shared" si="3"/>
        <v>0</v>
      </c>
      <c r="K8" s="191">
        <f>BUDGET!F12</f>
        <v>0</v>
      </c>
      <c r="L8" s="303">
        <f t="shared" si="0"/>
        <v>0</v>
      </c>
      <c r="M8" s="304" t="str">
        <f>MAR!I$2</f>
        <v/>
      </c>
      <c r="N8" s="315">
        <f t="shared" si="4"/>
        <v>0</v>
      </c>
      <c r="O8" s="316">
        <f t="shared" si="5"/>
        <v>0</v>
      </c>
      <c r="P8" s="304">
        <f>MAR!C$2</f>
        <v>0</v>
      </c>
      <c r="Q8" s="191">
        <f>HLOOKUP($C8,BUDGET!$D$6:$O$8,2,0)</f>
        <v>0</v>
      </c>
      <c r="R8" s="191">
        <f t="shared" si="6"/>
        <v>0</v>
      </c>
      <c r="S8" s="295">
        <f t="shared" si="7"/>
        <v>0</v>
      </c>
      <c r="T8" s="295">
        <f>HLOOKUP($C8,BUDGET!$D$6:$O$8,3,0)</f>
        <v>0</v>
      </c>
      <c r="U8" s="309">
        <f t="shared" si="8"/>
        <v>0</v>
      </c>
      <c r="V8" s="312">
        <f>'Previous Year'!D8</f>
        <v>0</v>
      </c>
      <c r="W8" s="313">
        <f>'Previous Year'!M8</f>
        <v>0</v>
      </c>
      <c r="X8" s="314" t="e">
        <f t="shared" si="9"/>
        <v>#DIV/0!</v>
      </c>
      <c r="Y8" s="331">
        <f>'Previous Year'!G8</f>
        <v>0</v>
      </c>
      <c r="Z8" s="265"/>
    </row>
    <row r="9" spans="3:26" s="192" customFormat="1" ht="21.75" customHeight="1" x14ac:dyDescent="0.35">
      <c r="C9" s="330" t="s">
        <v>30</v>
      </c>
      <c r="D9" s="304">
        <f>APR!D$2</f>
        <v>0</v>
      </c>
      <c r="E9" s="193">
        <f>APR!E$2</f>
        <v>0</v>
      </c>
      <c r="F9" s="305">
        <f t="shared" si="1"/>
        <v>0</v>
      </c>
      <c r="G9" s="304">
        <f>APR!G$2</f>
        <v>0</v>
      </c>
      <c r="H9" s="355">
        <f t="shared" si="2"/>
        <v>0</v>
      </c>
      <c r="I9" s="307">
        <f>BUDGET!G10</f>
        <v>0</v>
      </c>
      <c r="J9" s="304">
        <f t="shared" si="3"/>
        <v>0</v>
      </c>
      <c r="K9" s="191">
        <f>BUDGET!G12</f>
        <v>0</v>
      </c>
      <c r="L9" s="303">
        <f t="shared" si="0"/>
        <v>0</v>
      </c>
      <c r="M9" s="304" t="str">
        <f>APR!I$2</f>
        <v/>
      </c>
      <c r="N9" s="315">
        <f t="shared" si="4"/>
        <v>0</v>
      </c>
      <c r="O9" s="316">
        <f t="shared" si="5"/>
        <v>0</v>
      </c>
      <c r="P9" s="304">
        <f>APR!C$2</f>
        <v>0</v>
      </c>
      <c r="Q9" s="191">
        <f>HLOOKUP($C9,BUDGET!$D$6:$O$8,2,0)</f>
        <v>0</v>
      </c>
      <c r="R9" s="191">
        <f t="shared" si="6"/>
        <v>0</v>
      </c>
      <c r="S9" s="295">
        <f t="shared" si="7"/>
        <v>0</v>
      </c>
      <c r="T9" s="295">
        <f>HLOOKUP($C9,BUDGET!$D$6:$O$8,3,0)</f>
        <v>0</v>
      </c>
      <c r="U9" s="309">
        <f t="shared" si="8"/>
        <v>0</v>
      </c>
      <c r="V9" s="312">
        <f>'Previous Year'!D9</f>
        <v>0</v>
      </c>
      <c r="W9" s="313">
        <f>'Previous Year'!M9</f>
        <v>0</v>
      </c>
      <c r="X9" s="314" t="e">
        <f t="shared" si="9"/>
        <v>#DIV/0!</v>
      </c>
      <c r="Y9" s="331">
        <f>'Previous Year'!G9</f>
        <v>0</v>
      </c>
      <c r="Z9" s="265"/>
    </row>
    <row r="10" spans="3:26" s="192" customFormat="1" ht="21.75" customHeight="1" x14ac:dyDescent="0.35">
      <c r="C10" s="330" t="s">
        <v>31</v>
      </c>
      <c r="D10" s="304">
        <f>MAY!D$2</f>
        <v>0</v>
      </c>
      <c r="E10" s="193">
        <f>MAY!E$2</f>
        <v>0</v>
      </c>
      <c r="F10" s="305">
        <f t="shared" si="1"/>
        <v>0</v>
      </c>
      <c r="G10" s="304">
        <f>MAY!G$2</f>
        <v>0</v>
      </c>
      <c r="H10" s="355">
        <f t="shared" si="2"/>
        <v>0</v>
      </c>
      <c r="I10" s="307">
        <f>BUDGET!H10</f>
        <v>0</v>
      </c>
      <c r="J10" s="304">
        <f t="shared" si="3"/>
        <v>0</v>
      </c>
      <c r="K10" s="191">
        <f>BUDGET!H12</f>
        <v>0</v>
      </c>
      <c r="L10" s="303">
        <f t="shared" si="0"/>
        <v>0</v>
      </c>
      <c r="M10" s="304" t="str">
        <f>MAY!I$2</f>
        <v/>
      </c>
      <c r="N10" s="315">
        <f t="shared" si="4"/>
        <v>0</v>
      </c>
      <c r="O10" s="316">
        <f t="shared" si="5"/>
        <v>0</v>
      </c>
      <c r="P10" s="304">
        <f>MAY!C$2</f>
        <v>0</v>
      </c>
      <c r="Q10" s="191">
        <f>HLOOKUP($C10,BUDGET!$D$6:$O$8,2,0)</f>
        <v>0</v>
      </c>
      <c r="R10" s="191">
        <f t="shared" si="6"/>
        <v>0</v>
      </c>
      <c r="S10" s="295">
        <f t="shared" si="7"/>
        <v>0</v>
      </c>
      <c r="T10" s="295">
        <f>HLOOKUP($C10,BUDGET!$D$6:$O$8,3,0)</f>
        <v>0</v>
      </c>
      <c r="U10" s="309">
        <f t="shared" si="8"/>
        <v>0</v>
      </c>
      <c r="V10" s="312">
        <f>'Previous Year'!D10</f>
        <v>0</v>
      </c>
      <c r="W10" s="313">
        <f>'Previous Year'!M10</f>
        <v>0</v>
      </c>
      <c r="X10" s="314" t="e">
        <f t="shared" si="9"/>
        <v>#DIV/0!</v>
      </c>
      <c r="Y10" s="331">
        <f>'Previous Year'!G10</f>
        <v>0</v>
      </c>
      <c r="Z10" s="265"/>
    </row>
    <row r="11" spans="3:26" s="192" customFormat="1" ht="21.75" customHeight="1" x14ac:dyDescent="0.35">
      <c r="C11" s="330" t="s">
        <v>32</v>
      </c>
      <c r="D11" s="304">
        <f>JUN!D$2</f>
        <v>0</v>
      </c>
      <c r="E11" s="193">
        <f>JUN!E$2</f>
        <v>0</v>
      </c>
      <c r="F11" s="305">
        <f t="shared" si="1"/>
        <v>0</v>
      </c>
      <c r="G11" s="304">
        <f>JUN!G$2</f>
        <v>0</v>
      </c>
      <c r="H11" s="355">
        <f t="shared" si="2"/>
        <v>0</v>
      </c>
      <c r="I11" s="307">
        <f>BUDGET!I10</f>
        <v>0</v>
      </c>
      <c r="J11" s="304">
        <f t="shared" si="3"/>
        <v>0</v>
      </c>
      <c r="K11" s="191">
        <f>BUDGET!I12</f>
        <v>0</v>
      </c>
      <c r="L11" s="303">
        <f t="shared" si="0"/>
        <v>0</v>
      </c>
      <c r="M11" s="304" t="str">
        <f>JUN!I$2</f>
        <v/>
      </c>
      <c r="N11" s="315">
        <f t="shared" si="4"/>
        <v>0</v>
      </c>
      <c r="O11" s="316">
        <f t="shared" si="5"/>
        <v>0</v>
      </c>
      <c r="P11" s="304">
        <f>JUN!C$2</f>
        <v>0</v>
      </c>
      <c r="Q11" s="191">
        <f>HLOOKUP($C11,BUDGET!$D$6:$O$8,2,0)</f>
        <v>0</v>
      </c>
      <c r="R11" s="191">
        <f t="shared" si="6"/>
        <v>0</v>
      </c>
      <c r="S11" s="295">
        <f t="shared" si="7"/>
        <v>0</v>
      </c>
      <c r="T11" s="295">
        <f>HLOOKUP($C11,BUDGET!$D$6:$O$8,3,0)</f>
        <v>0</v>
      </c>
      <c r="U11" s="309">
        <f t="shared" si="8"/>
        <v>0</v>
      </c>
      <c r="V11" s="312">
        <f>'Previous Year'!D11</f>
        <v>0</v>
      </c>
      <c r="W11" s="313">
        <f>'Previous Year'!M11</f>
        <v>0</v>
      </c>
      <c r="X11" s="314" t="e">
        <f t="shared" si="9"/>
        <v>#DIV/0!</v>
      </c>
      <c r="Y11" s="331">
        <f>'Previous Year'!G11</f>
        <v>0</v>
      </c>
      <c r="Z11" s="265"/>
    </row>
    <row r="12" spans="3:26" s="192" customFormat="1" ht="21.75" customHeight="1" x14ac:dyDescent="0.35">
      <c r="C12" s="330" t="s">
        <v>33</v>
      </c>
      <c r="D12" s="304">
        <f>JUL!D$2</f>
        <v>0</v>
      </c>
      <c r="E12" s="193">
        <f>JUL!E$2</f>
        <v>0</v>
      </c>
      <c r="F12" s="305">
        <f t="shared" si="1"/>
        <v>0</v>
      </c>
      <c r="G12" s="304">
        <f>JUL!G$2</f>
        <v>0</v>
      </c>
      <c r="H12" s="356">
        <f t="shared" si="2"/>
        <v>0</v>
      </c>
      <c r="I12" s="308">
        <f>BUDGET!J10</f>
        <v>0</v>
      </c>
      <c r="J12" s="304">
        <f t="shared" si="3"/>
        <v>0</v>
      </c>
      <c r="K12" s="191">
        <f>BUDGET!J12</f>
        <v>0</v>
      </c>
      <c r="L12" s="303">
        <f t="shared" si="0"/>
        <v>0</v>
      </c>
      <c r="M12" s="304" t="str">
        <f>JUL!I$2</f>
        <v/>
      </c>
      <c r="N12" s="315">
        <f t="shared" si="4"/>
        <v>0</v>
      </c>
      <c r="O12" s="316">
        <f t="shared" si="5"/>
        <v>0</v>
      </c>
      <c r="P12" s="304">
        <f>JUL!C$2</f>
        <v>0</v>
      </c>
      <c r="Q12" s="191">
        <f>HLOOKUP($C12,BUDGET!$D$6:$O$8,2,0)</f>
        <v>0</v>
      </c>
      <c r="R12" s="191">
        <f t="shared" si="6"/>
        <v>0</v>
      </c>
      <c r="S12" s="295">
        <f t="shared" si="7"/>
        <v>0</v>
      </c>
      <c r="T12" s="295">
        <f>HLOOKUP($C12,BUDGET!$D$6:$O$8,3,0)</f>
        <v>0</v>
      </c>
      <c r="U12" s="309">
        <f t="shared" si="8"/>
        <v>0</v>
      </c>
      <c r="V12" s="312">
        <f>'Previous Year'!D12</f>
        <v>0</v>
      </c>
      <c r="W12" s="313">
        <f>'Previous Year'!M12</f>
        <v>0</v>
      </c>
      <c r="X12" s="314" t="e">
        <f t="shared" si="9"/>
        <v>#DIV/0!</v>
      </c>
      <c r="Y12" s="331">
        <f>'Previous Year'!G12</f>
        <v>0</v>
      </c>
      <c r="Z12" s="265"/>
    </row>
    <row r="13" spans="3:26" s="192" customFormat="1" ht="21.75" customHeight="1" x14ac:dyDescent="0.35">
      <c r="C13" s="330" t="s">
        <v>34</v>
      </c>
      <c r="D13" s="304">
        <f>AUG!D$2</f>
        <v>0</v>
      </c>
      <c r="E13" s="193">
        <f>AUG!E$2</f>
        <v>0</v>
      </c>
      <c r="F13" s="305">
        <f t="shared" si="1"/>
        <v>0</v>
      </c>
      <c r="G13" s="304">
        <f>AUG!G$2</f>
        <v>0</v>
      </c>
      <c r="H13" s="356">
        <f t="shared" si="2"/>
        <v>0</v>
      </c>
      <c r="I13" s="308">
        <f>BUDGET!K10</f>
        <v>0</v>
      </c>
      <c r="J13" s="304">
        <f t="shared" si="3"/>
        <v>0</v>
      </c>
      <c r="K13" s="191">
        <f>BUDGET!K12</f>
        <v>0</v>
      </c>
      <c r="L13" s="303">
        <f t="shared" si="0"/>
        <v>0</v>
      </c>
      <c r="M13" s="304" t="str">
        <f>AUG!I$2</f>
        <v/>
      </c>
      <c r="N13" s="315">
        <f t="shared" si="4"/>
        <v>0</v>
      </c>
      <c r="O13" s="316">
        <f t="shared" si="5"/>
        <v>0</v>
      </c>
      <c r="P13" s="304">
        <f>AUG!C$2</f>
        <v>0</v>
      </c>
      <c r="Q13" s="191">
        <f>HLOOKUP($C13,BUDGET!$D$6:$O$8,2,0)</f>
        <v>0</v>
      </c>
      <c r="R13" s="191">
        <f t="shared" si="6"/>
        <v>0</v>
      </c>
      <c r="S13" s="295">
        <f t="shared" si="7"/>
        <v>0</v>
      </c>
      <c r="T13" s="295">
        <f>HLOOKUP($C13,BUDGET!$D$6:$O$8,3,0)</f>
        <v>0</v>
      </c>
      <c r="U13" s="309">
        <f t="shared" si="8"/>
        <v>0</v>
      </c>
      <c r="V13" s="312">
        <f>'Previous Year'!D13</f>
        <v>0</v>
      </c>
      <c r="W13" s="313">
        <f>'Previous Year'!M13</f>
        <v>0</v>
      </c>
      <c r="X13" s="314" t="e">
        <f t="shared" si="9"/>
        <v>#DIV/0!</v>
      </c>
      <c r="Y13" s="331">
        <f>'Previous Year'!G13</f>
        <v>0</v>
      </c>
      <c r="Z13" s="265"/>
    </row>
    <row r="14" spans="3:26" s="192" customFormat="1" ht="21.75" customHeight="1" x14ac:dyDescent="0.35">
      <c r="C14" s="330" t="s">
        <v>35</v>
      </c>
      <c r="D14" s="304">
        <f>SEP!D$2</f>
        <v>0</v>
      </c>
      <c r="E14" s="193">
        <f>SEP!E$2</f>
        <v>0</v>
      </c>
      <c r="F14" s="305">
        <f t="shared" si="1"/>
        <v>0</v>
      </c>
      <c r="G14" s="304">
        <f>SEP!G$2</f>
        <v>0</v>
      </c>
      <c r="H14" s="356">
        <f t="shared" si="2"/>
        <v>0</v>
      </c>
      <c r="I14" s="308">
        <f>BUDGET!L10</f>
        <v>0</v>
      </c>
      <c r="J14" s="304">
        <f t="shared" si="3"/>
        <v>0</v>
      </c>
      <c r="K14" s="191">
        <f>BUDGET!L12</f>
        <v>0</v>
      </c>
      <c r="L14" s="303">
        <f t="shared" si="0"/>
        <v>0</v>
      </c>
      <c r="M14" s="304" t="str">
        <f>SEP!I$2</f>
        <v/>
      </c>
      <c r="N14" s="315">
        <f t="shared" si="4"/>
        <v>0</v>
      </c>
      <c r="O14" s="316">
        <f>IF(M14="",0,J14/M14)</f>
        <v>0</v>
      </c>
      <c r="P14" s="304">
        <f>SEP!C$2</f>
        <v>0</v>
      </c>
      <c r="Q14" s="191">
        <f>HLOOKUP($C14,BUDGET!$D$6:$O$8,2,0)</f>
        <v>0</v>
      </c>
      <c r="R14" s="191">
        <f t="shared" si="6"/>
        <v>0</v>
      </c>
      <c r="S14" s="295">
        <f t="shared" si="7"/>
        <v>0</v>
      </c>
      <c r="T14" s="295">
        <f>HLOOKUP($C14,BUDGET!$D$6:$O$8,3,0)</f>
        <v>0</v>
      </c>
      <c r="U14" s="309">
        <f t="shared" si="8"/>
        <v>0</v>
      </c>
      <c r="V14" s="312">
        <f>'Previous Year'!D14</f>
        <v>0</v>
      </c>
      <c r="W14" s="313">
        <f>'Previous Year'!M14</f>
        <v>0</v>
      </c>
      <c r="X14" s="314" t="e">
        <f t="shared" si="9"/>
        <v>#DIV/0!</v>
      </c>
      <c r="Y14" s="331">
        <f>'Previous Year'!G14</f>
        <v>0</v>
      </c>
      <c r="Z14" s="265"/>
    </row>
    <row r="15" spans="3:26" s="192" customFormat="1" ht="21.75" customHeight="1" x14ac:dyDescent="0.35">
      <c r="C15" s="330" t="s">
        <v>36</v>
      </c>
      <c r="D15" s="304">
        <f>OCT!D$2</f>
        <v>0</v>
      </c>
      <c r="E15" s="193">
        <f>OCT!E$2</f>
        <v>0</v>
      </c>
      <c r="F15" s="305">
        <f t="shared" si="1"/>
        <v>0</v>
      </c>
      <c r="G15" s="304">
        <f>OCT!G$2</f>
        <v>0</v>
      </c>
      <c r="H15" s="356">
        <f t="shared" si="2"/>
        <v>0</v>
      </c>
      <c r="I15" s="308">
        <f>BUDGET!M10</f>
        <v>0</v>
      </c>
      <c r="J15" s="304">
        <f t="shared" si="3"/>
        <v>0</v>
      </c>
      <c r="K15" s="191">
        <f>BUDGET!M12</f>
        <v>0</v>
      </c>
      <c r="L15" s="303">
        <f t="shared" si="0"/>
        <v>0</v>
      </c>
      <c r="M15" s="304" t="str">
        <f>OCT!I$2</f>
        <v/>
      </c>
      <c r="N15" s="315">
        <f t="shared" si="4"/>
        <v>0</v>
      </c>
      <c r="O15" s="316">
        <f t="shared" si="5"/>
        <v>0</v>
      </c>
      <c r="P15" s="304">
        <f>OCT!C$2</f>
        <v>0</v>
      </c>
      <c r="Q15" s="191">
        <f>HLOOKUP($C15,BUDGET!$D$6:$O$8,2,0)</f>
        <v>0</v>
      </c>
      <c r="R15" s="191">
        <f t="shared" si="6"/>
        <v>0</v>
      </c>
      <c r="S15" s="295">
        <f t="shared" si="7"/>
        <v>0</v>
      </c>
      <c r="T15" s="295">
        <f>HLOOKUP($C15,BUDGET!$D$6:$O$8,3,0)</f>
        <v>0</v>
      </c>
      <c r="U15" s="309">
        <f t="shared" si="8"/>
        <v>0</v>
      </c>
      <c r="V15" s="312">
        <f>'Previous Year'!D15</f>
        <v>0</v>
      </c>
      <c r="W15" s="313">
        <f>'Previous Year'!M15</f>
        <v>0</v>
      </c>
      <c r="X15" s="314" t="e">
        <f t="shared" si="9"/>
        <v>#DIV/0!</v>
      </c>
      <c r="Y15" s="331">
        <f>'Previous Year'!G15</f>
        <v>0</v>
      </c>
    </row>
    <row r="16" spans="3:26" s="192" customFormat="1" ht="21.75" customHeight="1" x14ac:dyDescent="0.35">
      <c r="C16" s="330" t="s">
        <v>37</v>
      </c>
      <c r="D16" s="304">
        <f>NOV!D$2</f>
        <v>0</v>
      </c>
      <c r="E16" s="193">
        <f>NOV!E$2</f>
        <v>0</v>
      </c>
      <c r="F16" s="305">
        <f t="shared" si="1"/>
        <v>0</v>
      </c>
      <c r="G16" s="304">
        <f>NOV!G$2</f>
        <v>0</v>
      </c>
      <c r="H16" s="356">
        <f t="shared" si="2"/>
        <v>0</v>
      </c>
      <c r="I16" s="308">
        <f>BUDGET!N10</f>
        <v>0</v>
      </c>
      <c r="J16" s="304">
        <f t="shared" si="3"/>
        <v>0</v>
      </c>
      <c r="K16" s="191">
        <f>BUDGET!N12</f>
        <v>0</v>
      </c>
      <c r="L16" s="303">
        <f t="shared" si="0"/>
        <v>0</v>
      </c>
      <c r="M16" s="304" t="str">
        <f>OCT!I$2</f>
        <v/>
      </c>
      <c r="N16" s="315">
        <f t="shared" si="4"/>
        <v>0</v>
      </c>
      <c r="O16" s="316">
        <f t="shared" si="5"/>
        <v>0</v>
      </c>
      <c r="P16" s="304">
        <f>NOV!C$2</f>
        <v>0</v>
      </c>
      <c r="Q16" s="191">
        <f>HLOOKUP($C16,BUDGET!$D$6:$O$8,2,0)</f>
        <v>0</v>
      </c>
      <c r="R16" s="191">
        <f t="shared" si="6"/>
        <v>0</v>
      </c>
      <c r="S16" s="295">
        <f t="shared" si="7"/>
        <v>0</v>
      </c>
      <c r="T16" s="295">
        <f>HLOOKUP($C16,BUDGET!$D$6:$O$8,3,0)</f>
        <v>0</v>
      </c>
      <c r="U16" s="309">
        <f t="shared" si="8"/>
        <v>0</v>
      </c>
      <c r="V16" s="312">
        <f>'Previous Year'!D16</f>
        <v>0</v>
      </c>
      <c r="W16" s="313">
        <f>'Previous Year'!M16</f>
        <v>0</v>
      </c>
      <c r="X16" s="314" t="e">
        <f t="shared" si="9"/>
        <v>#DIV/0!</v>
      </c>
      <c r="Y16" s="331">
        <f>'Previous Year'!G16</f>
        <v>0</v>
      </c>
    </row>
    <row r="17" spans="3:25" s="192" customFormat="1" ht="21.75" customHeight="1" x14ac:dyDescent="0.35">
      <c r="C17" s="330" t="s">
        <v>38</v>
      </c>
      <c r="D17" s="304">
        <f>DEC!D$2</f>
        <v>0</v>
      </c>
      <c r="E17" s="193">
        <f>DEC!E$2</f>
        <v>0</v>
      </c>
      <c r="F17" s="305">
        <f t="shared" si="1"/>
        <v>0</v>
      </c>
      <c r="G17" s="304">
        <f>DEC!G$2</f>
        <v>0</v>
      </c>
      <c r="H17" s="356">
        <f t="shared" si="2"/>
        <v>0</v>
      </c>
      <c r="I17" s="308">
        <f>BUDGET!O10</f>
        <v>0</v>
      </c>
      <c r="J17" s="304">
        <f t="shared" si="3"/>
        <v>0</v>
      </c>
      <c r="K17" s="191">
        <f>BUDGET!O12</f>
        <v>0</v>
      </c>
      <c r="L17" s="303">
        <f t="shared" si="0"/>
        <v>0</v>
      </c>
      <c r="M17" s="304" t="str">
        <f>OCT!I$2</f>
        <v/>
      </c>
      <c r="N17" s="315">
        <f t="shared" si="4"/>
        <v>0</v>
      </c>
      <c r="O17" s="316">
        <f t="shared" si="5"/>
        <v>0</v>
      </c>
      <c r="P17" s="304">
        <f>DEC!C$2</f>
        <v>0</v>
      </c>
      <c r="Q17" s="191">
        <f>HLOOKUP($C17,BUDGET!$D$6:$O$8,2,0)</f>
        <v>0</v>
      </c>
      <c r="R17" s="191">
        <f t="shared" si="6"/>
        <v>0</v>
      </c>
      <c r="S17" s="295">
        <f t="shared" si="7"/>
        <v>0</v>
      </c>
      <c r="T17" s="295">
        <f>HLOOKUP($C17,BUDGET!$D$6:$O$8,3,0)</f>
        <v>0</v>
      </c>
      <c r="U17" s="309">
        <f t="shared" si="8"/>
        <v>0</v>
      </c>
      <c r="V17" s="312">
        <f>'Previous Year'!D17</f>
        <v>0</v>
      </c>
      <c r="W17" s="313">
        <f>'Previous Year'!M17</f>
        <v>0</v>
      </c>
      <c r="X17" s="314" t="e">
        <f t="shared" si="9"/>
        <v>#DIV/0!</v>
      </c>
      <c r="Y17" s="331">
        <f>'Previous Year'!G17</f>
        <v>0</v>
      </c>
    </row>
    <row r="18" spans="3:25" s="192" customFormat="1" ht="21.75" customHeight="1" x14ac:dyDescent="0.35">
      <c r="C18" s="336" t="s">
        <v>85</v>
      </c>
      <c r="D18" s="337">
        <f ca="1">SUM(D6:D17)</f>
        <v>0</v>
      </c>
      <c r="E18" s="338">
        <f ca="1">SUMIF($D$6:$D$17,"&gt;0",E6:E17)</f>
        <v>0</v>
      </c>
      <c r="F18" s="339">
        <f ca="1">SUM(F6:F17)</f>
        <v>0</v>
      </c>
      <c r="G18" s="337">
        <f>SUM(G6:G17)</f>
        <v>0</v>
      </c>
      <c r="H18" s="357">
        <f t="shared" ca="1" si="2"/>
        <v>0</v>
      </c>
      <c r="I18" s="340" t="e">
        <f>BUDGET!P10</f>
        <v>#DIV/0!</v>
      </c>
      <c r="J18" s="341">
        <f t="shared" ca="1" si="3"/>
        <v>0</v>
      </c>
      <c r="K18" s="338">
        <f ca="1">SUMIF(J6:J17,"&gt;0",K6:K17)</f>
        <v>0</v>
      </c>
      <c r="L18" s="342">
        <f ca="1">J18-K18</f>
        <v>0</v>
      </c>
      <c r="M18" s="337" t="str">
        <f>IF(M6="","",AVERAGE(M6:M17))</f>
        <v/>
      </c>
      <c r="N18" s="343">
        <f>IF(M18="",0,G18/M18)</f>
        <v>0</v>
      </c>
      <c r="O18" s="344" t="e">
        <f ca="1">N18*(1-H18)/H18</f>
        <v>#DIV/0!</v>
      </c>
      <c r="P18" s="337">
        <f>SUM(P6:P17)</f>
        <v>0</v>
      </c>
      <c r="Q18" s="345">
        <f ca="1">SUMIF($D$6:$D$17,"&gt;0",Q6:Q17)</f>
        <v>0</v>
      </c>
      <c r="R18" s="346">
        <f t="shared" si="6"/>
        <v>0</v>
      </c>
      <c r="S18" s="343">
        <f t="shared" si="7"/>
        <v>0</v>
      </c>
      <c r="T18" s="347" t="e">
        <f ca="1">E18/Q18</f>
        <v>#DIV/0!</v>
      </c>
      <c r="U18" s="348">
        <f t="shared" si="8"/>
        <v>0</v>
      </c>
      <c r="V18" s="349">
        <f ca="1">SUMIF($D$6:$D$17,"&gt;0",V6:V17)</f>
        <v>0</v>
      </c>
      <c r="W18" s="350">
        <f ca="1">SUMIF($D$6:$D$17,"&gt;0",W6:W17)</f>
        <v>0</v>
      </c>
      <c r="X18" s="351" t="e">
        <f ca="1">V18/W18</f>
        <v>#DIV/0!</v>
      </c>
      <c r="Y18" s="352">
        <f ca="1">SUMIF($D$6:$D$17,"&gt;0",Y6:Y17)</f>
        <v>0</v>
      </c>
    </row>
    <row r="19" spans="3:25" ht="15.5" x14ac:dyDescent="0.35">
      <c r="V19" s="332">
        <f>SUM(V6:V17)</f>
        <v>0</v>
      </c>
      <c r="W19" s="333">
        <f>SUM(W6:W17)</f>
        <v>0</v>
      </c>
      <c r="X19" s="334" t="e">
        <f>V19/W19</f>
        <v>#DIV/0!</v>
      </c>
      <c r="Y19" s="335">
        <f>SUM(Y6:Y17)</f>
        <v>0</v>
      </c>
    </row>
    <row r="20" spans="3:25" ht="18.5" x14ac:dyDescent="0.45">
      <c r="C20" s="141" t="s">
        <v>58</v>
      </c>
    </row>
    <row r="21" spans="3:25" ht="15.5" x14ac:dyDescent="0.35">
      <c r="C21" s="140" t="s">
        <v>67</v>
      </c>
      <c r="N21" s="262"/>
      <c r="O21" s="263"/>
    </row>
    <row r="22" spans="3:25" ht="15.5" x14ac:dyDescent="0.35">
      <c r="C22" s="11" t="s">
        <v>54</v>
      </c>
    </row>
    <row r="23" spans="3:25" ht="15.5" x14ac:dyDescent="0.35">
      <c r="C23" s="11" t="s">
        <v>56</v>
      </c>
      <c r="N23" s="261"/>
      <c r="O23" s="261"/>
    </row>
    <row r="24" spans="3:25" ht="15.5" x14ac:dyDescent="0.35">
      <c r="C24" s="11" t="s">
        <v>53</v>
      </c>
    </row>
    <row r="25" spans="3:25" ht="15.5" x14ac:dyDescent="0.35">
      <c r="C25" s="11" t="s">
        <v>55</v>
      </c>
    </row>
    <row r="26" spans="3:25" ht="15.5" x14ac:dyDescent="0.35">
      <c r="C26" s="11" t="s">
        <v>57</v>
      </c>
    </row>
  </sheetData>
  <mergeCells count="7">
    <mergeCell ref="C2:J2"/>
    <mergeCell ref="M4:O4"/>
    <mergeCell ref="V4:Y4"/>
    <mergeCell ref="P4:U4"/>
    <mergeCell ref="D4:F4"/>
    <mergeCell ref="J4:L4"/>
    <mergeCell ref="G4:I4"/>
  </mergeCells>
  <printOptions horizontalCentered="1" verticalCentered="1"/>
  <pageMargins left="0.25" right="0.25" top="0.75" bottom="0.75" header="0.3" footer="0.3"/>
  <pageSetup scale="63" orientation="landscape" horizontalDpi="4294967292" verticalDpi="120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B1:R51"/>
  <sheetViews>
    <sheetView showGridLines="0" topLeftCell="B1" zoomScale="80" zoomScaleNormal="80" zoomScalePageLayoutView="80" workbookViewId="0">
      <pane xSplit="2" topLeftCell="D1" activePane="topRight" state="frozen"/>
      <selection activeCell="B1" sqref="B1"/>
      <selection pane="topRight" activeCell="B17" sqref="B17"/>
    </sheetView>
  </sheetViews>
  <sheetFormatPr defaultColWidth="9.1796875" defaultRowHeight="14.5" x14ac:dyDescent="0.35"/>
  <cols>
    <col min="1" max="1" width="9.1796875" style="1"/>
    <col min="2" max="2" width="10.6328125" style="1" customWidth="1"/>
    <col min="3" max="3" width="18" style="1" customWidth="1"/>
    <col min="4" max="15" width="11.36328125" style="1" customWidth="1"/>
    <col min="16" max="16" width="12.453125" style="1" customWidth="1"/>
    <col min="17" max="18" width="12.453125" style="152" hidden="1" customWidth="1"/>
    <col min="19" max="16384" width="9.1796875" style="1"/>
  </cols>
  <sheetData>
    <row r="1" spans="2:18" s="5" customFormat="1" x14ac:dyDescent="0.35">
      <c r="Q1" s="6"/>
      <c r="R1" s="6"/>
    </row>
    <row r="2" spans="2:18" s="147" customFormat="1" ht="42.75" customHeight="1" x14ac:dyDescent="0.35">
      <c r="B2" s="158" t="str">
        <f>BUDGET!B2&amp;" Category Sales Summary"</f>
        <v>Enter Club Name on Budget Tab Category Sales Summary</v>
      </c>
      <c r="C2" s="157"/>
    </row>
    <row r="3" spans="2:18" ht="28.5" customHeight="1" x14ac:dyDescent="0.35">
      <c r="B3" s="27" t="s">
        <v>83</v>
      </c>
      <c r="C3" s="112" t="s">
        <v>43</v>
      </c>
      <c r="D3" s="69" t="s">
        <v>27</v>
      </c>
      <c r="E3" s="69" t="s">
        <v>28</v>
      </c>
      <c r="F3" s="69" t="s">
        <v>29</v>
      </c>
      <c r="G3" s="69" t="s">
        <v>30</v>
      </c>
      <c r="H3" s="69" t="s">
        <v>31</v>
      </c>
      <c r="I3" s="69" t="s">
        <v>32</v>
      </c>
      <c r="J3" s="69" t="s">
        <v>33</v>
      </c>
      <c r="K3" s="69" t="s">
        <v>34</v>
      </c>
      <c r="L3" s="69" t="s">
        <v>35</v>
      </c>
      <c r="M3" s="69" t="s">
        <v>36</v>
      </c>
      <c r="N3" s="69" t="s">
        <v>37</v>
      </c>
      <c r="O3" s="69" t="s">
        <v>38</v>
      </c>
      <c r="P3" s="60" t="s">
        <v>100</v>
      </c>
      <c r="Q3" s="159" t="s">
        <v>97</v>
      </c>
      <c r="R3" s="180" t="s">
        <v>101</v>
      </c>
    </row>
    <row r="4" spans="2:18" x14ac:dyDescent="0.35">
      <c r="B4" s="62">
        <f t="shared" ref="B4:B13" si="0">IF($P$13=0,0,P4/$P$13)</f>
        <v>0</v>
      </c>
      <c r="C4" s="21" t="s">
        <v>11</v>
      </c>
      <c r="D4" s="70">
        <f>JAN!C8</f>
        <v>0</v>
      </c>
      <c r="E4" s="70">
        <f>FEB!$C8</f>
        <v>0</v>
      </c>
      <c r="F4" s="70">
        <f>MAR!$C8</f>
        <v>0</v>
      </c>
      <c r="G4" s="70">
        <f>APR!$C8</f>
        <v>0</v>
      </c>
      <c r="H4" s="70">
        <f>MAY!$C8</f>
        <v>0</v>
      </c>
      <c r="I4" s="70">
        <f>JUN!$C8</f>
        <v>0</v>
      </c>
      <c r="J4" s="70">
        <f>JUL!$C8</f>
        <v>0</v>
      </c>
      <c r="K4" s="70">
        <f>AUG!$C8</f>
        <v>0</v>
      </c>
      <c r="L4" s="70">
        <f>SEP!$C8</f>
        <v>0</v>
      </c>
      <c r="M4" s="70">
        <f>OCT!$C8</f>
        <v>0</v>
      </c>
      <c r="N4" s="70">
        <f>NOV!$C8</f>
        <v>0</v>
      </c>
      <c r="O4" s="70">
        <f>DEC!$C8</f>
        <v>0</v>
      </c>
      <c r="P4" s="70">
        <f t="shared" ref="P4:P12" si="1">SUM(D4:O4)</f>
        <v>0</v>
      </c>
      <c r="Q4" s="164">
        <f>SUMIF(D$40:O$40,"&gt;0",BUDGET!D41:O41)</f>
        <v>0</v>
      </c>
      <c r="R4" s="173">
        <f>P4-Q4</f>
        <v>0</v>
      </c>
    </row>
    <row r="5" spans="2:18" x14ac:dyDescent="0.35">
      <c r="B5" s="63">
        <f t="shared" si="0"/>
        <v>0</v>
      </c>
      <c r="C5" s="10" t="s">
        <v>12</v>
      </c>
      <c r="D5" s="70">
        <f>JAN!C9</f>
        <v>0</v>
      </c>
      <c r="E5" s="71">
        <f>FEB!$C9</f>
        <v>0</v>
      </c>
      <c r="F5" s="71">
        <f>MAR!$C9</f>
        <v>0</v>
      </c>
      <c r="G5" s="71">
        <f>APR!$C9</f>
        <v>0</v>
      </c>
      <c r="H5" s="71">
        <f>MAY!$C9</f>
        <v>0</v>
      </c>
      <c r="I5" s="71">
        <f>JUN!$C9</f>
        <v>0</v>
      </c>
      <c r="J5" s="71">
        <f>JUL!$C9</f>
        <v>0</v>
      </c>
      <c r="K5" s="71">
        <f>AUG!$C9</f>
        <v>0</v>
      </c>
      <c r="L5" s="71">
        <f>SEP!$C9</f>
        <v>0</v>
      </c>
      <c r="M5" s="71">
        <f>OCT!$C9</f>
        <v>0</v>
      </c>
      <c r="N5" s="71">
        <f>NOV!$C9</f>
        <v>0</v>
      </c>
      <c r="O5" s="71">
        <f>DEC!$C9</f>
        <v>0</v>
      </c>
      <c r="P5" s="71">
        <f t="shared" si="1"/>
        <v>0</v>
      </c>
      <c r="Q5" s="171">
        <f>SUMIF(D$40:O$40,"&gt;0",BUDGET!D42:O42)</f>
        <v>0</v>
      </c>
      <c r="R5" s="174">
        <f t="shared" ref="R5:R12" si="2">P5-Q5</f>
        <v>0</v>
      </c>
    </row>
    <row r="6" spans="2:18" x14ac:dyDescent="0.35">
      <c r="B6" s="63">
        <f t="shared" si="0"/>
        <v>0</v>
      </c>
      <c r="C6" s="10" t="s">
        <v>13</v>
      </c>
      <c r="D6" s="70">
        <f>JAN!C10</f>
        <v>0</v>
      </c>
      <c r="E6" s="71">
        <f>FEB!$C10</f>
        <v>0</v>
      </c>
      <c r="F6" s="71">
        <f>MAR!$C10</f>
        <v>0</v>
      </c>
      <c r="G6" s="71">
        <f>APR!$C10</f>
        <v>0</v>
      </c>
      <c r="H6" s="71">
        <f>MAY!$C10</f>
        <v>0</v>
      </c>
      <c r="I6" s="71">
        <f>JUN!$C10</f>
        <v>0</v>
      </c>
      <c r="J6" s="71">
        <f>JUL!$C10</f>
        <v>0</v>
      </c>
      <c r="K6" s="71">
        <f>AUG!$C10</f>
        <v>0</v>
      </c>
      <c r="L6" s="71">
        <f>SEP!$C10</f>
        <v>0</v>
      </c>
      <c r="M6" s="71">
        <f>OCT!$C10</f>
        <v>0</v>
      </c>
      <c r="N6" s="71">
        <f>NOV!$C10</f>
        <v>0</v>
      </c>
      <c r="O6" s="71">
        <f>DEC!$C10</f>
        <v>0</v>
      </c>
      <c r="P6" s="71">
        <f t="shared" si="1"/>
        <v>0</v>
      </c>
      <c r="Q6" s="171">
        <f>SUMIF(D$40:O$40,"&gt;0",BUDGET!D43:O43)</f>
        <v>0</v>
      </c>
      <c r="R6" s="174">
        <f t="shared" si="2"/>
        <v>0</v>
      </c>
    </row>
    <row r="7" spans="2:18" x14ac:dyDescent="0.35">
      <c r="B7" s="63">
        <f t="shared" si="0"/>
        <v>0</v>
      </c>
      <c r="C7" s="10" t="s">
        <v>14</v>
      </c>
      <c r="D7" s="70">
        <f>JAN!C11</f>
        <v>0</v>
      </c>
      <c r="E7" s="71">
        <f>FEB!$C11</f>
        <v>0</v>
      </c>
      <c r="F7" s="71">
        <f>MAR!$C11</f>
        <v>0</v>
      </c>
      <c r="G7" s="71">
        <f>APR!$C11</f>
        <v>0</v>
      </c>
      <c r="H7" s="71">
        <f>MAY!$C11</f>
        <v>0</v>
      </c>
      <c r="I7" s="71">
        <f>JUN!$C11</f>
        <v>0</v>
      </c>
      <c r="J7" s="71">
        <f>JUL!$C11</f>
        <v>0</v>
      </c>
      <c r="K7" s="71">
        <f>AUG!$C11</f>
        <v>0</v>
      </c>
      <c r="L7" s="71">
        <f>SEP!$C11</f>
        <v>0</v>
      </c>
      <c r="M7" s="71">
        <f>OCT!$C11</f>
        <v>0</v>
      </c>
      <c r="N7" s="71">
        <f>NOV!$C11</f>
        <v>0</v>
      </c>
      <c r="O7" s="71">
        <f>DEC!$C11</f>
        <v>0</v>
      </c>
      <c r="P7" s="71">
        <f t="shared" si="1"/>
        <v>0</v>
      </c>
      <c r="Q7" s="171">
        <f>SUMIF(D$40:O$40,"&gt;0",BUDGET!D44:O44)</f>
        <v>0</v>
      </c>
      <c r="R7" s="174">
        <f t="shared" si="2"/>
        <v>0</v>
      </c>
    </row>
    <row r="8" spans="2:18" x14ac:dyDescent="0.35">
      <c r="B8" s="63">
        <f t="shared" si="0"/>
        <v>0</v>
      </c>
      <c r="C8" s="10" t="s">
        <v>15</v>
      </c>
      <c r="D8" s="70">
        <f>JAN!C12</f>
        <v>0</v>
      </c>
      <c r="E8" s="71">
        <f>FEB!$C12</f>
        <v>0</v>
      </c>
      <c r="F8" s="71">
        <f>MAR!$C12</f>
        <v>0</v>
      </c>
      <c r="G8" s="71">
        <f>APR!$C12</f>
        <v>0</v>
      </c>
      <c r="H8" s="71">
        <f>MAY!$C12</f>
        <v>0</v>
      </c>
      <c r="I8" s="71">
        <f>JUN!$C12</f>
        <v>0</v>
      </c>
      <c r="J8" s="71">
        <f>JUL!$C12</f>
        <v>0</v>
      </c>
      <c r="K8" s="71">
        <f>AUG!$C12</f>
        <v>0</v>
      </c>
      <c r="L8" s="71">
        <f>SEP!$C12</f>
        <v>0</v>
      </c>
      <c r="M8" s="71">
        <f>OCT!$C12</f>
        <v>0</v>
      </c>
      <c r="N8" s="71">
        <f>NOV!$C12</f>
        <v>0</v>
      </c>
      <c r="O8" s="71">
        <f>DEC!$C12</f>
        <v>0</v>
      </c>
      <c r="P8" s="71">
        <f t="shared" si="1"/>
        <v>0</v>
      </c>
      <c r="Q8" s="171">
        <f>SUMIF(D$40:O$40,"&gt;0",BUDGET!D45:O45)</f>
        <v>0</v>
      </c>
      <c r="R8" s="174">
        <f t="shared" si="2"/>
        <v>0</v>
      </c>
    </row>
    <row r="9" spans="2:18" x14ac:dyDescent="0.35">
      <c r="B9" s="63">
        <f t="shared" si="0"/>
        <v>0</v>
      </c>
      <c r="C9" s="10" t="s">
        <v>16</v>
      </c>
      <c r="D9" s="70">
        <f>JAN!C13</f>
        <v>0</v>
      </c>
      <c r="E9" s="71">
        <f>FEB!$C13</f>
        <v>0</v>
      </c>
      <c r="F9" s="71">
        <f>MAR!$C13</f>
        <v>0</v>
      </c>
      <c r="G9" s="71">
        <f>APR!$C13</f>
        <v>0</v>
      </c>
      <c r="H9" s="71">
        <f>MAY!$C13</f>
        <v>0</v>
      </c>
      <c r="I9" s="71">
        <f>JUN!$C13</f>
        <v>0</v>
      </c>
      <c r="J9" s="71">
        <f>JUL!$C13</f>
        <v>0</v>
      </c>
      <c r="K9" s="71">
        <f>AUG!$C13</f>
        <v>0</v>
      </c>
      <c r="L9" s="71">
        <f>SEP!$C13</f>
        <v>0</v>
      </c>
      <c r="M9" s="71">
        <f>OCT!$C13</f>
        <v>0</v>
      </c>
      <c r="N9" s="71">
        <f>NOV!$C13</f>
        <v>0</v>
      </c>
      <c r="O9" s="71">
        <f>DEC!$C13</f>
        <v>0</v>
      </c>
      <c r="P9" s="71">
        <f t="shared" si="1"/>
        <v>0</v>
      </c>
      <c r="Q9" s="171">
        <f>SUMIF(D$40:O$40,"&gt;0",BUDGET!D46:O46)</f>
        <v>0</v>
      </c>
      <c r="R9" s="174">
        <f t="shared" si="2"/>
        <v>0</v>
      </c>
    </row>
    <row r="10" spans="2:18" x14ac:dyDescent="0.35">
      <c r="B10" s="63">
        <f t="shared" si="0"/>
        <v>0</v>
      </c>
      <c r="C10" s="10" t="s">
        <v>17</v>
      </c>
      <c r="D10" s="70">
        <f>JAN!C14</f>
        <v>0</v>
      </c>
      <c r="E10" s="71">
        <f>FEB!$C14</f>
        <v>0</v>
      </c>
      <c r="F10" s="71">
        <f>MAR!$C14</f>
        <v>0</v>
      </c>
      <c r="G10" s="71">
        <f>APR!$C14</f>
        <v>0</v>
      </c>
      <c r="H10" s="71">
        <f>MAY!$C14</f>
        <v>0</v>
      </c>
      <c r="I10" s="71">
        <f>JUN!$C14</f>
        <v>0</v>
      </c>
      <c r="J10" s="71">
        <f>JUL!$C14</f>
        <v>0</v>
      </c>
      <c r="K10" s="71">
        <f>AUG!$C14</f>
        <v>0</v>
      </c>
      <c r="L10" s="71">
        <f>SEP!$C14</f>
        <v>0</v>
      </c>
      <c r="M10" s="71">
        <f>OCT!$C14</f>
        <v>0</v>
      </c>
      <c r="N10" s="71">
        <f>NOV!$C14</f>
        <v>0</v>
      </c>
      <c r="O10" s="71">
        <f>DEC!$C14</f>
        <v>0</v>
      </c>
      <c r="P10" s="71">
        <f t="shared" si="1"/>
        <v>0</v>
      </c>
      <c r="Q10" s="171">
        <f>SUMIF(D$40:O$40,"&gt;0",BUDGET!D47:O47)</f>
        <v>0</v>
      </c>
      <c r="R10" s="174">
        <f t="shared" si="2"/>
        <v>0</v>
      </c>
    </row>
    <row r="11" spans="2:18" x14ac:dyDescent="0.35">
      <c r="B11" s="63">
        <f t="shared" si="0"/>
        <v>0</v>
      </c>
      <c r="C11" s="10" t="s">
        <v>18</v>
      </c>
      <c r="D11" s="70">
        <f>JAN!C15</f>
        <v>0</v>
      </c>
      <c r="E11" s="71">
        <f>FEB!$C15</f>
        <v>0</v>
      </c>
      <c r="F11" s="71">
        <f>MAR!$C15</f>
        <v>0</v>
      </c>
      <c r="G11" s="71">
        <f>APR!$C15</f>
        <v>0</v>
      </c>
      <c r="H11" s="71">
        <f>MAY!$C15</f>
        <v>0</v>
      </c>
      <c r="I11" s="71">
        <f>JUN!$C15</f>
        <v>0</v>
      </c>
      <c r="J11" s="71">
        <f>JUL!$C15</f>
        <v>0</v>
      </c>
      <c r="K11" s="71">
        <f>AUG!$C15</f>
        <v>0</v>
      </c>
      <c r="L11" s="71">
        <f>SEP!$C15</f>
        <v>0</v>
      </c>
      <c r="M11" s="71">
        <f>OCT!$C15</f>
        <v>0</v>
      </c>
      <c r="N11" s="71">
        <f>NOV!$C15</f>
        <v>0</v>
      </c>
      <c r="O11" s="71">
        <f>DEC!$C15</f>
        <v>0</v>
      </c>
      <c r="P11" s="71">
        <f t="shared" si="1"/>
        <v>0</v>
      </c>
      <c r="Q11" s="171">
        <f>SUMIF(D$40:O$40,"&gt;0",BUDGET!D48:O48)</f>
        <v>0</v>
      </c>
      <c r="R11" s="174">
        <f t="shared" si="2"/>
        <v>0</v>
      </c>
    </row>
    <row r="12" spans="2:18" x14ac:dyDescent="0.35">
      <c r="B12" s="64">
        <f t="shared" si="0"/>
        <v>0</v>
      </c>
      <c r="C12" s="22" t="s">
        <v>19</v>
      </c>
      <c r="D12" s="70">
        <f>JAN!C16</f>
        <v>0</v>
      </c>
      <c r="E12" s="72">
        <f>FEB!$C16</f>
        <v>0</v>
      </c>
      <c r="F12" s="72">
        <f>MAR!$C16</f>
        <v>0</v>
      </c>
      <c r="G12" s="72">
        <f>APR!$C16</f>
        <v>0</v>
      </c>
      <c r="H12" s="72">
        <f>MAY!$C16</f>
        <v>0</v>
      </c>
      <c r="I12" s="72">
        <f>JUN!$C16</f>
        <v>0</v>
      </c>
      <c r="J12" s="72">
        <f>JUL!$C16</f>
        <v>0</v>
      </c>
      <c r="K12" s="72">
        <f>AUG!$C16</f>
        <v>0</v>
      </c>
      <c r="L12" s="72">
        <f>SEP!$C16</f>
        <v>0</v>
      </c>
      <c r="M12" s="72">
        <f>OCT!$C16</f>
        <v>0</v>
      </c>
      <c r="N12" s="72">
        <f>NOV!$C16</f>
        <v>0</v>
      </c>
      <c r="O12" s="72">
        <f>DEC!$C16</f>
        <v>0</v>
      </c>
      <c r="P12" s="72">
        <f t="shared" si="1"/>
        <v>0</v>
      </c>
      <c r="Q12" s="172">
        <f>SUMIF(D$40:O$40,"&gt;0",BUDGET!D49:O49)</f>
        <v>0</v>
      </c>
      <c r="R12" s="175">
        <f t="shared" si="2"/>
        <v>0</v>
      </c>
    </row>
    <row r="13" spans="2:18" x14ac:dyDescent="0.35">
      <c r="B13" s="65">
        <f t="shared" si="0"/>
        <v>0</v>
      </c>
      <c r="C13" s="19" t="s">
        <v>41</v>
      </c>
      <c r="D13" s="165">
        <f>SUM(D4:D12)</f>
        <v>0</v>
      </c>
      <c r="E13" s="165">
        <f t="shared" ref="E13:R13" si="3">SUM(E4:E12)</f>
        <v>0</v>
      </c>
      <c r="F13" s="165">
        <f t="shared" si="3"/>
        <v>0</v>
      </c>
      <c r="G13" s="165">
        <f t="shared" si="3"/>
        <v>0</v>
      </c>
      <c r="H13" s="165">
        <f t="shared" si="3"/>
        <v>0</v>
      </c>
      <c r="I13" s="165">
        <f t="shared" si="3"/>
        <v>0</v>
      </c>
      <c r="J13" s="165">
        <f t="shared" si="3"/>
        <v>0</v>
      </c>
      <c r="K13" s="165">
        <f t="shared" si="3"/>
        <v>0</v>
      </c>
      <c r="L13" s="165">
        <f t="shared" si="3"/>
        <v>0</v>
      </c>
      <c r="M13" s="165">
        <f t="shared" si="3"/>
        <v>0</v>
      </c>
      <c r="N13" s="165">
        <f t="shared" si="3"/>
        <v>0</v>
      </c>
      <c r="O13" s="165">
        <f t="shared" si="3"/>
        <v>0</v>
      </c>
      <c r="P13" s="165">
        <f t="shared" si="3"/>
        <v>0</v>
      </c>
      <c r="Q13" s="166">
        <f t="shared" si="3"/>
        <v>0</v>
      </c>
      <c r="R13" s="189">
        <f t="shared" si="3"/>
        <v>0</v>
      </c>
    </row>
    <row r="14" spans="2:18" s="29" customFormat="1" x14ac:dyDescent="0.35">
      <c r="B14" s="149"/>
      <c r="C14" s="150" t="s">
        <v>42</v>
      </c>
      <c r="D14" s="151">
        <f>IF($P$13=0,0,D13/$P$13)</f>
        <v>0</v>
      </c>
      <c r="E14" s="151">
        <f t="shared" ref="E14:P14" si="4">IF($P$13=0,0,E13/$P$13)</f>
        <v>0</v>
      </c>
      <c r="F14" s="151">
        <f t="shared" si="4"/>
        <v>0</v>
      </c>
      <c r="G14" s="151">
        <f t="shared" si="4"/>
        <v>0</v>
      </c>
      <c r="H14" s="151">
        <f>IF($P$13=0,0,H13/$P$13)</f>
        <v>0</v>
      </c>
      <c r="I14" s="151">
        <f t="shared" si="4"/>
        <v>0</v>
      </c>
      <c r="J14" s="151">
        <f t="shared" si="4"/>
        <v>0</v>
      </c>
      <c r="K14" s="151">
        <f t="shared" si="4"/>
        <v>0</v>
      </c>
      <c r="L14" s="151">
        <f t="shared" si="4"/>
        <v>0</v>
      </c>
      <c r="M14" s="151">
        <f t="shared" si="4"/>
        <v>0</v>
      </c>
      <c r="N14" s="151">
        <f t="shared" si="4"/>
        <v>0</v>
      </c>
      <c r="O14" s="151">
        <f t="shared" si="4"/>
        <v>0</v>
      </c>
      <c r="P14" s="151">
        <f t="shared" si="4"/>
        <v>0</v>
      </c>
      <c r="Q14" s="153"/>
      <c r="R14" s="153"/>
    </row>
    <row r="15" spans="2:18" x14ac:dyDescent="0.35"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</row>
    <row r="16" spans="2:18" ht="30" customHeight="1" x14ac:dyDescent="0.35">
      <c r="B16" s="27" t="s">
        <v>82</v>
      </c>
      <c r="C16" s="112" t="s">
        <v>44</v>
      </c>
      <c r="D16" s="69" t="s">
        <v>27</v>
      </c>
      <c r="E16" s="69" t="s">
        <v>28</v>
      </c>
      <c r="F16" s="69" t="s">
        <v>29</v>
      </c>
      <c r="G16" s="69" t="s">
        <v>30</v>
      </c>
      <c r="H16" s="69" t="s">
        <v>31</v>
      </c>
      <c r="I16" s="69" t="s">
        <v>32</v>
      </c>
      <c r="J16" s="69" t="s">
        <v>33</v>
      </c>
      <c r="K16" s="69" t="s">
        <v>34</v>
      </c>
      <c r="L16" s="69" t="s">
        <v>35</v>
      </c>
      <c r="M16" s="69" t="s">
        <v>36</v>
      </c>
      <c r="N16" s="69" t="s">
        <v>37</v>
      </c>
      <c r="O16" s="69" t="s">
        <v>38</v>
      </c>
      <c r="P16" s="60" t="s">
        <v>100</v>
      </c>
      <c r="Q16" s="159" t="s">
        <v>97</v>
      </c>
      <c r="R16" s="180" t="s">
        <v>101</v>
      </c>
    </row>
    <row r="17" spans="2:18" x14ac:dyDescent="0.35">
      <c r="B17" s="62" t="e">
        <f t="shared" ref="B17:B26" si="5">P17/P4</f>
        <v>#DIV/0!</v>
      </c>
      <c r="C17" s="21" t="s">
        <v>11</v>
      </c>
      <c r="D17" s="70">
        <f>JAN!F20</f>
        <v>0</v>
      </c>
      <c r="E17" s="70">
        <f>FEB!$F20</f>
        <v>0</v>
      </c>
      <c r="F17" s="70">
        <f>MAR!$F20</f>
        <v>0</v>
      </c>
      <c r="G17" s="70">
        <f>APR!$F20</f>
        <v>0</v>
      </c>
      <c r="H17" s="70">
        <f>MAY!$F20</f>
        <v>0</v>
      </c>
      <c r="I17" s="70">
        <f>JUN!$F20</f>
        <v>0</v>
      </c>
      <c r="J17" s="70">
        <f>JUL!$F20</f>
        <v>0</v>
      </c>
      <c r="K17" s="70">
        <f>AUG!$F20</f>
        <v>0</v>
      </c>
      <c r="L17" s="70">
        <f>SEP!$F20</f>
        <v>0</v>
      </c>
      <c r="M17" s="70">
        <f>OCT!$F20</f>
        <v>0</v>
      </c>
      <c r="N17" s="70">
        <f>NOV!$F20</f>
        <v>0</v>
      </c>
      <c r="O17" s="70">
        <f>DEC!$F20</f>
        <v>0</v>
      </c>
      <c r="P17" s="70">
        <f t="shared" ref="P17:P25" si="6">SUM(D17:O17)</f>
        <v>0</v>
      </c>
      <c r="Q17" s="164">
        <f>SUMIF(D$40:O$40,"&gt;0",'BUYING PLAN'!D10:O10)</f>
        <v>0</v>
      </c>
      <c r="R17" s="173">
        <f>P17-Q17</f>
        <v>0</v>
      </c>
    </row>
    <row r="18" spans="2:18" x14ac:dyDescent="0.35">
      <c r="B18" s="63" t="e">
        <f t="shared" si="5"/>
        <v>#DIV/0!</v>
      </c>
      <c r="C18" s="10" t="s">
        <v>12</v>
      </c>
      <c r="D18" s="70">
        <f>JAN!F21</f>
        <v>0</v>
      </c>
      <c r="E18" s="71">
        <f>FEB!$F21</f>
        <v>0</v>
      </c>
      <c r="F18" s="71">
        <f>MAR!$F21</f>
        <v>0</v>
      </c>
      <c r="G18" s="71">
        <f>APR!$F21</f>
        <v>0</v>
      </c>
      <c r="H18" s="71">
        <f>MAY!$F21</f>
        <v>0</v>
      </c>
      <c r="I18" s="71">
        <f>JUN!$F21</f>
        <v>0</v>
      </c>
      <c r="J18" s="71">
        <f>JUL!$F21</f>
        <v>0</v>
      </c>
      <c r="K18" s="71">
        <f>AUG!$F21</f>
        <v>0</v>
      </c>
      <c r="L18" s="71">
        <f>SEP!$F21</f>
        <v>0</v>
      </c>
      <c r="M18" s="71">
        <f>OCT!$F21</f>
        <v>0</v>
      </c>
      <c r="N18" s="71">
        <f>NOV!$F21</f>
        <v>0</v>
      </c>
      <c r="O18" s="71">
        <f>DEC!$F21</f>
        <v>0</v>
      </c>
      <c r="P18" s="71">
        <f t="shared" si="6"/>
        <v>0</v>
      </c>
      <c r="Q18" s="164">
        <f>SUMIF(D$40:O$40,"&gt;0",'BUYING PLAN'!D11:O11)</f>
        <v>0</v>
      </c>
      <c r="R18" s="174">
        <f t="shared" ref="R18:R25" si="7">P18-Q18</f>
        <v>0</v>
      </c>
    </row>
    <row r="19" spans="2:18" x14ac:dyDescent="0.35">
      <c r="B19" s="63" t="e">
        <f t="shared" si="5"/>
        <v>#DIV/0!</v>
      </c>
      <c r="C19" s="10" t="s">
        <v>13</v>
      </c>
      <c r="D19" s="70">
        <f>JAN!F22</f>
        <v>0</v>
      </c>
      <c r="E19" s="71">
        <f>FEB!$F22</f>
        <v>0</v>
      </c>
      <c r="F19" s="71">
        <f>MAR!$F22</f>
        <v>0</v>
      </c>
      <c r="G19" s="71">
        <f>APR!$F22</f>
        <v>0</v>
      </c>
      <c r="H19" s="71">
        <f>MAY!$F22</f>
        <v>0</v>
      </c>
      <c r="I19" s="71">
        <f>JUN!$F22</f>
        <v>0</v>
      </c>
      <c r="J19" s="71">
        <f>JUL!$F22</f>
        <v>0</v>
      </c>
      <c r="K19" s="71">
        <f>AUG!$F22</f>
        <v>0</v>
      </c>
      <c r="L19" s="71">
        <f>SEP!$F22</f>
        <v>0</v>
      </c>
      <c r="M19" s="71">
        <f>OCT!$F22</f>
        <v>0</v>
      </c>
      <c r="N19" s="71">
        <f>NOV!$F22</f>
        <v>0</v>
      </c>
      <c r="O19" s="71">
        <f>DEC!$F22</f>
        <v>0</v>
      </c>
      <c r="P19" s="71">
        <f t="shared" si="6"/>
        <v>0</v>
      </c>
      <c r="Q19" s="164">
        <f>SUMIF(D$40:O$40,"&gt;0",'BUYING PLAN'!D12:O12)</f>
        <v>0</v>
      </c>
      <c r="R19" s="174">
        <f t="shared" si="7"/>
        <v>0</v>
      </c>
    </row>
    <row r="20" spans="2:18" x14ac:dyDescent="0.35">
      <c r="B20" s="63" t="e">
        <f t="shared" si="5"/>
        <v>#DIV/0!</v>
      </c>
      <c r="C20" s="10" t="s">
        <v>14</v>
      </c>
      <c r="D20" s="70">
        <f>JAN!F23</f>
        <v>0</v>
      </c>
      <c r="E20" s="71">
        <f>FEB!$F23</f>
        <v>0</v>
      </c>
      <c r="F20" s="71">
        <f>MAR!$F23</f>
        <v>0</v>
      </c>
      <c r="G20" s="71">
        <f>APR!$F23</f>
        <v>0</v>
      </c>
      <c r="H20" s="71">
        <f>MAY!$F23</f>
        <v>0</v>
      </c>
      <c r="I20" s="71">
        <f>JUN!$F23</f>
        <v>0</v>
      </c>
      <c r="J20" s="71">
        <f>JUL!$F23</f>
        <v>0</v>
      </c>
      <c r="K20" s="71">
        <f>AUG!$F23</f>
        <v>0</v>
      </c>
      <c r="L20" s="71">
        <f>SEP!$F23</f>
        <v>0</v>
      </c>
      <c r="M20" s="71">
        <f>OCT!$F23</f>
        <v>0</v>
      </c>
      <c r="N20" s="71">
        <f>NOV!$F23</f>
        <v>0</v>
      </c>
      <c r="O20" s="71">
        <f>DEC!$F23</f>
        <v>0</v>
      </c>
      <c r="P20" s="71">
        <f t="shared" si="6"/>
        <v>0</v>
      </c>
      <c r="Q20" s="164">
        <f>SUMIF(D$40:O$40,"&gt;0",'BUYING PLAN'!D13:O13)</f>
        <v>0</v>
      </c>
      <c r="R20" s="174">
        <f t="shared" si="7"/>
        <v>0</v>
      </c>
    </row>
    <row r="21" spans="2:18" x14ac:dyDescent="0.35">
      <c r="B21" s="63" t="e">
        <f t="shared" si="5"/>
        <v>#DIV/0!</v>
      </c>
      <c r="C21" s="10" t="s">
        <v>15</v>
      </c>
      <c r="D21" s="70">
        <f>JAN!F24</f>
        <v>0</v>
      </c>
      <c r="E21" s="71">
        <f>FEB!$F24</f>
        <v>0</v>
      </c>
      <c r="F21" s="71">
        <f>MAR!$F24</f>
        <v>0</v>
      </c>
      <c r="G21" s="71">
        <f>APR!$F24</f>
        <v>0</v>
      </c>
      <c r="H21" s="71">
        <f>MAY!$F24</f>
        <v>0</v>
      </c>
      <c r="I21" s="71">
        <f>JUN!$F24</f>
        <v>0</v>
      </c>
      <c r="J21" s="71">
        <f>JUL!$F24</f>
        <v>0</v>
      </c>
      <c r="K21" s="71">
        <f>AUG!$F24</f>
        <v>0</v>
      </c>
      <c r="L21" s="71">
        <f>SEP!$F24</f>
        <v>0</v>
      </c>
      <c r="M21" s="71">
        <f>OCT!$F24</f>
        <v>0</v>
      </c>
      <c r="N21" s="71">
        <f>NOV!$F24</f>
        <v>0</v>
      </c>
      <c r="O21" s="71">
        <f>DEC!$F24</f>
        <v>0</v>
      </c>
      <c r="P21" s="71">
        <f t="shared" si="6"/>
        <v>0</v>
      </c>
      <c r="Q21" s="164">
        <f>SUMIF(D$40:O$40,"&gt;0",'BUYING PLAN'!D14:O14)</f>
        <v>0</v>
      </c>
      <c r="R21" s="174">
        <f t="shared" si="7"/>
        <v>0</v>
      </c>
    </row>
    <row r="22" spans="2:18" x14ac:dyDescent="0.35">
      <c r="B22" s="63" t="e">
        <f t="shared" si="5"/>
        <v>#DIV/0!</v>
      </c>
      <c r="C22" s="10" t="s">
        <v>16</v>
      </c>
      <c r="D22" s="70">
        <f>JAN!F25</f>
        <v>0</v>
      </c>
      <c r="E22" s="71">
        <f>FEB!$F25</f>
        <v>0</v>
      </c>
      <c r="F22" s="71">
        <f>MAR!$F25</f>
        <v>0</v>
      </c>
      <c r="G22" s="71">
        <f>APR!$F25</f>
        <v>0</v>
      </c>
      <c r="H22" s="71">
        <f>MAY!$F25</f>
        <v>0</v>
      </c>
      <c r="I22" s="71">
        <f>JUN!$F25</f>
        <v>0</v>
      </c>
      <c r="J22" s="71">
        <f>JUL!$F25</f>
        <v>0</v>
      </c>
      <c r="K22" s="71">
        <f>AUG!$F25</f>
        <v>0</v>
      </c>
      <c r="L22" s="71">
        <f>SEP!$F25</f>
        <v>0</v>
      </c>
      <c r="M22" s="71">
        <f>OCT!$F25</f>
        <v>0</v>
      </c>
      <c r="N22" s="71">
        <f>NOV!$F25</f>
        <v>0</v>
      </c>
      <c r="O22" s="71">
        <f>DEC!$F25</f>
        <v>0</v>
      </c>
      <c r="P22" s="71">
        <f t="shared" si="6"/>
        <v>0</v>
      </c>
      <c r="Q22" s="164">
        <f>SUMIF(D$40:O$40,"&gt;0",'BUYING PLAN'!D15:O15)</f>
        <v>0</v>
      </c>
      <c r="R22" s="174">
        <f t="shared" si="7"/>
        <v>0</v>
      </c>
    </row>
    <row r="23" spans="2:18" x14ac:dyDescent="0.35">
      <c r="B23" s="63" t="e">
        <f t="shared" si="5"/>
        <v>#DIV/0!</v>
      </c>
      <c r="C23" s="10" t="s">
        <v>17</v>
      </c>
      <c r="D23" s="70">
        <f>JAN!F26</f>
        <v>0</v>
      </c>
      <c r="E23" s="71">
        <f>FEB!$F26</f>
        <v>0</v>
      </c>
      <c r="F23" s="71">
        <f>MAR!$F26</f>
        <v>0</v>
      </c>
      <c r="G23" s="71">
        <f>APR!$F26</f>
        <v>0</v>
      </c>
      <c r="H23" s="71">
        <f>MAY!$F26</f>
        <v>0</v>
      </c>
      <c r="I23" s="71">
        <f>JUN!$F26</f>
        <v>0</v>
      </c>
      <c r="J23" s="71">
        <f>JUL!$F26</f>
        <v>0</v>
      </c>
      <c r="K23" s="71">
        <f>AUG!$F26</f>
        <v>0</v>
      </c>
      <c r="L23" s="71">
        <f>SEP!$F26</f>
        <v>0</v>
      </c>
      <c r="M23" s="71">
        <f>OCT!$F26</f>
        <v>0</v>
      </c>
      <c r="N23" s="71">
        <f>NOV!$F26</f>
        <v>0</v>
      </c>
      <c r="O23" s="71">
        <f>DEC!$F26</f>
        <v>0</v>
      </c>
      <c r="P23" s="71">
        <f t="shared" si="6"/>
        <v>0</v>
      </c>
      <c r="Q23" s="164">
        <f>SUMIF(D$40:O$40,"&gt;0",'BUYING PLAN'!D16:O16)</f>
        <v>0</v>
      </c>
      <c r="R23" s="174">
        <f t="shared" si="7"/>
        <v>0</v>
      </c>
    </row>
    <row r="24" spans="2:18" x14ac:dyDescent="0.35">
      <c r="B24" s="63" t="e">
        <f t="shared" si="5"/>
        <v>#DIV/0!</v>
      </c>
      <c r="C24" s="10" t="s">
        <v>18</v>
      </c>
      <c r="D24" s="70">
        <f>JAN!F27</f>
        <v>0</v>
      </c>
      <c r="E24" s="71">
        <f>FEB!$F27</f>
        <v>0</v>
      </c>
      <c r="F24" s="71">
        <f>MAR!$F27</f>
        <v>0</v>
      </c>
      <c r="G24" s="71">
        <f>APR!$F27</f>
        <v>0</v>
      </c>
      <c r="H24" s="71">
        <f>MAY!$F27</f>
        <v>0</v>
      </c>
      <c r="I24" s="71">
        <f>JUN!$F27</f>
        <v>0</v>
      </c>
      <c r="J24" s="71">
        <f>JUL!$F27</f>
        <v>0</v>
      </c>
      <c r="K24" s="71">
        <f>AUG!$F27</f>
        <v>0</v>
      </c>
      <c r="L24" s="71">
        <f>SEP!$F27</f>
        <v>0</v>
      </c>
      <c r="M24" s="71">
        <f>OCT!$F27</f>
        <v>0</v>
      </c>
      <c r="N24" s="71">
        <f>NOV!$F27</f>
        <v>0</v>
      </c>
      <c r="O24" s="71">
        <f>DEC!$F27</f>
        <v>0</v>
      </c>
      <c r="P24" s="71">
        <f t="shared" si="6"/>
        <v>0</v>
      </c>
      <c r="Q24" s="164">
        <f>SUMIF(D$40:O$40,"&gt;0",'BUYING PLAN'!D17:O17)</f>
        <v>0</v>
      </c>
      <c r="R24" s="174">
        <f t="shared" si="7"/>
        <v>0</v>
      </c>
    </row>
    <row r="25" spans="2:18" x14ac:dyDescent="0.35">
      <c r="B25" s="64" t="e">
        <f t="shared" si="5"/>
        <v>#DIV/0!</v>
      </c>
      <c r="C25" s="22" t="s">
        <v>19</v>
      </c>
      <c r="D25" s="70">
        <f>JAN!F28</f>
        <v>0</v>
      </c>
      <c r="E25" s="72">
        <f>FEB!$F28</f>
        <v>0</v>
      </c>
      <c r="F25" s="72">
        <f>MAR!$F28</f>
        <v>0</v>
      </c>
      <c r="G25" s="72">
        <f>APR!$F28</f>
        <v>0</v>
      </c>
      <c r="H25" s="72">
        <f>MAY!$F28</f>
        <v>0</v>
      </c>
      <c r="I25" s="72">
        <f>JUN!$F28</f>
        <v>0</v>
      </c>
      <c r="J25" s="72">
        <f>JUL!$F28</f>
        <v>0</v>
      </c>
      <c r="K25" s="72">
        <f>AUG!$F28</f>
        <v>0</v>
      </c>
      <c r="L25" s="72">
        <f>SEP!$F28</f>
        <v>0</v>
      </c>
      <c r="M25" s="72">
        <f>OCT!$F28</f>
        <v>0</v>
      </c>
      <c r="N25" s="72">
        <f>NOV!$F28</f>
        <v>0</v>
      </c>
      <c r="O25" s="72">
        <f>DEC!$F28</f>
        <v>0</v>
      </c>
      <c r="P25" s="72">
        <f t="shared" si="6"/>
        <v>0</v>
      </c>
      <c r="Q25" s="164">
        <f>SUMIF(D$40:O$40,"&gt;0",'BUYING PLAN'!D18:O18)</f>
        <v>0</v>
      </c>
      <c r="R25" s="175">
        <f t="shared" si="7"/>
        <v>0</v>
      </c>
    </row>
    <row r="26" spans="2:18" x14ac:dyDescent="0.35">
      <c r="B26" s="65" t="e">
        <f t="shared" si="5"/>
        <v>#DIV/0!</v>
      </c>
      <c r="C26" s="19" t="s">
        <v>91</v>
      </c>
      <c r="D26" s="165">
        <f>SUM(D17:D25)</f>
        <v>0</v>
      </c>
      <c r="E26" s="165">
        <f t="shared" ref="E26:O26" si="8">SUM(E17:E25)</f>
        <v>0</v>
      </c>
      <c r="F26" s="165">
        <f t="shared" si="8"/>
        <v>0</v>
      </c>
      <c r="G26" s="165">
        <f t="shared" si="8"/>
        <v>0</v>
      </c>
      <c r="H26" s="165">
        <f t="shared" si="8"/>
        <v>0</v>
      </c>
      <c r="I26" s="165">
        <f t="shared" si="8"/>
        <v>0</v>
      </c>
      <c r="J26" s="165">
        <f t="shared" si="8"/>
        <v>0</v>
      </c>
      <c r="K26" s="165">
        <f t="shared" si="8"/>
        <v>0</v>
      </c>
      <c r="L26" s="165">
        <f t="shared" si="8"/>
        <v>0</v>
      </c>
      <c r="M26" s="165">
        <f t="shared" si="8"/>
        <v>0</v>
      </c>
      <c r="N26" s="165">
        <f t="shared" si="8"/>
        <v>0</v>
      </c>
      <c r="O26" s="165">
        <f t="shared" si="8"/>
        <v>0</v>
      </c>
      <c r="P26" s="165">
        <f>SUM(P17:P25)</f>
        <v>0</v>
      </c>
      <c r="Q26" s="166">
        <f>SUM(Q17:Q25)</f>
        <v>0</v>
      </c>
      <c r="R26" s="176">
        <f>SUM(R17:R25)</f>
        <v>0</v>
      </c>
    </row>
    <row r="28" spans="2:18" ht="29.25" customHeight="1" x14ac:dyDescent="0.35">
      <c r="C28" s="112" t="s">
        <v>98</v>
      </c>
      <c r="D28" s="69" t="s">
        <v>27</v>
      </c>
      <c r="E28" s="69" t="s">
        <v>28</v>
      </c>
      <c r="F28" s="69" t="s">
        <v>29</v>
      </c>
      <c r="G28" s="69" t="s">
        <v>30</v>
      </c>
      <c r="H28" s="69" t="s">
        <v>31</v>
      </c>
      <c r="I28" s="69" t="s">
        <v>32</v>
      </c>
      <c r="J28" s="69" t="s">
        <v>33</v>
      </c>
      <c r="K28" s="69" t="s">
        <v>34</v>
      </c>
      <c r="L28" s="69" t="s">
        <v>35</v>
      </c>
      <c r="M28" s="69" t="s">
        <v>36</v>
      </c>
      <c r="N28" s="69" t="s">
        <v>37</v>
      </c>
      <c r="O28" s="69" t="s">
        <v>38</v>
      </c>
      <c r="P28" s="60" t="s">
        <v>100</v>
      </c>
      <c r="Q28" s="159" t="s">
        <v>97</v>
      </c>
      <c r="R28" s="180" t="s">
        <v>101</v>
      </c>
    </row>
    <row r="29" spans="2:18" x14ac:dyDescent="0.35">
      <c r="C29" s="21" t="s">
        <v>11</v>
      </c>
      <c r="D29" s="66">
        <f>IF(D4=0,0,D17/D4)</f>
        <v>0</v>
      </c>
      <c r="E29" s="66">
        <f t="shared" ref="E29:O29" si="9">IF(E4=0,0,E17/E4)</f>
        <v>0</v>
      </c>
      <c r="F29" s="66">
        <f t="shared" si="9"/>
        <v>0</v>
      </c>
      <c r="G29" s="66">
        <f t="shared" si="9"/>
        <v>0</v>
      </c>
      <c r="H29" s="66">
        <f t="shared" si="9"/>
        <v>0</v>
      </c>
      <c r="I29" s="66">
        <f t="shared" si="9"/>
        <v>0</v>
      </c>
      <c r="J29" s="66">
        <f t="shared" si="9"/>
        <v>0</v>
      </c>
      <c r="K29" s="66">
        <f t="shared" si="9"/>
        <v>0</v>
      </c>
      <c r="L29" s="66">
        <f t="shared" si="9"/>
        <v>0</v>
      </c>
      <c r="M29" s="66">
        <f t="shared" si="9"/>
        <v>0</v>
      </c>
      <c r="N29" s="66">
        <f t="shared" si="9"/>
        <v>0</v>
      </c>
      <c r="O29" s="66">
        <f t="shared" si="9"/>
        <v>0</v>
      </c>
      <c r="P29" s="66">
        <f t="shared" ref="P29:Q37" si="10">IF(P4=0,0,P17/P4)</f>
        <v>0</v>
      </c>
      <c r="Q29" s="161">
        <f t="shared" si="10"/>
        <v>0</v>
      </c>
      <c r="R29" s="66">
        <f>P29-Q29</f>
        <v>0</v>
      </c>
    </row>
    <row r="30" spans="2:18" x14ac:dyDescent="0.35">
      <c r="C30" s="10" t="s">
        <v>12</v>
      </c>
      <c r="D30" s="67">
        <f t="shared" ref="D30:O30" si="11">IF(D5=0,0,D18/D5)</f>
        <v>0</v>
      </c>
      <c r="E30" s="67">
        <f t="shared" si="11"/>
        <v>0</v>
      </c>
      <c r="F30" s="67">
        <f t="shared" si="11"/>
        <v>0</v>
      </c>
      <c r="G30" s="67">
        <f t="shared" si="11"/>
        <v>0</v>
      </c>
      <c r="H30" s="67">
        <f t="shared" si="11"/>
        <v>0</v>
      </c>
      <c r="I30" s="67">
        <f t="shared" si="11"/>
        <v>0</v>
      </c>
      <c r="J30" s="67">
        <f t="shared" si="11"/>
        <v>0</v>
      </c>
      <c r="K30" s="67">
        <f t="shared" si="11"/>
        <v>0</v>
      </c>
      <c r="L30" s="67">
        <f t="shared" si="11"/>
        <v>0</v>
      </c>
      <c r="M30" s="67">
        <f t="shared" si="11"/>
        <v>0</v>
      </c>
      <c r="N30" s="67">
        <f t="shared" si="11"/>
        <v>0</v>
      </c>
      <c r="O30" s="67">
        <f t="shared" si="11"/>
        <v>0</v>
      </c>
      <c r="P30" s="67">
        <f t="shared" si="10"/>
        <v>0</v>
      </c>
      <c r="Q30" s="162">
        <f t="shared" si="10"/>
        <v>0</v>
      </c>
      <c r="R30" s="67">
        <f t="shared" ref="R30:R38" si="12">P30-Q30</f>
        <v>0</v>
      </c>
    </row>
    <row r="31" spans="2:18" x14ac:dyDescent="0.35">
      <c r="C31" s="10" t="s">
        <v>13</v>
      </c>
      <c r="D31" s="67">
        <f t="shared" ref="D31:O31" si="13">IF(D6=0,0,D19/D6)</f>
        <v>0</v>
      </c>
      <c r="E31" s="67">
        <f t="shared" si="13"/>
        <v>0</v>
      </c>
      <c r="F31" s="67">
        <f t="shared" si="13"/>
        <v>0</v>
      </c>
      <c r="G31" s="67">
        <f t="shared" si="13"/>
        <v>0</v>
      </c>
      <c r="H31" s="67">
        <f t="shared" si="13"/>
        <v>0</v>
      </c>
      <c r="I31" s="67">
        <f t="shared" si="13"/>
        <v>0</v>
      </c>
      <c r="J31" s="67">
        <f t="shared" si="13"/>
        <v>0</v>
      </c>
      <c r="K31" s="67">
        <f t="shared" si="13"/>
        <v>0</v>
      </c>
      <c r="L31" s="67">
        <f t="shared" si="13"/>
        <v>0</v>
      </c>
      <c r="M31" s="67">
        <f t="shared" si="13"/>
        <v>0</v>
      </c>
      <c r="N31" s="67">
        <f t="shared" si="13"/>
        <v>0</v>
      </c>
      <c r="O31" s="67">
        <f t="shared" si="13"/>
        <v>0</v>
      </c>
      <c r="P31" s="67">
        <f t="shared" si="10"/>
        <v>0</v>
      </c>
      <c r="Q31" s="162">
        <f t="shared" si="10"/>
        <v>0</v>
      </c>
      <c r="R31" s="67">
        <f t="shared" si="12"/>
        <v>0</v>
      </c>
    </row>
    <row r="32" spans="2:18" x14ac:dyDescent="0.35">
      <c r="C32" s="10" t="s">
        <v>14</v>
      </c>
      <c r="D32" s="67">
        <f t="shared" ref="D32:O32" si="14">IF(D7=0,0,D20/D7)</f>
        <v>0</v>
      </c>
      <c r="E32" s="67">
        <f t="shared" si="14"/>
        <v>0</v>
      </c>
      <c r="F32" s="67">
        <f t="shared" si="14"/>
        <v>0</v>
      </c>
      <c r="G32" s="67">
        <f t="shared" si="14"/>
        <v>0</v>
      </c>
      <c r="H32" s="67">
        <f t="shared" si="14"/>
        <v>0</v>
      </c>
      <c r="I32" s="67">
        <f t="shared" si="14"/>
        <v>0</v>
      </c>
      <c r="J32" s="67">
        <f t="shared" si="14"/>
        <v>0</v>
      </c>
      <c r="K32" s="67">
        <f t="shared" si="14"/>
        <v>0</v>
      </c>
      <c r="L32" s="67">
        <f t="shared" si="14"/>
        <v>0</v>
      </c>
      <c r="M32" s="67">
        <f t="shared" si="14"/>
        <v>0</v>
      </c>
      <c r="N32" s="67">
        <f t="shared" si="14"/>
        <v>0</v>
      </c>
      <c r="O32" s="67">
        <f t="shared" si="14"/>
        <v>0</v>
      </c>
      <c r="P32" s="67">
        <f t="shared" si="10"/>
        <v>0</v>
      </c>
      <c r="Q32" s="162">
        <f t="shared" si="10"/>
        <v>0</v>
      </c>
      <c r="R32" s="67">
        <f t="shared" si="12"/>
        <v>0</v>
      </c>
    </row>
    <row r="33" spans="3:18" x14ac:dyDescent="0.35">
      <c r="C33" s="10" t="s">
        <v>15</v>
      </c>
      <c r="D33" s="67">
        <f t="shared" ref="D33:O33" si="15">IF(D8=0,0,D21/D8)</f>
        <v>0</v>
      </c>
      <c r="E33" s="67">
        <f t="shared" si="15"/>
        <v>0</v>
      </c>
      <c r="F33" s="67">
        <f t="shared" si="15"/>
        <v>0</v>
      </c>
      <c r="G33" s="67">
        <f t="shared" si="15"/>
        <v>0</v>
      </c>
      <c r="H33" s="67">
        <f t="shared" si="15"/>
        <v>0</v>
      </c>
      <c r="I33" s="67">
        <f t="shared" si="15"/>
        <v>0</v>
      </c>
      <c r="J33" s="67">
        <f t="shared" si="15"/>
        <v>0</v>
      </c>
      <c r="K33" s="67">
        <f t="shared" si="15"/>
        <v>0</v>
      </c>
      <c r="L33" s="67">
        <f t="shared" si="15"/>
        <v>0</v>
      </c>
      <c r="M33" s="67">
        <f t="shared" si="15"/>
        <v>0</v>
      </c>
      <c r="N33" s="67">
        <f t="shared" si="15"/>
        <v>0</v>
      </c>
      <c r="O33" s="67">
        <f t="shared" si="15"/>
        <v>0</v>
      </c>
      <c r="P33" s="67">
        <f t="shared" si="10"/>
        <v>0</v>
      </c>
      <c r="Q33" s="162">
        <f t="shared" si="10"/>
        <v>0</v>
      </c>
      <c r="R33" s="67">
        <f t="shared" si="12"/>
        <v>0</v>
      </c>
    </row>
    <row r="34" spans="3:18" x14ac:dyDescent="0.35">
      <c r="C34" s="10" t="s">
        <v>16</v>
      </c>
      <c r="D34" s="67">
        <f t="shared" ref="D34:O34" si="16">IF(D9=0,0,D22/D9)</f>
        <v>0</v>
      </c>
      <c r="E34" s="67">
        <f t="shared" si="16"/>
        <v>0</v>
      </c>
      <c r="F34" s="67">
        <f t="shared" si="16"/>
        <v>0</v>
      </c>
      <c r="G34" s="67">
        <f t="shared" si="16"/>
        <v>0</v>
      </c>
      <c r="H34" s="67">
        <f t="shared" si="16"/>
        <v>0</v>
      </c>
      <c r="I34" s="67">
        <f t="shared" si="16"/>
        <v>0</v>
      </c>
      <c r="J34" s="67">
        <f t="shared" si="16"/>
        <v>0</v>
      </c>
      <c r="K34" s="67">
        <f t="shared" si="16"/>
        <v>0</v>
      </c>
      <c r="L34" s="67">
        <f t="shared" si="16"/>
        <v>0</v>
      </c>
      <c r="M34" s="67">
        <f t="shared" si="16"/>
        <v>0</v>
      </c>
      <c r="N34" s="67">
        <f t="shared" si="16"/>
        <v>0</v>
      </c>
      <c r="O34" s="67">
        <f t="shared" si="16"/>
        <v>0</v>
      </c>
      <c r="P34" s="67">
        <f t="shared" si="10"/>
        <v>0</v>
      </c>
      <c r="Q34" s="162">
        <f t="shared" si="10"/>
        <v>0</v>
      </c>
      <c r="R34" s="67">
        <f t="shared" si="12"/>
        <v>0</v>
      </c>
    </row>
    <row r="35" spans="3:18" x14ac:dyDescent="0.35">
      <c r="C35" s="10" t="s">
        <v>17</v>
      </c>
      <c r="D35" s="67">
        <f t="shared" ref="D35:O35" si="17">IF(D10=0,0,D23/D10)</f>
        <v>0</v>
      </c>
      <c r="E35" s="67">
        <f t="shared" si="17"/>
        <v>0</v>
      </c>
      <c r="F35" s="67">
        <f t="shared" si="17"/>
        <v>0</v>
      </c>
      <c r="G35" s="67">
        <f t="shared" si="17"/>
        <v>0</v>
      </c>
      <c r="H35" s="67">
        <f t="shared" si="17"/>
        <v>0</v>
      </c>
      <c r="I35" s="67">
        <f t="shared" si="17"/>
        <v>0</v>
      </c>
      <c r="J35" s="67">
        <f t="shared" si="17"/>
        <v>0</v>
      </c>
      <c r="K35" s="67">
        <f t="shared" si="17"/>
        <v>0</v>
      </c>
      <c r="L35" s="67">
        <f t="shared" si="17"/>
        <v>0</v>
      </c>
      <c r="M35" s="67">
        <f t="shared" si="17"/>
        <v>0</v>
      </c>
      <c r="N35" s="67">
        <f t="shared" si="17"/>
        <v>0</v>
      </c>
      <c r="O35" s="67">
        <f t="shared" si="17"/>
        <v>0</v>
      </c>
      <c r="P35" s="67">
        <f t="shared" si="10"/>
        <v>0</v>
      </c>
      <c r="Q35" s="162">
        <f t="shared" si="10"/>
        <v>0</v>
      </c>
      <c r="R35" s="67">
        <f t="shared" si="12"/>
        <v>0</v>
      </c>
    </row>
    <row r="36" spans="3:18" x14ac:dyDescent="0.35">
      <c r="C36" s="10" t="s">
        <v>18</v>
      </c>
      <c r="D36" s="67">
        <f t="shared" ref="D36:O36" si="18">IF(D11=0,0,D24/D11)</f>
        <v>0</v>
      </c>
      <c r="E36" s="67">
        <f t="shared" si="18"/>
        <v>0</v>
      </c>
      <c r="F36" s="67">
        <f t="shared" si="18"/>
        <v>0</v>
      </c>
      <c r="G36" s="67">
        <f t="shared" si="18"/>
        <v>0</v>
      </c>
      <c r="H36" s="67">
        <f t="shared" si="18"/>
        <v>0</v>
      </c>
      <c r="I36" s="67">
        <f t="shared" si="18"/>
        <v>0</v>
      </c>
      <c r="J36" s="67">
        <f t="shared" si="18"/>
        <v>0</v>
      </c>
      <c r="K36" s="67">
        <f t="shared" si="18"/>
        <v>0</v>
      </c>
      <c r="L36" s="67">
        <f t="shared" si="18"/>
        <v>0</v>
      </c>
      <c r="M36" s="67">
        <f t="shared" si="18"/>
        <v>0</v>
      </c>
      <c r="N36" s="67">
        <f t="shared" si="18"/>
        <v>0</v>
      </c>
      <c r="O36" s="67">
        <f t="shared" si="18"/>
        <v>0</v>
      </c>
      <c r="P36" s="67">
        <f t="shared" si="10"/>
        <v>0</v>
      </c>
      <c r="Q36" s="162">
        <f t="shared" si="10"/>
        <v>0</v>
      </c>
      <c r="R36" s="67">
        <f t="shared" si="12"/>
        <v>0</v>
      </c>
    </row>
    <row r="37" spans="3:18" x14ac:dyDescent="0.35">
      <c r="C37" s="22" t="s">
        <v>19</v>
      </c>
      <c r="D37" s="68">
        <f t="shared" ref="D37:O37" si="19">IF(D12=0,0,D25/D12)</f>
        <v>0</v>
      </c>
      <c r="E37" s="68">
        <f t="shared" si="19"/>
        <v>0</v>
      </c>
      <c r="F37" s="68">
        <f t="shared" si="19"/>
        <v>0</v>
      </c>
      <c r="G37" s="68">
        <f t="shared" si="19"/>
        <v>0</v>
      </c>
      <c r="H37" s="68">
        <f t="shared" si="19"/>
        <v>0</v>
      </c>
      <c r="I37" s="68">
        <f t="shared" si="19"/>
        <v>0</v>
      </c>
      <c r="J37" s="68">
        <f t="shared" si="19"/>
        <v>0</v>
      </c>
      <c r="K37" s="68">
        <f t="shared" si="19"/>
        <v>0</v>
      </c>
      <c r="L37" s="68">
        <f t="shared" si="19"/>
        <v>0</v>
      </c>
      <c r="M37" s="68">
        <f t="shared" si="19"/>
        <v>0</v>
      </c>
      <c r="N37" s="68">
        <f t="shared" si="19"/>
        <v>0</v>
      </c>
      <c r="O37" s="68">
        <f t="shared" si="19"/>
        <v>0</v>
      </c>
      <c r="P37" s="68">
        <f t="shared" si="10"/>
        <v>0</v>
      </c>
      <c r="Q37" s="163">
        <f t="shared" si="10"/>
        <v>0</v>
      </c>
      <c r="R37" s="68">
        <f t="shared" si="12"/>
        <v>0</v>
      </c>
    </row>
    <row r="38" spans="3:18" x14ac:dyDescent="0.35">
      <c r="C38" s="19" t="s">
        <v>41</v>
      </c>
      <c r="D38" s="167">
        <f t="shared" ref="D38:P38" si="20">IF(D13=0,0,D26/D13)</f>
        <v>0</v>
      </c>
      <c r="E38" s="167">
        <f t="shared" si="20"/>
        <v>0</v>
      </c>
      <c r="F38" s="167">
        <f t="shared" si="20"/>
        <v>0</v>
      </c>
      <c r="G38" s="167">
        <f t="shared" si="20"/>
        <v>0</v>
      </c>
      <c r="H38" s="167">
        <f t="shared" si="20"/>
        <v>0</v>
      </c>
      <c r="I38" s="167">
        <f t="shared" si="20"/>
        <v>0</v>
      </c>
      <c r="J38" s="167">
        <f t="shared" si="20"/>
        <v>0</v>
      </c>
      <c r="K38" s="167">
        <f t="shared" si="20"/>
        <v>0</v>
      </c>
      <c r="L38" s="167">
        <f t="shared" si="20"/>
        <v>0</v>
      </c>
      <c r="M38" s="167">
        <f t="shared" si="20"/>
        <v>0</v>
      </c>
      <c r="N38" s="167">
        <f t="shared" si="20"/>
        <v>0</v>
      </c>
      <c r="O38" s="167">
        <f t="shared" si="20"/>
        <v>0</v>
      </c>
      <c r="P38" s="167">
        <f t="shared" si="20"/>
        <v>0</v>
      </c>
      <c r="Q38" s="168">
        <f>IF(Q13=0,0,Q26/Q13)</f>
        <v>0</v>
      </c>
      <c r="R38" s="167">
        <f t="shared" si="12"/>
        <v>0</v>
      </c>
    </row>
    <row r="40" spans="3:18" x14ac:dyDescent="0.35">
      <c r="C40" s="154" t="s">
        <v>68</v>
      </c>
      <c r="D40" s="155">
        <f>JAN!$C46</f>
        <v>0</v>
      </c>
      <c r="E40" s="155">
        <f>FEB!$C46</f>
        <v>0</v>
      </c>
      <c r="F40" s="155">
        <f>MAR!$C46</f>
        <v>0</v>
      </c>
      <c r="G40" s="155">
        <f>APR!$C46</f>
        <v>0</v>
      </c>
      <c r="H40" s="155">
        <f>MAY!$C46</f>
        <v>0</v>
      </c>
      <c r="I40" s="155">
        <f>JUN!$C46</f>
        <v>0</v>
      </c>
      <c r="J40" s="155">
        <f>JUL!$C46</f>
        <v>0</v>
      </c>
      <c r="K40" s="155">
        <f>AUG!$C46</f>
        <v>0</v>
      </c>
      <c r="L40" s="155">
        <f>SEP!$C46</f>
        <v>0</v>
      </c>
      <c r="M40" s="155">
        <f>OCT!$C46</f>
        <v>0</v>
      </c>
      <c r="N40" s="155">
        <f>NOV!$C46</f>
        <v>0</v>
      </c>
      <c r="O40" s="155">
        <f>DEC!$C46</f>
        <v>0</v>
      </c>
      <c r="P40" s="155">
        <f>SUM(D40:O40)</f>
        <v>0</v>
      </c>
      <c r="Q40" s="156">
        <f>SUMIF(D$40:O$40,"&gt;0",BUDGET!D7:O7)</f>
        <v>0</v>
      </c>
      <c r="R40" s="181">
        <f>P40-Q40</f>
        <v>0</v>
      </c>
    </row>
    <row r="41" spans="3:18" ht="28.5" customHeight="1" x14ac:dyDescent="0.35">
      <c r="C41" s="112" t="s">
        <v>99</v>
      </c>
      <c r="D41" s="75" t="s">
        <v>27</v>
      </c>
      <c r="E41" s="75" t="s">
        <v>28</v>
      </c>
      <c r="F41" s="75" t="s">
        <v>29</v>
      </c>
      <c r="G41" s="75" t="s">
        <v>30</v>
      </c>
      <c r="H41" s="75" t="s">
        <v>31</v>
      </c>
      <c r="I41" s="75" t="s">
        <v>32</v>
      </c>
      <c r="J41" s="75" t="s">
        <v>33</v>
      </c>
      <c r="K41" s="75" t="s">
        <v>34</v>
      </c>
      <c r="L41" s="75" t="s">
        <v>35</v>
      </c>
      <c r="M41" s="75" t="s">
        <v>36</v>
      </c>
      <c r="N41" s="75" t="s">
        <v>37</v>
      </c>
      <c r="O41" s="75" t="s">
        <v>38</v>
      </c>
      <c r="P41" s="60" t="s">
        <v>100</v>
      </c>
      <c r="Q41" s="159" t="s">
        <v>97</v>
      </c>
      <c r="R41" s="180" t="s">
        <v>101</v>
      </c>
    </row>
    <row r="42" spans="3:18" x14ac:dyDescent="0.35">
      <c r="C42" s="21" t="s">
        <v>11</v>
      </c>
      <c r="D42" s="76">
        <f>IF(D$40=0,0,D4/D$40)</f>
        <v>0</v>
      </c>
      <c r="E42" s="76">
        <f t="shared" ref="E42:O42" si="21">IF(E$40=0,0,E4/E$40)</f>
        <v>0</v>
      </c>
      <c r="F42" s="76">
        <f t="shared" si="21"/>
        <v>0</v>
      </c>
      <c r="G42" s="76">
        <f t="shared" si="21"/>
        <v>0</v>
      </c>
      <c r="H42" s="76">
        <f t="shared" si="21"/>
        <v>0</v>
      </c>
      <c r="I42" s="76">
        <f t="shared" si="21"/>
        <v>0</v>
      </c>
      <c r="J42" s="76">
        <f t="shared" si="21"/>
        <v>0</v>
      </c>
      <c r="K42" s="76">
        <f t="shared" si="21"/>
        <v>0</v>
      </c>
      <c r="L42" s="76">
        <f t="shared" si="21"/>
        <v>0</v>
      </c>
      <c r="M42" s="76">
        <f t="shared" si="21"/>
        <v>0</v>
      </c>
      <c r="N42" s="76">
        <f t="shared" si="21"/>
        <v>0</v>
      </c>
      <c r="O42" s="76">
        <f t="shared" si="21"/>
        <v>0</v>
      </c>
      <c r="P42" s="76">
        <f t="shared" ref="P42:Q51" si="22">IF(P$40=0,0,P4/P$40)</f>
        <v>0</v>
      </c>
      <c r="Q42" s="160">
        <f t="shared" si="22"/>
        <v>0</v>
      </c>
      <c r="R42" s="177">
        <f>P42-Q42</f>
        <v>0</v>
      </c>
    </row>
    <row r="43" spans="3:18" x14ac:dyDescent="0.35">
      <c r="C43" s="10" t="s">
        <v>12</v>
      </c>
      <c r="D43" s="76">
        <f t="shared" ref="D43:D51" si="23">IF(D$40=0,0,D5/D$40)</f>
        <v>0</v>
      </c>
      <c r="E43" s="76">
        <f t="shared" ref="E43:O43" si="24">IF(E$40=0,0,E5/E$40)</f>
        <v>0</v>
      </c>
      <c r="F43" s="76">
        <f t="shared" si="24"/>
        <v>0</v>
      </c>
      <c r="G43" s="76">
        <f t="shared" si="24"/>
        <v>0</v>
      </c>
      <c r="H43" s="76">
        <f t="shared" si="24"/>
        <v>0</v>
      </c>
      <c r="I43" s="76">
        <f t="shared" si="24"/>
        <v>0</v>
      </c>
      <c r="J43" s="76">
        <f t="shared" si="24"/>
        <v>0</v>
      </c>
      <c r="K43" s="76">
        <f t="shared" si="24"/>
        <v>0</v>
      </c>
      <c r="L43" s="76">
        <f t="shared" si="24"/>
        <v>0</v>
      </c>
      <c r="M43" s="76">
        <f t="shared" si="24"/>
        <v>0</v>
      </c>
      <c r="N43" s="76">
        <f t="shared" si="24"/>
        <v>0</v>
      </c>
      <c r="O43" s="76">
        <f t="shared" si="24"/>
        <v>0</v>
      </c>
      <c r="P43" s="76">
        <f t="shared" si="22"/>
        <v>0</v>
      </c>
      <c r="Q43" s="160">
        <f t="shared" si="22"/>
        <v>0</v>
      </c>
      <c r="R43" s="177">
        <f t="shared" ref="R43:R50" si="25">P43-Q43</f>
        <v>0</v>
      </c>
    </row>
    <row r="44" spans="3:18" x14ac:dyDescent="0.35">
      <c r="C44" s="10" t="s">
        <v>13</v>
      </c>
      <c r="D44" s="76">
        <f t="shared" si="23"/>
        <v>0</v>
      </c>
      <c r="E44" s="76">
        <f t="shared" ref="E44:O44" si="26">IF(E$40=0,0,E6/E$40)</f>
        <v>0</v>
      </c>
      <c r="F44" s="76">
        <f t="shared" si="26"/>
        <v>0</v>
      </c>
      <c r="G44" s="76">
        <f t="shared" si="26"/>
        <v>0</v>
      </c>
      <c r="H44" s="76">
        <f t="shared" si="26"/>
        <v>0</v>
      </c>
      <c r="I44" s="76">
        <f t="shared" si="26"/>
        <v>0</v>
      </c>
      <c r="J44" s="76">
        <f t="shared" si="26"/>
        <v>0</v>
      </c>
      <c r="K44" s="76">
        <f t="shared" si="26"/>
        <v>0</v>
      </c>
      <c r="L44" s="76">
        <f t="shared" si="26"/>
        <v>0</v>
      </c>
      <c r="M44" s="76">
        <f t="shared" si="26"/>
        <v>0</v>
      </c>
      <c r="N44" s="76">
        <f t="shared" si="26"/>
        <v>0</v>
      </c>
      <c r="O44" s="76">
        <f t="shared" si="26"/>
        <v>0</v>
      </c>
      <c r="P44" s="76">
        <f t="shared" si="22"/>
        <v>0</v>
      </c>
      <c r="Q44" s="160">
        <f t="shared" si="22"/>
        <v>0</v>
      </c>
      <c r="R44" s="178">
        <f t="shared" si="25"/>
        <v>0</v>
      </c>
    </row>
    <row r="45" spans="3:18" x14ac:dyDescent="0.35">
      <c r="C45" s="10" t="s">
        <v>14</v>
      </c>
      <c r="D45" s="76">
        <f t="shared" si="23"/>
        <v>0</v>
      </c>
      <c r="E45" s="76">
        <f t="shared" ref="E45:O45" si="27">IF(E$40=0,0,E7/E$40)</f>
        <v>0</v>
      </c>
      <c r="F45" s="76">
        <f t="shared" si="27"/>
        <v>0</v>
      </c>
      <c r="G45" s="76">
        <f t="shared" si="27"/>
        <v>0</v>
      </c>
      <c r="H45" s="76">
        <f t="shared" si="27"/>
        <v>0</v>
      </c>
      <c r="I45" s="76">
        <f t="shared" si="27"/>
        <v>0</v>
      </c>
      <c r="J45" s="76">
        <f t="shared" si="27"/>
        <v>0</v>
      </c>
      <c r="K45" s="76">
        <f t="shared" si="27"/>
        <v>0</v>
      </c>
      <c r="L45" s="76">
        <f t="shared" si="27"/>
        <v>0</v>
      </c>
      <c r="M45" s="76">
        <f t="shared" si="27"/>
        <v>0</v>
      </c>
      <c r="N45" s="76">
        <f t="shared" si="27"/>
        <v>0</v>
      </c>
      <c r="O45" s="76">
        <f t="shared" si="27"/>
        <v>0</v>
      </c>
      <c r="P45" s="76">
        <f t="shared" si="22"/>
        <v>0</v>
      </c>
      <c r="Q45" s="160">
        <f t="shared" si="22"/>
        <v>0</v>
      </c>
      <c r="R45" s="178">
        <f t="shared" si="25"/>
        <v>0</v>
      </c>
    </row>
    <row r="46" spans="3:18" x14ac:dyDescent="0.35">
      <c r="C46" s="10" t="s">
        <v>15</v>
      </c>
      <c r="D46" s="76">
        <f t="shared" si="23"/>
        <v>0</v>
      </c>
      <c r="E46" s="76">
        <f t="shared" ref="E46:O46" si="28">IF(E$40=0,0,E8/E$40)</f>
        <v>0</v>
      </c>
      <c r="F46" s="76">
        <f t="shared" si="28"/>
        <v>0</v>
      </c>
      <c r="G46" s="76">
        <f t="shared" si="28"/>
        <v>0</v>
      </c>
      <c r="H46" s="76">
        <f t="shared" si="28"/>
        <v>0</v>
      </c>
      <c r="I46" s="76">
        <f t="shared" si="28"/>
        <v>0</v>
      </c>
      <c r="J46" s="76">
        <f t="shared" si="28"/>
        <v>0</v>
      </c>
      <c r="K46" s="76">
        <f t="shared" si="28"/>
        <v>0</v>
      </c>
      <c r="L46" s="76">
        <f t="shared" si="28"/>
        <v>0</v>
      </c>
      <c r="M46" s="76">
        <f t="shared" si="28"/>
        <v>0</v>
      </c>
      <c r="N46" s="76">
        <f t="shared" si="28"/>
        <v>0</v>
      </c>
      <c r="O46" s="76">
        <f t="shared" si="28"/>
        <v>0</v>
      </c>
      <c r="P46" s="76">
        <f t="shared" si="22"/>
        <v>0</v>
      </c>
      <c r="Q46" s="160">
        <f t="shared" si="22"/>
        <v>0</v>
      </c>
      <c r="R46" s="178">
        <f t="shared" si="25"/>
        <v>0</v>
      </c>
    </row>
    <row r="47" spans="3:18" x14ac:dyDescent="0.35">
      <c r="C47" s="10" t="s">
        <v>16</v>
      </c>
      <c r="D47" s="76">
        <f t="shared" si="23"/>
        <v>0</v>
      </c>
      <c r="E47" s="76">
        <f t="shared" ref="E47:O47" si="29">IF(E$40=0,0,E9/E$40)</f>
        <v>0</v>
      </c>
      <c r="F47" s="76">
        <f t="shared" si="29"/>
        <v>0</v>
      </c>
      <c r="G47" s="76">
        <f t="shared" si="29"/>
        <v>0</v>
      </c>
      <c r="H47" s="76">
        <f t="shared" si="29"/>
        <v>0</v>
      </c>
      <c r="I47" s="76">
        <f t="shared" si="29"/>
        <v>0</v>
      </c>
      <c r="J47" s="76">
        <f t="shared" si="29"/>
        <v>0</v>
      </c>
      <c r="K47" s="76">
        <f t="shared" si="29"/>
        <v>0</v>
      </c>
      <c r="L47" s="76">
        <f t="shared" si="29"/>
        <v>0</v>
      </c>
      <c r="M47" s="76">
        <f t="shared" si="29"/>
        <v>0</v>
      </c>
      <c r="N47" s="76">
        <f t="shared" si="29"/>
        <v>0</v>
      </c>
      <c r="O47" s="76">
        <f t="shared" si="29"/>
        <v>0</v>
      </c>
      <c r="P47" s="76">
        <f t="shared" si="22"/>
        <v>0</v>
      </c>
      <c r="Q47" s="160">
        <f t="shared" si="22"/>
        <v>0</v>
      </c>
      <c r="R47" s="178">
        <f t="shared" si="25"/>
        <v>0</v>
      </c>
    </row>
    <row r="48" spans="3:18" x14ac:dyDescent="0.35">
      <c r="C48" s="10" t="s">
        <v>17</v>
      </c>
      <c r="D48" s="76">
        <f t="shared" si="23"/>
        <v>0</v>
      </c>
      <c r="E48" s="76">
        <f t="shared" ref="E48:O48" si="30">IF(E$40=0,0,E10/E$40)</f>
        <v>0</v>
      </c>
      <c r="F48" s="76">
        <f t="shared" si="30"/>
        <v>0</v>
      </c>
      <c r="G48" s="76">
        <f t="shared" si="30"/>
        <v>0</v>
      </c>
      <c r="H48" s="76">
        <f t="shared" si="30"/>
        <v>0</v>
      </c>
      <c r="I48" s="76">
        <f t="shared" si="30"/>
        <v>0</v>
      </c>
      <c r="J48" s="76">
        <f t="shared" si="30"/>
        <v>0</v>
      </c>
      <c r="K48" s="76">
        <f t="shared" si="30"/>
        <v>0</v>
      </c>
      <c r="L48" s="76">
        <f t="shared" si="30"/>
        <v>0</v>
      </c>
      <c r="M48" s="76">
        <f t="shared" si="30"/>
        <v>0</v>
      </c>
      <c r="N48" s="76">
        <f t="shared" si="30"/>
        <v>0</v>
      </c>
      <c r="O48" s="76">
        <f t="shared" si="30"/>
        <v>0</v>
      </c>
      <c r="P48" s="76">
        <f t="shared" si="22"/>
        <v>0</v>
      </c>
      <c r="Q48" s="160">
        <f t="shared" si="22"/>
        <v>0</v>
      </c>
      <c r="R48" s="178">
        <f t="shared" si="25"/>
        <v>0</v>
      </c>
    </row>
    <row r="49" spans="3:18" x14ac:dyDescent="0.35">
      <c r="C49" s="10" t="s">
        <v>18</v>
      </c>
      <c r="D49" s="76">
        <f t="shared" si="23"/>
        <v>0</v>
      </c>
      <c r="E49" s="76">
        <f t="shared" ref="E49:O49" si="31">IF(E$40=0,0,E11/E$40)</f>
        <v>0</v>
      </c>
      <c r="F49" s="76">
        <f t="shared" si="31"/>
        <v>0</v>
      </c>
      <c r="G49" s="76">
        <f t="shared" si="31"/>
        <v>0</v>
      </c>
      <c r="H49" s="76">
        <f t="shared" si="31"/>
        <v>0</v>
      </c>
      <c r="I49" s="76">
        <f t="shared" si="31"/>
        <v>0</v>
      </c>
      <c r="J49" s="76">
        <f t="shared" si="31"/>
        <v>0</v>
      </c>
      <c r="K49" s="76">
        <f t="shared" si="31"/>
        <v>0</v>
      </c>
      <c r="L49" s="76">
        <f t="shared" si="31"/>
        <v>0</v>
      </c>
      <c r="M49" s="76">
        <f t="shared" si="31"/>
        <v>0</v>
      </c>
      <c r="N49" s="76">
        <f t="shared" si="31"/>
        <v>0</v>
      </c>
      <c r="O49" s="76">
        <f t="shared" si="31"/>
        <v>0</v>
      </c>
      <c r="P49" s="76">
        <f t="shared" si="22"/>
        <v>0</v>
      </c>
      <c r="Q49" s="160">
        <f t="shared" si="22"/>
        <v>0</v>
      </c>
      <c r="R49" s="178">
        <f t="shared" si="25"/>
        <v>0</v>
      </c>
    </row>
    <row r="50" spans="3:18" x14ac:dyDescent="0.35">
      <c r="C50" s="22" t="s">
        <v>19</v>
      </c>
      <c r="D50" s="76">
        <f t="shared" si="23"/>
        <v>0</v>
      </c>
      <c r="E50" s="76">
        <f t="shared" ref="E50:O50" si="32">IF(E$40=0,0,E12/E$40)</f>
        <v>0</v>
      </c>
      <c r="F50" s="76">
        <f t="shared" si="32"/>
        <v>0</v>
      </c>
      <c r="G50" s="76">
        <f t="shared" si="32"/>
        <v>0</v>
      </c>
      <c r="H50" s="76">
        <f t="shared" si="32"/>
        <v>0</v>
      </c>
      <c r="I50" s="76">
        <f t="shared" si="32"/>
        <v>0</v>
      </c>
      <c r="J50" s="76">
        <f t="shared" si="32"/>
        <v>0</v>
      </c>
      <c r="K50" s="76">
        <f t="shared" si="32"/>
        <v>0</v>
      </c>
      <c r="L50" s="76">
        <f t="shared" si="32"/>
        <v>0</v>
      </c>
      <c r="M50" s="76">
        <f t="shared" si="32"/>
        <v>0</v>
      </c>
      <c r="N50" s="76">
        <f t="shared" si="32"/>
        <v>0</v>
      </c>
      <c r="O50" s="76">
        <f t="shared" si="32"/>
        <v>0</v>
      </c>
      <c r="P50" s="76">
        <f t="shared" si="22"/>
        <v>0</v>
      </c>
      <c r="Q50" s="160">
        <f t="shared" si="22"/>
        <v>0</v>
      </c>
      <c r="R50" s="178">
        <f t="shared" si="25"/>
        <v>0</v>
      </c>
    </row>
    <row r="51" spans="3:18" x14ac:dyDescent="0.35">
      <c r="C51" s="77" t="s">
        <v>41</v>
      </c>
      <c r="D51" s="169">
        <f t="shared" si="23"/>
        <v>0</v>
      </c>
      <c r="E51" s="169">
        <f t="shared" ref="E51:O51" si="33">IF(E$40=0,0,E13/E$40)</f>
        <v>0</v>
      </c>
      <c r="F51" s="169">
        <f t="shared" si="33"/>
        <v>0</v>
      </c>
      <c r="G51" s="169">
        <f t="shared" si="33"/>
        <v>0</v>
      </c>
      <c r="H51" s="169">
        <f t="shared" si="33"/>
        <v>0</v>
      </c>
      <c r="I51" s="169">
        <f t="shared" si="33"/>
        <v>0</v>
      </c>
      <c r="J51" s="169">
        <f t="shared" si="33"/>
        <v>0</v>
      </c>
      <c r="K51" s="169">
        <f t="shared" si="33"/>
        <v>0</v>
      </c>
      <c r="L51" s="169">
        <f t="shared" si="33"/>
        <v>0</v>
      </c>
      <c r="M51" s="169">
        <f t="shared" si="33"/>
        <v>0</v>
      </c>
      <c r="N51" s="169">
        <f t="shared" si="33"/>
        <v>0</v>
      </c>
      <c r="O51" s="169">
        <f t="shared" si="33"/>
        <v>0</v>
      </c>
      <c r="P51" s="169">
        <f t="shared" si="22"/>
        <v>0</v>
      </c>
      <c r="Q51" s="170">
        <f t="shared" si="22"/>
        <v>0</v>
      </c>
      <c r="R51" s="179">
        <f>SUM(R42:R50)</f>
        <v>0</v>
      </c>
    </row>
  </sheetData>
  <conditionalFormatting sqref="A1:D1048576 E1:O38 E40:O1048576 P1:XFD1048576">
    <cfRule type="cellIs" dxfId="1" priority="1" operator="equal">
      <formula>0</formula>
    </cfRule>
  </conditionalFormatting>
  <printOptions horizontalCentered="1" verticalCentered="1"/>
  <pageMargins left="0.7" right="0.7" top="0.75" bottom="0.75" header="0.3" footer="0.3"/>
  <pageSetup scale="61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9" tint="-0.499984740745262"/>
  </sheetPr>
  <dimension ref="B2:P52"/>
  <sheetViews>
    <sheetView showGridLines="0" workbookViewId="0">
      <selection activeCell="K6" sqref="K6"/>
    </sheetView>
  </sheetViews>
  <sheetFormatPr defaultColWidth="9.1796875" defaultRowHeight="14.5" x14ac:dyDescent="0.35"/>
  <cols>
    <col min="1" max="1" width="9.1796875" style="1"/>
    <col min="2" max="2" width="20.453125" style="1" customWidth="1"/>
    <col min="3" max="15" width="11.453125" style="1" bestFit="1" customWidth="1"/>
    <col min="16" max="16" width="13.453125" style="1" customWidth="1"/>
    <col min="17" max="16384" width="9.1796875" style="1"/>
  </cols>
  <sheetData>
    <row r="2" spans="2:16" ht="23.5" x14ac:dyDescent="0.55000000000000004">
      <c r="B2" s="25" t="s">
        <v>95</v>
      </c>
    </row>
    <row r="3" spans="2:16" ht="15" customHeight="1" x14ac:dyDescent="0.55000000000000004">
      <c r="B3" s="25"/>
      <c r="K3" s="432" t="s">
        <v>96</v>
      </c>
      <c r="L3" s="432"/>
      <c r="M3" s="432"/>
      <c r="N3" s="432"/>
    </row>
    <row r="4" spans="2:16" ht="26" x14ac:dyDescent="0.35">
      <c r="B4" s="26" t="s">
        <v>43</v>
      </c>
      <c r="C4" s="69" t="s">
        <v>27</v>
      </c>
      <c r="D4" s="69" t="s">
        <v>28</v>
      </c>
      <c r="E4" s="69" t="s">
        <v>29</v>
      </c>
      <c r="F4" s="69" t="s">
        <v>30</v>
      </c>
      <c r="G4" s="69" t="s">
        <v>31</v>
      </c>
      <c r="H4" s="69" t="s">
        <v>32</v>
      </c>
      <c r="I4" s="69" t="s">
        <v>33</v>
      </c>
      <c r="J4" s="69" t="s">
        <v>34</v>
      </c>
      <c r="K4" s="69" t="s">
        <v>35</v>
      </c>
      <c r="L4" s="69" t="s">
        <v>36</v>
      </c>
      <c r="M4" s="69" t="s">
        <v>37</v>
      </c>
      <c r="N4" s="69" t="s">
        <v>38</v>
      </c>
      <c r="O4" s="69" t="s">
        <v>4</v>
      </c>
      <c r="P4" s="27" t="s">
        <v>83</v>
      </c>
    </row>
    <row r="5" spans="2:16" x14ac:dyDescent="0.35">
      <c r="B5" s="21" t="s">
        <v>11</v>
      </c>
      <c r="C5" s="70">
        <f>JAN!C8</f>
        <v>0</v>
      </c>
      <c r="D5" s="70">
        <f>FEB!$C8</f>
        <v>0</v>
      </c>
      <c r="E5" s="70">
        <f>MAR!$C8</f>
        <v>0</v>
      </c>
      <c r="F5" s="70">
        <f>APR!$C8</f>
        <v>0</v>
      </c>
      <c r="G5" s="70">
        <f>MAY!$C8</f>
        <v>0</v>
      </c>
      <c r="H5" s="70">
        <f>JUN!$C8</f>
        <v>0</v>
      </c>
      <c r="I5" s="70">
        <f>JUL!$C8</f>
        <v>0</v>
      </c>
      <c r="J5" s="70">
        <f>AUG!$C8</f>
        <v>0</v>
      </c>
      <c r="K5" s="148">
        <v>2200</v>
      </c>
      <c r="L5" s="148"/>
      <c r="M5" s="148"/>
      <c r="N5" s="148"/>
      <c r="O5" s="70">
        <f t="shared" ref="O5:O13" si="0">SUM(C5:N5)</f>
        <v>2200</v>
      </c>
      <c r="P5" s="62">
        <f t="shared" ref="P5:P14" si="1">IF($O$14=0,0,O5/$O$14)</f>
        <v>1</v>
      </c>
    </row>
    <row r="6" spans="2:16" x14ac:dyDescent="0.35">
      <c r="B6" s="10" t="s">
        <v>12</v>
      </c>
      <c r="C6" s="70">
        <f>JAN!C9</f>
        <v>0</v>
      </c>
      <c r="D6" s="71">
        <f>FEB!$C9</f>
        <v>0</v>
      </c>
      <c r="E6" s="71">
        <f>MAR!$C9</f>
        <v>0</v>
      </c>
      <c r="F6" s="71">
        <f>APR!$C9</f>
        <v>0</v>
      </c>
      <c r="G6" s="71">
        <f>MAY!$C9</f>
        <v>0</v>
      </c>
      <c r="H6" s="71">
        <f>JUN!$C9</f>
        <v>0</v>
      </c>
      <c r="I6" s="71">
        <f>JUL!$C9</f>
        <v>0</v>
      </c>
      <c r="J6" s="71">
        <f>AUG!$C9</f>
        <v>0</v>
      </c>
      <c r="K6" s="148"/>
      <c r="L6" s="148"/>
      <c r="M6" s="148"/>
      <c r="N6" s="148"/>
      <c r="O6" s="71">
        <f t="shared" si="0"/>
        <v>0</v>
      </c>
      <c r="P6" s="63">
        <f t="shared" si="1"/>
        <v>0</v>
      </c>
    </row>
    <row r="7" spans="2:16" x14ac:dyDescent="0.35">
      <c r="B7" s="10" t="s">
        <v>13</v>
      </c>
      <c r="C7" s="70">
        <f>JAN!C10</f>
        <v>0</v>
      </c>
      <c r="D7" s="71">
        <f>FEB!$C10</f>
        <v>0</v>
      </c>
      <c r="E7" s="71">
        <f>MAR!$C10</f>
        <v>0</v>
      </c>
      <c r="F7" s="71">
        <f>APR!$C10</f>
        <v>0</v>
      </c>
      <c r="G7" s="71">
        <f>MAY!$C10</f>
        <v>0</v>
      </c>
      <c r="H7" s="71">
        <f>JUN!$C10</f>
        <v>0</v>
      </c>
      <c r="I7" s="71">
        <f>JUL!$C10</f>
        <v>0</v>
      </c>
      <c r="J7" s="71">
        <f>AUG!$C10</f>
        <v>0</v>
      </c>
      <c r="K7" s="148"/>
      <c r="L7" s="148"/>
      <c r="M7" s="148"/>
      <c r="N7" s="148"/>
      <c r="O7" s="71">
        <f t="shared" si="0"/>
        <v>0</v>
      </c>
      <c r="P7" s="63">
        <f t="shared" si="1"/>
        <v>0</v>
      </c>
    </row>
    <row r="8" spans="2:16" x14ac:dyDescent="0.35">
      <c r="B8" s="10" t="s">
        <v>14</v>
      </c>
      <c r="C8" s="70">
        <f>JAN!C11</f>
        <v>0</v>
      </c>
      <c r="D8" s="71">
        <f>FEB!$C11</f>
        <v>0</v>
      </c>
      <c r="E8" s="71">
        <f>MAR!$C11</f>
        <v>0</v>
      </c>
      <c r="F8" s="71">
        <f>APR!$C11</f>
        <v>0</v>
      </c>
      <c r="G8" s="71">
        <f>MAY!$C11</f>
        <v>0</v>
      </c>
      <c r="H8" s="71">
        <f>JUN!$C11</f>
        <v>0</v>
      </c>
      <c r="I8" s="71">
        <f>JUL!$C11</f>
        <v>0</v>
      </c>
      <c r="J8" s="71">
        <f>AUG!$C11</f>
        <v>0</v>
      </c>
      <c r="K8" s="148"/>
      <c r="L8" s="148"/>
      <c r="M8" s="148"/>
      <c r="N8" s="148"/>
      <c r="O8" s="71">
        <f t="shared" si="0"/>
        <v>0</v>
      </c>
      <c r="P8" s="63">
        <f t="shared" si="1"/>
        <v>0</v>
      </c>
    </row>
    <row r="9" spans="2:16" x14ac:dyDescent="0.35">
      <c r="B9" s="10" t="s">
        <v>15</v>
      </c>
      <c r="C9" s="70">
        <f>JAN!C12</f>
        <v>0</v>
      </c>
      <c r="D9" s="71">
        <f>FEB!$C12</f>
        <v>0</v>
      </c>
      <c r="E9" s="71">
        <f>MAR!$C12</f>
        <v>0</v>
      </c>
      <c r="F9" s="71">
        <f>APR!$C12</f>
        <v>0</v>
      </c>
      <c r="G9" s="71">
        <f>MAY!$C12</f>
        <v>0</v>
      </c>
      <c r="H9" s="71">
        <f>JUN!$C12</f>
        <v>0</v>
      </c>
      <c r="I9" s="71">
        <f>JUL!$C12</f>
        <v>0</v>
      </c>
      <c r="J9" s="71">
        <f>AUG!$C12</f>
        <v>0</v>
      </c>
      <c r="K9" s="148"/>
      <c r="L9" s="148"/>
      <c r="M9" s="148"/>
      <c r="N9" s="148"/>
      <c r="O9" s="71">
        <f t="shared" si="0"/>
        <v>0</v>
      </c>
      <c r="P9" s="63">
        <f t="shared" si="1"/>
        <v>0</v>
      </c>
    </row>
    <row r="10" spans="2:16" x14ac:dyDescent="0.35">
      <c r="B10" s="10" t="s">
        <v>16</v>
      </c>
      <c r="C10" s="70">
        <f>JAN!C13</f>
        <v>0</v>
      </c>
      <c r="D10" s="71">
        <f>FEB!$C13</f>
        <v>0</v>
      </c>
      <c r="E10" s="71">
        <f>MAR!$C13</f>
        <v>0</v>
      </c>
      <c r="F10" s="71">
        <f>APR!$C13</f>
        <v>0</v>
      </c>
      <c r="G10" s="71">
        <f>MAY!$C13</f>
        <v>0</v>
      </c>
      <c r="H10" s="71">
        <f>JUN!$C13</f>
        <v>0</v>
      </c>
      <c r="I10" s="71">
        <f>JUL!$C13</f>
        <v>0</v>
      </c>
      <c r="J10" s="71">
        <f>AUG!$C13</f>
        <v>0</v>
      </c>
      <c r="K10" s="148"/>
      <c r="L10" s="148"/>
      <c r="M10" s="148"/>
      <c r="N10" s="148"/>
      <c r="O10" s="71">
        <f t="shared" si="0"/>
        <v>0</v>
      </c>
      <c r="P10" s="63">
        <f t="shared" si="1"/>
        <v>0</v>
      </c>
    </row>
    <row r="11" spans="2:16" x14ac:dyDescent="0.35">
      <c r="B11" s="10" t="s">
        <v>17</v>
      </c>
      <c r="C11" s="70">
        <f>JAN!C14</f>
        <v>0</v>
      </c>
      <c r="D11" s="71">
        <f>FEB!$C14</f>
        <v>0</v>
      </c>
      <c r="E11" s="71">
        <f>MAR!$C14</f>
        <v>0</v>
      </c>
      <c r="F11" s="71">
        <f>APR!$C14</f>
        <v>0</v>
      </c>
      <c r="G11" s="71">
        <f>MAY!$C14</f>
        <v>0</v>
      </c>
      <c r="H11" s="71">
        <f>JUN!$C14</f>
        <v>0</v>
      </c>
      <c r="I11" s="71">
        <f>JUL!$C14</f>
        <v>0</v>
      </c>
      <c r="J11" s="71">
        <f>AUG!$C14</f>
        <v>0</v>
      </c>
      <c r="K11" s="148"/>
      <c r="L11" s="148"/>
      <c r="M11" s="148"/>
      <c r="N11" s="148"/>
      <c r="O11" s="71">
        <f t="shared" si="0"/>
        <v>0</v>
      </c>
      <c r="P11" s="63">
        <f t="shared" si="1"/>
        <v>0</v>
      </c>
    </row>
    <row r="12" spans="2:16" x14ac:dyDescent="0.35">
      <c r="B12" s="10" t="s">
        <v>18</v>
      </c>
      <c r="C12" s="70">
        <f>JAN!C15</f>
        <v>0</v>
      </c>
      <c r="D12" s="71">
        <f>FEB!$C15</f>
        <v>0</v>
      </c>
      <c r="E12" s="71">
        <f>MAR!$C15</f>
        <v>0</v>
      </c>
      <c r="F12" s="71">
        <f>APR!$C15</f>
        <v>0</v>
      </c>
      <c r="G12" s="71">
        <f>MAY!$C15</f>
        <v>0</v>
      </c>
      <c r="H12" s="71">
        <f>JUN!$C15</f>
        <v>0</v>
      </c>
      <c r="I12" s="71">
        <f>JUL!$C15</f>
        <v>0</v>
      </c>
      <c r="J12" s="71">
        <f>AUG!$C15</f>
        <v>0</v>
      </c>
      <c r="K12" s="148"/>
      <c r="L12" s="148"/>
      <c r="M12" s="148"/>
      <c r="N12" s="148"/>
      <c r="O12" s="71">
        <f t="shared" si="0"/>
        <v>0</v>
      </c>
      <c r="P12" s="63">
        <f t="shared" si="1"/>
        <v>0</v>
      </c>
    </row>
    <row r="13" spans="2:16" x14ac:dyDescent="0.35">
      <c r="B13" s="22" t="s">
        <v>19</v>
      </c>
      <c r="C13" s="70">
        <f>JAN!C16</f>
        <v>0</v>
      </c>
      <c r="D13" s="72">
        <f>FEB!$C16</f>
        <v>0</v>
      </c>
      <c r="E13" s="72">
        <f>MAR!$C16</f>
        <v>0</v>
      </c>
      <c r="F13" s="72">
        <f>APR!$C16</f>
        <v>0</v>
      </c>
      <c r="G13" s="72">
        <f>MAY!$C16</f>
        <v>0</v>
      </c>
      <c r="H13" s="72">
        <f>JUN!$C16</f>
        <v>0</v>
      </c>
      <c r="I13" s="72">
        <f>JUL!$C16</f>
        <v>0</v>
      </c>
      <c r="J13" s="72">
        <f>AUG!$C16</f>
        <v>0</v>
      </c>
      <c r="K13" s="148"/>
      <c r="L13" s="148"/>
      <c r="M13" s="148"/>
      <c r="N13" s="148"/>
      <c r="O13" s="72">
        <f t="shared" si="0"/>
        <v>0</v>
      </c>
      <c r="P13" s="64">
        <f t="shared" si="1"/>
        <v>0</v>
      </c>
    </row>
    <row r="14" spans="2:16" x14ac:dyDescent="0.35">
      <c r="B14" s="61" t="s">
        <v>41</v>
      </c>
      <c r="C14" s="142">
        <f>SUM(C5:C13)</f>
        <v>0</v>
      </c>
      <c r="D14" s="142">
        <f t="shared" ref="D14:O14" si="2">SUM(D5:D13)</f>
        <v>0</v>
      </c>
      <c r="E14" s="142">
        <f t="shared" si="2"/>
        <v>0</v>
      </c>
      <c r="F14" s="142">
        <f t="shared" si="2"/>
        <v>0</v>
      </c>
      <c r="G14" s="142">
        <f t="shared" si="2"/>
        <v>0</v>
      </c>
      <c r="H14" s="142">
        <f t="shared" si="2"/>
        <v>0</v>
      </c>
      <c r="I14" s="142">
        <f t="shared" si="2"/>
        <v>0</v>
      </c>
      <c r="J14" s="142">
        <f t="shared" si="2"/>
        <v>0</v>
      </c>
      <c r="K14" s="142">
        <f t="shared" si="2"/>
        <v>2200</v>
      </c>
      <c r="L14" s="142">
        <f t="shared" si="2"/>
        <v>0</v>
      </c>
      <c r="M14" s="142">
        <f t="shared" si="2"/>
        <v>0</v>
      </c>
      <c r="N14" s="142">
        <f t="shared" si="2"/>
        <v>0</v>
      </c>
      <c r="O14" s="142">
        <f t="shared" si="2"/>
        <v>2200</v>
      </c>
      <c r="P14" s="65">
        <f t="shared" si="1"/>
        <v>1</v>
      </c>
    </row>
    <row r="15" spans="2:16" x14ac:dyDescent="0.35">
      <c r="B15" s="61" t="s">
        <v>42</v>
      </c>
      <c r="C15" s="73">
        <f>IF($O$14=0,0,C14/$O$14)</f>
        <v>0</v>
      </c>
      <c r="D15" s="73">
        <f t="shared" ref="D15:O15" si="3">IF($O$14=0,0,D14/$O$14)</f>
        <v>0</v>
      </c>
      <c r="E15" s="73">
        <f t="shared" si="3"/>
        <v>0</v>
      </c>
      <c r="F15" s="73">
        <f t="shared" si="3"/>
        <v>0</v>
      </c>
      <c r="G15" s="73">
        <f t="shared" si="3"/>
        <v>0</v>
      </c>
      <c r="H15" s="73">
        <f t="shared" si="3"/>
        <v>0</v>
      </c>
      <c r="I15" s="73">
        <f t="shared" si="3"/>
        <v>0</v>
      </c>
      <c r="J15" s="73">
        <f t="shared" si="3"/>
        <v>0</v>
      </c>
      <c r="K15" s="73">
        <f t="shared" si="3"/>
        <v>1</v>
      </c>
      <c r="L15" s="73">
        <f t="shared" si="3"/>
        <v>0</v>
      </c>
      <c r="M15" s="73">
        <f t="shared" si="3"/>
        <v>0</v>
      </c>
      <c r="N15" s="73">
        <f t="shared" si="3"/>
        <v>0</v>
      </c>
      <c r="O15" s="73">
        <f t="shared" si="3"/>
        <v>1</v>
      </c>
      <c r="P15" s="9"/>
    </row>
    <row r="16" spans="2:16" x14ac:dyDescent="0.35"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</row>
    <row r="17" spans="2:16" ht="26" x14ac:dyDescent="0.35">
      <c r="B17" s="26" t="s">
        <v>44</v>
      </c>
      <c r="C17" s="69" t="s">
        <v>27</v>
      </c>
      <c r="D17" s="69" t="s">
        <v>28</v>
      </c>
      <c r="E17" s="69" t="s">
        <v>29</v>
      </c>
      <c r="F17" s="69" t="s">
        <v>30</v>
      </c>
      <c r="G17" s="69" t="s">
        <v>31</v>
      </c>
      <c r="H17" s="69" t="s">
        <v>32</v>
      </c>
      <c r="I17" s="69" t="s">
        <v>33</v>
      </c>
      <c r="J17" s="69" t="s">
        <v>34</v>
      </c>
      <c r="K17" s="69" t="s">
        <v>35</v>
      </c>
      <c r="L17" s="69" t="s">
        <v>36</v>
      </c>
      <c r="M17" s="69" t="s">
        <v>37</v>
      </c>
      <c r="N17" s="69" t="s">
        <v>38</v>
      </c>
      <c r="O17" s="69" t="s">
        <v>4</v>
      </c>
      <c r="P17" s="27" t="s">
        <v>82</v>
      </c>
    </row>
    <row r="18" spans="2:16" x14ac:dyDescent="0.35">
      <c r="B18" s="21" t="s">
        <v>11</v>
      </c>
      <c r="C18" s="70">
        <f>JAN!F20</f>
        <v>0</v>
      </c>
      <c r="D18" s="70">
        <f>FEB!$F20</f>
        <v>0</v>
      </c>
      <c r="E18" s="70">
        <f>MAR!$F20</f>
        <v>0</v>
      </c>
      <c r="F18" s="70">
        <f>APR!$F20</f>
        <v>0</v>
      </c>
      <c r="G18" s="70">
        <f>MAY!$F20</f>
        <v>0</v>
      </c>
      <c r="H18" s="70">
        <f>JUN!$F20</f>
        <v>0</v>
      </c>
      <c r="I18" s="70">
        <f>JUL!$F20</f>
        <v>0</v>
      </c>
      <c r="J18" s="70">
        <f>AUG!$F20</f>
        <v>0</v>
      </c>
      <c r="K18" s="148">
        <v>1500</v>
      </c>
      <c r="L18" s="148"/>
      <c r="M18" s="148"/>
      <c r="N18" s="148"/>
      <c r="O18" s="70">
        <f t="shared" ref="O18:O26" si="4">SUM(C18:N18)</f>
        <v>1500</v>
      </c>
      <c r="P18" s="62">
        <f t="shared" ref="P18:P27" si="5">O18/O5</f>
        <v>0.68181818181818177</v>
      </c>
    </row>
    <row r="19" spans="2:16" x14ac:dyDescent="0.35">
      <c r="B19" s="10" t="s">
        <v>12</v>
      </c>
      <c r="C19" s="70">
        <f>JAN!F21</f>
        <v>0</v>
      </c>
      <c r="D19" s="71">
        <f>FEB!$F21</f>
        <v>0</v>
      </c>
      <c r="E19" s="71">
        <f>MAR!$F21</f>
        <v>0</v>
      </c>
      <c r="F19" s="71">
        <f>APR!$F21</f>
        <v>0</v>
      </c>
      <c r="G19" s="71">
        <f>MAY!$F21</f>
        <v>0</v>
      </c>
      <c r="H19" s="71">
        <f>JUN!$F21</f>
        <v>0</v>
      </c>
      <c r="I19" s="71">
        <f>JUL!$F21</f>
        <v>0</v>
      </c>
      <c r="J19" s="71">
        <f>AUG!$F21</f>
        <v>0</v>
      </c>
      <c r="K19" s="148"/>
      <c r="L19" s="148"/>
      <c r="M19" s="148"/>
      <c r="N19" s="148"/>
      <c r="O19" s="71">
        <f t="shared" si="4"/>
        <v>0</v>
      </c>
      <c r="P19" s="63" t="e">
        <f t="shared" si="5"/>
        <v>#DIV/0!</v>
      </c>
    </row>
    <row r="20" spans="2:16" x14ac:dyDescent="0.35">
      <c r="B20" s="10" t="s">
        <v>13</v>
      </c>
      <c r="C20" s="70">
        <f>JAN!F22</f>
        <v>0</v>
      </c>
      <c r="D20" s="71">
        <f>FEB!$F22</f>
        <v>0</v>
      </c>
      <c r="E20" s="71">
        <f>MAR!$F22</f>
        <v>0</v>
      </c>
      <c r="F20" s="71">
        <f>APR!$F22</f>
        <v>0</v>
      </c>
      <c r="G20" s="71">
        <f>MAY!$F22</f>
        <v>0</v>
      </c>
      <c r="H20" s="71">
        <f>JUN!$F22</f>
        <v>0</v>
      </c>
      <c r="I20" s="71">
        <f>JUL!$F22</f>
        <v>0</v>
      </c>
      <c r="J20" s="71">
        <f>AUG!$F22</f>
        <v>0</v>
      </c>
      <c r="K20" s="148"/>
      <c r="L20" s="148"/>
      <c r="M20" s="148"/>
      <c r="N20" s="148"/>
      <c r="O20" s="71">
        <f t="shared" si="4"/>
        <v>0</v>
      </c>
      <c r="P20" s="63" t="e">
        <f t="shared" si="5"/>
        <v>#DIV/0!</v>
      </c>
    </row>
    <row r="21" spans="2:16" x14ac:dyDescent="0.35">
      <c r="B21" s="10" t="s">
        <v>14</v>
      </c>
      <c r="C21" s="70">
        <f>JAN!F23</f>
        <v>0</v>
      </c>
      <c r="D21" s="71">
        <f>FEB!$F23</f>
        <v>0</v>
      </c>
      <c r="E21" s="71">
        <f>MAR!$F23</f>
        <v>0</v>
      </c>
      <c r="F21" s="71">
        <f>APR!$F23</f>
        <v>0</v>
      </c>
      <c r="G21" s="71">
        <f>MAY!$F23</f>
        <v>0</v>
      </c>
      <c r="H21" s="71">
        <f>JUN!$F23</f>
        <v>0</v>
      </c>
      <c r="I21" s="71">
        <f>JUL!$F23</f>
        <v>0</v>
      </c>
      <c r="J21" s="71">
        <f>AUG!$F23</f>
        <v>0</v>
      </c>
      <c r="K21" s="148"/>
      <c r="L21" s="148"/>
      <c r="M21" s="148"/>
      <c r="N21" s="148"/>
      <c r="O21" s="71">
        <f t="shared" si="4"/>
        <v>0</v>
      </c>
      <c r="P21" s="63" t="e">
        <f t="shared" si="5"/>
        <v>#DIV/0!</v>
      </c>
    </row>
    <row r="22" spans="2:16" x14ac:dyDescent="0.35">
      <c r="B22" s="10" t="s">
        <v>15</v>
      </c>
      <c r="C22" s="70">
        <f>JAN!F24</f>
        <v>0</v>
      </c>
      <c r="D22" s="71">
        <f>FEB!$F24</f>
        <v>0</v>
      </c>
      <c r="E22" s="71">
        <f>MAR!$F24</f>
        <v>0</v>
      </c>
      <c r="F22" s="71">
        <f>APR!$F24</f>
        <v>0</v>
      </c>
      <c r="G22" s="71">
        <f>MAY!$F24</f>
        <v>0</v>
      </c>
      <c r="H22" s="71">
        <f>JUN!$F24</f>
        <v>0</v>
      </c>
      <c r="I22" s="71">
        <f>JUL!$F24</f>
        <v>0</v>
      </c>
      <c r="J22" s="71">
        <f>AUG!$F24</f>
        <v>0</v>
      </c>
      <c r="K22" s="148"/>
      <c r="L22" s="148"/>
      <c r="M22" s="148"/>
      <c r="N22" s="148"/>
      <c r="O22" s="71">
        <f t="shared" si="4"/>
        <v>0</v>
      </c>
      <c r="P22" s="63" t="e">
        <f t="shared" si="5"/>
        <v>#DIV/0!</v>
      </c>
    </row>
    <row r="23" spans="2:16" x14ac:dyDescent="0.35">
      <c r="B23" s="10" t="s">
        <v>16</v>
      </c>
      <c r="C23" s="70">
        <f>JAN!F25</f>
        <v>0</v>
      </c>
      <c r="D23" s="71">
        <f>FEB!$F25</f>
        <v>0</v>
      </c>
      <c r="E23" s="71">
        <f>MAR!$F25</f>
        <v>0</v>
      </c>
      <c r="F23" s="71">
        <f>APR!$F25</f>
        <v>0</v>
      </c>
      <c r="G23" s="71">
        <f>MAY!$F25</f>
        <v>0</v>
      </c>
      <c r="H23" s="71">
        <f>JUN!$F25</f>
        <v>0</v>
      </c>
      <c r="I23" s="71">
        <f>JUL!$F25</f>
        <v>0</v>
      </c>
      <c r="J23" s="71">
        <f>AUG!$F25</f>
        <v>0</v>
      </c>
      <c r="K23" s="148"/>
      <c r="L23" s="148"/>
      <c r="M23" s="148"/>
      <c r="N23" s="148"/>
      <c r="O23" s="71">
        <f t="shared" si="4"/>
        <v>0</v>
      </c>
      <c r="P23" s="63" t="e">
        <f t="shared" si="5"/>
        <v>#DIV/0!</v>
      </c>
    </row>
    <row r="24" spans="2:16" x14ac:dyDescent="0.35">
      <c r="B24" s="10" t="s">
        <v>17</v>
      </c>
      <c r="C24" s="70">
        <f>JAN!F26</f>
        <v>0</v>
      </c>
      <c r="D24" s="71">
        <f>FEB!$F26</f>
        <v>0</v>
      </c>
      <c r="E24" s="71">
        <f>MAR!$F26</f>
        <v>0</v>
      </c>
      <c r="F24" s="71">
        <f>APR!$F26</f>
        <v>0</v>
      </c>
      <c r="G24" s="71">
        <f>MAY!$F26</f>
        <v>0</v>
      </c>
      <c r="H24" s="71">
        <f>JUN!$F26</f>
        <v>0</v>
      </c>
      <c r="I24" s="71">
        <f>JUL!$F26</f>
        <v>0</v>
      </c>
      <c r="J24" s="71">
        <f>AUG!$F26</f>
        <v>0</v>
      </c>
      <c r="K24" s="148"/>
      <c r="L24" s="148"/>
      <c r="M24" s="148"/>
      <c r="N24" s="148"/>
      <c r="O24" s="71">
        <f t="shared" si="4"/>
        <v>0</v>
      </c>
      <c r="P24" s="63" t="e">
        <f t="shared" si="5"/>
        <v>#DIV/0!</v>
      </c>
    </row>
    <row r="25" spans="2:16" x14ac:dyDescent="0.35">
      <c r="B25" s="10" t="s">
        <v>18</v>
      </c>
      <c r="C25" s="70">
        <f>JAN!F27</f>
        <v>0</v>
      </c>
      <c r="D25" s="71">
        <f>FEB!$F27</f>
        <v>0</v>
      </c>
      <c r="E25" s="71">
        <f>MAR!$F27</f>
        <v>0</v>
      </c>
      <c r="F25" s="71">
        <f>APR!$F27</f>
        <v>0</v>
      </c>
      <c r="G25" s="71">
        <f>MAY!$F27</f>
        <v>0</v>
      </c>
      <c r="H25" s="71">
        <f>JUN!$F27</f>
        <v>0</v>
      </c>
      <c r="I25" s="71">
        <f>JUL!$F27</f>
        <v>0</v>
      </c>
      <c r="J25" s="71">
        <f>AUG!$F27</f>
        <v>0</v>
      </c>
      <c r="K25" s="148"/>
      <c r="L25" s="148"/>
      <c r="M25" s="148"/>
      <c r="N25" s="148"/>
      <c r="O25" s="71">
        <f t="shared" si="4"/>
        <v>0</v>
      </c>
      <c r="P25" s="63" t="e">
        <f t="shared" si="5"/>
        <v>#DIV/0!</v>
      </c>
    </row>
    <row r="26" spans="2:16" x14ac:dyDescent="0.35">
      <c r="B26" s="22" t="s">
        <v>19</v>
      </c>
      <c r="C26" s="70">
        <f>JAN!F28</f>
        <v>0</v>
      </c>
      <c r="D26" s="72">
        <f>FEB!$F28</f>
        <v>0</v>
      </c>
      <c r="E26" s="72">
        <f>MAR!$F28</f>
        <v>0</v>
      </c>
      <c r="F26" s="72">
        <f>APR!$F28</f>
        <v>0</v>
      </c>
      <c r="G26" s="72">
        <f>MAY!$F28</f>
        <v>0</v>
      </c>
      <c r="H26" s="72">
        <f>JUN!$F28</f>
        <v>0</v>
      </c>
      <c r="I26" s="72">
        <f>JUL!$F28</f>
        <v>0</v>
      </c>
      <c r="J26" s="72">
        <f>AUG!$F28</f>
        <v>0</v>
      </c>
      <c r="K26" s="148"/>
      <c r="L26" s="148"/>
      <c r="M26" s="148"/>
      <c r="N26" s="148"/>
      <c r="O26" s="72">
        <f t="shared" si="4"/>
        <v>0</v>
      </c>
      <c r="P26" s="64" t="e">
        <f t="shared" si="5"/>
        <v>#DIV/0!</v>
      </c>
    </row>
    <row r="27" spans="2:16" x14ac:dyDescent="0.35">
      <c r="B27" s="61" t="s">
        <v>41</v>
      </c>
      <c r="C27" s="142">
        <f>SUM(C18:C26)</f>
        <v>0</v>
      </c>
      <c r="D27" s="142">
        <f t="shared" ref="D27:O27" si="6">SUM(D18:D26)</f>
        <v>0</v>
      </c>
      <c r="E27" s="142">
        <f t="shared" si="6"/>
        <v>0</v>
      </c>
      <c r="F27" s="142">
        <f t="shared" si="6"/>
        <v>0</v>
      </c>
      <c r="G27" s="142">
        <f t="shared" si="6"/>
        <v>0</v>
      </c>
      <c r="H27" s="142">
        <f t="shared" si="6"/>
        <v>0</v>
      </c>
      <c r="I27" s="142">
        <f t="shared" si="6"/>
        <v>0</v>
      </c>
      <c r="J27" s="142">
        <f t="shared" si="6"/>
        <v>0</v>
      </c>
      <c r="K27" s="142">
        <f t="shared" si="6"/>
        <v>1500</v>
      </c>
      <c r="L27" s="142">
        <f t="shared" si="6"/>
        <v>0</v>
      </c>
      <c r="M27" s="142">
        <f t="shared" si="6"/>
        <v>0</v>
      </c>
      <c r="N27" s="142">
        <f t="shared" si="6"/>
        <v>0</v>
      </c>
      <c r="O27" s="142">
        <f t="shared" si="6"/>
        <v>1500</v>
      </c>
      <c r="P27" s="65">
        <f t="shared" si="5"/>
        <v>0.68181818181818177</v>
      </c>
    </row>
    <row r="29" spans="2:16" x14ac:dyDescent="0.35">
      <c r="B29" s="26" t="s">
        <v>5</v>
      </c>
      <c r="C29" s="69" t="s">
        <v>27</v>
      </c>
      <c r="D29" s="69" t="s">
        <v>28</v>
      </c>
      <c r="E29" s="69" t="s">
        <v>29</v>
      </c>
      <c r="F29" s="69" t="s">
        <v>30</v>
      </c>
      <c r="G29" s="69" t="s">
        <v>31</v>
      </c>
      <c r="H29" s="69" t="s">
        <v>32</v>
      </c>
      <c r="I29" s="69" t="s">
        <v>33</v>
      </c>
      <c r="J29" s="69" t="s">
        <v>34</v>
      </c>
      <c r="K29" s="69" t="s">
        <v>35</v>
      </c>
      <c r="L29" s="69" t="s">
        <v>36</v>
      </c>
      <c r="M29" s="69" t="s">
        <v>37</v>
      </c>
      <c r="N29" s="69" t="s">
        <v>38</v>
      </c>
      <c r="O29" s="69" t="s">
        <v>4</v>
      </c>
    </row>
    <row r="30" spans="2:16" x14ac:dyDescent="0.35">
      <c r="B30" s="21" t="s">
        <v>11</v>
      </c>
      <c r="C30" s="66">
        <f t="shared" ref="C30:O30" si="7">IF(C5=0,0,C18/C5)</f>
        <v>0</v>
      </c>
      <c r="D30" s="66">
        <f t="shared" si="7"/>
        <v>0</v>
      </c>
      <c r="E30" s="66">
        <f t="shared" si="7"/>
        <v>0</v>
      </c>
      <c r="F30" s="66">
        <f t="shared" si="7"/>
        <v>0</v>
      </c>
      <c r="G30" s="66">
        <f t="shared" si="7"/>
        <v>0</v>
      </c>
      <c r="H30" s="66">
        <f t="shared" si="7"/>
        <v>0</v>
      </c>
      <c r="I30" s="66">
        <f t="shared" si="7"/>
        <v>0</v>
      </c>
      <c r="J30" s="66">
        <f t="shared" si="7"/>
        <v>0</v>
      </c>
      <c r="K30" s="66">
        <f t="shared" si="7"/>
        <v>0.68181818181818177</v>
      </c>
      <c r="L30" s="66">
        <f t="shared" si="7"/>
        <v>0</v>
      </c>
      <c r="M30" s="66">
        <f t="shared" si="7"/>
        <v>0</v>
      </c>
      <c r="N30" s="66">
        <f t="shared" si="7"/>
        <v>0</v>
      </c>
      <c r="O30" s="66">
        <f t="shared" si="7"/>
        <v>0.68181818181818177</v>
      </c>
    </row>
    <row r="31" spans="2:16" x14ac:dyDescent="0.35">
      <c r="B31" s="10" t="s">
        <v>12</v>
      </c>
      <c r="C31" s="67">
        <f t="shared" ref="C31:O39" si="8">IF(C6=0,0,C19/C6)</f>
        <v>0</v>
      </c>
      <c r="D31" s="67">
        <f t="shared" si="8"/>
        <v>0</v>
      </c>
      <c r="E31" s="67">
        <f t="shared" si="8"/>
        <v>0</v>
      </c>
      <c r="F31" s="67">
        <f t="shared" si="8"/>
        <v>0</v>
      </c>
      <c r="G31" s="67">
        <f t="shared" si="8"/>
        <v>0</v>
      </c>
      <c r="H31" s="67">
        <f t="shared" si="8"/>
        <v>0</v>
      </c>
      <c r="I31" s="67">
        <f t="shared" si="8"/>
        <v>0</v>
      </c>
      <c r="J31" s="67">
        <f t="shared" si="8"/>
        <v>0</v>
      </c>
      <c r="K31" s="67">
        <f t="shared" si="8"/>
        <v>0</v>
      </c>
      <c r="L31" s="67">
        <f t="shared" si="8"/>
        <v>0</v>
      </c>
      <c r="M31" s="67">
        <f t="shared" si="8"/>
        <v>0</v>
      </c>
      <c r="N31" s="67">
        <f t="shared" si="8"/>
        <v>0</v>
      </c>
      <c r="O31" s="67">
        <f t="shared" ref="O31:O38" si="9">IF(O6=0,0,O19/O6)</f>
        <v>0</v>
      </c>
    </row>
    <row r="32" spans="2:16" x14ac:dyDescent="0.35">
      <c r="B32" s="10" t="s">
        <v>13</v>
      </c>
      <c r="C32" s="67">
        <f t="shared" si="8"/>
        <v>0</v>
      </c>
      <c r="D32" s="67">
        <f t="shared" si="8"/>
        <v>0</v>
      </c>
      <c r="E32" s="67">
        <f t="shared" si="8"/>
        <v>0</v>
      </c>
      <c r="F32" s="67">
        <f t="shared" si="8"/>
        <v>0</v>
      </c>
      <c r="G32" s="67">
        <f t="shared" si="8"/>
        <v>0</v>
      </c>
      <c r="H32" s="67">
        <f t="shared" si="8"/>
        <v>0</v>
      </c>
      <c r="I32" s="67">
        <f t="shared" si="8"/>
        <v>0</v>
      </c>
      <c r="J32" s="67">
        <f t="shared" si="8"/>
        <v>0</v>
      </c>
      <c r="K32" s="67">
        <f t="shared" si="8"/>
        <v>0</v>
      </c>
      <c r="L32" s="67">
        <f t="shared" si="8"/>
        <v>0</v>
      </c>
      <c r="M32" s="67">
        <f t="shared" si="8"/>
        <v>0</v>
      </c>
      <c r="N32" s="67">
        <f t="shared" si="8"/>
        <v>0</v>
      </c>
      <c r="O32" s="67">
        <f t="shared" si="9"/>
        <v>0</v>
      </c>
    </row>
    <row r="33" spans="2:15" x14ac:dyDescent="0.35">
      <c r="B33" s="10" t="s">
        <v>14</v>
      </c>
      <c r="C33" s="67">
        <f t="shared" si="8"/>
        <v>0</v>
      </c>
      <c r="D33" s="67">
        <f t="shared" si="8"/>
        <v>0</v>
      </c>
      <c r="E33" s="67">
        <f t="shared" si="8"/>
        <v>0</v>
      </c>
      <c r="F33" s="67">
        <f t="shared" si="8"/>
        <v>0</v>
      </c>
      <c r="G33" s="67">
        <f t="shared" si="8"/>
        <v>0</v>
      </c>
      <c r="H33" s="67">
        <f t="shared" si="8"/>
        <v>0</v>
      </c>
      <c r="I33" s="67">
        <f t="shared" si="8"/>
        <v>0</v>
      </c>
      <c r="J33" s="67">
        <f t="shared" si="8"/>
        <v>0</v>
      </c>
      <c r="K33" s="67">
        <f t="shared" si="8"/>
        <v>0</v>
      </c>
      <c r="L33" s="67">
        <f t="shared" si="8"/>
        <v>0</v>
      </c>
      <c r="M33" s="67">
        <f t="shared" si="8"/>
        <v>0</v>
      </c>
      <c r="N33" s="67">
        <f t="shared" si="8"/>
        <v>0</v>
      </c>
      <c r="O33" s="67">
        <f t="shared" si="9"/>
        <v>0</v>
      </c>
    </row>
    <row r="34" spans="2:15" x14ac:dyDescent="0.35">
      <c r="B34" s="10" t="s">
        <v>15</v>
      </c>
      <c r="C34" s="67">
        <f t="shared" si="8"/>
        <v>0</v>
      </c>
      <c r="D34" s="67">
        <f t="shared" si="8"/>
        <v>0</v>
      </c>
      <c r="E34" s="67">
        <f t="shared" si="8"/>
        <v>0</v>
      </c>
      <c r="F34" s="67">
        <f t="shared" si="8"/>
        <v>0</v>
      </c>
      <c r="G34" s="67">
        <f t="shared" si="8"/>
        <v>0</v>
      </c>
      <c r="H34" s="67">
        <f t="shared" si="8"/>
        <v>0</v>
      </c>
      <c r="I34" s="67">
        <f t="shared" si="8"/>
        <v>0</v>
      </c>
      <c r="J34" s="67">
        <f t="shared" si="8"/>
        <v>0</v>
      </c>
      <c r="K34" s="67">
        <f t="shared" si="8"/>
        <v>0</v>
      </c>
      <c r="L34" s="67">
        <f t="shared" si="8"/>
        <v>0</v>
      </c>
      <c r="M34" s="67">
        <f t="shared" si="8"/>
        <v>0</v>
      </c>
      <c r="N34" s="67">
        <f t="shared" si="8"/>
        <v>0</v>
      </c>
      <c r="O34" s="67">
        <f t="shared" si="9"/>
        <v>0</v>
      </c>
    </row>
    <row r="35" spans="2:15" x14ac:dyDescent="0.35">
      <c r="B35" s="10" t="s">
        <v>16</v>
      </c>
      <c r="C35" s="67">
        <f t="shared" si="8"/>
        <v>0</v>
      </c>
      <c r="D35" s="67">
        <f t="shared" si="8"/>
        <v>0</v>
      </c>
      <c r="E35" s="67">
        <f t="shared" si="8"/>
        <v>0</v>
      </c>
      <c r="F35" s="67">
        <f t="shared" si="8"/>
        <v>0</v>
      </c>
      <c r="G35" s="67">
        <f t="shared" si="8"/>
        <v>0</v>
      </c>
      <c r="H35" s="67">
        <f t="shared" si="8"/>
        <v>0</v>
      </c>
      <c r="I35" s="67">
        <f t="shared" si="8"/>
        <v>0</v>
      </c>
      <c r="J35" s="67">
        <f t="shared" si="8"/>
        <v>0</v>
      </c>
      <c r="K35" s="67">
        <f t="shared" si="8"/>
        <v>0</v>
      </c>
      <c r="L35" s="67">
        <f t="shared" si="8"/>
        <v>0</v>
      </c>
      <c r="M35" s="67">
        <f t="shared" si="8"/>
        <v>0</v>
      </c>
      <c r="N35" s="67">
        <f t="shared" si="8"/>
        <v>0</v>
      </c>
      <c r="O35" s="67">
        <f t="shared" si="9"/>
        <v>0</v>
      </c>
    </row>
    <row r="36" spans="2:15" x14ac:dyDescent="0.35">
      <c r="B36" s="10" t="s">
        <v>17</v>
      </c>
      <c r="C36" s="67">
        <f t="shared" si="8"/>
        <v>0</v>
      </c>
      <c r="D36" s="67">
        <f t="shared" si="8"/>
        <v>0</v>
      </c>
      <c r="E36" s="67">
        <f t="shared" si="8"/>
        <v>0</v>
      </c>
      <c r="F36" s="67">
        <f t="shared" si="8"/>
        <v>0</v>
      </c>
      <c r="G36" s="67">
        <f t="shared" si="8"/>
        <v>0</v>
      </c>
      <c r="H36" s="67">
        <f t="shared" si="8"/>
        <v>0</v>
      </c>
      <c r="I36" s="67">
        <f t="shared" si="8"/>
        <v>0</v>
      </c>
      <c r="J36" s="67">
        <f t="shared" si="8"/>
        <v>0</v>
      </c>
      <c r="K36" s="67">
        <f t="shared" si="8"/>
        <v>0</v>
      </c>
      <c r="L36" s="67">
        <f t="shared" si="8"/>
        <v>0</v>
      </c>
      <c r="M36" s="67">
        <f t="shared" si="8"/>
        <v>0</v>
      </c>
      <c r="N36" s="67">
        <f t="shared" si="8"/>
        <v>0</v>
      </c>
      <c r="O36" s="67">
        <f t="shared" si="9"/>
        <v>0</v>
      </c>
    </row>
    <row r="37" spans="2:15" x14ac:dyDescent="0.35">
      <c r="B37" s="10" t="s">
        <v>18</v>
      </c>
      <c r="C37" s="67">
        <f t="shared" si="8"/>
        <v>0</v>
      </c>
      <c r="D37" s="67">
        <f t="shared" si="8"/>
        <v>0</v>
      </c>
      <c r="E37" s="67">
        <f t="shared" si="8"/>
        <v>0</v>
      </c>
      <c r="F37" s="67">
        <f t="shared" si="8"/>
        <v>0</v>
      </c>
      <c r="G37" s="67">
        <f t="shared" si="8"/>
        <v>0</v>
      </c>
      <c r="H37" s="67">
        <f t="shared" si="8"/>
        <v>0</v>
      </c>
      <c r="I37" s="67">
        <f t="shared" si="8"/>
        <v>0</v>
      </c>
      <c r="J37" s="67">
        <f t="shared" si="8"/>
        <v>0</v>
      </c>
      <c r="K37" s="67">
        <f t="shared" si="8"/>
        <v>0</v>
      </c>
      <c r="L37" s="67">
        <f t="shared" si="8"/>
        <v>0</v>
      </c>
      <c r="M37" s="67">
        <f t="shared" si="8"/>
        <v>0</v>
      </c>
      <c r="N37" s="67">
        <f t="shared" si="8"/>
        <v>0</v>
      </c>
      <c r="O37" s="67">
        <f t="shared" si="9"/>
        <v>0</v>
      </c>
    </row>
    <row r="38" spans="2:15" x14ac:dyDescent="0.35">
      <c r="B38" s="22" t="s">
        <v>19</v>
      </c>
      <c r="C38" s="68">
        <f t="shared" si="8"/>
        <v>0</v>
      </c>
      <c r="D38" s="68">
        <f t="shared" si="8"/>
        <v>0</v>
      </c>
      <c r="E38" s="68">
        <f t="shared" si="8"/>
        <v>0</v>
      </c>
      <c r="F38" s="68">
        <f t="shared" si="8"/>
        <v>0</v>
      </c>
      <c r="G38" s="68">
        <f t="shared" si="8"/>
        <v>0</v>
      </c>
      <c r="H38" s="68">
        <f t="shared" si="8"/>
        <v>0</v>
      </c>
      <c r="I38" s="68">
        <f t="shared" si="8"/>
        <v>0</v>
      </c>
      <c r="J38" s="68">
        <f t="shared" si="8"/>
        <v>0</v>
      </c>
      <c r="K38" s="68">
        <f t="shared" si="8"/>
        <v>0</v>
      </c>
      <c r="L38" s="68">
        <f t="shared" si="8"/>
        <v>0</v>
      </c>
      <c r="M38" s="68">
        <f t="shared" si="8"/>
        <v>0</v>
      </c>
      <c r="N38" s="68">
        <f t="shared" si="8"/>
        <v>0</v>
      </c>
      <c r="O38" s="68">
        <f t="shared" si="9"/>
        <v>0</v>
      </c>
    </row>
    <row r="39" spans="2:15" x14ac:dyDescent="0.35">
      <c r="B39" s="61" t="s">
        <v>41</v>
      </c>
      <c r="C39" s="144">
        <f t="shared" si="8"/>
        <v>0</v>
      </c>
      <c r="D39" s="144">
        <f t="shared" si="8"/>
        <v>0</v>
      </c>
      <c r="E39" s="144">
        <f t="shared" si="8"/>
        <v>0</v>
      </c>
      <c r="F39" s="144">
        <f t="shared" si="8"/>
        <v>0</v>
      </c>
      <c r="G39" s="144">
        <f t="shared" si="8"/>
        <v>0</v>
      </c>
      <c r="H39" s="144">
        <f t="shared" si="8"/>
        <v>0</v>
      </c>
      <c r="I39" s="144">
        <f t="shared" si="8"/>
        <v>0</v>
      </c>
      <c r="J39" s="144">
        <f t="shared" si="8"/>
        <v>0</v>
      </c>
      <c r="K39" s="144">
        <f t="shared" si="8"/>
        <v>0.68181818181818177</v>
      </c>
      <c r="L39" s="144">
        <f t="shared" si="8"/>
        <v>0</v>
      </c>
      <c r="M39" s="144">
        <f t="shared" si="8"/>
        <v>0</v>
      </c>
      <c r="N39" s="144">
        <f t="shared" si="8"/>
        <v>0</v>
      </c>
      <c r="O39" s="144">
        <f t="shared" si="8"/>
        <v>0.68181818181818177</v>
      </c>
    </row>
    <row r="41" spans="2:15" x14ac:dyDescent="0.35">
      <c r="C41" s="139" t="e">
        <f>'General Summary &amp; KPI'!#REF!</f>
        <v>#REF!</v>
      </c>
      <c r="D41" s="139" t="e">
        <f>'General Summary &amp; KPI'!#REF!</f>
        <v>#REF!</v>
      </c>
      <c r="E41" s="139" t="e">
        <f>'General Summary &amp; KPI'!#REF!</f>
        <v>#REF!</v>
      </c>
      <c r="F41" s="139" t="e">
        <f>'General Summary &amp; KPI'!#REF!</f>
        <v>#REF!</v>
      </c>
      <c r="G41" s="139" t="e">
        <f>'General Summary &amp; KPI'!#REF!</f>
        <v>#REF!</v>
      </c>
      <c r="H41" s="139" t="e">
        <f>'General Summary &amp; KPI'!#REF!</f>
        <v>#REF!</v>
      </c>
      <c r="I41" s="139" t="e">
        <f>'General Summary &amp; KPI'!#REF!</f>
        <v>#REF!</v>
      </c>
      <c r="J41" s="139" t="e">
        <f>'General Summary &amp; KPI'!#REF!</f>
        <v>#REF!</v>
      </c>
      <c r="K41" s="146">
        <v>1800</v>
      </c>
      <c r="L41" s="146"/>
      <c r="M41" s="146"/>
      <c r="N41" s="146"/>
      <c r="O41" s="145" t="e">
        <f>SUM(C41:N41)</f>
        <v>#REF!</v>
      </c>
    </row>
    <row r="42" spans="2:15" x14ac:dyDescent="0.35">
      <c r="B42" s="74" t="s">
        <v>2</v>
      </c>
      <c r="C42" s="75" t="s">
        <v>27</v>
      </c>
      <c r="D42" s="75" t="s">
        <v>28</v>
      </c>
      <c r="E42" s="75" t="s">
        <v>29</v>
      </c>
      <c r="F42" s="75" t="s">
        <v>30</v>
      </c>
      <c r="G42" s="75" t="s">
        <v>31</v>
      </c>
      <c r="H42" s="75" t="s">
        <v>32</v>
      </c>
      <c r="I42" s="75" t="s">
        <v>33</v>
      </c>
      <c r="J42" s="75" t="s">
        <v>34</v>
      </c>
      <c r="K42" s="75" t="s">
        <v>35</v>
      </c>
      <c r="L42" s="75" t="s">
        <v>36</v>
      </c>
      <c r="M42" s="75" t="s">
        <v>37</v>
      </c>
      <c r="N42" s="75" t="s">
        <v>38</v>
      </c>
      <c r="O42" s="75" t="s">
        <v>4</v>
      </c>
    </row>
    <row r="43" spans="2:15" x14ac:dyDescent="0.35">
      <c r="B43" s="21" t="s">
        <v>11</v>
      </c>
      <c r="C43" s="76" t="e">
        <f>IF(C$41=0,0,C5/C$41)</f>
        <v>#REF!</v>
      </c>
      <c r="D43" s="76" t="e">
        <f t="shared" ref="D43:N43" si="10">IF(D$41=0,0,D5/D$41)</f>
        <v>#REF!</v>
      </c>
      <c r="E43" s="76" t="e">
        <f t="shared" si="10"/>
        <v>#REF!</v>
      </c>
      <c r="F43" s="76" t="e">
        <f t="shared" si="10"/>
        <v>#REF!</v>
      </c>
      <c r="G43" s="76" t="e">
        <f t="shared" si="10"/>
        <v>#REF!</v>
      </c>
      <c r="H43" s="76" t="e">
        <f t="shared" si="10"/>
        <v>#REF!</v>
      </c>
      <c r="I43" s="76" t="e">
        <f t="shared" si="10"/>
        <v>#REF!</v>
      </c>
      <c r="J43" s="76" t="e">
        <f t="shared" si="10"/>
        <v>#REF!</v>
      </c>
      <c r="K43" s="76">
        <f t="shared" si="10"/>
        <v>1.2222222222222223</v>
      </c>
      <c r="L43" s="76">
        <f t="shared" si="10"/>
        <v>0</v>
      </c>
      <c r="M43" s="76">
        <f t="shared" si="10"/>
        <v>0</v>
      </c>
      <c r="N43" s="76">
        <f t="shared" si="10"/>
        <v>0</v>
      </c>
      <c r="O43" s="76" t="e">
        <f>IF(O$41=0,0,O5/O$41)</f>
        <v>#REF!</v>
      </c>
    </row>
    <row r="44" spans="2:15" x14ac:dyDescent="0.35">
      <c r="B44" s="10" t="s">
        <v>12</v>
      </c>
      <c r="C44" s="76" t="e">
        <f t="shared" ref="C44:O52" si="11">IF(C$41=0,0,C6/C$41)</f>
        <v>#REF!</v>
      </c>
      <c r="D44" s="76" t="e">
        <f t="shared" si="11"/>
        <v>#REF!</v>
      </c>
      <c r="E44" s="76" t="e">
        <f t="shared" si="11"/>
        <v>#REF!</v>
      </c>
      <c r="F44" s="76" t="e">
        <f t="shared" si="11"/>
        <v>#REF!</v>
      </c>
      <c r="G44" s="76" t="e">
        <f t="shared" si="11"/>
        <v>#REF!</v>
      </c>
      <c r="H44" s="76" t="e">
        <f t="shared" si="11"/>
        <v>#REF!</v>
      </c>
      <c r="I44" s="76" t="e">
        <f t="shared" si="11"/>
        <v>#REF!</v>
      </c>
      <c r="J44" s="76" t="e">
        <f t="shared" si="11"/>
        <v>#REF!</v>
      </c>
      <c r="K44" s="76">
        <f t="shared" si="11"/>
        <v>0</v>
      </c>
      <c r="L44" s="76">
        <f t="shared" si="11"/>
        <v>0</v>
      </c>
      <c r="M44" s="76">
        <f t="shared" si="11"/>
        <v>0</v>
      </c>
      <c r="N44" s="76">
        <f t="shared" si="11"/>
        <v>0</v>
      </c>
      <c r="O44" s="76" t="e">
        <f t="shared" si="11"/>
        <v>#REF!</v>
      </c>
    </row>
    <row r="45" spans="2:15" x14ac:dyDescent="0.35">
      <c r="B45" s="10" t="s">
        <v>13</v>
      </c>
      <c r="C45" s="76" t="e">
        <f t="shared" si="11"/>
        <v>#REF!</v>
      </c>
      <c r="D45" s="76" t="e">
        <f t="shared" si="11"/>
        <v>#REF!</v>
      </c>
      <c r="E45" s="76" t="e">
        <f t="shared" si="11"/>
        <v>#REF!</v>
      </c>
      <c r="F45" s="76" t="e">
        <f t="shared" si="11"/>
        <v>#REF!</v>
      </c>
      <c r="G45" s="76" t="e">
        <f t="shared" si="11"/>
        <v>#REF!</v>
      </c>
      <c r="H45" s="76" t="e">
        <f t="shared" si="11"/>
        <v>#REF!</v>
      </c>
      <c r="I45" s="76" t="e">
        <f t="shared" si="11"/>
        <v>#REF!</v>
      </c>
      <c r="J45" s="76" t="e">
        <f t="shared" si="11"/>
        <v>#REF!</v>
      </c>
      <c r="K45" s="76">
        <f t="shared" si="11"/>
        <v>0</v>
      </c>
      <c r="L45" s="76">
        <f t="shared" si="11"/>
        <v>0</v>
      </c>
      <c r="M45" s="76">
        <f t="shared" si="11"/>
        <v>0</v>
      </c>
      <c r="N45" s="76">
        <f t="shared" si="11"/>
        <v>0</v>
      </c>
      <c r="O45" s="76" t="e">
        <f t="shared" si="11"/>
        <v>#REF!</v>
      </c>
    </row>
    <row r="46" spans="2:15" x14ac:dyDescent="0.35">
      <c r="B46" s="10" t="s">
        <v>14</v>
      </c>
      <c r="C46" s="76" t="e">
        <f t="shared" si="11"/>
        <v>#REF!</v>
      </c>
      <c r="D46" s="76" t="e">
        <f t="shared" si="11"/>
        <v>#REF!</v>
      </c>
      <c r="E46" s="76" t="e">
        <f t="shared" si="11"/>
        <v>#REF!</v>
      </c>
      <c r="F46" s="76" t="e">
        <f t="shared" si="11"/>
        <v>#REF!</v>
      </c>
      <c r="G46" s="76" t="e">
        <f t="shared" si="11"/>
        <v>#REF!</v>
      </c>
      <c r="H46" s="76" t="e">
        <f t="shared" si="11"/>
        <v>#REF!</v>
      </c>
      <c r="I46" s="76" t="e">
        <f t="shared" si="11"/>
        <v>#REF!</v>
      </c>
      <c r="J46" s="76" t="e">
        <f t="shared" si="11"/>
        <v>#REF!</v>
      </c>
      <c r="K46" s="76">
        <f t="shared" si="11"/>
        <v>0</v>
      </c>
      <c r="L46" s="76">
        <f t="shared" si="11"/>
        <v>0</v>
      </c>
      <c r="M46" s="76">
        <f t="shared" si="11"/>
        <v>0</v>
      </c>
      <c r="N46" s="76">
        <f t="shared" si="11"/>
        <v>0</v>
      </c>
      <c r="O46" s="76" t="e">
        <f t="shared" si="11"/>
        <v>#REF!</v>
      </c>
    </row>
    <row r="47" spans="2:15" x14ac:dyDescent="0.35">
      <c r="B47" s="10" t="s">
        <v>15</v>
      </c>
      <c r="C47" s="76" t="e">
        <f t="shared" si="11"/>
        <v>#REF!</v>
      </c>
      <c r="D47" s="76" t="e">
        <f t="shared" si="11"/>
        <v>#REF!</v>
      </c>
      <c r="E47" s="76" t="e">
        <f t="shared" si="11"/>
        <v>#REF!</v>
      </c>
      <c r="F47" s="76" t="e">
        <f t="shared" si="11"/>
        <v>#REF!</v>
      </c>
      <c r="G47" s="76" t="e">
        <f t="shared" si="11"/>
        <v>#REF!</v>
      </c>
      <c r="H47" s="76" t="e">
        <f t="shared" si="11"/>
        <v>#REF!</v>
      </c>
      <c r="I47" s="76" t="e">
        <f t="shared" si="11"/>
        <v>#REF!</v>
      </c>
      <c r="J47" s="76" t="e">
        <f t="shared" si="11"/>
        <v>#REF!</v>
      </c>
      <c r="K47" s="76">
        <f t="shared" si="11"/>
        <v>0</v>
      </c>
      <c r="L47" s="76">
        <f t="shared" si="11"/>
        <v>0</v>
      </c>
      <c r="M47" s="76">
        <f t="shared" si="11"/>
        <v>0</v>
      </c>
      <c r="N47" s="76">
        <f t="shared" si="11"/>
        <v>0</v>
      </c>
      <c r="O47" s="76" t="e">
        <f t="shared" si="11"/>
        <v>#REF!</v>
      </c>
    </row>
    <row r="48" spans="2:15" x14ac:dyDescent="0.35">
      <c r="B48" s="10" t="s">
        <v>16</v>
      </c>
      <c r="C48" s="76" t="e">
        <f t="shared" si="11"/>
        <v>#REF!</v>
      </c>
      <c r="D48" s="76" t="e">
        <f t="shared" si="11"/>
        <v>#REF!</v>
      </c>
      <c r="E48" s="76" t="e">
        <f t="shared" si="11"/>
        <v>#REF!</v>
      </c>
      <c r="F48" s="76" t="e">
        <f t="shared" si="11"/>
        <v>#REF!</v>
      </c>
      <c r="G48" s="76" t="e">
        <f t="shared" si="11"/>
        <v>#REF!</v>
      </c>
      <c r="H48" s="76" t="e">
        <f t="shared" si="11"/>
        <v>#REF!</v>
      </c>
      <c r="I48" s="76" t="e">
        <f t="shared" si="11"/>
        <v>#REF!</v>
      </c>
      <c r="J48" s="76" t="e">
        <f t="shared" si="11"/>
        <v>#REF!</v>
      </c>
      <c r="K48" s="76">
        <f t="shared" si="11"/>
        <v>0</v>
      </c>
      <c r="L48" s="76">
        <f t="shared" si="11"/>
        <v>0</v>
      </c>
      <c r="M48" s="76">
        <f t="shared" si="11"/>
        <v>0</v>
      </c>
      <c r="N48" s="76">
        <f t="shared" si="11"/>
        <v>0</v>
      </c>
      <c r="O48" s="76" t="e">
        <f t="shared" si="11"/>
        <v>#REF!</v>
      </c>
    </row>
    <row r="49" spans="2:15" x14ac:dyDescent="0.35">
      <c r="B49" s="10" t="s">
        <v>17</v>
      </c>
      <c r="C49" s="76" t="e">
        <f t="shared" si="11"/>
        <v>#REF!</v>
      </c>
      <c r="D49" s="76" t="e">
        <f t="shared" si="11"/>
        <v>#REF!</v>
      </c>
      <c r="E49" s="76" t="e">
        <f t="shared" si="11"/>
        <v>#REF!</v>
      </c>
      <c r="F49" s="76" t="e">
        <f t="shared" si="11"/>
        <v>#REF!</v>
      </c>
      <c r="G49" s="76" t="e">
        <f t="shared" si="11"/>
        <v>#REF!</v>
      </c>
      <c r="H49" s="76" t="e">
        <f t="shared" si="11"/>
        <v>#REF!</v>
      </c>
      <c r="I49" s="76" t="e">
        <f t="shared" si="11"/>
        <v>#REF!</v>
      </c>
      <c r="J49" s="76" t="e">
        <f t="shared" si="11"/>
        <v>#REF!</v>
      </c>
      <c r="K49" s="76">
        <f t="shared" si="11"/>
        <v>0</v>
      </c>
      <c r="L49" s="76">
        <f t="shared" si="11"/>
        <v>0</v>
      </c>
      <c r="M49" s="76">
        <f t="shared" si="11"/>
        <v>0</v>
      </c>
      <c r="N49" s="76">
        <f t="shared" si="11"/>
        <v>0</v>
      </c>
      <c r="O49" s="76" t="e">
        <f t="shared" si="11"/>
        <v>#REF!</v>
      </c>
    </row>
    <row r="50" spans="2:15" x14ac:dyDescent="0.35">
      <c r="B50" s="10" t="s">
        <v>18</v>
      </c>
      <c r="C50" s="76" t="e">
        <f t="shared" si="11"/>
        <v>#REF!</v>
      </c>
      <c r="D50" s="76" t="e">
        <f t="shared" si="11"/>
        <v>#REF!</v>
      </c>
      <c r="E50" s="76" t="e">
        <f t="shared" si="11"/>
        <v>#REF!</v>
      </c>
      <c r="F50" s="76" t="e">
        <f t="shared" si="11"/>
        <v>#REF!</v>
      </c>
      <c r="G50" s="76" t="e">
        <f t="shared" si="11"/>
        <v>#REF!</v>
      </c>
      <c r="H50" s="76" t="e">
        <f t="shared" si="11"/>
        <v>#REF!</v>
      </c>
      <c r="I50" s="76" t="e">
        <f t="shared" si="11"/>
        <v>#REF!</v>
      </c>
      <c r="J50" s="76" t="e">
        <f t="shared" si="11"/>
        <v>#REF!</v>
      </c>
      <c r="K50" s="76">
        <f t="shared" si="11"/>
        <v>0</v>
      </c>
      <c r="L50" s="76">
        <f t="shared" si="11"/>
        <v>0</v>
      </c>
      <c r="M50" s="76">
        <f t="shared" si="11"/>
        <v>0</v>
      </c>
      <c r="N50" s="76">
        <f t="shared" si="11"/>
        <v>0</v>
      </c>
      <c r="O50" s="76" t="e">
        <f t="shared" si="11"/>
        <v>#REF!</v>
      </c>
    </row>
    <row r="51" spans="2:15" x14ac:dyDescent="0.35">
      <c r="B51" s="22" t="s">
        <v>19</v>
      </c>
      <c r="C51" s="76" t="e">
        <f t="shared" si="11"/>
        <v>#REF!</v>
      </c>
      <c r="D51" s="76" t="e">
        <f t="shared" si="11"/>
        <v>#REF!</v>
      </c>
      <c r="E51" s="76" t="e">
        <f t="shared" si="11"/>
        <v>#REF!</v>
      </c>
      <c r="F51" s="76" t="e">
        <f t="shared" si="11"/>
        <v>#REF!</v>
      </c>
      <c r="G51" s="76" t="e">
        <f t="shared" si="11"/>
        <v>#REF!</v>
      </c>
      <c r="H51" s="76" t="e">
        <f t="shared" si="11"/>
        <v>#REF!</v>
      </c>
      <c r="I51" s="76" t="e">
        <f t="shared" si="11"/>
        <v>#REF!</v>
      </c>
      <c r="J51" s="76" t="e">
        <f t="shared" si="11"/>
        <v>#REF!</v>
      </c>
      <c r="K51" s="76">
        <f t="shared" si="11"/>
        <v>0</v>
      </c>
      <c r="L51" s="76">
        <f t="shared" si="11"/>
        <v>0</v>
      </c>
      <c r="M51" s="76">
        <f t="shared" si="11"/>
        <v>0</v>
      </c>
      <c r="N51" s="76">
        <f t="shared" si="11"/>
        <v>0</v>
      </c>
      <c r="O51" s="76" t="e">
        <f t="shared" si="11"/>
        <v>#REF!</v>
      </c>
    </row>
    <row r="52" spans="2:15" x14ac:dyDescent="0.35">
      <c r="B52" s="77" t="s">
        <v>41</v>
      </c>
      <c r="C52" s="76" t="e">
        <f t="shared" si="11"/>
        <v>#REF!</v>
      </c>
      <c r="D52" s="76" t="e">
        <f t="shared" si="11"/>
        <v>#REF!</v>
      </c>
      <c r="E52" s="76" t="e">
        <f t="shared" si="11"/>
        <v>#REF!</v>
      </c>
      <c r="F52" s="76" t="e">
        <f t="shared" si="11"/>
        <v>#REF!</v>
      </c>
      <c r="G52" s="76" t="e">
        <f t="shared" si="11"/>
        <v>#REF!</v>
      </c>
      <c r="H52" s="76" t="e">
        <f t="shared" si="11"/>
        <v>#REF!</v>
      </c>
      <c r="I52" s="76" t="e">
        <f t="shared" si="11"/>
        <v>#REF!</v>
      </c>
      <c r="J52" s="76" t="e">
        <f t="shared" si="11"/>
        <v>#REF!</v>
      </c>
      <c r="K52" s="76">
        <f t="shared" si="11"/>
        <v>1.2222222222222223</v>
      </c>
      <c r="L52" s="76">
        <f t="shared" si="11"/>
        <v>0</v>
      </c>
      <c r="M52" s="76">
        <f t="shared" si="11"/>
        <v>0</v>
      </c>
      <c r="N52" s="76">
        <f t="shared" si="11"/>
        <v>0</v>
      </c>
      <c r="O52" s="76" t="e">
        <f t="shared" si="11"/>
        <v>#REF!</v>
      </c>
    </row>
  </sheetData>
  <mergeCells count="1">
    <mergeCell ref="K3:N3"/>
  </mergeCells>
  <conditionalFormatting sqref="A1:XFD1048576">
    <cfRule type="cellIs" dxfId="0" priority="1" operator="equal">
      <formula>0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C1:P35"/>
  <sheetViews>
    <sheetView showGridLines="0" showRowColHeaders="0" workbookViewId="0">
      <selection activeCell="D6" sqref="D6:N17"/>
    </sheetView>
  </sheetViews>
  <sheetFormatPr defaultColWidth="8.81640625" defaultRowHeight="14.5" x14ac:dyDescent="0.35"/>
  <cols>
    <col min="1" max="2" width="4.453125" style="2" customWidth="1"/>
    <col min="3" max="3" width="32.453125" style="2" customWidth="1"/>
    <col min="4" max="4" width="11.453125" style="2" customWidth="1"/>
    <col min="5" max="5" width="11.453125" style="2" bestFit="1" customWidth="1"/>
    <col min="6" max="6" width="12.453125" style="2" bestFit="1" customWidth="1"/>
    <col min="7" max="7" width="10.1796875" style="2" bestFit="1" customWidth="1"/>
    <col min="8" max="8" width="10.1796875" style="2" customWidth="1"/>
    <col min="9" max="9" width="10.36328125" style="2" bestFit="1" customWidth="1"/>
    <col min="10" max="10" width="12.453125" style="2" customWidth="1"/>
    <col min="11" max="11" width="10.1796875" style="2" customWidth="1"/>
    <col min="12" max="12" width="11.1796875" style="2" bestFit="1" customWidth="1"/>
    <col min="13" max="14" width="8.81640625" style="2"/>
    <col min="15" max="16" width="14.1796875" style="2" customWidth="1"/>
    <col min="17" max="16384" width="8.81640625" style="2"/>
  </cols>
  <sheetData>
    <row r="1" spans="3:16" ht="12.75" customHeight="1" x14ac:dyDescent="0.35">
      <c r="O1" s="36"/>
      <c r="P1" s="36"/>
    </row>
    <row r="2" spans="3:16" ht="22.5" x14ac:dyDescent="0.45">
      <c r="C2" s="414" t="str">
        <f>BUDGET!B2</f>
        <v>Enter Club Name on Budget Tab</v>
      </c>
      <c r="D2" s="414"/>
      <c r="E2" s="414"/>
      <c r="F2" s="414"/>
      <c r="G2" s="414"/>
      <c r="H2" s="414"/>
      <c r="I2" s="414"/>
      <c r="J2" s="8"/>
      <c r="K2" s="8"/>
      <c r="L2" s="8"/>
      <c r="M2" s="8"/>
      <c r="N2" s="8"/>
      <c r="O2" s="103"/>
      <c r="P2" s="103"/>
    </row>
    <row r="3" spans="3:16" ht="15" customHeight="1" x14ac:dyDescent="0.45">
      <c r="C3" s="297"/>
      <c r="D3" s="297"/>
      <c r="E3" s="297"/>
      <c r="F3" s="297"/>
      <c r="G3" s="297"/>
      <c r="H3" s="297"/>
      <c r="I3" s="297"/>
      <c r="J3" s="8"/>
      <c r="K3" s="8"/>
      <c r="L3" s="8"/>
      <c r="M3" s="8"/>
      <c r="N3" s="8"/>
      <c r="O3" s="8"/>
    </row>
    <row r="4" spans="3:16" ht="15.75" customHeight="1" x14ac:dyDescent="0.35">
      <c r="D4" s="433" t="s">
        <v>185</v>
      </c>
      <c r="E4" s="433"/>
      <c r="F4" s="433"/>
      <c r="G4" s="433"/>
      <c r="H4" s="433"/>
      <c r="I4" s="433"/>
      <c r="J4" s="434" t="s">
        <v>115</v>
      </c>
      <c r="K4" s="434"/>
      <c r="L4" s="434"/>
      <c r="M4" s="435" t="s">
        <v>107</v>
      </c>
      <c r="N4" s="435"/>
      <c r="O4" s="436" t="s">
        <v>113</v>
      </c>
      <c r="P4" s="436"/>
    </row>
    <row r="5" spans="3:16" ht="39.75" customHeight="1" x14ac:dyDescent="0.45">
      <c r="C5" s="360" t="s">
        <v>108</v>
      </c>
      <c r="D5" s="361" t="s">
        <v>102</v>
      </c>
      <c r="E5" s="361" t="s">
        <v>103</v>
      </c>
      <c r="F5" s="361" t="s">
        <v>1</v>
      </c>
      <c r="G5" s="361" t="s">
        <v>104</v>
      </c>
      <c r="H5" s="362" t="s">
        <v>5</v>
      </c>
      <c r="I5" s="361" t="s">
        <v>65</v>
      </c>
      <c r="J5" s="363" t="s">
        <v>105</v>
      </c>
      <c r="K5" s="364" t="s">
        <v>106</v>
      </c>
      <c r="L5" s="365" t="s">
        <v>6</v>
      </c>
      <c r="M5" s="366" t="s">
        <v>25</v>
      </c>
      <c r="N5" s="366" t="s">
        <v>186</v>
      </c>
      <c r="O5" s="367" t="s">
        <v>114</v>
      </c>
      <c r="P5" s="367" t="s">
        <v>187</v>
      </c>
    </row>
    <row r="6" spans="3:16" s="192" customFormat="1" ht="21.75" customHeight="1" x14ac:dyDescent="0.35">
      <c r="C6" s="368" t="s">
        <v>71</v>
      </c>
      <c r="D6" s="191"/>
      <c r="E6" s="191"/>
      <c r="F6" s="191"/>
      <c r="G6" s="191"/>
      <c r="H6" s="369"/>
      <c r="I6" s="191"/>
      <c r="J6" s="191"/>
      <c r="K6" s="370"/>
      <c r="L6" s="371"/>
      <c r="M6" s="191"/>
      <c r="N6" s="370"/>
      <c r="O6" s="372"/>
      <c r="P6" s="373"/>
    </row>
    <row r="7" spans="3:16" s="192" customFormat="1" ht="21.75" customHeight="1" x14ac:dyDescent="0.35">
      <c r="C7" s="374" t="s">
        <v>72</v>
      </c>
      <c r="D7" s="193"/>
      <c r="E7" s="193"/>
      <c r="F7" s="193"/>
      <c r="G7" s="193"/>
      <c r="H7" s="375"/>
      <c r="I7" s="193"/>
      <c r="J7" s="193"/>
      <c r="K7" s="376"/>
      <c r="L7" s="377"/>
      <c r="M7" s="193"/>
      <c r="N7" s="376"/>
      <c r="O7" s="372"/>
      <c r="P7" s="373"/>
    </row>
    <row r="8" spans="3:16" s="192" customFormat="1" ht="21.75" customHeight="1" x14ac:dyDescent="0.35">
      <c r="C8" s="374" t="s">
        <v>73</v>
      </c>
      <c r="D8" s="193"/>
      <c r="E8" s="193"/>
      <c r="F8" s="193"/>
      <c r="G8" s="193"/>
      <c r="H8" s="375"/>
      <c r="I8" s="193"/>
      <c r="J8" s="193"/>
      <c r="K8" s="376"/>
      <c r="L8" s="377"/>
      <c r="M8" s="193"/>
      <c r="N8" s="376"/>
      <c r="O8" s="372"/>
      <c r="P8" s="373"/>
    </row>
    <row r="9" spans="3:16" s="192" customFormat="1" ht="21.75" customHeight="1" x14ac:dyDescent="0.35">
      <c r="C9" s="374" t="s">
        <v>74</v>
      </c>
      <c r="D9" s="193"/>
      <c r="E9" s="193"/>
      <c r="F9" s="193"/>
      <c r="G9" s="193"/>
      <c r="H9" s="375"/>
      <c r="I9" s="193"/>
      <c r="J9" s="193"/>
      <c r="K9" s="376"/>
      <c r="L9" s="377"/>
      <c r="M9" s="193"/>
      <c r="N9" s="376"/>
      <c r="O9" s="372"/>
      <c r="P9" s="373"/>
    </row>
    <row r="10" spans="3:16" s="192" customFormat="1" ht="21.75" customHeight="1" x14ac:dyDescent="0.35">
      <c r="C10" s="374" t="s">
        <v>31</v>
      </c>
      <c r="D10" s="193"/>
      <c r="E10" s="193"/>
      <c r="F10" s="193"/>
      <c r="G10" s="193"/>
      <c r="H10" s="375"/>
      <c r="I10" s="193"/>
      <c r="J10" s="193"/>
      <c r="K10" s="376"/>
      <c r="L10" s="377"/>
      <c r="M10" s="193"/>
      <c r="N10" s="376"/>
      <c r="O10" s="372"/>
      <c r="P10" s="373"/>
    </row>
    <row r="11" spans="3:16" s="192" customFormat="1" ht="21.75" customHeight="1" x14ac:dyDescent="0.35">
      <c r="C11" s="374" t="s">
        <v>75</v>
      </c>
      <c r="D11" s="193"/>
      <c r="E11" s="193"/>
      <c r="F11" s="193"/>
      <c r="G11" s="193"/>
      <c r="H11" s="375"/>
      <c r="I11" s="193"/>
      <c r="J11" s="193"/>
      <c r="K11" s="376"/>
      <c r="L11" s="377"/>
      <c r="M11" s="193"/>
      <c r="N11" s="376"/>
      <c r="O11" s="372"/>
      <c r="P11" s="373"/>
    </row>
    <row r="12" spans="3:16" s="192" customFormat="1" ht="21.75" customHeight="1" x14ac:dyDescent="0.35">
      <c r="C12" s="374" t="s">
        <v>76</v>
      </c>
      <c r="D12" s="193"/>
      <c r="E12" s="193"/>
      <c r="F12" s="193"/>
      <c r="G12" s="193"/>
      <c r="H12" s="375"/>
      <c r="I12" s="193"/>
      <c r="J12" s="193"/>
      <c r="K12" s="376"/>
      <c r="L12" s="377"/>
      <c r="M12" s="193"/>
      <c r="N12" s="376"/>
      <c r="O12" s="372"/>
      <c r="P12" s="373"/>
    </row>
    <row r="13" spans="3:16" s="192" customFormat="1" ht="21.75" customHeight="1" x14ac:dyDescent="0.35">
      <c r="C13" s="374" t="s">
        <v>77</v>
      </c>
      <c r="D13" s="193"/>
      <c r="E13" s="193"/>
      <c r="F13" s="193"/>
      <c r="G13" s="193"/>
      <c r="H13" s="375"/>
      <c r="I13" s="193"/>
      <c r="J13" s="193"/>
      <c r="K13" s="376"/>
      <c r="L13" s="377"/>
      <c r="M13" s="193"/>
      <c r="N13" s="376"/>
      <c r="O13" s="372"/>
      <c r="P13" s="373"/>
    </row>
    <row r="14" spans="3:16" s="192" customFormat="1" ht="21.75" customHeight="1" x14ac:dyDescent="0.35">
      <c r="C14" s="374" t="s">
        <v>78</v>
      </c>
      <c r="D14" s="193"/>
      <c r="E14" s="193"/>
      <c r="F14" s="193"/>
      <c r="G14" s="193"/>
      <c r="H14" s="375"/>
      <c r="I14" s="193"/>
      <c r="J14" s="193"/>
      <c r="K14" s="376"/>
      <c r="L14" s="377"/>
      <c r="M14" s="193"/>
      <c r="N14" s="376"/>
      <c r="O14" s="372"/>
      <c r="P14" s="373"/>
    </row>
    <row r="15" spans="3:16" s="192" customFormat="1" ht="21.75" customHeight="1" x14ac:dyDescent="0.35">
      <c r="C15" s="374" t="s">
        <v>79</v>
      </c>
      <c r="D15" s="193"/>
      <c r="E15" s="193"/>
      <c r="F15" s="193"/>
      <c r="G15" s="193"/>
      <c r="H15" s="375"/>
      <c r="I15" s="193"/>
      <c r="J15" s="193"/>
      <c r="K15" s="376"/>
      <c r="L15" s="377"/>
      <c r="M15" s="193"/>
      <c r="N15" s="376"/>
      <c r="O15" s="372"/>
      <c r="P15" s="373"/>
    </row>
    <row r="16" spans="3:16" s="192" customFormat="1" ht="21.75" customHeight="1" x14ac:dyDescent="0.35">
      <c r="C16" s="374" t="s">
        <v>80</v>
      </c>
      <c r="D16" s="193"/>
      <c r="E16" s="193"/>
      <c r="F16" s="193"/>
      <c r="G16" s="193"/>
      <c r="H16" s="375"/>
      <c r="I16" s="193"/>
      <c r="J16" s="193"/>
      <c r="K16" s="376"/>
      <c r="L16" s="377"/>
      <c r="M16" s="193"/>
      <c r="N16" s="376"/>
      <c r="O16" s="372"/>
      <c r="P16" s="373"/>
    </row>
    <row r="17" spans="3:16" s="192" customFormat="1" ht="21.75" customHeight="1" x14ac:dyDescent="0.35">
      <c r="C17" s="374" t="s">
        <v>81</v>
      </c>
      <c r="D17" s="193"/>
      <c r="E17" s="193"/>
      <c r="F17" s="193"/>
      <c r="G17" s="193"/>
      <c r="H17" s="375"/>
      <c r="I17" s="193"/>
      <c r="J17" s="193"/>
      <c r="K17" s="376"/>
      <c r="L17" s="377"/>
      <c r="M17" s="193"/>
      <c r="N17" s="376"/>
      <c r="O17" s="372"/>
      <c r="P17" s="373"/>
    </row>
    <row r="18" spans="3:16" s="192" customFormat="1" ht="21.75" customHeight="1" x14ac:dyDescent="0.35">
      <c r="C18" s="378" t="s">
        <v>85</v>
      </c>
      <c r="D18" s="379"/>
      <c r="E18" s="380"/>
      <c r="F18" s="379"/>
      <c r="G18" s="379"/>
      <c r="H18" s="381"/>
      <c r="I18" s="382"/>
      <c r="J18" s="379"/>
      <c r="K18" s="383"/>
      <c r="L18" s="383"/>
      <c r="M18" s="379"/>
      <c r="N18" s="383"/>
      <c r="O18" s="380"/>
      <c r="P18" s="380"/>
    </row>
    <row r="20" spans="3:16" ht="18.5" x14ac:dyDescent="0.45">
      <c r="C20" s="141" t="s">
        <v>58</v>
      </c>
    </row>
    <row r="21" spans="3:16" ht="15.5" x14ac:dyDescent="0.35">
      <c r="C21" s="140" t="s">
        <v>67</v>
      </c>
    </row>
    <row r="22" spans="3:16" ht="15.5" x14ac:dyDescent="0.35">
      <c r="C22" s="11" t="s">
        <v>54</v>
      </c>
    </row>
    <row r="23" spans="3:16" ht="15.5" x14ac:dyDescent="0.35">
      <c r="C23" s="11" t="s">
        <v>56</v>
      </c>
    </row>
    <row r="24" spans="3:16" ht="15.5" x14ac:dyDescent="0.35">
      <c r="C24" s="11" t="s">
        <v>53</v>
      </c>
    </row>
    <row r="25" spans="3:16" ht="15.5" x14ac:dyDescent="0.35">
      <c r="C25" s="11" t="s">
        <v>55</v>
      </c>
    </row>
    <row r="26" spans="3:16" ht="15.5" x14ac:dyDescent="0.35">
      <c r="C26" s="11" t="s">
        <v>57</v>
      </c>
    </row>
    <row r="33" ht="14.5" customHeight="1" x14ac:dyDescent="0.35"/>
    <row r="34" ht="14.5" customHeight="1" x14ac:dyDescent="0.35"/>
    <row r="35" ht="14.5" customHeight="1" x14ac:dyDescent="0.35"/>
  </sheetData>
  <mergeCells count="5">
    <mergeCell ref="C2:I2"/>
    <mergeCell ref="D4:I4"/>
    <mergeCell ref="J4:L4"/>
    <mergeCell ref="M4:N4"/>
    <mergeCell ref="O4:P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C00000"/>
  </sheetPr>
  <dimension ref="B1:AB64"/>
  <sheetViews>
    <sheetView showGridLines="0" zoomScale="90" zoomScaleNormal="90" zoomScalePageLayoutView="90" workbookViewId="0">
      <pane xSplit="3" ySplit="6" topLeftCell="D7" activePane="bottomRight" state="frozen"/>
      <selection activeCell="C2" sqref="C2:J2"/>
      <selection pane="topRight" activeCell="C2" sqref="C2:J2"/>
      <selection pane="bottomLeft" activeCell="C2" sqref="C2:J2"/>
      <selection pane="bottomRight" activeCell="P3" sqref="P3"/>
    </sheetView>
  </sheetViews>
  <sheetFormatPr defaultColWidth="9.1796875" defaultRowHeight="14.5" x14ac:dyDescent="0.35"/>
  <cols>
    <col min="1" max="1" width="9.1796875" style="1"/>
    <col min="2" max="2" width="20" style="13" customWidth="1"/>
    <col min="3" max="3" width="12" style="1" customWidth="1"/>
    <col min="4" max="15" width="10" style="1" customWidth="1"/>
    <col min="16" max="16" width="10.6328125" style="1" customWidth="1"/>
    <col min="17" max="17" width="11.1796875" style="286" customWidth="1"/>
    <col min="18" max="18" width="6.1796875" style="1" customWidth="1"/>
    <col min="19" max="16384" width="9.1796875" style="1"/>
  </cols>
  <sheetData>
    <row r="1" spans="2:17" s="122" customFormat="1" x14ac:dyDescent="0.35">
      <c r="B1" s="267"/>
      <c r="C1" s="267"/>
      <c r="D1" s="267"/>
      <c r="E1" s="267"/>
      <c r="Q1" s="285"/>
    </row>
    <row r="2" spans="2:17" ht="29.25" customHeight="1" thickBot="1" x14ac:dyDescent="0.4">
      <c r="B2" s="401" t="s">
        <v>188</v>
      </c>
      <c r="C2" s="402"/>
      <c r="D2" s="402"/>
      <c r="E2" s="403"/>
    </row>
    <row r="3" spans="2:17" ht="29.25" customHeight="1" thickTop="1" x14ac:dyDescent="0.35"/>
    <row r="4" spans="2:17" ht="23.5" x14ac:dyDescent="0.55000000000000004">
      <c r="B4" s="25" t="str">
        <f>B2&amp;" Merchandise Sales Budget"</f>
        <v>Enter Club Name on Budget Tab Merchandise Sales Budget</v>
      </c>
      <c r="C4" s="24"/>
      <c r="D4" s="24"/>
      <c r="E4" s="24"/>
      <c r="F4" s="24"/>
    </row>
    <row r="5" spans="2:17" ht="22.5" x14ac:dyDescent="0.45">
      <c r="B5" s="20"/>
    </row>
    <row r="6" spans="2:17" ht="18.5" x14ac:dyDescent="0.45">
      <c r="B6" s="404" t="s">
        <v>60</v>
      </c>
      <c r="C6" s="405"/>
      <c r="D6" s="80" t="s">
        <v>27</v>
      </c>
      <c r="E6" s="80" t="s">
        <v>28</v>
      </c>
      <c r="F6" s="80" t="s">
        <v>29</v>
      </c>
      <c r="G6" s="80" t="s">
        <v>30</v>
      </c>
      <c r="H6" s="80" t="s">
        <v>31</v>
      </c>
      <c r="I6" s="80" t="s">
        <v>32</v>
      </c>
      <c r="J6" s="80" t="s">
        <v>33</v>
      </c>
      <c r="K6" s="80" t="s">
        <v>34</v>
      </c>
      <c r="L6" s="80" t="s">
        <v>35</v>
      </c>
      <c r="M6" s="80" t="s">
        <v>36</v>
      </c>
      <c r="N6" s="80" t="s">
        <v>37</v>
      </c>
      <c r="O6" s="80" t="s">
        <v>38</v>
      </c>
      <c r="P6" s="80" t="s">
        <v>4</v>
      </c>
      <c r="Q6" s="283" t="s">
        <v>161</v>
      </c>
    </row>
    <row r="7" spans="2:17" x14ac:dyDescent="0.35">
      <c r="B7" s="400" t="s">
        <v>25</v>
      </c>
      <c r="C7" s="400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244">
        <f>SUM(D7:O7)</f>
        <v>0</v>
      </c>
      <c r="Q7" s="276">
        <f>'Previous Year'!M18</f>
        <v>0</v>
      </c>
    </row>
    <row r="8" spans="2:17" x14ac:dyDescent="0.35">
      <c r="B8" s="400" t="s">
        <v>52</v>
      </c>
      <c r="C8" s="400"/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221" t="e">
        <f>P9/P7</f>
        <v>#DIV/0!</v>
      </c>
      <c r="Q8" s="277">
        <f>Q26</f>
        <v>0</v>
      </c>
    </row>
    <row r="9" spans="2:17" s="268" customFormat="1" x14ac:dyDescent="0.35">
      <c r="B9" s="406" t="s">
        <v>155</v>
      </c>
      <c r="C9" s="407"/>
      <c r="D9" s="269">
        <f>D8*D7</f>
        <v>0</v>
      </c>
      <c r="E9" s="269">
        <f t="shared" ref="E9:O9" si="0">E8*E7</f>
        <v>0</v>
      </c>
      <c r="F9" s="269">
        <f t="shared" si="0"/>
        <v>0</v>
      </c>
      <c r="G9" s="269">
        <f t="shared" si="0"/>
        <v>0</v>
      </c>
      <c r="H9" s="269">
        <f t="shared" si="0"/>
        <v>0</v>
      </c>
      <c r="I9" s="269">
        <f t="shared" si="0"/>
        <v>0</v>
      </c>
      <c r="J9" s="269">
        <f t="shared" si="0"/>
        <v>0</v>
      </c>
      <c r="K9" s="269">
        <f t="shared" si="0"/>
        <v>0</v>
      </c>
      <c r="L9" s="269">
        <f t="shared" si="0"/>
        <v>0</v>
      </c>
      <c r="M9" s="269">
        <f t="shared" si="0"/>
        <v>0</v>
      </c>
      <c r="N9" s="269">
        <f t="shared" si="0"/>
        <v>0</v>
      </c>
      <c r="O9" s="269">
        <f t="shared" si="0"/>
        <v>0</v>
      </c>
      <c r="P9" s="269">
        <f>SUM(D9:O9)</f>
        <v>0</v>
      </c>
      <c r="Q9" s="276">
        <f>'Previous Year'!D18</f>
        <v>0</v>
      </c>
    </row>
    <row r="10" spans="2:17" x14ac:dyDescent="0.35">
      <c r="B10" s="400" t="s">
        <v>61</v>
      </c>
      <c r="C10" s="400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245" t="e">
        <f>P11/P9</f>
        <v>#DIV/0!</v>
      </c>
      <c r="Q10" s="279" t="e">
        <f>Q11/Q9</f>
        <v>#DIV/0!</v>
      </c>
    </row>
    <row r="11" spans="2:17" x14ac:dyDescent="0.35">
      <c r="B11" s="406" t="s">
        <v>156</v>
      </c>
      <c r="C11" s="407"/>
      <c r="D11" s="269">
        <f>D9*D10</f>
        <v>0</v>
      </c>
      <c r="E11" s="269">
        <f t="shared" ref="E11:O11" si="1">E9*E10</f>
        <v>0</v>
      </c>
      <c r="F11" s="269">
        <f t="shared" si="1"/>
        <v>0</v>
      </c>
      <c r="G11" s="269">
        <f t="shared" si="1"/>
        <v>0</v>
      </c>
      <c r="H11" s="269">
        <f t="shared" si="1"/>
        <v>0</v>
      </c>
      <c r="I11" s="269">
        <f t="shared" si="1"/>
        <v>0</v>
      </c>
      <c r="J11" s="269">
        <f t="shared" si="1"/>
        <v>0</v>
      </c>
      <c r="K11" s="269">
        <f t="shared" si="1"/>
        <v>0</v>
      </c>
      <c r="L11" s="269">
        <f t="shared" si="1"/>
        <v>0</v>
      </c>
      <c r="M11" s="269">
        <f t="shared" si="1"/>
        <v>0</v>
      </c>
      <c r="N11" s="269">
        <f t="shared" si="1"/>
        <v>0</v>
      </c>
      <c r="O11" s="269">
        <f t="shared" si="1"/>
        <v>0</v>
      </c>
      <c r="P11" s="269">
        <f>SUM(D11:O11)</f>
        <v>0</v>
      </c>
      <c r="Q11" s="278">
        <f>'Previous Year'!G18</f>
        <v>0</v>
      </c>
    </row>
    <row r="12" spans="2:17" x14ac:dyDescent="0.35">
      <c r="B12" s="400" t="s">
        <v>66</v>
      </c>
      <c r="C12" s="400"/>
      <c r="D12" s="223">
        <f t="shared" ref="D12:O12" si="2">D8*D7*(1-D10)</f>
        <v>0</v>
      </c>
      <c r="E12" s="223">
        <f t="shared" si="2"/>
        <v>0</v>
      </c>
      <c r="F12" s="223">
        <f t="shared" si="2"/>
        <v>0</v>
      </c>
      <c r="G12" s="223">
        <f t="shared" si="2"/>
        <v>0</v>
      </c>
      <c r="H12" s="223">
        <f t="shared" si="2"/>
        <v>0</v>
      </c>
      <c r="I12" s="223">
        <f t="shared" si="2"/>
        <v>0</v>
      </c>
      <c r="J12" s="223">
        <f t="shared" si="2"/>
        <v>0</v>
      </c>
      <c r="K12" s="223">
        <f t="shared" si="2"/>
        <v>0</v>
      </c>
      <c r="L12" s="223">
        <f t="shared" si="2"/>
        <v>0</v>
      </c>
      <c r="M12" s="223">
        <f t="shared" si="2"/>
        <v>0</v>
      </c>
      <c r="N12" s="223">
        <f t="shared" si="2"/>
        <v>0</v>
      </c>
      <c r="O12" s="223">
        <f t="shared" si="2"/>
        <v>0</v>
      </c>
      <c r="P12" s="244">
        <f>SUM(C12:O12)</f>
        <v>0</v>
      </c>
      <c r="Q12" s="276">
        <f>Q9-Q11</f>
        <v>0</v>
      </c>
    </row>
    <row r="13" spans="2:17" hidden="1" x14ac:dyDescent="0.35">
      <c r="B13" s="400" t="s">
        <v>3</v>
      </c>
      <c r="C13" s="400"/>
      <c r="D13" s="224">
        <f>'BUYING PLAN'!D3</f>
        <v>0</v>
      </c>
      <c r="E13" s="224">
        <f>'BUYING PLAN'!E3</f>
        <v>0</v>
      </c>
      <c r="F13" s="224">
        <f>'BUYING PLAN'!F3</f>
        <v>0</v>
      </c>
      <c r="G13" s="224">
        <f>'BUYING PLAN'!G3</f>
        <v>0</v>
      </c>
      <c r="H13" s="224">
        <f>'BUYING PLAN'!H3</f>
        <v>0</v>
      </c>
      <c r="I13" s="224">
        <f>'BUYING PLAN'!I3</f>
        <v>0</v>
      </c>
      <c r="J13" s="224">
        <f>'BUYING PLAN'!J3</f>
        <v>0</v>
      </c>
      <c r="K13" s="224">
        <f>'BUYING PLAN'!K3</f>
        <v>0</v>
      </c>
      <c r="L13" s="224">
        <f>'BUYING PLAN'!L3</f>
        <v>0</v>
      </c>
      <c r="M13" s="224">
        <f>'BUYING PLAN'!M3</f>
        <v>0</v>
      </c>
      <c r="N13" s="224">
        <f>'BUYING PLAN'!N3</f>
        <v>0</v>
      </c>
      <c r="O13" s="224">
        <f>'BUYING PLAN'!O3</f>
        <v>0</v>
      </c>
      <c r="P13" s="246">
        <f>'BUYING PLAN'!AB3</f>
        <v>0</v>
      </c>
      <c r="Q13" s="280"/>
    </row>
    <row r="14" spans="2:17" hidden="1" x14ac:dyDescent="0.35">
      <c r="B14" s="400" t="s">
        <v>6</v>
      </c>
      <c r="C14" s="400"/>
      <c r="D14" s="225" t="e">
        <f t="shared" ref="D14:P14" si="3">D13*(1-D10)/D10</f>
        <v>#DIV/0!</v>
      </c>
      <c r="E14" s="225" t="e">
        <f t="shared" si="3"/>
        <v>#DIV/0!</v>
      </c>
      <c r="F14" s="225" t="e">
        <f t="shared" si="3"/>
        <v>#DIV/0!</v>
      </c>
      <c r="G14" s="225" t="e">
        <f t="shared" si="3"/>
        <v>#DIV/0!</v>
      </c>
      <c r="H14" s="225" t="e">
        <f t="shared" si="3"/>
        <v>#DIV/0!</v>
      </c>
      <c r="I14" s="225" t="e">
        <f t="shared" si="3"/>
        <v>#DIV/0!</v>
      </c>
      <c r="J14" s="225" t="e">
        <f t="shared" si="3"/>
        <v>#DIV/0!</v>
      </c>
      <c r="K14" s="225" t="e">
        <f t="shared" si="3"/>
        <v>#DIV/0!</v>
      </c>
      <c r="L14" s="225" t="e">
        <f t="shared" si="3"/>
        <v>#DIV/0!</v>
      </c>
      <c r="M14" s="225" t="e">
        <f t="shared" si="3"/>
        <v>#DIV/0!</v>
      </c>
      <c r="N14" s="225" t="e">
        <f t="shared" si="3"/>
        <v>#DIV/0!</v>
      </c>
      <c r="O14" s="225" t="e">
        <f t="shared" si="3"/>
        <v>#DIV/0!</v>
      </c>
      <c r="P14" s="247" t="e">
        <f t="shared" si="3"/>
        <v>#DIV/0!</v>
      </c>
      <c r="Q14" s="281"/>
    </row>
    <row r="15" spans="2:17" x14ac:dyDescent="0.35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266"/>
      <c r="Q15" s="287"/>
    </row>
    <row r="16" spans="2:17" ht="15.5" x14ac:dyDescent="0.35">
      <c r="B16" s="229" t="s">
        <v>133</v>
      </c>
      <c r="C16" s="234"/>
      <c r="D16" s="230" t="str">
        <f t="shared" ref="D16:O16" si="4">D40</f>
        <v>JAN</v>
      </c>
      <c r="E16" s="230" t="str">
        <f t="shared" si="4"/>
        <v>FEB</v>
      </c>
      <c r="F16" s="230" t="str">
        <f t="shared" si="4"/>
        <v>MAR</v>
      </c>
      <c r="G16" s="230" t="str">
        <f t="shared" si="4"/>
        <v>APR</v>
      </c>
      <c r="H16" s="230" t="str">
        <f t="shared" si="4"/>
        <v>MAY</v>
      </c>
      <c r="I16" s="230" t="str">
        <f t="shared" si="4"/>
        <v>JUN</v>
      </c>
      <c r="J16" s="230" t="str">
        <f t="shared" si="4"/>
        <v>JUL</v>
      </c>
      <c r="K16" s="230" t="str">
        <f t="shared" si="4"/>
        <v>AUG</v>
      </c>
      <c r="L16" s="230" t="str">
        <f t="shared" si="4"/>
        <v>SEP</v>
      </c>
      <c r="M16" s="230" t="str">
        <f t="shared" si="4"/>
        <v>OCT</v>
      </c>
      <c r="N16" s="230" t="str">
        <f t="shared" si="4"/>
        <v>NOV</v>
      </c>
      <c r="O16" s="230" t="str">
        <f t="shared" si="4"/>
        <v>DEC</v>
      </c>
      <c r="P16" s="230" t="s">
        <v>134</v>
      </c>
      <c r="Q16" s="283" t="s">
        <v>161</v>
      </c>
    </row>
    <row r="17" spans="2:17" x14ac:dyDescent="0.35">
      <c r="B17" s="231" t="s">
        <v>135</v>
      </c>
      <c r="C17" s="231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8"/>
      <c r="O17" s="387"/>
      <c r="P17" s="232" t="e">
        <f t="shared" ref="P17:P26" si="5">P41/P$7</f>
        <v>#DIV/0!</v>
      </c>
      <c r="Q17" s="391"/>
    </row>
    <row r="18" spans="2:17" x14ac:dyDescent="0.35">
      <c r="B18" s="231" t="s">
        <v>136</v>
      </c>
      <c r="C18" s="231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232" t="e">
        <f t="shared" si="5"/>
        <v>#DIV/0!</v>
      </c>
      <c r="Q18" s="391"/>
    </row>
    <row r="19" spans="2:17" x14ac:dyDescent="0.35">
      <c r="B19" s="231" t="s">
        <v>137</v>
      </c>
      <c r="C19" s="231"/>
      <c r="D19" s="387"/>
      <c r="E19" s="387"/>
      <c r="F19" s="387"/>
      <c r="G19" s="387"/>
      <c r="H19" s="387"/>
      <c r="I19" s="387"/>
      <c r="J19" s="387"/>
      <c r="K19" s="387"/>
      <c r="L19" s="387"/>
      <c r="M19" s="387"/>
      <c r="N19" s="387"/>
      <c r="O19" s="387"/>
      <c r="P19" s="232" t="e">
        <f t="shared" si="5"/>
        <v>#DIV/0!</v>
      </c>
      <c r="Q19" s="391"/>
    </row>
    <row r="20" spans="2:17" x14ac:dyDescent="0.35">
      <c r="B20" s="231" t="s">
        <v>138</v>
      </c>
      <c r="C20" s="231"/>
      <c r="D20" s="387"/>
      <c r="E20" s="387"/>
      <c r="F20" s="387"/>
      <c r="G20" s="387"/>
      <c r="H20" s="387"/>
      <c r="I20" s="387"/>
      <c r="J20" s="388"/>
      <c r="K20" s="387"/>
      <c r="L20" s="387"/>
      <c r="M20" s="387"/>
      <c r="N20" s="387"/>
      <c r="O20" s="387"/>
      <c r="P20" s="232" t="e">
        <f t="shared" si="5"/>
        <v>#DIV/0!</v>
      </c>
      <c r="Q20" s="391"/>
    </row>
    <row r="21" spans="2:17" x14ac:dyDescent="0.35">
      <c r="B21" s="231" t="s">
        <v>139</v>
      </c>
      <c r="C21" s="231"/>
      <c r="D21" s="387"/>
      <c r="E21" s="387"/>
      <c r="F21" s="387"/>
      <c r="G21" s="387"/>
      <c r="H21" s="387"/>
      <c r="I21" s="387"/>
      <c r="J21" s="387"/>
      <c r="K21" s="387"/>
      <c r="L21" s="387"/>
      <c r="M21" s="387"/>
      <c r="N21" s="387"/>
      <c r="O21" s="387"/>
      <c r="P21" s="232" t="e">
        <f t="shared" si="5"/>
        <v>#DIV/0!</v>
      </c>
      <c r="Q21" s="391"/>
    </row>
    <row r="22" spans="2:17" x14ac:dyDescent="0.35">
      <c r="B22" s="231" t="s">
        <v>140</v>
      </c>
      <c r="C22" s="231"/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232" t="e">
        <f t="shared" si="5"/>
        <v>#DIV/0!</v>
      </c>
      <c r="Q22" s="391"/>
    </row>
    <row r="23" spans="2:17" x14ac:dyDescent="0.35">
      <c r="B23" s="231" t="s">
        <v>141</v>
      </c>
      <c r="C23" s="231"/>
      <c r="D23" s="387"/>
      <c r="E23" s="387"/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232" t="e">
        <f t="shared" si="5"/>
        <v>#DIV/0!</v>
      </c>
      <c r="Q23" s="391"/>
    </row>
    <row r="24" spans="2:17" x14ac:dyDescent="0.35">
      <c r="B24" s="231" t="s">
        <v>142</v>
      </c>
      <c r="C24" s="231"/>
      <c r="D24" s="387"/>
      <c r="E24" s="387"/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232" t="e">
        <f t="shared" si="5"/>
        <v>#DIV/0!</v>
      </c>
      <c r="Q24" s="391"/>
    </row>
    <row r="25" spans="2:17" x14ac:dyDescent="0.35">
      <c r="B25" s="231" t="s">
        <v>143</v>
      </c>
      <c r="C25" s="231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232" t="e">
        <f t="shared" si="5"/>
        <v>#DIV/0!</v>
      </c>
      <c r="Q25" s="391"/>
    </row>
    <row r="26" spans="2:17" ht="21" x14ac:dyDescent="0.35">
      <c r="B26" s="233" t="s">
        <v>144</v>
      </c>
      <c r="C26" s="398" t="s">
        <v>157</v>
      </c>
      <c r="D26" s="232">
        <f>SUM(D17:D25)</f>
        <v>0</v>
      </c>
      <c r="E26" s="232">
        <f t="shared" ref="E26:O26" si="6">SUM(E17:E25)</f>
        <v>0</v>
      </c>
      <c r="F26" s="232">
        <f t="shared" si="6"/>
        <v>0</v>
      </c>
      <c r="G26" s="232">
        <f t="shared" si="6"/>
        <v>0</v>
      </c>
      <c r="H26" s="232">
        <f t="shared" si="6"/>
        <v>0</v>
      </c>
      <c r="I26" s="232">
        <f t="shared" si="6"/>
        <v>0</v>
      </c>
      <c r="J26" s="232">
        <f t="shared" si="6"/>
        <v>0</v>
      </c>
      <c r="K26" s="232">
        <f t="shared" si="6"/>
        <v>0</v>
      </c>
      <c r="L26" s="232">
        <f t="shared" si="6"/>
        <v>0</v>
      </c>
      <c r="M26" s="232">
        <f t="shared" si="6"/>
        <v>0</v>
      </c>
      <c r="N26" s="232">
        <f t="shared" si="6"/>
        <v>0</v>
      </c>
      <c r="O26" s="232">
        <f t="shared" si="6"/>
        <v>0</v>
      </c>
      <c r="P26" s="232" t="e">
        <f t="shared" si="5"/>
        <v>#DIV/0!</v>
      </c>
      <c r="Q26" s="391"/>
    </row>
    <row r="27" spans="2:17" x14ac:dyDescent="0.35">
      <c r="B27"/>
      <c r="C27"/>
      <c r="D27" s="270">
        <f>D26-D8</f>
        <v>0</v>
      </c>
      <c r="E27" s="270">
        <f t="shared" ref="E27:O27" si="7">E26-E8</f>
        <v>0</v>
      </c>
      <c r="F27" s="270">
        <f t="shared" si="7"/>
        <v>0</v>
      </c>
      <c r="G27" s="270">
        <f t="shared" si="7"/>
        <v>0</v>
      </c>
      <c r="H27" s="270">
        <f t="shared" si="7"/>
        <v>0</v>
      </c>
      <c r="I27" s="270">
        <f t="shared" si="7"/>
        <v>0</v>
      </c>
      <c r="J27" s="270">
        <f t="shared" si="7"/>
        <v>0</v>
      </c>
      <c r="K27" s="270">
        <f t="shared" si="7"/>
        <v>0</v>
      </c>
      <c r="L27" s="270">
        <f t="shared" si="7"/>
        <v>0</v>
      </c>
      <c r="M27" s="270">
        <f t="shared" si="7"/>
        <v>0</v>
      </c>
      <c r="N27" s="270">
        <f t="shared" si="7"/>
        <v>0</v>
      </c>
      <c r="O27" s="270">
        <f t="shared" si="7"/>
        <v>0</v>
      </c>
      <c r="P27" s="270" t="e">
        <f t="shared" ref="P27" si="8">P26-P8</f>
        <v>#DIV/0!</v>
      </c>
      <c r="Q27" s="288"/>
    </row>
    <row r="28" spans="2:17" ht="15.5" x14ac:dyDescent="0.35">
      <c r="B28" s="229" t="s">
        <v>158</v>
      </c>
      <c r="C28" s="234"/>
      <c r="D28" s="230">
        <v>41640</v>
      </c>
      <c r="E28" s="230">
        <v>41671</v>
      </c>
      <c r="F28" s="230">
        <v>41699</v>
      </c>
      <c r="G28" s="230">
        <v>41730</v>
      </c>
      <c r="H28" s="230">
        <v>41760</v>
      </c>
      <c r="I28" s="230">
        <v>41791</v>
      </c>
      <c r="J28" s="230">
        <v>41821</v>
      </c>
      <c r="K28" s="230">
        <v>41852</v>
      </c>
      <c r="L28" s="230">
        <v>41883</v>
      </c>
      <c r="M28" s="230">
        <v>41913</v>
      </c>
      <c r="N28" s="230">
        <v>41944</v>
      </c>
      <c r="O28" s="230">
        <v>41974</v>
      </c>
      <c r="P28" s="230" t="s">
        <v>4</v>
      </c>
      <c r="Q28" s="283" t="s">
        <v>161</v>
      </c>
    </row>
    <row r="29" spans="2:17" x14ac:dyDescent="0.35">
      <c r="B29" s="231" t="s">
        <v>135</v>
      </c>
      <c r="C29" s="231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257" t="e">
        <f>P54/P41</f>
        <v>#DIV/0!</v>
      </c>
      <c r="Q29" s="392"/>
    </row>
    <row r="30" spans="2:17" x14ac:dyDescent="0.35">
      <c r="B30" s="231" t="s">
        <v>136</v>
      </c>
      <c r="C30" s="231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257" t="e">
        <f t="shared" ref="P30:P38" si="9">P55/P42</f>
        <v>#DIV/0!</v>
      </c>
      <c r="Q30" s="392"/>
    </row>
    <row r="31" spans="2:17" x14ac:dyDescent="0.35">
      <c r="B31" s="231" t="s">
        <v>137</v>
      </c>
      <c r="C31" s="231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257" t="e">
        <f t="shared" si="9"/>
        <v>#DIV/0!</v>
      </c>
      <c r="Q31" s="392"/>
    </row>
    <row r="32" spans="2:17" x14ac:dyDescent="0.35">
      <c r="B32" s="231" t="s">
        <v>138</v>
      </c>
      <c r="C32" s="231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257" t="e">
        <f t="shared" si="9"/>
        <v>#DIV/0!</v>
      </c>
      <c r="Q32" s="392"/>
    </row>
    <row r="33" spans="2:28" x14ac:dyDescent="0.35">
      <c r="B33" s="231" t="s">
        <v>139</v>
      </c>
      <c r="C33" s="231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257" t="e">
        <f t="shared" si="9"/>
        <v>#DIV/0!</v>
      </c>
      <c r="Q33" s="392"/>
    </row>
    <row r="34" spans="2:28" x14ac:dyDescent="0.35">
      <c r="B34" s="231" t="s">
        <v>140</v>
      </c>
      <c r="C34" s="231"/>
      <c r="D34" s="389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89"/>
      <c r="P34" s="257" t="e">
        <f t="shared" si="9"/>
        <v>#DIV/0!</v>
      </c>
      <c r="Q34" s="392"/>
    </row>
    <row r="35" spans="2:28" x14ac:dyDescent="0.35">
      <c r="B35" s="231" t="s">
        <v>141</v>
      </c>
      <c r="C35" s="231"/>
      <c r="D35" s="389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89"/>
      <c r="P35" s="257" t="e">
        <f t="shared" si="9"/>
        <v>#DIV/0!</v>
      </c>
      <c r="Q35" s="392"/>
    </row>
    <row r="36" spans="2:28" x14ac:dyDescent="0.35">
      <c r="B36" s="231" t="s">
        <v>142</v>
      </c>
      <c r="C36" s="231"/>
      <c r="D36" s="389"/>
      <c r="E36" s="389"/>
      <c r="F36" s="389"/>
      <c r="G36" s="389"/>
      <c r="H36" s="389"/>
      <c r="I36" s="389"/>
      <c r="J36" s="389"/>
      <c r="K36" s="389"/>
      <c r="L36" s="389"/>
      <c r="M36" s="390"/>
      <c r="N36" s="390"/>
      <c r="O36" s="390"/>
      <c r="P36" s="257" t="e">
        <f t="shared" si="9"/>
        <v>#DIV/0!</v>
      </c>
      <c r="Q36" s="392"/>
    </row>
    <row r="37" spans="2:28" x14ac:dyDescent="0.35">
      <c r="B37" s="231" t="s">
        <v>143</v>
      </c>
      <c r="C37" s="231"/>
      <c r="D37" s="389"/>
      <c r="E37" s="389"/>
      <c r="F37" s="389"/>
      <c r="G37" s="389"/>
      <c r="H37" s="389"/>
      <c r="I37" s="389"/>
      <c r="J37" s="389"/>
      <c r="K37" s="389"/>
      <c r="L37" s="389"/>
      <c r="M37" s="389"/>
      <c r="N37" s="389"/>
      <c r="O37" s="389"/>
      <c r="P37" s="257" t="e">
        <f t="shared" si="9"/>
        <v>#DIV/0!</v>
      </c>
      <c r="Q37" s="392"/>
    </row>
    <row r="38" spans="2:28" x14ac:dyDescent="0.35">
      <c r="B38" s="233" t="s">
        <v>145</v>
      </c>
      <c r="C38" s="233"/>
      <c r="D38" s="257" t="e">
        <f t="shared" ref="D38:O38" si="10">D63/D50</f>
        <v>#DIV/0!</v>
      </c>
      <c r="E38" s="257" t="e">
        <f t="shared" si="10"/>
        <v>#DIV/0!</v>
      </c>
      <c r="F38" s="257" t="e">
        <f t="shared" si="10"/>
        <v>#DIV/0!</v>
      </c>
      <c r="G38" s="257" t="e">
        <f t="shared" si="10"/>
        <v>#DIV/0!</v>
      </c>
      <c r="H38" s="257" t="e">
        <f t="shared" si="10"/>
        <v>#DIV/0!</v>
      </c>
      <c r="I38" s="257" t="e">
        <f t="shared" si="10"/>
        <v>#DIV/0!</v>
      </c>
      <c r="J38" s="257" t="e">
        <f t="shared" si="10"/>
        <v>#DIV/0!</v>
      </c>
      <c r="K38" s="257" t="e">
        <f t="shared" si="10"/>
        <v>#DIV/0!</v>
      </c>
      <c r="L38" s="257" t="e">
        <f t="shared" si="10"/>
        <v>#DIV/0!</v>
      </c>
      <c r="M38" s="257" t="e">
        <f t="shared" si="10"/>
        <v>#DIV/0!</v>
      </c>
      <c r="N38" s="257" t="e">
        <f t="shared" si="10"/>
        <v>#DIV/0!</v>
      </c>
      <c r="O38" s="257" t="e">
        <f t="shared" si="10"/>
        <v>#DIV/0!</v>
      </c>
      <c r="P38" s="257" t="e">
        <f t="shared" si="9"/>
        <v>#DIV/0!</v>
      </c>
      <c r="Q38" s="392"/>
    </row>
    <row r="39" spans="2:28" x14ac:dyDescent="0.35">
      <c r="B39" s="271"/>
      <c r="C39" s="271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3"/>
      <c r="Q39" s="282"/>
    </row>
    <row r="40" spans="2:28" s="29" customFormat="1" ht="32.25" customHeight="1" x14ac:dyDescent="0.35">
      <c r="B40" s="26" t="s">
        <v>86</v>
      </c>
      <c r="C40" s="27" t="s">
        <v>39</v>
      </c>
      <c r="D40" s="28" t="s">
        <v>27</v>
      </c>
      <c r="E40" s="28" t="s">
        <v>28</v>
      </c>
      <c r="F40" s="28" t="s">
        <v>29</v>
      </c>
      <c r="G40" s="28" t="s">
        <v>30</v>
      </c>
      <c r="H40" s="28" t="s">
        <v>31</v>
      </c>
      <c r="I40" s="28" t="s">
        <v>32</v>
      </c>
      <c r="J40" s="28" t="s">
        <v>33</v>
      </c>
      <c r="K40" s="28" t="s">
        <v>34</v>
      </c>
      <c r="L40" s="28" t="s">
        <v>35</v>
      </c>
      <c r="M40" s="28" t="s">
        <v>36</v>
      </c>
      <c r="N40" s="28" t="s">
        <v>37</v>
      </c>
      <c r="O40" s="28" t="s">
        <v>38</v>
      </c>
      <c r="P40" s="28" t="s">
        <v>4</v>
      </c>
      <c r="Q40" s="291" t="s">
        <v>161</v>
      </c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2:28" x14ac:dyDescent="0.35">
      <c r="B41" s="194" t="s">
        <v>11</v>
      </c>
      <c r="C41" s="226"/>
      <c r="D41" s="393">
        <f t="shared" ref="D41:O41" si="11">D$7*D17</f>
        <v>0</v>
      </c>
      <c r="E41" s="393">
        <f t="shared" si="11"/>
        <v>0</v>
      </c>
      <c r="F41" s="393">
        <f t="shared" si="11"/>
        <v>0</v>
      </c>
      <c r="G41" s="393">
        <f t="shared" si="11"/>
        <v>0</v>
      </c>
      <c r="H41" s="393">
        <f t="shared" si="11"/>
        <v>0</v>
      </c>
      <c r="I41" s="393">
        <f t="shared" si="11"/>
        <v>0</v>
      </c>
      <c r="J41" s="393">
        <f t="shared" si="11"/>
        <v>0</v>
      </c>
      <c r="K41" s="393">
        <f t="shared" si="11"/>
        <v>0</v>
      </c>
      <c r="L41" s="393">
        <f t="shared" si="11"/>
        <v>0</v>
      </c>
      <c r="M41" s="393">
        <f t="shared" si="11"/>
        <v>0</v>
      </c>
      <c r="N41" s="393">
        <f t="shared" si="11"/>
        <v>0</v>
      </c>
      <c r="O41" s="393">
        <f t="shared" si="11"/>
        <v>0</v>
      </c>
      <c r="P41" s="15">
        <f t="shared" ref="P41:P49" si="12">SUM(C41:O41)</f>
        <v>0</v>
      </c>
      <c r="Q41" s="395">
        <f>Q17*Q$7</f>
        <v>0</v>
      </c>
    </row>
    <row r="42" spans="2:28" x14ac:dyDescent="0.35">
      <c r="B42" s="195" t="s">
        <v>12</v>
      </c>
      <c r="C42" s="227"/>
      <c r="D42" s="393">
        <f t="shared" ref="D42:O42" si="13">D$7*D18</f>
        <v>0</v>
      </c>
      <c r="E42" s="393">
        <f t="shared" si="13"/>
        <v>0</v>
      </c>
      <c r="F42" s="393">
        <f t="shared" si="13"/>
        <v>0</v>
      </c>
      <c r="G42" s="393">
        <f t="shared" si="13"/>
        <v>0</v>
      </c>
      <c r="H42" s="393">
        <f t="shared" si="13"/>
        <v>0</v>
      </c>
      <c r="I42" s="393">
        <f t="shared" si="13"/>
        <v>0</v>
      </c>
      <c r="J42" s="393">
        <f t="shared" si="13"/>
        <v>0</v>
      </c>
      <c r="K42" s="393">
        <f t="shared" si="13"/>
        <v>0</v>
      </c>
      <c r="L42" s="393">
        <f t="shared" si="13"/>
        <v>0</v>
      </c>
      <c r="M42" s="393">
        <f t="shared" si="13"/>
        <v>0</v>
      </c>
      <c r="N42" s="393">
        <f t="shared" si="13"/>
        <v>0</v>
      </c>
      <c r="O42" s="393">
        <f t="shared" si="13"/>
        <v>0</v>
      </c>
      <c r="P42" s="3">
        <f t="shared" si="12"/>
        <v>0</v>
      </c>
      <c r="Q42" s="395">
        <f t="shared" ref="Q42:Q50" si="14">Q18*Q$7</f>
        <v>0</v>
      </c>
    </row>
    <row r="43" spans="2:28" x14ac:dyDescent="0.35">
      <c r="B43" s="195" t="s">
        <v>13</v>
      </c>
      <c r="C43" s="227"/>
      <c r="D43" s="393">
        <f t="shared" ref="D43:O43" si="15">D$7*D19</f>
        <v>0</v>
      </c>
      <c r="E43" s="393">
        <f t="shared" si="15"/>
        <v>0</v>
      </c>
      <c r="F43" s="393">
        <f t="shared" si="15"/>
        <v>0</v>
      </c>
      <c r="G43" s="393">
        <f t="shared" si="15"/>
        <v>0</v>
      </c>
      <c r="H43" s="393">
        <f t="shared" si="15"/>
        <v>0</v>
      </c>
      <c r="I43" s="393">
        <f t="shared" si="15"/>
        <v>0</v>
      </c>
      <c r="J43" s="393">
        <f t="shared" si="15"/>
        <v>0</v>
      </c>
      <c r="K43" s="393">
        <f t="shared" si="15"/>
        <v>0</v>
      </c>
      <c r="L43" s="393">
        <f t="shared" si="15"/>
        <v>0</v>
      </c>
      <c r="M43" s="393">
        <f t="shared" si="15"/>
        <v>0</v>
      </c>
      <c r="N43" s="393">
        <f t="shared" si="15"/>
        <v>0</v>
      </c>
      <c r="O43" s="393">
        <f t="shared" si="15"/>
        <v>0</v>
      </c>
      <c r="P43" s="3">
        <f t="shared" si="12"/>
        <v>0</v>
      </c>
      <c r="Q43" s="395">
        <f t="shared" si="14"/>
        <v>0</v>
      </c>
    </row>
    <row r="44" spans="2:28" x14ac:dyDescent="0.35">
      <c r="B44" s="195" t="s">
        <v>14</v>
      </c>
      <c r="C44" s="227"/>
      <c r="D44" s="393">
        <f t="shared" ref="D44:O44" si="16">D$7*D20</f>
        <v>0</v>
      </c>
      <c r="E44" s="393">
        <f t="shared" si="16"/>
        <v>0</v>
      </c>
      <c r="F44" s="393">
        <f t="shared" si="16"/>
        <v>0</v>
      </c>
      <c r="G44" s="393">
        <f t="shared" si="16"/>
        <v>0</v>
      </c>
      <c r="H44" s="393">
        <f t="shared" si="16"/>
        <v>0</v>
      </c>
      <c r="I44" s="393">
        <f t="shared" si="16"/>
        <v>0</v>
      </c>
      <c r="J44" s="393">
        <f t="shared" si="16"/>
        <v>0</v>
      </c>
      <c r="K44" s="393">
        <f t="shared" si="16"/>
        <v>0</v>
      </c>
      <c r="L44" s="393">
        <f t="shared" si="16"/>
        <v>0</v>
      </c>
      <c r="M44" s="393">
        <f t="shared" si="16"/>
        <v>0</v>
      </c>
      <c r="N44" s="393">
        <f t="shared" si="16"/>
        <v>0</v>
      </c>
      <c r="O44" s="393">
        <f t="shared" si="16"/>
        <v>0</v>
      </c>
      <c r="P44" s="3">
        <f t="shared" si="12"/>
        <v>0</v>
      </c>
      <c r="Q44" s="395">
        <f t="shared" si="14"/>
        <v>0</v>
      </c>
    </row>
    <row r="45" spans="2:28" x14ac:dyDescent="0.35">
      <c r="B45" s="195" t="s">
        <v>15</v>
      </c>
      <c r="C45" s="227"/>
      <c r="D45" s="393">
        <f t="shared" ref="D45:O45" si="17">D$7*D21</f>
        <v>0</v>
      </c>
      <c r="E45" s="393">
        <f t="shared" si="17"/>
        <v>0</v>
      </c>
      <c r="F45" s="393">
        <f t="shared" si="17"/>
        <v>0</v>
      </c>
      <c r="G45" s="393">
        <f t="shared" si="17"/>
        <v>0</v>
      </c>
      <c r="H45" s="393">
        <f t="shared" si="17"/>
        <v>0</v>
      </c>
      <c r="I45" s="393">
        <f t="shared" si="17"/>
        <v>0</v>
      </c>
      <c r="J45" s="393">
        <f t="shared" si="17"/>
        <v>0</v>
      </c>
      <c r="K45" s="393">
        <f t="shared" si="17"/>
        <v>0</v>
      </c>
      <c r="L45" s="393">
        <f t="shared" si="17"/>
        <v>0</v>
      </c>
      <c r="M45" s="393">
        <f t="shared" si="17"/>
        <v>0</v>
      </c>
      <c r="N45" s="393">
        <f t="shared" si="17"/>
        <v>0</v>
      </c>
      <c r="O45" s="393">
        <f t="shared" si="17"/>
        <v>0</v>
      </c>
      <c r="P45" s="3">
        <f t="shared" si="12"/>
        <v>0</v>
      </c>
      <c r="Q45" s="395">
        <f t="shared" si="14"/>
        <v>0</v>
      </c>
    </row>
    <row r="46" spans="2:28" x14ac:dyDescent="0.35">
      <c r="B46" s="195" t="s">
        <v>16</v>
      </c>
      <c r="C46" s="227"/>
      <c r="D46" s="393">
        <f t="shared" ref="D46:O46" si="18">D$7*D22</f>
        <v>0</v>
      </c>
      <c r="E46" s="393">
        <f t="shared" si="18"/>
        <v>0</v>
      </c>
      <c r="F46" s="393">
        <f t="shared" si="18"/>
        <v>0</v>
      </c>
      <c r="G46" s="393">
        <f t="shared" si="18"/>
        <v>0</v>
      </c>
      <c r="H46" s="393">
        <f t="shared" si="18"/>
        <v>0</v>
      </c>
      <c r="I46" s="393">
        <f t="shared" si="18"/>
        <v>0</v>
      </c>
      <c r="J46" s="393">
        <f t="shared" si="18"/>
        <v>0</v>
      </c>
      <c r="K46" s="393">
        <f t="shared" si="18"/>
        <v>0</v>
      </c>
      <c r="L46" s="393">
        <f t="shared" si="18"/>
        <v>0</v>
      </c>
      <c r="M46" s="393">
        <f t="shared" si="18"/>
        <v>0</v>
      </c>
      <c r="N46" s="393">
        <f t="shared" si="18"/>
        <v>0</v>
      </c>
      <c r="O46" s="393">
        <f t="shared" si="18"/>
        <v>0</v>
      </c>
      <c r="P46" s="3">
        <f t="shared" si="12"/>
        <v>0</v>
      </c>
      <c r="Q46" s="395">
        <f t="shared" si="14"/>
        <v>0</v>
      </c>
    </row>
    <row r="47" spans="2:28" x14ac:dyDescent="0.35">
      <c r="B47" s="195" t="s">
        <v>17</v>
      </c>
      <c r="C47" s="227"/>
      <c r="D47" s="393">
        <f t="shared" ref="D47:O47" si="19">D$7*D23</f>
        <v>0</v>
      </c>
      <c r="E47" s="393">
        <f t="shared" si="19"/>
        <v>0</v>
      </c>
      <c r="F47" s="393">
        <f t="shared" si="19"/>
        <v>0</v>
      </c>
      <c r="G47" s="393">
        <f t="shared" si="19"/>
        <v>0</v>
      </c>
      <c r="H47" s="393">
        <f t="shared" si="19"/>
        <v>0</v>
      </c>
      <c r="I47" s="393">
        <f t="shared" si="19"/>
        <v>0</v>
      </c>
      <c r="J47" s="393">
        <f t="shared" si="19"/>
        <v>0</v>
      </c>
      <c r="K47" s="393">
        <f t="shared" si="19"/>
        <v>0</v>
      </c>
      <c r="L47" s="393">
        <f t="shared" si="19"/>
        <v>0</v>
      </c>
      <c r="M47" s="393">
        <f t="shared" si="19"/>
        <v>0</v>
      </c>
      <c r="N47" s="393">
        <f t="shared" si="19"/>
        <v>0</v>
      </c>
      <c r="O47" s="393">
        <f t="shared" si="19"/>
        <v>0</v>
      </c>
      <c r="P47" s="3">
        <f t="shared" si="12"/>
        <v>0</v>
      </c>
      <c r="Q47" s="395">
        <f t="shared" si="14"/>
        <v>0</v>
      </c>
    </row>
    <row r="48" spans="2:28" x14ac:dyDescent="0.35">
      <c r="B48" s="195" t="s">
        <v>18</v>
      </c>
      <c r="C48" s="227"/>
      <c r="D48" s="393">
        <f t="shared" ref="D48:O48" si="20">D$7*D24</f>
        <v>0</v>
      </c>
      <c r="E48" s="393">
        <f t="shared" si="20"/>
        <v>0</v>
      </c>
      <c r="F48" s="393">
        <f t="shared" si="20"/>
        <v>0</v>
      </c>
      <c r="G48" s="393">
        <f t="shared" si="20"/>
        <v>0</v>
      </c>
      <c r="H48" s="393">
        <f t="shared" si="20"/>
        <v>0</v>
      </c>
      <c r="I48" s="393">
        <f t="shared" si="20"/>
        <v>0</v>
      </c>
      <c r="J48" s="393">
        <f t="shared" si="20"/>
        <v>0</v>
      </c>
      <c r="K48" s="393">
        <f t="shared" si="20"/>
        <v>0</v>
      </c>
      <c r="L48" s="393">
        <f t="shared" si="20"/>
        <v>0</v>
      </c>
      <c r="M48" s="393">
        <f t="shared" si="20"/>
        <v>0</v>
      </c>
      <c r="N48" s="393">
        <f t="shared" si="20"/>
        <v>0</v>
      </c>
      <c r="O48" s="393">
        <f t="shared" si="20"/>
        <v>0</v>
      </c>
      <c r="P48" s="3">
        <f t="shared" si="12"/>
        <v>0</v>
      </c>
      <c r="Q48" s="395">
        <f t="shared" si="14"/>
        <v>0</v>
      </c>
    </row>
    <row r="49" spans="2:17" x14ac:dyDescent="0.35">
      <c r="B49" s="196" t="s">
        <v>19</v>
      </c>
      <c r="C49" s="228"/>
      <c r="D49" s="393">
        <f t="shared" ref="D49:O49" si="21">D$7*D25</f>
        <v>0</v>
      </c>
      <c r="E49" s="393">
        <f t="shared" si="21"/>
        <v>0</v>
      </c>
      <c r="F49" s="393">
        <f t="shared" si="21"/>
        <v>0</v>
      </c>
      <c r="G49" s="393">
        <f t="shared" si="21"/>
        <v>0</v>
      </c>
      <c r="H49" s="393">
        <f t="shared" si="21"/>
        <v>0</v>
      </c>
      <c r="I49" s="393">
        <f t="shared" si="21"/>
        <v>0</v>
      </c>
      <c r="J49" s="393">
        <f t="shared" si="21"/>
        <v>0</v>
      </c>
      <c r="K49" s="393">
        <f t="shared" si="21"/>
        <v>0</v>
      </c>
      <c r="L49" s="393">
        <f t="shared" si="21"/>
        <v>0</v>
      </c>
      <c r="M49" s="393">
        <f t="shared" si="21"/>
        <v>0</v>
      </c>
      <c r="N49" s="393">
        <f t="shared" si="21"/>
        <v>0</v>
      </c>
      <c r="O49" s="393">
        <f t="shared" si="21"/>
        <v>0</v>
      </c>
      <c r="P49" s="16">
        <f t="shared" si="12"/>
        <v>0</v>
      </c>
      <c r="Q49" s="395">
        <f t="shared" si="14"/>
        <v>0</v>
      </c>
    </row>
    <row r="50" spans="2:17" ht="29" x14ac:dyDescent="0.35">
      <c r="B50" s="197" t="s">
        <v>45</v>
      </c>
      <c r="C50" s="17">
        <f>SUM(C41:C49)</f>
        <v>0</v>
      </c>
      <c r="D50" s="394">
        <f>SUM(D41:D49)</f>
        <v>0</v>
      </c>
      <c r="E50" s="394">
        <f t="shared" ref="E50:O50" si="22">SUM(E41:E49)</f>
        <v>0</v>
      </c>
      <c r="F50" s="394">
        <f t="shared" si="22"/>
        <v>0</v>
      </c>
      <c r="G50" s="394">
        <f t="shared" si="22"/>
        <v>0</v>
      </c>
      <c r="H50" s="394">
        <f t="shared" si="22"/>
        <v>0</v>
      </c>
      <c r="I50" s="394">
        <f t="shared" si="22"/>
        <v>0</v>
      </c>
      <c r="J50" s="394">
        <f t="shared" si="22"/>
        <v>0</v>
      </c>
      <c r="K50" s="394">
        <f t="shared" si="22"/>
        <v>0</v>
      </c>
      <c r="L50" s="394">
        <f t="shared" si="22"/>
        <v>0</v>
      </c>
      <c r="M50" s="394">
        <f t="shared" si="22"/>
        <v>0</v>
      </c>
      <c r="N50" s="394">
        <f t="shared" si="22"/>
        <v>0</v>
      </c>
      <c r="O50" s="394">
        <f t="shared" si="22"/>
        <v>0</v>
      </c>
      <c r="P50" s="235">
        <f>SUM(D50:O50)</f>
        <v>0</v>
      </c>
      <c r="Q50" s="396">
        <f t="shared" si="14"/>
        <v>0</v>
      </c>
    </row>
    <row r="51" spans="2:17" ht="29" x14ac:dyDescent="0.35">
      <c r="B51" s="23" t="s">
        <v>87</v>
      </c>
      <c r="C51" s="17"/>
      <c r="D51" s="18">
        <f t="shared" ref="D51:O51" si="23">D50*D10</f>
        <v>0</v>
      </c>
      <c r="E51" s="18">
        <f t="shared" si="23"/>
        <v>0</v>
      </c>
      <c r="F51" s="18">
        <f t="shared" si="23"/>
        <v>0</v>
      </c>
      <c r="G51" s="18">
        <f t="shared" si="23"/>
        <v>0</v>
      </c>
      <c r="H51" s="18">
        <f t="shared" si="23"/>
        <v>0</v>
      </c>
      <c r="I51" s="18">
        <f t="shared" si="23"/>
        <v>0</v>
      </c>
      <c r="J51" s="18">
        <f t="shared" si="23"/>
        <v>0</v>
      </c>
      <c r="K51" s="18">
        <f t="shared" si="23"/>
        <v>0</v>
      </c>
      <c r="L51" s="18">
        <f t="shared" si="23"/>
        <v>0</v>
      </c>
      <c r="M51" s="18">
        <f t="shared" si="23"/>
        <v>0</v>
      </c>
      <c r="N51" s="18">
        <f t="shared" si="23"/>
        <v>0</v>
      </c>
      <c r="O51" s="18">
        <f t="shared" si="23"/>
        <v>0</v>
      </c>
      <c r="P51" s="18">
        <f>SUM(D51:O51)</f>
        <v>0</v>
      </c>
      <c r="Q51" s="289"/>
    </row>
    <row r="53" spans="2:17" ht="15.5" x14ac:dyDescent="0.35">
      <c r="B53" s="229" t="s">
        <v>159</v>
      </c>
      <c r="C53" s="234"/>
      <c r="D53" s="230">
        <v>41640</v>
      </c>
      <c r="E53" s="230">
        <v>41671</v>
      </c>
      <c r="F53" s="230">
        <v>41699</v>
      </c>
      <c r="G53" s="230">
        <v>41730</v>
      </c>
      <c r="H53" s="230">
        <v>41760</v>
      </c>
      <c r="I53" s="230">
        <v>41791</v>
      </c>
      <c r="J53" s="230">
        <v>41821</v>
      </c>
      <c r="K53" s="230">
        <v>41852</v>
      </c>
      <c r="L53" s="230">
        <v>41883</v>
      </c>
      <c r="M53" s="230">
        <v>41913</v>
      </c>
      <c r="N53" s="230">
        <v>41944</v>
      </c>
      <c r="O53" s="230">
        <v>41974</v>
      </c>
      <c r="P53" s="230" t="s">
        <v>4</v>
      </c>
      <c r="Q53" s="283" t="s">
        <v>161</v>
      </c>
    </row>
    <row r="54" spans="2:17" x14ac:dyDescent="0.35">
      <c r="B54" s="231" t="s">
        <v>135</v>
      </c>
      <c r="C54" s="231"/>
      <c r="D54" s="393">
        <f>D41*D29</f>
        <v>0</v>
      </c>
      <c r="E54" s="393">
        <f t="shared" ref="E54:O54" si="24">E41*E29</f>
        <v>0</v>
      </c>
      <c r="F54" s="393">
        <f t="shared" si="24"/>
        <v>0</v>
      </c>
      <c r="G54" s="393">
        <f t="shared" si="24"/>
        <v>0</v>
      </c>
      <c r="H54" s="393">
        <f t="shared" si="24"/>
        <v>0</v>
      </c>
      <c r="I54" s="393">
        <f t="shared" si="24"/>
        <v>0</v>
      </c>
      <c r="J54" s="393">
        <f t="shared" si="24"/>
        <v>0</v>
      </c>
      <c r="K54" s="393">
        <f t="shared" si="24"/>
        <v>0</v>
      </c>
      <c r="L54" s="393">
        <f t="shared" si="24"/>
        <v>0</v>
      </c>
      <c r="M54" s="393">
        <f t="shared" si="24"/>
        <v>0</v>
      </c>
      <c r="N54" s="393">
        <f t="shared" si="24"/>
        <v>0</v>
      </c>
      <c r="O54" s="393">
        <f t="shared" si="24"/>
        <v>0</v>
      </c>
      <c r="P54" s="274">
        <f>SUM(D54:O54)</f>
        <v>0</v>
      </c>
      <c r="Q54" s="397">
        <f>Q41*Q29</f>
        <v>0</v>
      </c>
    </row>
    <row r="55" spans="2:17" x14ac:dyDescent="0.35">
      <c r="B55" s="231" t="s">
        <v>136</v>
      </c>
      <c r="C55" s="231"/>
      <c r="D55" s="393">
        <f t="shared" ref="D55:O55" si="25">D42*D30</f>
        <v>0</v>
      </c>
      <c r="E55" s="393">
        <f t="shared" si="25"/>
        <v>0</v>
      </c>
      <c r="F55" s="393">
        <f t="shared" si="25"/>
        <v>0</v>
      </c>
      <c r="G55" s="393">
        <f t="shared" si="25"/>
        <v>0</v>
      </c>
      <c r="H55" s="393">
        <f t="shared" si="25"/>
        <v>0</v>
      </c>
      <c r="I55" s="393">
        <f t="shared" si="25"/>
        <v>0</v>
      </c>
      <c r="J55" s="393">
        <f t="shared" si="25"/>
        <v>0</v>
      </c>
      <c r="K55" s="393">
        <f t="shared" si="25"/>
        <v>0</v>
      </c>
      <c r="L55" s="393">
        <f t="shared" si="25"/>
        <v>0</v>
      </c>
      <c r="M55" s="393">
        <f t="shared" si="25"/>
        <v>0</v>
      </c>
      <c r="N55" s="393">
        <f t="shared" si="25"/>
        <v>0</v>
      </c>
      <c r="O55" s="393">
        <f t="shared" si="25"/>
        <v>0</v>
      </c>
      <c r="P55" s="274">
        <f t="shared" ref="P55:P62" si="26">SUM(D55:O55)</f>
        <v>0</v>
      </c>
      <c r="Q55" s="397">
        <f t="shared" ref="Q55:Q63" si="27">Q42*Q30</f>
        <v>0</v>
      </c>
    </row>
    <row r="56" spans="2:17" x14ac:dyDescent="0.35">
      <c r="B56" s="231" t="s">
        <v>137</v>
      </c>
      <c r="C56" s="231"/>
      <c r="D56" s="393">
        <f t="shared" ref="D56:O56" si="28">D43*D31</f>
        <v>0</v>
      </c>
      <c r="E56" s="393">
        <f t="shared" si="28"/>
        <v>0</v>
      </c>
      <c r="F56" s="393">
        <f t="shared" si="28"/>
        <v>0</v>
      </c>
      <c r="G56" s="393">
        <f t="shared" si="28"/>
        <v>0</v>
      </c>
      <c r="H56" s="393">
        <f t="shared" si="28"/>
        <v>0</v>
      </c>
      <c r="I56" s="393">
        <f t="shared" si="28"/>
        <v>0</v>
      </c>
      <c r="J56" s="393">
        <f t="shared" si="28"/>
        <v>0</v>
      </c>
      <c r="K56" s="393">
        <f t="shared" si="28"/>
        <v>0</v>
      </c>
      <c r="L56" s="393">
        <f t="shared" si="28"/>
        <v>0</v>
      </c>
      <c r="M56" s="393">
        <f t="shared" si="28"/>
        <v>0</v>
      </c>
      <c r="N56" s="393">
        <f t="shared" si="28"/>
        <v>0</v>
      </c>
      <c r="O56" s="393">
        <f t="shared" si="28"/>
        <v>0</v>
      </c>
      <c r="P56" s="274">
        <f t="shared" si="26"/>
        <v>0</v>
      </c>
      <c r="Q56" s="397">
        <f t="shared" si="27"/>
        <v>0</v>
      </c>
    </row>
    <row r="57" spans="2:17" x14ac:dyDescent="0.35">
      <c r="B57" s="231" t="s">
        <v>138</v>
      </c>
      <c r="C57" s="231"/>
      <c r="D57" s="393">
        <f t="shared" ref="D57:O57" si="29">D44*D32</f>
        <v>0</v>
      </c>
      <c r="E57" s="393">
        <f t="shared" si="29"/>
        <v>0</v>
      </c>
      <c r="F57" s="393">
        <f t="shared" si="29"/>
        <v>0</v>
      </c>
      <c r="G57" s="393">
        <f t="shared" si="29"/>
        <v>0</v>
      </c>
      <c r="H57" s="393">
        <f t="shared" si="29"/>
        <v>0</v>
      </c>
      <c r="I57" s="393">
        <f t="shared" si="29"/>
        <v>0</v>
      </c>
      <c r="J57" s="393">
        <f t="shared" si="29"/>
        <v>0</v>
      </c>
      <c r="K57" s="393">
        <f t="shared" si="29"/>
        <v>0</v>
      </c>
      <c r="L57" s="393">
        <f t="shared" si="29"/>
        <v>0</v>
      </c>
      <c r="M57" s="393">
        <f t="shared" si="29"/>
        <v>0</v>
      </c>
      <c r="N57" s="393">
        <f t="shared" si="29"/>
        <v>0</v>
      </c>
      <c r="O57" s="393">
        <f t="shared" si="29"/>
        <v>0</v>
      </c>
      <c r="P57" s="274">
        <f t="shared" si="26"/>
        <v>0</v>
      </c>
      <c r="Q57" s="397">
        <f t="shared" si="27"/>
        <v>0</v>
      </c>
    </row>
    <row r="58" spans="2:17" x14ac:dyDescent="0.35">
      <c r="B58" s="231" t="s">
        <v>139</v>
      </c>
      <c r="C58" s="231"/>
      <c r="D58" s="393">
        <f t="shared" ref="D58:O58" si="30">D45*D33</f>
        <v>0</v>
      </c>
      <c r="E58" s="393">
        <f t="shared" si="30"/>
        <v>0</v>
      </c>
      <c r="F58" s="393">
        <f t="shared" si="30"/>
        <v>0</v>
      </c>
      <c r="G58" s="393">
        <f t="shared" si="30"/>
        <v>0</v>
      </c>
      <c r="H58" s="393">
        <f t="shared" si="30"/>
        <v>0</v>
      </c>
      <c r="I58" s="393">
        <f t="shared" si="30"/>
        <v>0</v>
      </c>
      <c r="J58" s="393">
        <f t="shared" si="30"/>
        <v>0</v>
      </c>
      <c r="K58" s="393">
        <f t="shared" si="30"/>
        <v>0</v>
      </c>
      <c r="L58" s="393">
        <f t="shared" si="30"/>
        <v>0</v>
      </c>
      <c r="M58" s="393">
        <f t="shared" si="30"/>
        <v>0</v>
      </c>
      <c r="N58" s="393">
        <f t="shared" si="30"/>
        <v>0</v>
      </c>
      <c r="O58" s="393">
        <f t="shared" si="30"/>
        <v>0</v>
      </c>
      <c r="P58" s="274">
        <f t="shared" si="26"/>
        <v>0</v>
      </c>
      <c r="Q58" s="397">
        <f t="shared" si="27"/>
        <v>0</v>
      </c>
    </row>
    <row r="59" spans="2:17" x14ac:dyDescent="0.35">
      <c r="B59" s="231" t="s">
        <v>140</v>
      </c>
      <c r="C59" s="231"/>
      <c r="D59" s="393">
        <f t="shared" ref="D59:O59" si="31">D46*D34</f>
        <v>0</v>
      </c>
      <c r="E59" s="393">
        <f t="shared" si="31"/>
        <v>0</v>
      </c>
      <c r="F59" s="393">
        <f t="shared" si="31"/>
        <v>0</v>
      </c>
      <c r="G59" s="393">
        <f t="shared" si="31"/>
        <v>0</v>
      </c>
      <c r="H59" s="393">
        <f t="shared" si="31"/>
        <v>0</v>
      </c>
      <c r="I59" s="393">
        <f t="shared" si="31"/>
        <v>0</v>
      </c>
      <c r="J59" s="393">
        <f t="shared" si="31"/>
        <v>0</v>
      </c>
      <c r="K59" s="393">
        <f t="shared" si="31"/>
        <v>0</v>
      </c>
      <c r="L59" s="393">
        <f t="shared" si="31"/>
        <v>0</v>
      </c>
      <c r="M59" s="393">
        <f t="shared" si="31"/>
        <v>0</v>
      </c>
      <c r="N59" s="393">
        <f t="shared" si="31"/>
        <v>0</v>
      </c>
      <c r="O59" s="393">
        <f t="shared" si="31"/>
        <v>0</v>
      </c>
      <c r="P59" s="274">
        <f t="shared" si="26"/>
        <v>0</v>
      </c>
      <c r="Q59" s="397">
        <f t="shared" si="27"/>
        <v>0</v>
      </c>
    </row>
    <row r="60" spans="2:17" x14ac:dyDescent="0.35">
      <c r="B60" s="231" t="s">
        <v>141</v>
      </c>
      <c r="C60" s="231"/>
      <c r="D60" s="393">
        <f t="shared" ref="D60:O60" si="32">D47*D35</f>
        <v>0</v>
      </c>
      <c r="E60" s="393">
        <f t="shared" si="32"/>
        <v>0</v>
      </c>
      <c r="F60" s="393">
        <f t="shared" si="32"/>
        <v>0</v>
      </c>
      <c r="G60" s="393">
        <f t="shared" si="32"/>
        <v>0</v>
      </c>
      <c r="H60" s="393">
        <f t="shared" si="32"/>
        <v>0</v>
      </c>
      <c r="I60" s="393">
        <f t="shared" si="32"/>
        <v>0</v>
      </c>
      <c r="J60" s="393">
        <f t="shared" si="32"/>
        <v>0</v>
      </c>
      <c r="K60" s="393">
        <f t="shared" si="32"/>
        <v>0</v>
      </c>
      <c r="L60" s="393">
        <f t="shared" si="32"/>
        <v>0</v>
      </c>
      <c r="M60" s="393">
        <f t="shared" si="32"/>
        <v>0</v>
      </c>
      <c r="N60" s="393">
        <f t="shared" si="32"/>
        <v>0</v>
      </c>
      <c r="O60" s="393">
        <f t="shared" si="32"/>
        <v>0</v>
      </c>
      <c r="P60" s="274">
        <f t="shared" si="26"/>
        <v>0</v>
      </c>
      <c r="Q60" s="397">
        <f t="shared" si="27"/>
        <v>0</v>
      </c>
    </row>
    <row r="61" spans="2:17" x14ac:dyDescent="0.35">
      <c r="B61" s="231" t="s">
        <v>142</v>
      </c>
      <c r="C61" s="231"/>
      <c r="D61" s="393">
        <f t="shared" ref="D61:O61" si="33">D48*D36</f>
        <v>0</v>
      </c>
      <c r="E61" s="393">
        <f t="shared" si="33"/>
        <v>0</v>
      </c>
      <c r="F61" s="393">
        <f t="shared" si="33"/>
        <v>0</v>
      </c>
      <c r="G61" s="393">
        <f t="shared" si="33"/>
        <v>0</v>
      </c>
      <c r="H61" s="393">
        <f t="shared" si="33"/>
        <v>0</v>
      </c>
      <c r="I61" s="393">
        <f t="shared" si="33"/>
        <v>0</v>
      </c>
      <c r="J61" s="393">
        <f t="shared" si="33"/>
        <v>0</v>
      </c>
      <c r="K61" s="393">
        <f t="shared" si="33"/>
        <v>0</v>
      </c>
      <c r="L61" s="393">
        <f t="shared" si="33"/>
        <v>0</v>
      </c>
      <c r="M61" s="393">
        <f t="shared" si="33"/>
        <v>0</v>
      </c>
      <c r="N61" s="393">
        <f t="shared" si="33"/>
        <v>0</v>
      </c>
      <c r="O61" s="393">
        <f t="shared" si="33"/>
        <v>0</v>
      </c>
      <c r="P61" s="274">
        <f t="shared" si="26"/>
        <v>0</v>
      </c>
      <c r="Q61" s="397">
        <f t="shared" si="27"/>
        <v>0</v>
      </c>
    </row>
    <row r="62" spans="2:17" x14ac:dyDescent="0.35">
      <c r="B62" s="231" t="s">
        <v>143</v>
      </c>
      <c r="C62" s="231"/>
      <c r="D62" s="393">
        <f t="shared" ref="D62:O62" si="34">D49*D37</f>
        <v>0</v>
      </c>
      <c r="E62" s="393">
        <f t="shared" si="34"/>
        <v>0</v>
      </c>
      <c r="F62" s="393">
        <f t="shared" si="34"/>
        <v>0</v>
      </c>
      <c r="G62" s="393">
        <f t="shared" si="34"/>
        <v>0</v>
      </c>
      <c r="H62" s="393">
        <f t="shared" si="34"/>
        <v>0</v>
      </c>
      <c r="I62" s="393">
        <f t="shared" si="34"/>
        <v>0</v>
      </c>
      <c r="J62" s="393">
        <f t="shared" si="34"/>
        <v>0</v>
      </c>
      <c r="K62" s="393">
        <f t="shared" si="34"/>
        <v>0</v>
      </c>
      <c r="L62" s="393">
        <f t="shared" si="34"/>
        <v>0</v>
      </c>
      <c r="M62" s="393">
        <f t="shared" si="34"/>
        <v>0</v>
      </c>
      <c r="N62" s="393">
        <f t="shared" si="34"/>
        <v>0</v>
      </c>
      <c r="O62" s="393">
        <f t="shared" si="34"/>
        <v>0</v>
      </c>
      <c r="P62" s="274">
        <f t="shared" si="26"/>
        <v>0</v>
      </c>
      <c r="Q62" s="397">
        <f t="shared" si="27"/>
        <v>0</v>
      </c>
    </row>
    <row r="63" spans="2:17" x14ac:dyDescent="0.35">
      <c r="B63" s="233" t="s">
        <v>160</v>
      </c>
      <c r="C63" s="233"/>
      <c r="D63" s="275">
        <f>SUM(D54:D62)</f>
        <v>0</v>
      </c>
      <c r="E63" s="275">
        <f t="shared" ref="E63:P63" si="35">SUM(E54:E62)</f>
        <v>0</v>
      </c>
      <c r="F63" s="275">
        <f t="shared" si="35"/>
        <v>0</v>
      </c>
      <c r="G63" s="275">
        <f t="shared" si="35"/>
        <v>0</v>
      </c>
      <c r="H63" s="275">
        <f t="shared" si="35"/>
        <v>0</v>
      </c>
      <c r="I63" s="275">
        <f t="shared" si="35"/>
        <v>0</v>
      </c>
      <c r="J63" s="275">
        <f t="shared" si="35"/>
        <v>0</v>
      </c>
      <c r="K63" s="275">
        <f t="shared" si="35"/>
        <v>0</v>
      </c>
      <c r="L63" s="275">
        <f t="shared" si="35"/>
        <v>0</v>
      </c>
      <c r="M63" s="275">
        <f t="shared" si="35"/>
        <v>0</v>
      </c>
      <c r="N63" s="275">
        <f t="shared" si="35"/>
        <v>0</v>
      </c>
      <c r="O63" s="275">
        <f t="shared" si="35"/>
        <v>0</v>
      </c>
      <c r="P63" s="275">
        <f t="shared" si="35"/>
        <v>0</v>
      </c>
      <c r="Q63" s="284">
        <f t="shared" si="27"/>
        <v>0</v>
      </c>
    </row>
    <row r="64" spans="2:17" x14ac:dyDescent="0.35">
      <c r="D64" s="14">
        <f>D63-D11</f>
        <v>0</v>
      </c>
      <c r="E64" s="14">
        <f t="shared" ref="E64:P64" si="36">E63-E11</f>
        <v>0</v>
      </c>
      <c r="F64" s="14">
        <f t="shared" si="36"/>
        <v>0</v>
      </c>
      <c r="G64" s="14">
        <f t="shared" si="36"/>
        <v>0</v>
      </c>
      <c r="H64" s="14">
        <f t="shared" si="36"/>
        <v>0</v>
      </c>
      <c r="I64" s="14">
        <f t="shared" si="36"/>
        <v>0</v>
      </c>
      <c r="J64" s="14">
        <f t="shared" si="36"/>
        <v>0</v>
      </c>
      <c r="K64" s="14">
        <f t="shared" si="36"/>
        <v>0</v>
      </c>
      <c r="L64" s="14">
        <f t="shared" si="36"/>
        <v>0</v>
      </c>
      <c r="M64" s="14">
        <f t="shared" si="36"/>
        <v>0</v>
      </c>
      <c r="N64" s="14">
        <f t="shared" si="36"/>
        <v>0</v>
      </c>
      <c r="O64" s="14">
        <f t="shared" si="36"/>
        <v>0</v>
      </c>
      <c r="P64" s="14">
        <f t="shared" si="36"/>
        <v>0</v>
      </c>
      <c r="Q64" s="290"/>
    </row>
  </sheetData>
  <sheetProtection selectLockedCells="1"/>
  <mergeCells count="10">
    <mergeCell ref="B14:C14"/>
    <mergeCell ref="B7:C7"/>
    <mergeCell ref="B10:C10"/>
    <mergeCell ref="B2:E2"/>
    <mergeCell ref="B8:C8"/>
    <mergeCell ref="B6:C6"/>
    <mergeCell ref="B12:C12"/>
    <mergeCell ref="B13:C13"/>
    <mergeCell ref="B9:C9"/>
    <mergeCell ref="B11:C11"/>
  </mergeCells>
  <conditionalFormatting sqref="D17:O25">
    <cfRule type="cellIs" dxfId="6" priority="8" operator="equal">
      <formula>0</formula>
    </cfRule>
  </conditionalFormatting>
  <conditionalFormatting sqref="D54:P62">
    <cfRule type="cellIs" dxfId="5" priority="7" operator="equal">
      <formula>0</formula>
    </cfRule>
  </conditionalFormatting>
  <conditionalFormatting sqref="D41:O49">
    <cfRule type="cellIs" dxfId="4" priority="5" operator="equal">
      <formula>0</formula>
    </cfRule>
  </conditionalFormatting>
  <conditionalFormatting sqref="D29:O37">
    <cfRule type="cellIs" dxfId="3" priority="4" operator="equal">
      <formula>0</formula>
    </cfRule>
  </conditionalFormatting>
  <conditionalFormatting sqref="Q54:Q63">
    <cfRule type="cellIs" dxfId="2" priority="2" operator="equal">
      <formula>0</formula>
    </cfRule>
  </conditionalFormatting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pageSetUpPr fitToPage="1"/>
  </sheetPr>
  <dimension ref="A1:AQ60"/>
  <sheetViews>
    <sheetView showGridLines="0" zoomScale="80" zoomScaleNormal="80" zoomScalePageLayoutView="80" workbookViewId="0">
      <pane ySplit="5" topLeftCell="A6" activePane="bottomLeft" state="frozen"/>
      <selection activeCell="C2" sqref="C2:J2"/>
      <selection pane="bottomLeft" activeCell="C33" sqref="C33"/>
    </sheetView>
  </sheetViews>
  <sheetFormatPr defaultColWidth="8.81640625" defaultRowHeight="14.5" x14ac:dyDescent="0.35"/>
  <cols>
    <col min="1" max="1" width="6" customWidth="1"/>
    <col min="2" max="2" width="27" customWidth="1"/>
    <col min="3" max="3" width="12.453125" customWidth="1"/>
    <col min="4" max="15" width="10.453125" customWidth="1"/>
    <col min="16" max="27" width="10.453125" hidden="1" customWidth="1"/>
    <col min="28" max="28" width="13.453125" customWidth="1"/>
    <col min="29" max="29" width="10" customWidth="1"/>
    <col min="30" max="30" width="10.1796875" customWidth="1"/>
    <col min="31" max="40" width="6.453125" hidden="1" customWidth="1"/>
    <col min="41" max="43" width="0" hidden="1" customWidth="1"/>
  </cols>
  <sheetData>
    <row r="1" spans="1:43" s="113" customFormat="1" ht="24" hidden="1" x14ac:dyDescent="0.35">
      <c r="B1" s="114"/>
      <c r="C1" s="115" t="s">
        <v>0</v>
      </c>
      <c r="D1" s="116" t="s">
        <v>27</v>
      </c>
      <c r="E1" s="116" t="s">
        <v>28</v>
      </c>
      <c r="F1" s="116" t="s">
        <v>29</v>
      </c>
      <c r="G1" s="116" t="s">
        <v>30</v>
      </c>
      <c r="H1" s="116" t="s">
        <v>31</v>
      </c>
      <c r="I1" s="116" t="s">
        <v>32</v>
      </c>
      <c r="J1" s="116" t="s">
        <v>33</v>
      </c>
      <c r="K1" s="116" t="s">
        <v>34</v>
      </c>
      <c r="L1" s="116" t="s">
        <v>35</v>
      </c>
      <c r="M1" s="116" t="s">
        <v>36</v>
      </c>
      <c r="N1" s="116" t="s">
        <v>37</v>
      </c>
      <c r="O1" s="116" t="s">
        <v>38</v>
      </c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 t="s">
        <v>94</v>
      </c>
    </row>
    <row r="2" spans="1:43" s="113" customFormat="1" hidden="1" x14ac:dyDescent="0.35">
      <c r="B2" s="117" t="s">
        <v>63</v>
      </c>
      <c r="C2" s="118">
        <f>C48</f>
        <v>0</v>
      </c>
      <c r="D2" s="118">
        <f>'BUYING PLAN'!D48</f>
        <v>0</v>
      </c>
      <c r="E2" s="118">
        <f>'BUYING PLAN'!E48</f>
        <v>0</v>
      </c>
      <c r="F2" s="118">
        <f>'BUYING PLAN'!F48</f>
        <v>0</v>
      </c>
      <c r="G2" s="118">
        <f>'BUYING PLAN'!G48</f>
        <v>0</v>
      </c>
      <c r="H2" s="118">
        <f>'BUYING PLAN'!H48</f>
        <v>0</v>
      </c>
      <c r="I2" s="118">
        <f>'BUYING PLAN'!I48</f>
        <v>0</v>
      </c>
      <c r="J2" s="118">
        <f>'BUYING PLAN'!J48</f>
        <v>0</v>
      </c>
      <c r="K2" s="118">
        <f>'BUYING PLAN'!K48</f>
        <v>0</v>
      </c>
      <c r="L2" s="118">
        <f>'BUYING PLAN'!L48</f>
        <v>0</v>
      </c>
      <c r="M2" s="118">
        <f>'BUYING PLAN'!M48</f>
        <v>0</v>
      </c>
      <c r="N2" s="118">
        <f>'BUYING PLAN'!N48</f>
        <v>0</v>
      </c>
      <c r="O2" s="118">
        <f>'BUYING PLAN'!O48</f>
        <v>0</v>
      </c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>
        <f>AVERAGE(D2:O2)</f>
        <v>0</v>
      </c>
    </row>
    <row r="3" spans="1:43" s="113" customFormat="1" hidden="1" x14ac:dyDescent="0.35">
      <c r="B3" s="117" t="s">
        <v>88</v>
      </c>
      <c r="C3" s="119"/>
      <c r="D3" s="119">
        <f t="shared" ref="D3:O3" si="0">IF(D48=0,0,D19/D48)</f>
        <v>0</v>
      </c>
      <c r="E3" s="119">
        <f t="shared" si="0"/>
        <v>0</v>
      </c>
      <c r="F3" s="119">
        <f t="shared" si="0"/>
        <v>0</v>
      </c>
      <c r="G3" s="119">
        <f t="shared" si="0"/>
        <v>0</v>
      </c>
      <c r="H3" s="119">
        <f t="shared" si="0"/>
        <v>0</v>
      </c>
      <c r="I3" s="119">
        <f t="shared" si="0"/>
        <v>0</v>
      </c>
      <c r="J3" s="119">
        <f t="shared" si="0"/>
        <v>0</v>
      </c>
      <c r="K3" s="119">
        <f t="shared" si="0"/>
        <v>0</v>
      </c>
      <c r="L3" s="119">
        <f t="shared" si="0"/>
        <v>0</v>
      </c>
      <c r="M3" s="119">
        <f t="shared" si="0"/>
        <v>0</v>
      </c>
      <c r="N3" s="119">
        <f t="shared" si="0"/>
        <v>0</v>
      </c>
      <c r="O3" s="119">
        <f t="shared" si="0"/>
        <v>0</v>
      </c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>
        <f>AB48</f>
        <v>0</v>
      </c>
    </row>
    <row r="4" spans="1:43" s="113" customFormat="1" hidden="1" x14ac:dyDescent="0.35">
      <c r="B4" s="117" t="s">
        <v>64</v>
      </c>
      <c r="C4" s="119"/>
      <c r="D4" s="120">
        <f>IF(D19=0,0,D19/BUDGET!D50)</f>
        <v>0</v>
      </c>
      <c r="E4" s="120">
        <f>IF(E19=0,0,E19/BUDGET!E50)</f>
        <v>0</v>
      </c>
      <c r="F4" s="120">
        <f>IF(F19=0,0,F19/BUDGET!F50)</f>
        <v>0</v>
      </c>
      <c r="G4" s="120">
        <f>IF(G19=0,0,G19/BUDGET!G50)</f>
        <v>0</v>
      </c>
      <c r="H4" s="120">
        <f>IF(H19=0,0,H19/BUDGET!H50)</f>
        <v>0</v>
      </c>
      <c r="I4" s="120">
        <f>IF(I19=0,0,I19/BUDGET!I50)</f>
        <v>0</v>
      </c>
      <c r="J4" s="120">
        <f>IF(J19=0,0,J19/BUDGET!J50)</f>
        <v>0</v>
      </c>
      <c r="K4" s="120">
        <f>IF(K19=0,0,K19/BUDGET!K50)</f>
        <v>0</v>
      </c>
      <c r="L4" s="120">
        <f>IF(L19=0,0,L19/BUDGET!L50)</f>
        <v>0</v>
      </c>
      <c r="M4" s="120">
        <f>IF(M19=0,0,M19/BUDGET!M50)</f>
        <v>0</v>
      </c>
      <c r="N4" s="120">
        <f>IF(N19=0,0,N19/BUDGET!N50)</f>
        <v>0</v>
      </c>
      <c r="O4" s="120">
        <f>IF(O19=0,0,O19/BUDGET!O50)</f>
        <v>0</v>
      </c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>
        <f>IF(AB19=0,0,AB19/BUDGET!P50)</f>
        <v>0</v>
      </c>
    </row>
    <row r="5" spans="1:43" s="113" customFormat="1" hidden="1" x14ac:dyDescent="0.35">
      <c r="B5" s="117" t="s">
        <v>89</v>
      </c>
      <c r="C5" s="119"/>
      <c r="D5" s="121">
        <f>IF(D4=0,0,D3*(1-D4)/D4)</f>
        <v>0</v>
      </c>
      <c r="E5" s="121">
        <f t="shared" ref="E5:AB5" si="1">IF(E4=0,0,E3*(1-E4)/E4)</f>
        <v>0</v>
      </c>
      <c r="F5" s="121">
        <f t="shared" si="1"/>
        <v>0</v>
      </c>
      <c r="G5" s="121">
        <f t="shared" si="1"/>
        <v>0</v>
      </c>
      <c r="H5" s="121">
        <f t="shared" si="1"/>
        <v>0</v>
      </c>
      <c r="I5" s="121">
        <f t="shared" si="1"/>
        <v>0</v>
      </c>
      <c r="J5" s="121">
        <f t="shared" si="1"/>
        <v>0</v>
      </c>
      <c r="K5" s="121">
        <f t="shared" si="1"/>
        <v>0</v>
      </c>
      <c r="L5" s="121">
        <f t="shared" si="1"/>
        <v>0</v>
      </c>
      <c r="M5" s="121">
        <f t="shared" si="1"/>
        <v>0</v>
      </c>
      <c r="N5" s="121">
        <f t="shared" si="1"/>
        <v>0</v>
      </c>
      <c r="O5" s="121">
        <f t="shared" si="1"/>
        <v>0</v>
      </c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>
        <f t="shared" si="1"/>
        <v>0</v>
      </c>
    </row>
    <row r="6" spans="1:43" s="190" customFormat="1" ht="11.25" customHeight="1" x14ac:dyDescent="0.35"/>
    <row r="7" spans="1:43" s="1" customFormat="1" ht="47" customHeight="1" x14ac:dyDescent="0.55000000000000004">
      <c r="B7" s="25" t="str">
        <f>BUDGET!B2&amp;" Buying Plan"</f>
        <v>Enter Club Name on Budget Tab Buying Plan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9" spans="1:43" ht="29" x14ac:dyDescent="0.35">
      <c r="A9" s="86"/>
      <c r="B9" s="112" t="s">
        <v>90</v>
      </c>
      <c r="C9" s="27" t="s">
        <v>147</v>
      </c>
      <c r="D9" s="28" t="s">
        <v>27</v>
      </c>
      <c r="E9" s="28" t="s">
        <v>28</v>
      </c>
      <c r="F9" s="28" t="s">
        <v>29</v>
      </c>
      <c r="G9" s="28" t="s">
        <v>30</v>
      </c>
      <c r="H9" s="28" t="s">
        <v>31</v>
      </c>
      <c r="I9" s="28" t="s">
        <v>32</v>
      </c>
      <c r="J9" s="28" t="s">
        <v>33</v>
      </c>
      <c r="K9" s="28" t="s">
        <v>34</v>
      </c>
      <c r="L9" s="28" t="s">
        <v>35</v>
      </c>
      <c r="M9" s="28" t="s">
        <v>36</v>
      </c>
      <c r="N9" s="28" t="s">
        <v>37</v>
      </c>
      <c r="O9" s="28" t="s">
        <v>38</v>
      </c>
      <c r="P9" s="28" t="s">
        <v>121</v>
      </c>
      <c r="Q9" s="28" t="s">
        <v>122</v>
      </c>
      <c r="R9" s="28" t="s">
        <v>123</v>
      </c>
      <c r="S9" s="28" t="s">
        <v>124</v>
      </c>
      <c r="T9" s="28" t="s">
        <v>125</v>
      </c>
      <c r="U9" s="28" t="s">
        <v>126</v>
      </c>
      <c r="V9" s="28" t="s">
        <v>127</v>
      </c>
      <c r="W9" s="28" t="s">
        <v>128</v>
      </c>
      <c r="X9" s="28" t="s">
        <v>129</v>
      </c>
      <c r="Y9" s="28" t="s">
        <v>130</v>
      </c>
      <c r="Z9" s="28" t="s">
        <v>131</v>
      </c>
      <c r="AA9" s="28" t="s">
        <v>132</v>
      </c>
      <c r="AB9" s="28" t="s">
        <v>91</v>
      </c>
    </row>
    <row r="10" spans="1:43" x14ac:dyDescent="0.35">
      <c r="A10" s="86">
        <f>C10*BUDGET!C41</f>
        <v>0</v>
      </c>
      <c r="B10" s="10" t="s">
        <v>11</v>
      </c>
      <c r="C10" s="4"/>
      <c r="D10" s="3">
        <f>BUDGET!D54</f>
        <v>0</v>
      </c>
      <c r="E10" s="3">
        <f>BUDGET!E54</f>
        <v>0</v>
      </c>
      <c r="F10" s="3">
        <f>BUDGET!F54</f>
        <v>0</v>
      </c>
      <c r="G10" s="3">
        <f>BUDGET!G54</f>
        <v>0</v>
      </c>
      <c r="H10" s="3">
        <f>BUDGET!H54</f>
        <v>0</v>
      </c>
      <c r="I10" s="3">
        <f>BUDGET!I54</f>
        <v>0</v>
      </c>
      <c r="J10" s="3">
        <f>BUDGET!J54</f>
        <v>0</v>
      </c>
      <c r="K10" s="3">
        <f>BUDGET!K54</f>
        <v>0</v>
      </c>
      <c r="L10" s="3">
        <f>BUDGET!L54</f>
        <v>0</v>
      </c>
      <c r="M10" s="3">
        <f>BUDGET!M54</f>
        <v>0</v>
      </c>
      <c r="N10" s="3">
        <f>BUDGET!N54</f>
        <v>0</v>
      </c>
      <c r="O10" s="3">
        <f>BUDGET!O54</f>
        <v>0</v>
      </c>
      <c r="P10" s="236">
        <f>D10</f>
        <v>0</v>
      </c>
      <c r="Q10" s="236">
        <f t="shared" ref="Q10:AA10" si="2">E10</f>
        <v>0</v>
      </c>
      <c r="R10" s="236">
        <f t="shared" si="2"/>
        <v>0</v>
      </c>
      <c r="S10" s="236">
        <f t="shared" si="2"/>
        <v>0</v>
      </c>
      <c r="T10" s="236">
        <f t="shared" si="2"/>
        <v>0</v>
      </c>
      <c r="U10" s="236">
        <f t="shared" si="2"/>
        <v>0</v>
      </c>
      <c r="V10" s="236">
        <f t="shared" si="2"/>
        <v>0</v>
      </c>
      <c r="W10" s="236">
        <f t="shared" si="2"/>
        <v>0</v>
      </c>
      <c r="X10" s="236">
        <f t="shared" si="2"/>
        <v>0</v>
      </c>
      <c r="Y10" s="236">
        <f t="shared" si="2"/>
        <v>0</v>
      </c>
      <c r="Z10" s="236">
        <f t="shared" si="2"/>
        <v>0</v>
      </c>
      <c r="AA10" s="236">
        <f t="shared" si="2"/>
        <v>0</v>
      </c>
      <c r="AB10" s="3">
        <f t="shared" ref="AB10:AB18" si="3">SUM(D10:O10)</f>
        <v>0</v>
      </c>
    </row>
    <row r="11" spans="1:43" ht="15" thickBot="1" x14ac:dyDescent="0.4">
      <c r="A11" s="86">
        <f>C11*BUDGET!C42</f>
        <v>0</v>
      </c>
      <c r="B11" s="10" t="s">
        <v>12</v>
      </c>
      <c r="C11" s="4"/>
      <c r="D11" s="3">
        <f>BUDGET!D55</f>
        <v>0</v>
      </c>
      <c r="E11" s="3">
        <f>BUDGET!E55</f>
        <v>0</v>
      </c>
      <c r="F11" s="3">
        <f>BUDGET!F55</f>
        <v>0</v>
      </c>
      <c r="G11" s="3">
        <f>BUDGET!G55</f>
        <v>0</v>
      </c>
      <c r="H11" s="3">
        <f>BUDGET!H55</f>
        <v>0</v>
      </c>
      <c r="I11" s="3">
        <f>BUDGET!I55</f>
        <v>0</v>
      </c>
      <c r="J11" s="3">
        <f>BUDGET!J55</f>
        <v>0</v>
      </c>
      <c r="K11" s="3">
        <f>BUDGET!K55</f>
        <v>0</v>
      </c>
      <c r="L11" s="3">
        <f>BUDGET!L55</f>
        <v>0</v>
      </c>
      <c r="M11" s="3">
        <f>BUDGET!M55</f>
        <v>0</v>
      </c>
      <c r="N11" s="3">
        <f>BUDGET!N55</f>
        <v>0</v>
      </c>
      <c r="O11" s="3">
        <f>BUDGET!O55</f>
        <v>0</v>
      </c>
      <c r="P11" s="236">
        <f t="shared" ref="P11:P18" si="4">D11</f>
        <v>0</v>
      </c>
      <c r="Q11" s="236">
        <f t="shared" ref="Q11:Q18" si="5">E11</f>
        <v>0</v>
      </c>
      <c r="R11" s="236">
        <f t="shared" ref="R11:R18" si="6">F11</f>
        <v>0</v>
      </c>
      <c r="S11" s="236">
        <f t="shared" ref="S11:S18" si="7">G11</f>
        <v>0</v>
      </c>
      <c r="T11" s="236">
        <f t="shared" ref="T11:T18" si="8">H11</f>
        <v>0</v>
      </c>
      <c r="U11" s="236">
        <f t="shared" ref="U11:U18" si="9">I11</f>
        <v>0</v>
      </c>
      <c r="V11" s="236">
        <f t="shared" ref="V11:V18" si="10">J11</f>
        <v>0</v>
      </c>
      <c r="W11" s="236">
        <f t="shared" ref="W11:W18" si="11">K11</f>
        <v>0</v>
      </c>
      <c r="X11" s="236">
        <f t="shared" ref="X11:X18" si="12">L11</f>
        <v>0</v>
      </c>
      <c r="Y11" s="236">
        <f t="shared" ref="Y11:Y18" si="13">M11</f>
        <v>0</v>
      </c>
      <c r="Z11" s="236">
        <f t="shared" ref="Z11:Z18" si="14">N11</f>
        <v>0</v>
      </c>
      <c r="AA11" s="236">
        <f t="shared" ref="AA11:AA18" si="15">O11</f>
        <v>0</v>
      </c>
      <c r="AB11" s="3">
        <f t="shared" si="3"/>
        <v>0</v>
      </c>
      <c r="AE11" s="293" t="s">
        <v>111</v>
      </c>
      <c r="AF11" s="293" t="s">
        <v>163</v>
      </c>
      <c r="AG11" s="293" t="s">
        <v>164</v>
      </c>
      <c r="AH11" s="293" t="s">
        <v>165</v>
      </c>
      <c r="AI11" s="293" t="s">
        <v>166</v>
      </c>
      <c r="AJ11" s="293" t="s">
        <v>167</v>
      </c>
      <c r="AK11" s="293" t="s">
        <v>168</v>
      </c>
      <c r="AL11" s="293" t="s">
        <v>169</v>
      </c>
      <c r="AM11" s="293" t="s">
        <v>170</v>
      </c>
      <c r="AN11" s="293" t="s">
        <v>171</v>
      </c>
      <c r="AO11" s="293" t="s">
        <v>172</v>
      </c>
      <c r="AP11" s="293" t="s">
        <v>173</v>
      </c>
      <c r="AQ11" s="293" t="s">
        <v>174</v>
      </c>
    </row>
    <row r="12" spans="1:43" x14ac:dyDescent="0.35">
      <c r="A12" s="86">
        <f>C12*BUDGET!C43</f>
        <v>0</v>
      </c>
      <c r="B12" s="10" t="s">
        <v>13</v>
      </c>
      <c r="C12" s="4"/>
      <c r="D12" s="3">
        <f>BUDGET!D56</f>
        <v>0</v>
      </c>
      <c r="E12" s="3">
        <f>BUDGET!E56</f>
        <v>0</v>
      </c>
      <c r="F12" s="3">
        <f>BUDGET!F56</f>
        <v>0</v>
      </c>
      <c r="G12" s="3">
        <f>BUDGET!G56</f>
        <v>0</v>
      </c>
      <c r="H12" s="3">
        <f>BUDGET!H56</f>
        <v>0</v>
      </c>
      <c r="I12" s="3">
        <f>BUDGET!I56</f>
        <v>0</v>
      </c>
      <c r="J12" s="3">
        <f>BUDGET!J56</f>
        <v>0</v>
      </c>
      <c r="K12" s="3">
        <f>BUDGET!K56</f>
        <v>0</v>
      </c>
      <c r="L12" s="3">
        <f>BUDGET!L56</f>
        <v>0</v>
      </c>
      <c r="M12" s="3">
        <f>BUDGET!M56</f>
        <v>0</v>
      </c>
      <c r="N12" s="3">
        <f>BUDGET!N56</f>
        <v>0</v>
      </c>
      <c r="O12" s="3">
        <f>BUDGET!O56</f>
        <v>0</v>
      </c>
      <c r="P12" s="236">
        <f t="shared" si="4"/>
        <v>0</v>
      </c>
      <c r="Q12" s="236">
        <f t="shared" si="5"/>
        <v>0</v>
      </c>
      <c r="R12" s="236">
        <f t="shared" si="6"/>
        <v>0</v>
      </c>
      <c r="S12" s="236">
        <f t="shared" si="7"/>
        <v>0</v>
      </c>
      <c r="T12" s="236">
        <f t="shared" si="8"/>
        <v>0</v>
      </c>
      <c r="U12" s="236">
        <f t="shared" si="9"/>
        <v>0</v>
      </c>
      <c r="V12" s="236">
        <f t="shared" si="10"/>
        <v>0</v>
      </c>
      <c r="W12" s="236">
        <f t="shared" si="11"/>
        <v>0</v>
      </c>
      <c r="X12" s="236">
        <f t="shared" si="12"/>
        <v>0</v>
      </c>
      <c r="Y12" s="236">
        <f t="shared" si="13"/>
        <v>0</v>
      </c>
      <c r="Z12" s="236">
        <f t="shared" si="14"/>
        <v>0</v>
      </c>
      <c r="AA12" s="236">
        <f t="shared" si="15"/>
        <v>0</v>
      </c>
      <c r="AB12" s="3">
        <f t="shared" si="3"/>
        <v>0</v>
      </c>
      <c r="AE12" s="294">
        <v>30</v>
      </c>
      <c r="AF12" s="294">
        <v>1</v>
      </c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</row>
    <row r="13" spans="1:43" x14ac:dyDescent="0.35">
      <c r="A13" s="86">
        <f>C13*BUDGET!C44</f>
        <v>0</v>
      </c>
      <c r="B13" s="10" t="s">
        <v>14</v>
      </c>
      <c r="C13" s="4"/>
      <c r="D13" s="3">
        <f>BUDGET!D57</f>
        <v>0</v>
      </c>
      <c r="E13" s="3">
        <f>BUDGET!E57</f>
        <v>0</v>
      </c>
      <c r="F13" s="3">
        <f>BUDGET!F57</f>
        <v>0</v>
      </c>
      <c r="G13" s="3">
        <f>BUDGET!G57</f>
        <v>0</v>
      </c>
      <c r="H13" s="3">
        <f>BUDGET!H57</f>
        <v>0</v>
      </c>
      <c r="I13" s="3">
        <f>BUDGET!I57</f>
        <v>0</v>
      </c>
      <c r="J13" s="3">
        <f>BUDGET!J57</f>
        <v>0</v>
      </c>
      <c r="K13" s="3">
        <f>BUDGET!K57</f>
        <v>0</v>
      </c>
      <c r="L13" s="3">
        <f>BUDGET!L57</f>
        <v>0</v>
      </c>
      <c r="M13" s="3">
        <f>BUDGET!M57</f>
        <v>0</v>
      </c>
      <c r="N13" s="3">
        <f>BUDGET!N57</f>
        <v>0</v>
      </c>
      <c r="O13" s="3">
        <f>BUDGET!O57</f>
        <v>0</v>
      </c>
      <c r="P13" s="236">
        <f t="shared" si="4"/>
        <v>0</v>
      </c>
      <c r="Q13" s="236">
        <f t="shared" si="5"/>
        <v>0</v>
      </c>
      <c r="R13" s="236">
        <f t="shared" si="6"/>
        <v>0</v>
      </c>
      <c r="S13" s="236">
        <f t="shared" si="7"/>
        <v>0</v>
      </c>
      <c r="T13" s="236">
        <f t="shared" si="8"/>
        <v>0</v>
      </c>
      <c r="U13" s="236">
        <f t="shared" si="9"/>
        <v>0</v>
      </c>
      <c r="V13" s="236">
        <f t="shared" si="10"/>
        <v>0</v>
      </c>
      <c r="W13" s="236">
        <f t="shared" si="11"/>
        <v>0</v>
      </c>
      <c r="X13" s="236">
        <f t="shared" si="12"/>
        <v>0</v>
      </c>
      <c r="Y13" s="236">
        <f t="shared" si="13"/>
        <v>0</v>
      </c>
      <c r="Z13" s="236">
        <f t="shared" si="14"/>
        <v>0</v>
      </c>
      <c r="AA13" s="236">
        <f t="shared" si="15"/>
        <v>0</v>
      </c>
      <c r="AB13" s="3">
        <f t="shared" si="3"/>
        <v>0</v>
      </c>
      <c r="AE13" s="294">
        <v>60</v>
      </c>
      <c r="AF13" s="294">
        <v>1</v>
      </c>
      <c r="AG13" s="294">
        <v>1</v>
      </c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</row>
    <row r="14" spans="1:43" x14ac:dyDescent="0.35">
      <c r="A14" s="86">
        <f>C14*BUDGET!C45</f>
        <v>0</v>
      </c>
      <c r="B14" s="10" t="s">
        <v>15</v>
      </c>
      <c r="C14" s="4"/>
      <c r="D14" s="3">
        <f>BUDGET!D58</f>
        <v>0</v>
      </c>
      <c r="E14" s="3">
        <f>BUDGET!E58</f>
        <v>0</v>
      </c>
      <c r="F14" s="3">
        <f>BUDGET!F58</f>
        <v>0</v>
      </c>
      <c r="G14" s="3">
        <f>BUDGET!G58</f>
        <v>0</v>
      </c>
      <c r="H14" s="3">
        <f>BUDGET!H58</f>
        <v>0</v>
      </c>
      <c r="I14" s="3">
        <f>BUDGET!I58</f>
        <v>0</v>
      </c>
      <c r="J14" s="3">
        <f>BUDGET!J58</f>
        <v>0</v>
      </c>
      <c r="K14" s="3">
        <f>BUDGET!K58</f>
        <v>0</v>
      </c>
      <c r="L14" s="3">
        <f>BUDGET!L58</f>
        <v>0</v>
      </c>
      <c r="M14" s="3">
        <f>BUDGET!M58</f>
        <v>0</v>
      </c>
      <c r="N14" s="3">
        <f>BUDGET!N58</f>
        <v>0</v>
      </c>
      <c r="O14" s="3">
        <f>BUDGET!O58</f>
        <v>0</v>
      </c>
      <c r="P14" s="236">
        <f t="shared" si="4"/>
        <v>0</v>
      </c>
      <c r="Q14" s="236">
        <f t="shared" si="5"/>
        <v>0</v>
      </c>
      <c r="R14" s="236">
        <f t="shared" si="6"/>
        <v>0</v>
      </c>
      <c r="S14" s="236">
        <f t="shared" si="7"/>
        <v>0</v>
      </c>
      <c r="T14" s="236">
        <f t="shared" si="8"/>
        <v>0</v>
      </c>
      <c r="U14" s="236">
        <f t="shared" si="9"/>
        <v>0</v>
      </c>
      <c r="V14" s="236">
        <f t="shared" si="10"/>
        <v>0</v>
      </c>
      <c r="W14" s="236">
        <f t="shared" si="11"/>
        <v>0</v>
      </c>
      <c r="X14" s="236">
        <f t="shared" si="12"/>
        <v>0</v>
      </c>
      <c r="Y14" s="236">
        <f t="shared" si="13"/>
        <v>0</v>
      </c>
      <c r="Z14" s="236">
        <f t="shared" si="14"/>
        <v>0</v>
      </c>
      <c r="AA14" s="236">
        <f t="shared" si="15"/>
        <v>0</v>
      </c>
      <c r="AB14" s="3">
        <f t="shared" si="3"/>
        <v>0</v>
      </c>
      <c r="AE14" s="294">
        <v>90</v>
      </c>
      <c r="AF14" s="294">
        <v>1</v>
      </c>
      <c r="AG14" s="294">
        <v>1</v>
      </c>
      <c r="AH14" s="294">
        <v>1</v>
      </c>
      <c r="AI14" s="294"/>
      <c r="AJ14" s="294"/>
      <c r="AK14" s="294"/>
      <c r="AL14" s="294"/>
      <c r="AM14" s="294"/>
      <c r="AN14" s="294"/>
      <c r="AO14" s="294"/>
      <c r="AP14" s="294"/>
      <c r="AQ14" s="294"/>
    </row>
    <row r="15" spans="1:43" x14ac:dyDescent="0.35">
      <c r="A15" s="86">
        <f>C15*BUDGET!C46</f>
        <v>0</v>
      </c>
      <c r="B15" s="10" t="s">
        <v>16</v>
      </c>
      <c r="C15" s="4"/>
      <c r="D15" s="3">
        <f>BUDGET!D59</f>
        <v>0</v>
      </c>
      <c r="E15" s="3">
        <f>BUDGET!E59</f>
        <v>0</v>
      </c>
      <c r="F15" s="3">
        <f>BUDGET!F59</f>
        <v>0</v>
      </c>
      <c r="G15" s="3">
        <f>BUDGET!G59</f>
        <v>0</v>
      </c>
      <c r="H15" s="3">
        <f>BUDGET!H59</f>
        <v>0</v>
      </c>
      <c r="I15" s="3">
        <f>BUDGET!I59</f>
        <v>0</v>
      </c>
      <c r="J15" s="3">
        <f>BUDGET!J59</f>
        <v>0</v>
      </c>
      <c r="K15" s="3">
        <f>BUDGET!K59</f>
        <v>0</v>
      </c>
      <c r="L15" s="3">
        <f>BUDGET!L59</f>
        <v>0</v>
      </c>
      <c r="M15" s="3">
        <f>BUDGET!M59</f>
        <v>0</v>
      </c>
      <c r="N15" s="3">
        <f>BUDGET!N59</f>
        <v>0</v>
      </c>
      <c r="O15" s="3">
        <f>BUDGET!O59</f>
        <v>0</v>
      </c>
      <c r="P15" s="236">
        <f t="shared" si="4"/>
        <v>0</v>
      </c>
      <c r="Q15" s="236">
        <f t="shared" si="5"/>
        <v>0</v>
      </c>
      <c r="R15" s="236">
        <f t="shared" si="6"/>
        <v>0</v>
      </c>
      <c r="S15" s="236">
        <f t="shared" si="7"/>
        <v>0</v>
      </c>
      <c r="T15" s="236">
        <f t="shared" si="8"/>
        <v>0</v>
      </c>
      <c r="U15" s="236">
        <f t="shared" si="9"/>
        <v>0</v>
      </c>
      <c r="V15" s="236">
        <f t="shared" si="10"/>
        <v>0</v>
      </c>
      <c r="W15" s="236">
        <f t="shared" si="11"/>
        <v>0</v>
      </c>
      <c r="X15" s="236">
        <f t="shared" si="12"/>
        <v>0</v>
      </c>
      <c r="Y15" s="236">
        <f t="shared" si="13"/>
        <v>0</v>
      </c>
      <c r="Z15" s="236">
        <f t="shared" si="14"/>
        <v>0</v>
      </c>
      <c r="AA15" s="236">
        <f t="shared" si="15"/>
        <v>0</v>
      </c>
      <c r="AB15" s="3">
        <f t="shared" si="3"/>
        <v>0</v>
      </c>
      <c r="AE15" s="294">
        <v>120</v>
      </c>
      <c r="AF15" s="294">
        <v>1</v>
      </c>
      <c r="AG15" s="294">
        <v>1</v>
      </c>
      <c r="AH15" s="294">
        <v>1</v>
      </c>
      <c r="AI15" s="294">
        <v>1</v>
      </c>
      <c r="AJ15" s="294"/>
      <c r="AK15" s="294"/>
      <c r="AL15" s="294"/>
      <c r="AM15" s="294"/>
      <c r="AN15" s="294"/>
      <c r="AO15" s="294"/>
      <c r="AP15" s="294"/>
      <c r="AQ15" s="294"/>
    </row>
    <row r="16" spans="1:43" x14ac:dyDescent="0.35">
      <c r="A16" s="86">
        <f>C16*BUDGET!C47</f>
        <v>0</v>
      </c>
      <c r="B16" s="10" t="s">
        <v>17</v>
      </c>
      <c r="C16" s="4"/>
      <c r="D16" s="3">
        <f>BUDGET!D60</f>
        <v>0</v>
      </c>
      <c r="E16" s="3">
        <f>BUDGET!E60</f>
        <v>0</v>
      </c>
      <c r="F16" s="3">
        <f>BUDGET!F60</f>
        <v>0</v>
      </c>
      <c r="G16" s="3">
        <f>BUDGET!G60</f>
        <v>0</v>
      </c>
      <c r="H16" s="3">
        <f>BUDGET!H60</f>
        <v>0</v>
      </c>
      <c r="I16" s="3">
        <f>BUDGET!I60</f>
        <v>0</v>
      </c>
      <c r="J16" s="3">
        <f>BUDGET!J60</f>
        <v>0</v>
      </c>
      <c r="K16" s="3">
        <f>BUDGET!K60</f>
        <v>0</v>
      </c>
      <c r="L16" s="3">
        <f>BUDGET!L60</f>
        <v>0</v>
      </c>
      <c r="M16" s="3">
        <f>BUDGET!M60</f>
        <v>0</v>
      </c>
      <c r="N16" s="3">
        <f>BUDGET!N60</f>
        <v>0</v>
      </c>
      <c r="O16" s="3">
        <f>BUDGET!O60</f>
        <v>0</v>
      </c>
      <c r="P16" s="236">
        <f t="shared" si="4"/>
        <v>0</v>
      </c>
      <c r="Q16" s="236">
        <f t="shared" si="5"/>
        <v>0</v>
      </c>
      <c r="R16" s="236">
        <f t="shared" si="6"/>
        <v>0</v>
      </c>
      <c r="S16" s="236">
        <f t="shared" si="7"/>
        <v>0</v>
      </c>
      <c r="T16" s="236">
        <f t="shared" si="8"/>
        <v>0</v>
      </c>
      <c r="U16" s="236">
        <f t="shared" si="9"/>
        <v>0</v>
      </c>
      <c r="V16" s="236">
        <f t="shared" si="10"/>
        <v>0</v>
      </c>
      <c r="W16" s="236">
        <f t="shared" si="11"/>
        <v>0</v>
      </c>
      <c r="X16" s="236">
        <f t="shared" si="12"/>
        <v>0</v>
      </c>
      <c r="Y16" s="236">
        <f t="shared" si="13"/>
        <v>0</v>
      </c>
      <c r="Z16" s="236">
        <f t="shared" si="14"/>
        <v>0</v>
      </c>
      <c r="AA16" s="236">
        <f t="shared" si="15"/>
        <v>0</v>
      </c>
      <c r="AB16" s="3">
        <f t="shared" si="3"/>
        <v>0</v>
      </c>
      <c r="AE16" s="294">
        <v>150</v>
      </c>
      <c r="AF16" s="294">
        <v>1</v>
      </c>
      <c r="AG16" s="294">
        <v>1</v>
      </c>
      <c r="AH16" s="294">
        <v>1</v>
      </c>
      <c r="AI16" s="294">
        <v>1</v>
      </c>
      <c r="AJ16" s="294">
        <v>1</v>
      </c>
      <c r="AK16" s="294"/>
      <c r="AL16" s="294"/>
      <c r="AM16" s="294"/>
      <c r="AN16" s="294"/>
      <c r="AO16" s="294"/>
      <c r="AP16" s="294"/>
      <c r="AQ16" s="294"/>
    </row>
    <row r="17" spans="1:43" x14ac:dyDescent="0.35">
      <c r="A17" s="86">
        <f>C17*BUDGET!C48</f>
        <v>0</v>
      </c>
      <c r="B17" s="10" t="s">
        <v>18</v>
      </c>
      <c r="C17" s="4"/>
      <c r="D17" s="3">
        <f>BUDGET!D61</f>
        <v>0</v>
      </c>
      <c r="E17" s="3">
        <f>BUDGET!E61</f>
        <v>0</v>
      </c>
      <c r="F17" s="3">
        <f>BUDGET!F61</f>
        <v>0</v>
      </c>
      <c r="G17" s="3">
        <f>BUDGET!G61</f>
        <v>0</v>
      </c>
      <c r="H17" s="3">
        <f>BUDGET!H61</f>
        <v>0</v>
      </c>
      <c r="I17" s="3">
        <f>BUDGET!I61</f>
        <v>0</v>
      </c>
      <c r="J17" s="3">
        <f>BUDGET!J61</f>
        <v>0</v>
      </c>
      <c r="K17" s="3">
        <f>BUDGET!K61</f>
        <v>0</v>
      </c>
      <c r="L17" s="3">
        <f>BUDGET!L61</f>
        <v>0</v>
      </c>
      <c r="M17" s="3">
        <f>BUDGET!M61</f>
        <v>0</v>
      </c>
      <c r="N17" s="3">
        <f>BUDGET!N61</f>
        <v>0</v>
      </c>
      <c r="O17" s="3">
        <f>BUDGET!O61</f>
        <v>0</v>
      </c>
      <c r="P17" s="236">
        <f t="shared" si="4"/>
        <v>0</v>
      </c>
      <c r="Q17" s="236">
        <f t="shared" si="5"/>
        <v>0</v>
      </c>
      <c r="R17" s="236">
        <f t="shared" si="6"/>
        <v>0</v>
      </c>
      <c r="S17" s="236">
        <f t="shared" si="7"/>
        <v>0</v>
      </c>
      <c r="T17" s="236">
        <f t="shared" si="8"/>
        <v>0</v>
      </c>
      <c r="U17" s="236">
        <f t="shared" si="9"/>
        <v>0</v>
      </c>
      <c r="V17" s="236">
        <f t="shared" si="10"/>
        <v>0</v>
      </c>
      <c r="W17" s="236">
        <f t="shared" si="11"/>
        <v>0</v>
      </c>
      <c r="X17" s="236">
        <f t="shared" si="12"/>
        <v>0</v>
      </c>
      <c r="Y17" s="236">
        <f t="shared" si="13"/>
        <v>0</v>
      </c>
      <c r="Z17" s="236">
        <f t="shared" si="14"/>
        <v>0</v>
      </c>
      <c r="AA17" s="236">
        <f t="shared" si="15"/>
        <v>0</v>
      </c>
      <c r="AB17" s="3">
        <f t="shared" si="3"/>
        <v>0</v>
      </c>
      <c r="AE17" s="294">
        <v>180</v>
      </c>
      <c r="AF17" s="294">
        <v>1</v>
      </c>
      <c r="AG17" s="294">
        <v>1</v>
      </c>
      <c r="AH17" s="294">
        <v>1</v>
      </c>
      <c r="AI17" s="294">
        <v>1</v>
      </c>
      <c r="AJ17" s="294">
        <v>1</v>
      </c>
      <c r="AK17" s="294">
        <v>1</v>
      </c>
      <c r="AL17" s="294"/>
      <c r="AM17" s="294"/>
      <c r="AN17" s="294"/>
      <c r="AO17" s="294"/>
      <c r="AP17" s="294"/>
      <c r="AQ17" s="294"/>
    </row>
    <row r="18" spans="1:43" x14ac:dyDescent="0.35">
      <c r="A18" s="86">
        <f>C18*BUDGET!C49</f>
        <v>0</v>
      </c>
      <c r="B18" s="10" t="s">
        <v>19</v>
      </c>
      <c r="C18" s="4"/>
      <c r="D18" s="3">
        <f>BUDGET!D62</f>
        <v>0</v>
      </c>
      <c r="E18" s="3">
        <f>BUDGET!E62</f>
        <v>0</v>
      </c>
      <c r="F18" s="3">
        <f>BUDGET!F62</f>
        <v>0</v>
      </c>
      <c r="G18" s="3">
        <f>BUDGET!G62</f>
        <v>0</v>
      </c>
      <c r="H18" s="3">
        <f>BUDGET!H62</f>
        <v>0</v>
      </c>
      <c r="I18" s="3">
        <f>BUDGET!I62</f>
        <v>0</v>
      </c>
      <c r="J18" s="3">
        <f>BUDGET!J62</f>
        <v>0</v>
      </c>
      <c r="K18" s="3">
        <f>BUDGET!K62</f>
        <v>0</v>
      </c>
      <c r="L18" s="3">
        <f>BUDGET!L62</f>
        <v>0</v>
      </c>
      <c r="M18" s="3">
        <f>BUDGET!M62</f>
        <v>0</v>
      </c>
      <c r="N18" s="3">
        <f>BUDGET!N62</f>
        <v>0</v>
      </c>
      <c r="O18" s="3">
        <f>BUDGET!O62</f>
        <v>0</v>
      </c>
      <c r="P18" s="236">
        <f t="shared" si="4"/>
        <v>0</v>
      </c>
      <c r="Q18" s="236">
        <f t="shared" si="5"/>
        <v>0</v>
      </c>
      <c r="R18" s="236">
        <f t="shared" si="6"/>
        <v>0</v>
      </c>
      <c r="S18" s="236">
        <f t="shared" si="7"/>
        <v>0</v>
      </c>
      <c r="T18" s="236">
        <f t="shared" si="8"/>
        <v>0</v>
      </c>
      <c r="U18" s="236">
        <f t="shared" si="9"/>
        <v>0</v>
      </c>
      <c r="V18" s="236">
        <f t="shared" si="10"/>
        <v>0</v>
      </c>
      <c r="W18" s="236">
        <f t="shared" si="11"/>
        <v>0</v>
      </c>
      <c r="X18" s="236">
        <f t="shared" si="12"/>
        <v>0</v>
      </c>
      <c r="Y18" s="236">
        <f t="shared" si="13"/>
        <v>0</v>
      </c>
      <c r="Z18" s="236">
        <f t="shared" si="14"/>
        <v>0</v>
      </c>
      <c r="AA18" s="236">
        <f t="shared" si="15"/>
        <v>0</v>
      </c>
      <c r="AB18" s="3">
        <f t="shared" si="3"/>
        <v>0</v>
      </c>
      <c r="AE18" s="294">
        <v>360</v>
      </c>
      <c r="AF18" s="294">
        <v>1</v>
      </c>
      <c r="AG18" s="294">
        <v>1</v>
      </c>
      <c r="AH18" s="294">
        <v>1</v>
      </c>
      <c r="AI18" s="294">
        <v>1</v>
      </c>
      <c r="AJ18" s="294">
        <v>1</v>
      </c>
      <c r="AK18" s="294">
        <v>1</v>
      </c>
      <c r="AL18" s="294">
        <v>1</v>
      </c>
      <c r="AM18" s="294">
        <v>1</v>
      </c>
      <c r="AN18" s="294">
        <v>1</v>
      </c>
      <c r="AO18" s="294">
        <v>1</v>
      </c>
      <c r="AP18" s="294">
        <v>1</v>
      </c>
      <c r="AQ18" s="294">
        <v>1</v>
      </c>
    </row>
    <row r="19" spans="1:43" x14ac:dyDescent="0.35">
      <c r="A19" s="86"/>
      <c r="B19" s="208" t="s">
        <v>26</v>
      </c>
      <c r="C19" s="209"/>
      <c r="D19" s="82">
        <f>SUM(D10:D18)</f>
        <v>0</v>
      </c>
      <c r="E19" s="82">
        <f t="shared" ref="E19:AB19" si="16">SUM(E10:E18)</f>
        <v>0</v>
      </c>
      <c r="F19" s="82">
        <f t="shared" si="16"/>
        <v>0</v>
      </c>
      <c r="G19" s="82">
        <f t="shared" si="16"/>
        <v>0</v>
      </c>
      <c r="H19" s="82">
        <f t="shared" si="16"/>
        <v>0</v>
      </c>
      <c r="I19" s="82">
        <f t="shared" si="16"/>
        <v>0</v>
      </c>
      <c r="J19" s="82">
        <f t="shared" si="16"/>
        <v>0</v>
      </c>
      <c r="K19" s="82">
        <f t="shared" si="16"/>
        <v>0</v>
      </c>
      <c r="L19" s="82">
        <f t="shared" si="16"/>
        <v>0</v>
      </c>
      <c r="M19" s="82">
        <f t="shared" si="16"/>
        <v>0</v>
      </c>
      <c r="N19" s="82">
        <f t="shared" si="16"/>
        <v>0</v>
      </c>
      <c r="O19" s="82">
        <f t="shared" si="16"/>
        <v>0</v>
      </c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>
        <f t="shared" si="16"/>
        <v>0</v>
      </c>
    </row>
    <row r="20" spans="1:43" s="83" customFormat="1" ht="15.5" hidden="1" x14ac:dyDescent="0.35">
      <c r="B20" s="84"/>
      <c r="C20" s="85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</row>
    <row r="21" spans="1:43" hidden="1" x14ac:dyDescent="0.35"/>
    <row r="23" spans="1:43" ht="48" customHeight="1" thickBot="1" x14ac:dyDescent="0.4">
      <c r="A23" s="86"/>
      <c r="B23" s="88" t="s">
        <v>69</v>
      </c>
      <c r="C23" s="241" t="s">
        <v>146</v>
      </c>
      <c r="D23" s="28" t="s">
        <v>27</v>
      </c>
      <c r="E23" s="28" t="s">
        <v>28</v>
      </c>
      <c r="F23" s="28" t="s">
        <v>29</v>
      </c>
      <c r="G23" s="28" t="s">
        <v>30</v>
      </c>
      <c r="H23" s="28" t="s">
        <v>31</v>
      </c>
      <c r="I23" s="28" t="s">
        <v>32</v>
      </c>
      <c r="J23" s="28" t="s">
        <v>33</v>
      </c>
      <c r="K23" s="28" t="s">
        <v>34</v>
      </c>
      <c r="L23" s="28" t="s">
        <v>35</v>
      </c>
      <c r="M23" s="28" t="s">
        <v>36</v>
      </c>
      <c r="N23" s="28" t="s">
        <v>37</v>
      </c>
      <c r="O23" s="28" t="s">
        <v>38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60" t="s">
        <v>92</v>
      </c>
      <c r="AE23" s="292">
        <v>1</v>
      </c>
      <c r="AF23" s="292">
        <v>2</v>
      </c>
      <c r="AG23" s="292">
        <v>3</v>
      </c>
      <c r="AH23" s="292">
        <v>4</v>
      </c>
      <c r="AI23" s="292">
        <v>5</v>
      </c>
      <c r="AJ23" s="292">
        <v>6</v>
      </c>
      <c r="AK23" s="292">
        <v>7</v>
      </c>
      <c r="AL23" s="292">
        <v>8</v>
      </c>
      <c r="AM23" s="292">
        <v>9</v>
      </c>
      <c r="AN23" s="292">
        <v>10</v>
      </c>
      <c r="AO23" s="292">
        <v>11</v>
      </c>
      <c r="AP23" s="292">
        <v>12</v>
      </c>
    </row>
    <row r="24" spans="1:43" x14ac:dyDescent="0.35">
      <c r="B24" s="258" t="str">
        <f>B10</f>
        <v>Men's Apparel</v>
      </c>
      <c r="C24" s="240">
        <v>120</v>
      </c>
      <c r="D24" s="7">
        <f t="shared" ref="D24:O24" si="17">D39-C39+D10</f>
        <v>0</v>
      </c>
      <c r="E24" s="7">
        <f t="shared" si="17"/>
        <v>0</v>
      </c>
      <c r="F24" s="7">
        <f t="shared" si="17"/>
        <v>0</v>
      </c>
      <c r="G24" s="7">
        <f t="shared" si="17"/>
        <v>0</v>
      </c>
      <c r="H24" s="7">
        <f t="shared" si="17"/>
        <v>0</v>
      </c>
      <c r="I24" s="7">
        <f t="shared" si="17"/>
        <v>0</v>
      </c>
      <c r="J24" s="7">
        <f t="shared" si="17"/>
        <v>0</v>
      </c>
      <c r="K24" s="7">
        <f t="shared" si="17"/>
        <v>0</v>
      </c>
      <c r="L24" s="7">
        <f t="shared" si="17"/>
        <v>0</v>
      </c>
      <c r="M24" s="7">
        <f t="shared" si="17"/>
        <v>0</v>
      </c>
      <c r="N24" s="7">
        <f t="shared" si="17"/>
        <v>0</v>
      </c>
      <c r="O24" s="7">
        <f t="shared" si="17"/>
        <v>0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3">
        <f>SUM(D24:O24)</f>
        <v>0</v>
      </c>
      <c r="AE24">
        <f>VLOOKUP($C24,$AE$12:$AQ$18,AE$23+1)</f>
        <v>1</v>
      </c>
      <c r="AF24">
        <f t="shared" ref="AF24:AP32" si="18">VLOOKUP($C24,$AE$12:$AQ$18,AF$23+1)</f>
        <v>1</v>
      </c>
      <c r="AG24">
        <f t="shared" si="18"/>
        <v>1</v>
      </c>
      <c r="AH24">
        <f t="shared" si="18"/>
        <v>1</v>
      </c>
      <c r="AI24">
        <f t="shared" si="18"/>
        <v>0</v>
      </c>
      <c r="AJ24">
        <f t="shared" si="18"/>
        <v>0</v>
      </c>
      <c r="AK24">
        <f t="shared" si="18"/>
        <v>0</v>
      </c>
      <c r="AL24">
        <f t="shared" si="18"/>
        <v>0</v>
      </c>
      <c r="AM24">
        <f t="shared" si="18"/>
        <v>0</v>
      </c>
      <c r="AN24">
        <f t="shared" si="18"/>
        <v>0</v>
      </c>
      <c r="AO24">
        <f t="shared" si="18"/>
        <v>0</v>
      </c>
      <c r="AP24">
        <f t="shared" si="18"/>
        <v>0</v>
      </c>
    </row>
    <row r="25" spans="1:43" x14ac:dyDescent="0.35">
      <c r="B25" s="258" t="str">
        <f t="shared" ref="B25:B32" si="19">B11</f>
        <v>Women's Apparel</v>
      </c>
      <c r="C25" s="240">
        <v>120</v>
      </c>
      <c r="D25" s="7">
        <f t="shared" ref="D25:O25" si="20">D40-C40+D11</f>
        <v>0</v>
      </c>
      <c r="E25" s="7">
        <f t="shared" si="20"/>
        <v>0</v>
      </c>
      <c r="F25" s="7">
        <f t="shared" si="20"/>
        <v>0</v>
      </c>
      <c r="G25" s="7">
        <f t="shared" si="20"/>
        <v>0</v>
      </c>
      <c r="H25" s="7">
        <f t="shared" si="20"/>
        <v>0</v>
      </c>
      <c r="I25" s="7">
        <f t="shared" si="20"/>
        <v>0</v>
      </c>
      <c r="J25" s="7">
        <f t="shared" si="20"/>
        <v>0</v>
      </c>
      <c r="K25" s="7">
        <f t="shared" si="20"/>
        <v>0</v>
      </c>
      <c r="L25" s="7">
        <f t="shared" si="20"/>
        <v>0</v>
      </c>
      <c r="M25" s="7">
        <f t="shared" si="20"/>
        <v>0</v>
      </c>
      <c r="N25" s="7">
        <f t="shared" si="20"/>
        <v>0</v>
      </c>
      <c r="O25" s="7">
        <f t="shared" si="20"/>
        <v>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3">
        <f t="shared" ref="AB25:AB32" si="21">SUM(D25:O25)</f>
        <v>0</v>
      </c>
      <c r="AE25">
        <f t="shared" ref="AE25:AE32" si="22">VLOOKUP($C25,$AE$12:$AQ$18,AE$23+1)</f>
        <v>1</v>
      </c>
      <c r="AF25">
        <f t="shared" si="18"/>
        <v>1</v>
      </c>
      <c r="AG25">
        <f t="shared" si="18"/>
        <v>1</v>
      </c>
      <c r="AH25">
        <f t="shared" si="18"/>
        <v>1</v>
      </c>
      <c r="AI25">
        <f t="shared" si="18"/>
        <v>0</v>
      </c>
      <c r="AJ25">
        <f t="shared" si="18"/>
        <v>0</v>
      </c>
      <c r="AK25">
        <f t="shared" si="18"/>
        <v>0</v>
      </c>
      <c r="AL25">
        <f t="shared" si="18"/>
        <v>0</v>
      </c>
      <c r="AM25">
        <f t="shared" si="18"/>
        <v>0</v>
      </c>
      <c r="AN25">
        <f t="shared" si="18"/>
        <v>0</v>
      </c>
      <c r="AO25">
        <f t="shared" si="18"/>
        <v>0</v>
      </c>
      <c r="AP25">
        <f t="shared" si="18"/>
        <v>0</v>
      </c>
    </row>
    <row r="26" spans="1:43" x14ac:dyDescent="0.35">
      <c r="B26" s="258" t="str">
        <f t="shared" si="19"/>
        <v>Shoes</v>
      </c>
      <c r="C26" s="240">
        <v>150</v>
      </c>
      <c r="D26" s="7">
        <f t="shared" ref="D26:O26" si="23">D41-C41+D12</f>
        <v>0</v>
      </c>
      <c r="E26" s="7">
        <f t="shared" si="23"/>
        <v>0</v>
      </c>
      <c r="F26" s="7">
        <f t="shared" si="23"/>
        <v>0</v>
      </c>
      <c r="G26" s="7">
        <f t="shared" si="23"/>
        <v>0</v>
      </c>
      <c r="H26" s="7">
        <f t="shared" si="23"/>
        <v>0</v>
      </c>
      <c r="I26" s="7">
        <f t="shared" si="23"/>
        <v>0</v>
      </c>
      <c r="J26" s="7">
        <f t="shared" si="23"/>
        <v>0</v>
      </c>
      <c r="K26" s="7">
        <f t="shared" si="23"/>
        <v>0</v>
      </c>
      <c r="L26" s="7">
        <f t="shared" si="23"/>
        <v>0</v>
      </c>
      <c r="M26" s="7">
        <f t="shared" si="23"/>
        <v>0</v>
      </c>
      <c r="N26" s="7">
        <f t="shared" si="23"/>
        <v>0</v>
      </c>
      <c r="O26" s="7">
        <f t="shared" si="23"/>
        <v>0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3">
        <f t="shared" si="21"/>
        <v>0</v>
      </c>
      <c r="AD26" s="264"/>
      <c r="AE26">
        <f t="shared" si="22"/>
        <v>1</v>
      </c>
      <c r="AF26">
        <f t="shared" si="18"/>
        <v>1</v>
      </c>
      <c r="AG26">
        <f t="shared" si="18"/>
        <v>1</v>
      </c>
      <c r="AH26">
        <f t="shared" si="18"/>
        <v>1</v>
      </c>
      <c r="AI26">
        <f t="shared" si="18"/>
        <v>1</v>
      </c>
      <c r="AJ26">
        <f t="shared" si="18"/>
        <v>0</v>
      </c>
      <c r="AK26">
        <f t="shared" si="18"/>
        <v>0</v>
      </c>
      <c r="AL26">
        <f t="shared" si="18"/>
        <v>0</v>
      </c>
      <c r="AM26">
        <f t="shared" si="18"/>
        <v>0</v>
      </c>
      <c r="AN26">
        <f t="shared" si="18"/>
        <v>0</v>
      </c>
      <c r="AO26">
        <f t="shared" si="18"/>
        <v>0</v>
      </c>
      <c r="AP26">
        <f t="shared" si="18"/>
        <v>0</v>
      </c>
    </row>
    <row r="27" spans="1:43" x14ac:dyDescent="0.35">
      <c r="B27" s="258" t="str">
        <f t="shared" si="19"/>
        <v>Golf Balls</v>
      </c>
      <c r="C27" s="240">
        <v>60</v>
      </c>
      <c r="D27" s="7">
        <f t="shared" ref="D27:O27" si="24">D42-C42+D13</f>
        <v>0</v>
      </c>
      <c r="E27" s="7">
        <f t="shared" si="24"/>
        <v>0</v>
      </c>
      <c r="F27" s="7">
        <f t="shared" si="24"/>
        <v>0</v>
      </c>
      <c r="G27" s="7">
        <f t="shared" si="24"/>
        <v>0</v>
      </c>
      <c r="H27" s="7">
        <f t="shared" si="24"/>
        <v>0</v>
      </c>
      <c r="I27" s="7">
        <f t="shared" si="24"/>
        <v>0</v>
      </c>
      <c r="J27" s="7">
        <f t="shared" si="24"/>
        <v>0</v>
      </c>
      <c r="K27" s="7">
        <f t="shared" si="24"/>
        <v>0</v>
      </c>
      <c r="L27" s="7">
        <f t="shared" si="24"/>
        <v>0</v>
      </c>
      <c r="M27" s="7">
        <f t="shared" si="24"/>
        <v>0</v>
      </c>
      <c r="N27" s="7">
        <f t="shared" si="24"/>
        <v>0</v>
      </c>
      <c r="O27" s="7">
        <f t="shared" si="24"/>
        <v>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3">
        <f t="shared" si="21"/>
        <v>0</v>
      </c>
      <c r="AE27">
        <f t="shared" si="22"/>
        <v>1</v>
      </c>
      <c r="AF27">
        <f t="shared" si="18"/>
        <v>1</v>
      </c>
      <c r="AG27">
        <f t="shared" si="18"/>
        <v>0</v>
      </c>
      <c r="AH27">
        <f t="shared" si="18"/>
        <v>0</v>
      </c>
      <c r="AI27">
        <f t="shared" si="18"/>
        <v>0</v>
      </c>
      <c r="AJ27">
        <f t="shared" si="18"/>
        <v>0</v>
      </c>
      <c r="AK27">
        <f t="shared" si="18"/>
        <v>0</v>
      </c>
      <c r="AL27">
        <f t="shared" si="18"/>
        <v>0</v>
      </c>
      <c r="AM27">
        <f t="shared" si="18"/>
        <v>0</v>
      </c>
      <c r="AN27">
        <f t="shared" si="18"/>
        <v>0</v>
      </c>
      <c r="AO27">
        <f t="shared" si="18"/>
        <v>0</v>
      </c>
      <c r="AP27">
        <f t="shared" si="18"/>
        <v>0</v>
      </c>
    </row>
    <row r="28" spans="1:43" x14ac:dyDescent="0.35">
      <c r="B28" s="258" t="str">
        <f t="shared" si="19"/>
        <v>Hats</v>
      </c>
      <c r="C28" s="240">
        <v>120</v>
      </c>
      <c r="D28" s="7">
        <f t="shared" ref="D28:O28" si="25">D43-C43+D14</f>
        <v>0</v>
      </c>
      <c r="E28" s="7">
        <f t="shared" si="25"/>
        <v>0</v>
      </c>
      <c r="F28" s="7">
        <f t="shared" si="25"/>
        <v>0</v>
      </c>
      <c r="G28" s="7">
        <f t="shared" si="25"/>
        <v>0</v>
      </c>
      <c r="H28" s="7">
        <f t="shared" si="25"/>
        <v>0</v>
      </c>
      <c r="I28" s="7">
        <f t="shared" si="25"/>
        <v>0</v>
      </c>
      <c r="J28" s="7">
        <f t="shared" si="25"/>
        <v>0</v>
      </c>
      <c r="K28" s="7">
        <f t="shared" si="25"/>
        <v>0</v>
      </c>
      <c r="L28" s="7">
        <f t="shared" si="25"/>
        <v>0</v>
      </c>
      <c r="M28" s="7">
        <f t="shared" si="25"/>
        <v>0</v>
      </c>
      <c r="N28" s="7">
        <f t="shared" si="25"/>
        <v>0</v>
      </c>
      <c r="O28" s="7">
        <f t="shared" si="25"/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3">
        <f t="shared" si="21"/>
        <v>0</v>
      </c>
      <c r="AE28">
        <f t="shared" si="22"/>
        <v>1</v>
      </c>
      <c r="AF28">
        <f t="shared" si="18"/>
        <v>1</v>
      </c>
      <c r="AG28">
        <f t="shared" si="18"/>
        <v>1</v>
      </c>
      <c r="AH28">
        <f t="shared" si="18"/>
        <v>1</v>
      </c>
      <c r="AI28">
        <f t="shared" si="18"/>
        <v>0</v>
      </c>
      <c r="AJ28">
        <f t="shared" si="18"/>
        <v>0</v>
      </c>
      <c r="AK28">
        <f t="shared" si="18"/>
        <v>0</v>
      </c>
      <c r="AL28">
        <f t="shared" si="18"/>
        <v>0</v>
      </c>
      <c r="AM28">
        <f t="shared" si="18"/>
        <v>0</v>
      </c>
      <c r="AN28">
        <f t="shared" si="18"/>
        <v>0</v>
      </c>
      <c r="AO28">
        <f t="shared" si="18"/>
        <v>0</v>
      </c>
      <c r="AP28">
        <f t="shared" si="18"/>
        <v>0</v>
      </c>
    </row>
    <row r="29" spans="1:43" x14ac:dyDescent="0.35">
      <c r="B29" s="258" t="str">
        <f t="shared" si="19"/>
        <v>Gloves</v>
      </c>
      <c r="C29" s="240">
        <v>150</v>
      </c>
      <c r="D29" s="7">
        <f t="shared" ref="D29:O29" si="26">D44-C44+D15</f>
        <v>0</v>
      </c>
      <c r="E29" s="7">
        <f t="shared" si="26"/>
        <v>0</v>
      </c>
      <c r="F29" s="7">
        <f t="shared" si="26"/>
        <v>0</v>
      </c>
      <c r="G29" s="7">
        <f t="shared" si="26"/>
        <v>0</v>
      </c>
      <c r="H29" s="7">
        <f t="shared" si="26"/>
        <v>0</v>
      </c>
      <c r="I29" s="7">
        <f t="shared" si="26"/>
        <v>0</v>
      </c>
      <c r="J29" s="7">
        <f t="shared" si="26"/>
        <v>0</v>
      </c>
      <c r="K29" s="7">
        <f t="shared" si="26"/>
        <v>0</v>
      </c>
      <c r="L29" s="7">
        <f t="shared" si="26"/>
        <v>0</v>
      </c>
      <c r="M29" s="7">
        <f t="shared" si="26"/>
        <v>0</v>
      </c>
      <c r="N29" s="7">
        <f t="shared" si="26"/>
        <v>0</v>
      </c>
      <c r="O29" s="7">
        <f t="shared" si="26"/>
        <v>0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3">
        <f t="shared" si="21"/>
        <v>0</v>
      </c>
      <c r="AE29">
        <f t="shared" si="22"/>
        <v>1</v>
      </c>
      <c r="AF29">
        <f t="shared" si="18"/>
        <v>1</v>
      </c>
      <c r="AG29">
        <f t="shared" si="18"/>
        <v>1</v>
      </c>
      <c r="AH29">
        <f t="shared" si="18"/>
        <v>1</v>
      </c>
      <c r="AI29">
        <f t="shared" si="18"/>
        <v>1</v>
      </c>
      <c r="AJ29">
        <f t="shared" si="18"/>
        <v>0</v>
      </c>
      <c r="AK29">
        <f t="shared" si="18"/>
        <v>0</v>
      </c>
      <c r="AL29">
        <f t="shared" si="18"/>
        <v>0</v>
      </c>
      <c r="AM29">
        <f t="shared" si="18"/>
        <v>0</v>
      </c>
      <c r="AN29">
        <f t="shared" si="18"/>
        <v>0</v>
      </c>
      <c r="AO29">
        <f t="shared" si="18"/>
        <v>0</v>
      </c>
      <c r="AP29">
        <f t="shared" si="18"/>
        <v>0</v>
      </c>
    </row>
    <row r="30" spans="1:43" x14ac:dyDescent="0.35">
      <c r="B30" s="258" t="str">
        <f t="shared" si="19"/>
        <v>Clubs</v>
      </c>
      <c r="C30" s="240">
        <v>150</v>
      </c>
      <c r="D30" s="7">
        <f t="shared" ref="D30:O30" si="27">D45-C45+D16</f>
        <v>0</v>
      </c>
      <c r="E30" s="7">
        <f t="shared" si="27"/>
        <v>0</v>
      </c>
      <c r="F30" s="7">
        <f t="shared" si="27"/>
        <v>0</v>
      </c>
      <c r="G30" s="7">
        <f t="shared" si="27"/>
        <v>0</v>
      </c>
      <c r="H30" s="7">
        <f t="shared" si="27"/>
        <v>0</v>
      </c>
      <c r="I30" s="7">
        <f t="shared" si="27"/>
        <v>0</v>
      </c>
      <c r="J30" s="7">
        <f t="shared" si="27"/>
        <v>0</v>
      </c>
      <c r="K30" s="7">
        <f t="shared" si="27"/>
        <v>0</v>
      </c>
      <c r="L30" s="7">
        <f t="shared" si="27"/>
        <v>0</v>
      </c>
      <c r="M30" s="7">
        <f t="shared" si="27"/>
        <v>0</v>
      </c>
      <c r="N30" s="7">
        <f t="shared" si="27"/>
        <v>0</v>
      </c>
      <c r="O30" s="7">
        <f t="shared" si="27"/>
        <v>0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3">
        <f t="shared" si="21"/>
        <v>0</v>
      </c>
      <c r="AE30">
        <f t="shared" si="22"/>
        <v>1</v>
      </c>
      <c r="AF30">
        <f t="shared" si="18"/>
        <v>1</v>
      </c>
      <c r="AG30">
        <f t="shared" si="18"/>
        <v>1</v>
      </c>
      <c r="AH30">
        <f t="shared" si="18"/>
        <v>1</v>
      </c>
      <c r="AI30">
        <f t="shared" si="18"/>
        <v>1</v>
      </c>
      <c r="AJ30">
        <f t="shared" si="18"/>
        <v>0</v>
      </c>
      <c r="AK30">
        <f t="shared" si="18"/>
        <v>0</v>
      </c>
      <c r="AL30">
        <f t="shared" si="18"/>
        <v>0</v>
      </c>
      <c r="AM30">
        <f t="shared" si="18"/>
        <v>0</v>
      </c>
      <c r="AN30">
        <f t="shared" si="18"/>
        <v>0</v>
      </c>
      <c r="AO30">
        <f t="shared" si="18"/>
        <v>0</v>
      </c>
      <c r="AP30">
        <f t="shared" si="18"/>
        <v>0</v>
      </c>
    </row>
    <row r="31" spans="1:43" x14ac:dyDescent="0.35">
      <c r="B31" s="258" t="str">
        <f t="shared" si="19"/>
        <v>Bags</v>
      </c>
      <c r="C31" s="240">
        <v>150</v>
      </c>
      <c r="D31" s="7">
        <f t="shared" ref="D31:O31" si="28">D46-C46+D17</f>
        <v>0</v>
      </c>
      <c r="E31" s="7">
        <f t="shared" si="28"/>
        <v>0</v>
      </c>
      <c r="F31" s="7">
        <f t="shared" si="28"/>
        <v>0</v>
      </c>
      <c r="G31" s="7">
        <f t="shared" si="28"/>
        <v>0</v>
      </c>
      <c r="H31" s="7">
        <f t="shared" si="28"/>
        <v>0</v>
      </c>
      <c r="I31" s="7">
        <f t="shared" si="28"/>
        <v>0</v>
      </c>
      <c r="J31" s="7">
        <f t="shared" si="28"/>
        <v>0</v>
      </c>
      <c r="K31" s="7">
        <f t="shared" si="28"/>
        <v>0</v>
      </c>
      <c r="L31" s="7">
        <f t="shared" si="28"/>
        <v>0</v>
      </c>
      <c r="M31" s="7">
        <f t="shared" si="28"/>
        <v>0</v>
      </c>
      <c r="N31" s="7">
        <f t="shared" si="28"/>
        <v>0</v>
      </c>
      <c r="O31" s="7">
        <f t="shared" si="28"/>
        <v>0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3">
        <f t="shared" si="21"/>
        <v>0</v>
      </c>
      <c r="AE31">
        <f t="shared" si="22"/>
        <v>1</v>
      </c>
      <c r="AF31">
        <f t="shared" si="18"/>
        <v>1</v>
      </c>
      <c r="AG31">
        <f t="shared" si="18"/>
        <v>1</v>
      </c>
      <c r="AH31">
        <f t="shared" si="18"/>
        <v>1</v>
      </c>
      <c r="AI31">
        <f t="shared" si="18"/>
        <v>1</v>
      </c>
      <c r="AJ31">
        <f t="shared" si="18"/>
        <v>0</v>
      </c>
      <c r="AK31">
        <f t="shared" si="18"/>
        <v>0</v>
      </c>
      <c r="AL31">
        <f t="shared" si="18"/>
        <v>0</v>
      </c>
      <c r="AM31">
        <f t="shared" si="18"/>
        <v>0</v>
      </c>
      <c r="AN31">
        <f t="shared" si="18"/>
        <v>0</v>
      </c>
      <c r="AO31">
        <f t="shared" si="18"/>
        <v>0</v>
      </c>
      <c r="AP31">
        <f t="shared" si="18"/>
        <v>0</v>
      </c>
    </row>
    <row r="32" spans="1:43" x14ac:dyDescent="0.35">
      <c r="B32" s="258" t="str">
        <f t="shared" si="19"/>
        <v>Accessories</v>
      </c>
      <c r="C32" s="240">
        <v>150</v>
      </c>
      <c r="D32" s="7">
        <f t="shared" ref="D32:O32" si="29">D47-C47+D18</f>
        <v>0</v>
      </c>
      <c r="E32" s="7">
        <f t="shared" si="29"/>
        <v>0</v>
      </c>
      <c r="F32" s="7">
        <f t="shared" si="29"/>
        <v>0</v>
      </c>
      <c r="G32" s="7">
        <f t="shared" si="29"/>
        <v>0</v>
      </c>
      <c r="H32" s="7">
        <f t="shared" si="29"/>
        <v>0</v>
      </c>
      <c r="I32" s="7">
        <f t="shared" si="29"/>
        <v>0</v>
      </c>
      <c r="J32" s="7">
        <f t="shared" si="29"/>
        <v>0</v>
      </c>
      <c r="K32" s="7">
        <f t="shared" si="29"/>
        <v>0</v>
      </c>
      <c r="L32" s="7">
        <f t="shared" si="29"/>
        <v>0</v>
      </c>
      <c r="M32" s="7">
        <f t="shared" si="29"/>
        <v>0</v>
      </c>
      <c r="N32" s="7">
        <f t="shared" si="29"/>
        <v>0</v>
      </c>
      <c r="O32" s="7">
        <f t="shared" si="29"/>
        <v>0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3">
        <f t="shared" si="21"/>
        <v>0</v>
      </c>
      <c r="AE32">
        <f t="shared" si="22"/>
        <v>1</v>
      </c>
      <c r="AF32">
        <f t="shared" si="18"/>
        <v>1</v>
      </c>
      <c r="AG32">
        <f t="shared" si="18"/>
        <v>1</v>
      </c>
      <c r="AH32">
        <f t="shared" si="18"/>
        <v>1</v>
      </c>
      <c r="AI32">
        <f t="shared" si="18"/>
        <v>1</v>
      </c>
      <c r="AJ32">
        <f t="shared" si="18"/>
        <v>0</v>
      </c>
      <c r="AK32">
        <f t="shared" si="18"/>
        <v>0</v>
      </c>
      <c r="AL32">
        <f t="shared" si="18"/>
        <v>0</v>
      </c>
      <c r="AM32">
        <f t="shared" si="18"/>
        <v>0</v>
      </c>
      <c r="AN32">
        <f t="shared" si="18"/>
        <v>0</v>
      </c>
      <c r="AO32">
        <f t="shared" si="18"/>
        <v>0</v>
      </c>
      <c r="AP32">
        <f t="shared" si="18"/>
        <v>0</v>
      </c>
    </row>
    <row r="33" spans="2:30" x14ac:dyDescent="0.35">
      <c r="B33" s="81" t="s">
        <v>59</v>
      </c>
      <c r="C33" s="243">
        <f>AB48</f>
        <v>0</v>
      </c>
      <c r="D33" s="82">
        <f>SUM(D24:D32)</f>
        <v>0</v>
      </c>
      <c r="E33" s="82">
        <f t="shared" ref="E33:N33" si="30">SUM(E24:E32)</f>
        <v>0</v>
      </c>
      <c r="F33" s="82">
        <f t="shared" si="30"/>
        <v>0</v>
      </c>
      <c r="G33" s="82">
        <f t="shared" si="30"/>
        <v>0</v>
      </c>
      <c r="H33" s="82">
        <f t="shared" si="30"/>
        <v>0</v>
      </c>
      <c r="I33" s="82">
        <f t="shared" si="30"/>
        <v>0</v>
      </c>
      <c r="J33" s="82">
        <f t="shared" si="30"/>
        <v>0</v>
      </c>
      <c r="K33" s="82">
        <f t="shared" si="30"/>
        <v>0</v>
      </c>
      <c r="L33" s="82">
        <f t="shared" si="30"/>
        <v>0</v>
      </c>
      <c r="M33" s="82">
        <f t="shared" si="30"/>
        <v>0</v>
      </c>
      <c r="N33" s="82">
        <f t="shared" si="30"/>
        <v>0</v>
      </c>
      <c r="O33" s="82">
        <f>SUM(O24:O32)</f>
        <v>0</v>
      </c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>
        <f>SUM(AB24:AB32)</f>
        <v>0</v>
      </c>
    </row>
    <row r="34" spans="2:30" x14ac:dyDescent="0.35">
      <c r="D34" s="91"/>
    </row>
    <row r="35" spans="2:30" x14ac:dyDescent="0.35">
      <c r="B35" t="s">
        <v>148</v>
      </c>
    </row>
    <row r="36" spans="2:30" x14ac:dyDescent="0.35">
      <c r="B36" t="s">
        <v>93</v>
      </c>
    </row>
    <row r="38" spans="2:30" s="90" customFormat="1" ht="29" x14ac:dyDescent="0.35">
      <c r="B38" s="239" t="s">
        <v>162</v>
      </c>
      <c r="C38" s="237" t="s">
        <v>153</v>
      </c>
      <c r="D38" s="89" t="s">
        <v>27</v>
      </c>
      <c r="E38" s="89" t="s">
        <v>28</v>
      </c>
      <c r="F38" s="89" t="s">
        <v>29</v>
      </c>
      <c r="G38" s="89" t="s">
        <v>30</v>
      </c>
      <c r="H38" s="89" t="s">
        <v>31</v>
      </c>
      <c r="I38" s="89" t="s">
        <v>32</v>
      </c>
      <c r="J38" s="89" t="s">
        <v>33</v>
      </c>
      <c r="K38" s="89" t="s">
        <v>34</v>
      </c>
      <c r="L38" s="89" t="s">
        <v>35</v>
      </c>
      <c r="M38" s="89" t="s">
        <v>36</v>
      </c>
      <c r="N38" s="89" t="s">
        <v>37</v>
      </c>
      <c r="O38" s="89" t="s">
        <v>38</v>
      </c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95" t="s">
        <v>3</v>
      </c>
      <c r="AC38"/>
      <c r="AD38"/>
    </row>
    <row r="39" spans="2:30" x14ac:dyDescent="0.35">
      <c r="B39" s="9" t="str">
        <f t="shared" ref="B39:B47" si="31">B24</f>
        <v>Men's Apparel</v>
      </c>
      <c r="C39" s="7"/>
      <c r="D39" s="7">
        <f t="shared" ref="D39:D47" si="32">SUMPRODUCT(E10:P10,$AE24:$AP24)</f>
        <v>0</v>
      </c>
      <c r="E39" s="7">
        <f t="shared" ref="E39:E47" si="33">SUMPRODUCT(F10:Q10,$AE24:$AP24)</f>
        <v>0</v>
      </c>
      <c r="F39" s="7">
        <f t="shared" ref="F39:F47" si="34">SUMPRODUCT(G10:R10,$AE24:$AP24)</f>
        <v>0</v>
      </c>
      <c r="G39" s="7">
        <f t="shared" ref="G39:G47" si="35">SUMPRODUCT(H10:S10,$AE24:$AP24)</f>
        <v>0</v>
      </c>
      <c r="H39" s="7">
        <f t="shared" ref="H39:O47" si="36">SUMPRODUCT(I10:T10,$AE24:$AP24)</f>
        <v>0</v>
      </c>
      <c r="I39" s="7">
        <f t="shared" si="36"/>
        <v>0</v>
      </c>
      <c r="J39" s="7">
        <f t="shared" si="36"/>
        <v>0</v>
      </c>
      <c r="K39" s="7">
        <f t="shared" si="36"/>
        <v>0</v>
      </c>
      <c r="L39" s="7">
        <f t="shared" si="36"/>
        <v>0</v>
      </c>
      <c r="M39" s="7">
        <f t="shared" si="36"/>
        <v>0</v>
      </c>
      <c r="N39" s="7">
        <f t="shared" si="36"/>
        <v>0</v>
      </c>
      <c r="O39" s="7">
        <f t="shared" si="36"/>
        <v>0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92">
        <f>IF(AB24=0,0,AB24/AVERAGE(D39:O39))</f>
        <v>0</v>
      </c>
    </row>
    <row r="40" spans="2:30" x14ac:dyDescent="0.35">
      <c r="B40" s="9" t="str">
        <f t="shared" si="31"/>
        <v>Women's Apparel</v>
      </c>
      <c r="C40" s="7"/>
      <c r="D40" s="7">
        <f t="shared" si="32"/>
        <v>0</v>
      </c>
      <c r="E40" s="7">
        <f t="shared" si="33"/>
        <v>0</v>
      </c>
      <c r="F40" s="7">
        <f t="shared" si="34"/>
        <v>0</v>
      </c>
      <c r="G40" s="7">
        <f t="shared" si="35"/>
        <v>0</v>
      </c>
      <c r="H40" s="7">
        <f t="shared" si="36"/>
        <v>0</v>
      </c>
      <c r="I40" s="7">
        <f t="shared" si="36"/>
        <v>0</v>
      </c>
      <c r="J40" s="7">
        <f t="shared" si="36"/>
        <v>0</v>
      </c>
      <c r="K40" s="7">
        <f t="shared" si="36"/>
        <v>0</v>
      </c>
      <c r="L40" s="7">
        <f t="shared" si="36"/>
        <v>0</v>
      </c>
      <c r="M40" s="7">
        <f t="shared" si="36"/>
        <v>0</v>
      </c>
      <c r="N40" s="7">
        <f t="shared" si="36"/>
        <v>0</v>
      </c>
      <c r="O40" s="7">
        <f t="shared" si="36"/>
        <v>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92">
        <f t="shared" ref="AB40:AB48" si="37">IF(AB25=0,0,AB25/AVERAGE(D40:O40))</f>
        <v>0</v>
      </c>
    </row>
    <row r="41" spans="2:30" x14ac:dyDescent="0.35">
      <c r="B41" s="9" t="str">
        <f t="shared" si="31"/>
        <v>Shoes</v>
      </c>
      <c r="C41" s="7"/>
      <c r="D41" s="7">
        <f t="shared" si="32"/>
        <v>0</v>
      </c>
      <c r="E41" s="7">
        <f t="shared" si="33"/>
        <v>0</v>
      </c>
      <c r="F41" s="7">
        <f t="shared" si="34"/>
        <v>0</v>
      </c>
      <c r="G41" s="7">
        <f t="shared" si="35"/>
        <v>0</v>
      </c>
      <c r="H41" s="7">
        <f t="shared" si="36"/>
        <v>0</v>
      </c>
      <c r="I41" s="7">
        <f t="shared" si="36"/>
        <v>0</v>
      </c>
      <c r="J41" s="7">
        <f t="shared" si="36"/>
        <v>0</v>
      </c>
      <c r="K41" s="7">
        <f t="shared" si="36"/>
        <v>0</v>
      </c>
      <c r="L41" s="7">
        <f t="shared" si="36"/>
        <v>0</v>
      </c>
      <c r="M41" s="7">
        <f t="shared" si="36"/>
        <v>0</v>
      </c>
      <c r="N41" s="7">
        <f t="shared" si="36"/>
        <v>0</v>
      </c>
      <c r="O41" s="7">
        <f t="shared" si="36"/>
        <v>0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92">
        <f t="shared" si="37"/>
        <v>0</v>
      </c>
    </row>
    <row r="42" spans="2:30" x14ac:dyDescent="0.35">
      <c r="B42" s="9" t="str">
        <f t="shared" si="31"/>
        <v>Golf Balls</v>
      </c>
      <c r="C42" s="7"/>
      <c r="D42" s="7">
        <f t="shared" si="32"/>
        <v>0</v>
      </c>
      <c r="E42" s="7">
        <f t="shared" si="33"/>
        <v>0</v>
      </c>
      <c r="F42" s="7">
        <f t="shared" si="34"/>
        <v>0</v>
      </c>
      <c r="G42" s="7">
        <f t="shared" si="35"/>
        <v>0</v>
      </c>
      <c r="H42" s="7">
        <f t="shared" si="36"/>
        <v>0</v>
      </c>
      <c r="I42" s="7">
        <f t="shared" si="36"/>
        <v>0</v>
      </c>
      <c r="J42" s="7">
        <f t="shared" si="36"/>
        <v>0</v>
      </c>
      <c r="K42" s="7">
        <f t="shared" si="36"/>
        <v>0</v>
      </c>
      <c r="L42" s="7">
        <f t="shared" si="36"/>
        <v>0</v>
      </c>
      <c r="M42" s="7">
        <f t="shared" si="36"/>
        <v>0</v>
      </c>
      <c r="N42" s="7">
        <f t="shared" si="36"/>
        <v>0</v>
      </c>
      <c r="O42" s="7">
        <f t="shared" si="36"/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92">
        <f t="shared" si="37"/>
        <v>0</v>
      </c>
    </row>
    <row r="43" spans="2:30" x14ac:dyDescent="0.35">
      <c r="B43" s="9" t="str">
        <f t="shared" si="31"/>
        <v>Hats</v>
      </c>
      <c r="C43" s="7"/>
      <c r="D43" s="7">
        <f t="shared" si="32"/>
        <v>0</v>
      </c>
      <c r="E43" s="7">
        <f t="shared" si="33"/>
        <v>0</v>
      </c>
      <c r="F43" s="7">
        <f t="shared" si="34"/>
        <v>0</v>
      </c>
      <c r="G43" s="7">
        <f t="shared" si="35"/>
        <v>0</v>
      </c>
      <c r="H43" s="7">
        <f t="shared" si="36"/>
        <v>0</v>
      </c>
      <c r="I43" s="7">
        <f t="shared" si="36"/>
        <v>0</v>
      </c>
      <c r="J43" s="7">
        <f t="shared" si="36"/>
        <v>0</v>
      </c>
      <c r="K43" s="7">
        <f t="shared" si="36"/>
        <v>0</v>
      </c>
      <c r="L43" s="7">
        <f t="shared" si="36"/>
        <v>0</v>
      </c>
      <c r="M43" s="7">
        <f t="shared" si="36"/>
        <v>0</v>
      </c>
      <c r="N43" s="7">
        <f t="shared" si="36"/>
        <v>0</v>
      </c>
      <c r="O43" s="7">
        <f t="shared" si="36"/>
        <v>0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92">
        <f t="shared" si="37"/>
        <v>0</v>
      </c>
    </row>
    <row r="44" spans="2:30" x14ac:dyDescent="0.35">
      <c r="B44" s="9" t="str">
        <f t="shared" si="31"/>
        <v>Gloves</v>
      </c>
      <c r="C44" s="7"/>
      <c r="D44" s="7">
        <f t="shared" si="32"/>
        <v>0</v>
      </c>
      <c r="E44" s="7">
        <f t="shared" si="33"/>
        <v>0</v>
      </c>
      <c r="F44" s="7">
        <f t="shared" si="34"/>
        <v>0</v>
      </c>
      <c r="G44" s="7">
        <f t="shared" si="35"/>
        <v>0</v>
      </c>
      <c r="H44" s="7">
        <f t="shared" si="36"/>
        <v>0</v>
      </c>
      <c r="I44" s="7">
        <f t="shared" si="36"/>
        <v>0</v>
      </c>
      <c r="J44" s="7">
        <f t="shared" si="36"/>
        <v>0</v>
      </c>
      <c r="K44" s="7">
        <f t="shared" si="36"/>
        <v>0</v>
      </c>
      <c r="L44" s="7">
        <f t="shared" si="36"/>
        <v>0</v>
      </c>
      <c r="M44" s="7">
        <f t="shared" si="36"/>
        <v>0</v>
      </c>
      <c r="N44" s="7">
        <f t="shared" si="36"/>
        <v>0</v>
      </c>
      <c r="O44" s="7">
        <f t="shared" si="36"/>
        <v>0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92">
        <f t="shared" si="37"/>
        <v>0</v>
      </c>
    </row>
    <row r="45" spans="2:30" x14ac:dyDescent="0.35">
      <c r="B45" s="9" t="str">
        <f t="shared" si="31"/>
        <v>Clubs</v>
      </c>
      <c r="C45" s="7"/>
      <c r="D45" s="7">
        <f t="shared" si="32"/>
        <v>0</v>
      </c>
      <c r="E45" s="7">
        <f t="shared" si="33"/>
        <v>0</v>
      </c>
      <c r="F45" s="7">
        <f t="shared" si="34"/>
        <v>0</v>
      </c>
      <c r="G45" s="7">
        <f t="shared" si="35"/>
        <v>0</v>
      </c>
      <c r="H45" s="7">
        <f t="shared" si="36"/>
        <v>0</v>
      </c>
      <c r="I45" s="7">
        <f t="shared" si="36"/>
        <v>0</v>
      </c>
      <c r="J45" s="7">
        <f t="shared" si="36"/>
        <v>0</v>
      </c>
      <c r="K45" s="7">
        <f t="shared" si="36"/>
        <v>0</v>
      </c>
      <c r="L45" s="7">
        <f t="shared" si="36"/>
        <v>0</v>
      </c>
      <c r="M45" s="7">
        <f t="shared" si="36"/>
        <v>0</v>
      </c>
      <c r="N45" s="7">
        <f t="shared" si="36"/>
        <v>0</v>
      </c>
      <c r="O45" s="7">
        <f t="shared" si="36"/>
        <v>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92">
        <f t="shared" si="37"/>
        <v>0</v>
      </c>
    </row>
    <row r="46" spans="2:30" x14ac:dyDescent="0.35">
      <c r="B46" s="9" t="str">
        <f t="shared" si="31"/>
        <v>Bags</v>
      </c>
      <c r="C46" s="7"/>
      <c r="D46" s="7">
        <f t="shared" si="32"/>
        <v>0</v>
      </c>
      <c r="E46" s="7">
        <f t="shared" si="33"/>
        <v>0</v>
      </c>
      <c r="F46" s="7">
        <f t="shared" si="34"/>
        <v>0</v>
      </c>
      <c r="G46" s="7">
        <f t="shared" si="35"/>
        <v>0</v>
      </c>
      <c r="H46" s="7">
        <f t="shared" si="36"/>
        <v>0</v>
      </c>
      <c r="I46" s="7">
        <f t="shared" si="36"/>
        <v>0</v>
      </c>
      <c r="J46" s="7">
        <f t="shared" si="36"/>
        <v>0</v>
      </c>
      <c r="K46" s="7">
        <f t="shared" si="36"/>
        <v>0</v>
      </c>
      <c r="L46" s="7">
        <f t="shared" si="36"/>
        <v>0</v>
      </c>
      <c r="M46" s="7">
        <f t="shared" si="36"/>
        <v>0</v>
      </c>
      <c r="N46" s="7">
        <f t="shared" si="36"/>
        <v>0</v>
      </c>
      <c r="O46" s="7">
        <f t="shared" si="36"/>
        <v>0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92">
        <f t="shared" si="37"/>
        <v>0</v>
      </c>
    </row>
    <row r="47" spans="2:30" x14ac:dyDescent="0.35">
      <c r="B47" s="9" t="str">
        <f t="shared" si="31"/>
        <v>Accessories</v>
      </c>
      <c r="C47" s="7"/>
      <c r="D47" s="7">
        <f t="shared" si="32"/>
        <v>0</v>
      </c>
      <c r="E47" s="7">
        <f t="shared" si="33"/>
        <v>0</v>
      </c>
      <c r="F47" s="7">
        <f t="shared" si="34"/>
        <v>0</v>
      </c>
      <c r="G47" s="7">
        <f t="shared" si="35"/>
        <v>0</v>
      </c>
      <c r="H47" s="7">
        <f t="shared" si="36"/>
        <v>0</v>
      </c>
      <c r="I47" s="7">
        <f t="shared" si="36"/>
        <v>0</v>
      </c>
      <c r="J47" s="7">
        <f t="shared" si="36"/>
        <v>0</v>
      </c>
      <c r="K47" s="7">
        <f t="shared" si="36"/>
        <v>0</v>
      </c>
      <c r="L47" s="7">
        <f t="shared" si="36"/>
        <v>0</v>
      </c>
      <c r="M47" s="7">
        <f t="shared" si="36"/>
        <v>0</v>
      </c>
      <c r="N47" s="7">
        <f t="shared" si="36"/>
        <v>0</v>
      </c>
      <c r="O47" s="7">
        <f t="shared" si="36"/>
        <v>0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92">
        <f t="shared" si="37"/>
        <v>0</v>
      </c>
    </row>
    <row r="48" spans="2:30" x14ac:dyDescent="0.35">
      <c r="B48" s="81" t="s">
        <v>4</v>
      </c>
      <c r="C48" s="242">
        <f>SUM(C39:C47)</f>
        <v>0</v>
      </c>
      <c r="D48" s="82">
        <f t="shared" ref="D48:G48" si="38">SUM(D39:D47)</f>
        <v>0</v>
      </c>
      <c r="E48" s="82">
        <f t="shared" si="38"/>
        <v>0</v>
      </c>
      <c r="F48" s="82">
        <f t="shared" si="38"/>
        <v>0</v>
      </c>
      <c r="G48" s="82">
        <f t="shared" si="38"/>
        <v>0</v>
      </c>
      <c r="H48" s="82">
        <f t="shared" ref="H48:AA48" si="39">SUM(H39:H47)</f>
        <v>0</v>
      </c>
      <c r="I48" s="82">
        <f t="shared" si="39"/>
        <v>0</v>
      </c>
      <c r="J48" s="82">
        <f t="shared" si="39"/>
        <v>0</v>
      </c>
      <c r="K48" s="82">
        <f t="shared" si="39"/>
        <v>0</v>
      </c>
      <c r="L48" s="82">
        <f t="shared" si="39"/>
        <v>0</v>
      </c>
      <c r="M48" s="82">
        <f t="shared" si="39"/>
        <v>0</v>
      </c>
      <c r="N48" s="82">
        <f t="shared" si="39"/>
        <v>0</v>
      </c>
      <c r="O48" s="82">
        <f t="shared" si="39"/>
        <v>0</v>
      </c>
      <c r="P48" s="82">
        <f t="shared" si="39"/>
        <v>0</v>
      </c>
      <c r="Q48" s="82">
        <f t="shared" si="39"/>
        <v>0</v>
      </c>
      <c r="R48" s="82">
        <f t="shared" si="39"/>
        <v>0</v>
      </c>
      <c r="S48" s="82">
        <f t="shared" si="39"/>
        <v>0</v>
      </c>
      <c r="T48" s="82">
        <f t="shared" si="39"/>
        <v>0</v>
      </c>
      <c r="U48" s="82">
        <f t="shared" si="39"/>
        <v>0</v>
      </c>
      <c r="V48" s="82">
        <f t="shared" si="39"/>
        <v>0</v>
      </c>
      <c r="W48" s="82">
        <f t="shared" si="39"/>
        <v>0</v>
      </c>
      <c r="X48" s="82">
        <f t="shared" si="39"/>
        <v>0</v>
      </c>
      <c r="Y48" s="82">
        <f t="shared" si="39"/>
        <v>0</v>
      </c>
      <c r="Z48" s="82">
        <f t="shared" si="39"/>
        <v>0</v>
      </c>
      <c r="AA48" s="82">
        <f t="shared" si="39"/>
        <v>0</v>
      </c>
      <c r="AB48" s="92">
        <f t="shared" si="37"/>
        <v>0</v>
      </c>
    </row>
    <row r="50" spans="2:9" ht="18.5" x14ac:dyDescent="0.35">
      <c r="B50" s="239" t="s">
        <v>149</v>
      </c>
      <c r="C50" s="237" t="s">
        <v>150</v>
      </c>
      <c r="D50" s="237" t="s">
        <v>9</v>
      </c>
      <c r="E50" s="237" t="s">
        <v>5</v>
      </c>
      <c r="F50" s="237" t="s">
        <v>152</v>
      </c>
      <c r="G50" s="237" t="s">
        <v>105</v>
      </c>
      <c r="H50" s="237" t="s">
        <v>151</v>
      </c>
      <c r="I50" s="237" t="s">
        <v>6</v>
      </c>
    </row>
    <row r="51" spans="2:9" x14ac:dyDescent="0.35">
      <c r="B51" s="9" t="str">
        <f>B39</f>
        <v>Men's Apparel</v>
      </c>
      <c r="C51" s="238">
        <f>BUDGET!P41</f>
        <v>0</v>
      </c>
      <c r="D51" s="238">
        <f t="shared" ref="D51:D60" si="40">AB10</f>
        <v>0</v>
      </c>
      <c r="E51" s="255" t="e">
        <f>D51/C51</f>
        <v>#DIV/0!</v>
      </c>
      <c r="F51" s="238">
        <f>C51-D51</f>
        <v>0</v>
      </c>
      <c r="G51" s="238">
        <f>AVERAGE(D39:O39)</f>
        <v>0</v>
      </c>
      <c r="H51" s="256" t="e">
        <f t="shared" ref="H51:H60" si="41">D51/G51</f>
        <v>#DIV/0!</v>
      </c>
      <c r="I51" s="254" t="e">
        <f t="shared" ref="I51:I60" si="42">F51/G51</f>
        <v>#DIV/0!</v>
      </c>
    </row>
    <row r="52" spans="2:9" x14ac:dyDescent="0.35">
      <c r="B52" s="9" t="str">
        <f t="shared" ref="B52:B60" si="43">B40</f>
        <v>Women's Apparel</v>
      </c>
      <c r="C52" s="238">
        <f>BUDGET!P42</f>
        <v>0</v>
      </c>
      <c r="D52" s="238">
        <f t="shared" si="40"/>
        <v>0</v>
      </c>
      <c r="E52" s="255" t="e">
        <f t="shared" ref="E52:E60" si="44">D52/C52</f>
        <v>#DIV/0!</v>
      </c>
      <c r="F52" s="238">
        <f t="shared" ref="F52:F60" si="45">C52-D52</f>
        <v>0</v>
      </c>
      <c r="G52" s="238">
        <f t="shared" ref="G52:G60" si="46">AVERAGE(D40:O40)</f>
        <v>0</v>
      </c>
      <c r="H52" s="256" t="e">
        <f t="shared" si="41"/>
        <v>#DIV/0!</v>
      </c>
      <c r="I52" s="254" t="e">
        <f t="shared" si="42"/>
        <v>#DIV/0!</v>
      </c>
    </row>
    <row r="53" spans="2:9" x14ac:dyDescent="0.35">
      <c r="B53" s="9" t="str">
        <f t="shared" si="43"/>
        <v>Shoes</v>
      </c>
      <c r="C53" s="238">
        <f>BUDGET!P43</f>
        <v>0</v>
      </c>
      <c r="D53" s="238">
        <f t="shared" si="40"/>
        <v>0</v>
      </c>
      <c r="E53" s="255" t="e">
        <f t="shared" si="44"/>
        <v>#DIV/0!</v>
      </c>
      <c r="F53" s="238">
        <f t="shared" si="45"/>
        <v>0</v>
      </c>
      <c r="G53" s="238">
        <f t="shared" si="46"/>
        <v>0</v>
      </c>
      <c r="H53" s="256" t="e">
        <f t="shared" si="41"/>
        <v>#DIV/0!</v>
      </c>
      <c r="I53" s="254" t="e">
        <f t="shared" si="42"/>
        <v>#DIV/0!</v>
      </c>
    </row>
    <row r="54" spans="2:9" x14ac:dyDescent="0.35">
      <c r="B54" s="9" t="str">
        <f t="shared" si="43"/>
        <v>Golf Balls</v>
      </c>
      <c r="C54" s="238">
        <f>BUDGET!P44</f>
        <v>0</v>
      </c>
      <c r="D54" s="238">
        <f t="shared" si="40"/>
        <v>0</v>
      </c>
      <c r="E54" s="255" t="e">
        <f t="shared" si="44"/>
        <v>#DIV/0!</v>
      </c>
      <c r="F54" s="238">
        <f t="shared" si="45"/>
        <v>0</v>
      </c>
      <c r="G54" s="238">
        <f t="shared" si="46"/>
        <v>0</v>
      </c>
      <c r="H54" s="256" t="e">
        <f t="shared" si="41"/>
        <v>#DIV/0!</v>
      </c>
      <c r="I54" s="254" t="e">
        <f t="shared" si="42"/>
        <v>#DIV/0!</v>
      </c>
    </row>
    <row r="55" spans="2:9" x14ac:dyDescent="0.35">
      <c r="B55" s="9" t="str">
        <f t="shared" si="43"/>
        <v>Hats</v>
      </c>
      <c r="C55" s="238">
        <f>BUDGET!P45</f>
        <v>0</v>
      </c>
      <c r="D55" s="238">
        <f t="shared" si="40"/>
        <v>0</v>
      </c>
      <c r="E55" s="255" t="e">
        <f t="shared" si="44"/>
        <v>#DIV/0!</v>
      </c>
      <c r="F55" s="238">
        <f t="shared" si="45"/>
        <v>0</v>
      </c>
      <c r="G55" s="238">
        <f t="shared" si="46"/>
        <v>0</v>
      </c>
      <c r="H55" s="256" t="e">
        <f t="shared" si="41"/>
        <v>#DIV/0!</v>
      </c>
      <c r="I55" s="254" t="e">
        <f t="shared" si="42"/>
        <v>#DIV/0!</v>
      </c>
    </row>
    <row r="56" spans="2:9" x14ac:dyDescent="0.35">
      <c r="B56" s="9" t="str">
        <f t="shared" si="43"/>
        <v>Gloves</v>
      </c>
      <c r="C56" s="238">
        <f>BUDGET!P46</f>
        <v>0</v>
      </c>
      <c r="D56" s="238">
        <f t="shared" si="40"/>
        <v>0</v>
      </c>
      <c r="E56" s="255" t="e">
        <f t="shared" si="44"/>
        <v>#DIV/0!</v>
      </c>
      <c r="F56" s="238">
        <f t="shared" si="45"/>
        <v>0</v>
      </c>
      <c r="G56" s="238">
        <f t="shared" si="46"/>
        <v>0</v>
      </c>
      <c r="H56" s="256" t="e">
        <f t="shared" si="41"/>
        <v>#DIV/0!</v>
      </c>
      <c r="I56" s="254" t="e">
        <f t="shared" si="42"/>
        <v>#DIV/0!</v>
      </c>
    </row>
    <row r="57" spans="2:9" x14ac:dyDescent="0.35">
      <c r="B57" s="9" t="str">
        <f t="shared" si="43"/>
        <v>Clubs</v>
      </c>
      <c r="C57" s="238">
        <f>BUDGET!P47</f>
        <v>0</v>
      </c>
      <c r="D57" s="238">
        <f t="shared" si="40"/>
        <v>0</v>
      </c>
      <c r="E57" s="255" t="e">
        <f t="shared" si="44"/>
        <v>#DIV/0!</v>
      </c>
      <c r="F57" s="238">
        <f t="shared" si="45"/>
        <v>0</v>
      </c>
      <c r="G57" s="238">
        <f t="shared" si="46"/>
        <v>0</v>
      </c>
      <c r="H57" s="256" t="e">
        <f t="shared" si="41"/>
        <v>#DIV/0!</v>
      </c>
      <c r="I57" s="254" t="e">
        <f t="shared" si="42"/>
        <v>#DIV/0!</v>
      </c>
    </row>
    <row r="58" spans="2:9" x14ac:dyDescent="0.35">
      <c r="B58" s="9" t="str">
        <f t="shared" si="43"/>
        <v>Bags</v>
      </c>
      <c r="C58" s="238">
        <f>BUDGET!P48</f>
        <v>0</v>
      </c>
      <c r="D58" s="238">
        <f t="shared" si="40"/>
        <v>0</v>
      </c>
      <c r="E58" s="255" t="e">
        <f t="shared" si="44"/>
        <v>#DIV/0!</v>
      </c>
      <c r="F58" s="238">
        <f t="shared" si="45"/>
        <v>0</v>
      </c>
      <c r="G58" s="238">
        <f t="shared" si="46"/>
        <v>0</v>
      </c>
      <c r="H58" s="256" t="e">
        <f t="shared" si="41"/>
        <v>#DIV/0!</v>
      </c>
      <c r="I58" s="254" t="e">
        <f t="shared" si="42"/>
        <v>#DIV/0!</v>
      </c>
    </row>
    <row r="59" spans="2:9" x14ac:dyDescent="0.35">
      <c r="B59" s="9" t="str">
        <f t="shared" si="43"/>
        <v>Accessories</v>
      </c>
      <c r="C59" s="238">
        <f>BUDGET!P49</f>
        <v>0</v>
      </c>
      <c r="D59" s="238">
        <f t="shared" si="40"/>
        <v>0</v>
      </c>
      <c r="E59" s="255" t="e">
        <f t="shared" si="44"/>
        <v>#DIV/0!</v>
      </c>
      <c r="F59" s="238">
        <f t="shared" si="45"/>
        <v>0</v>
      </c>
      <c r="G59" s="238">
        <f t="shared" si="46"/>
        <v>0</v>
      </c>
      <c r="H59" s="256" t="e">
        <f t="shared" si="41"/>
        <v>#DIV/0!</v>
      </c>
      <c r="I59" s="254" t="e">
        <f t="shared" si="42"/>
        <v>#DIV/0!</v>
      </c>
    </row>
    <row r="60" spans="2:9" x14ac:dyDescent="0.35">
      <c r="B60" s="9" t="str">
        <f t="shared" si="43"/>
        <v>TOTAL</v>
      </c>
      <c r="C60" s="238">
        <f>BUDGET!P50</f>
        <v>0</v>
      </c>
      <c r="D60" s="238">
        <f t="shared" si="40"/>
        <v>0</v>
      </c>
      <c r="E60" s="255" t="e">
        <f t="shared" si="44"/>
        <v>#DIV/0!</v>
      </c>
      <c r="F60" s="238">
        <f t="shared" si="45"/>
        <v>0</v>
      </c>
      <c r="G60" s="238">
        <f t="shared" si="46"/>
        <v>0</v>
      </c>
      <c r="H60" s="256" t="e">
        <f t="shared" si="41"/>
        <v>#DIV/0!</v>
      </c>
      <c r="I60" s="254" t="e">
        <f t="shared" si="42"/>
        <v>#DIV/0!</v>
      </c>
    </row>
  </sheetData>
  <dataValidations count="1">
    <dataValidation type="list" allowBlank="1" showInputMessage="1" showErrorMessage="1" sqref="C24:C32" xr:uid="{00000000-0002-0000-0200-000000000000}">
      <formula1>"30,60,90,120,150,180"</formula1>
    </dataValidation>
  </dataValidations>
  <printOptions horizontalCentered="1" verticalCentered="1"/>
  <pageMargins left="0.2" right="0.21" top="0.75" bottom="0.75" header="0.3" footer="0.3"/>
  <pageSetup scale="70" orientation="landscape"/>
  <ignoredErrors>
    <ignoredError sqref="C33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R180"/>
  <sheetViews>
    <sheetView showGridLines="0" topLeftCell="A4" zoomScale="90" zoomScaleNormal="90" zoomScalePageLayoutView="90" workbookViewId="0">
      <selection activeCell="E20" sqref="E20"/>
    </sheetView>
  </sheetViews>
  <sheetFormatPr defaultColWidth="9.1796875" defaultRowHeight="14.5" x14ac:dyDescent="0.35"/>
  <cols>
    <col min="1" max="1" width="6.36328125" style="31" customWidth="1"/>
    <col min="2" max="2" width="24.36328125" style="31" customWidth="1"/>
    <col min="3" max="8" width="9.453125" style="36" customWidth="1"/>
    <col min="9" max="9" width="4.36328125" style="31" customWidth="1"/>
    <col min="10" max="10" width="8.6328125" style="32" customWidth="1"/>
    <col min="11" max="11" width="13.6328125" style="32" customWidth="1"/>
    <col min="12" max="12" width="21.6328125" style="32" customWidth="1"/>
    <col min="13" max="13" width="13.453125" style="32" customWidth="1"/>
    <col min="14" max="14" width="9.453125" style="130" customWidth="1"/>
    <col min="15" max="15" width="11" style="33" customWidth="1"/>
    <col min="16" max="16" width="15.81640625" style="32" customWidth="1"/>
    <col min="17" max="17" width="11.453125" style="32" customWidth="1"/>
    <col min="18" max="18" width="17.453125" style="32" customWidth="1"/>
    <col min="19" max="19" width="5.453125" style="32" customWidth="1"/>
    <col min="20" max="20" width="9.1796875" style="32"/>
    <col min="21" max="21" width="14.36328125" style="32" customWidth="1"/>
    <col min="22" max="22" width="3" style="32" customWidth="1"/>
    <col min="23" max="44" width="9.1796875" style="32"/>
    <col min="45" max="16384" width="9.1796875" style="31"/>
  </cols>
  <sheetData>
    <row r="1" spans="1:44" ht="32.25" hidden="1" customHeight="1" x14ac:dyDescent="0.35">
      <c r="B1" s="31" t="s">
        <v>71</v>
      </c>
      <c r="C1" s="186" t="s">
        <v>25</v>
      </c>
      <c r="D1" s="186" t="s">
        <v>102</v>
      </c>
      <c r="E1" s="186" t="s">
        <v>103</v>
      </c>
      <c r="F1" s="186" t="s">
        <v>1</v>
      </c>
      <c r="G1" s="186" t="s">
        <v>104</v>
      </c>
      <c r="H1" s="186" t="s">
        <v>65</v>
      </c>
      <c r="I1" s="31" t="s">
        <v>105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44" ht="17.25" hidden="1" customHeight="1" x14ac:dyDescent="0.35">
      <c r="B2" s="31" t="str">
        <f>LEFT(B1,3)</f>
        <v>JAN</v>
      </c>
      <c r="C2" s="187">
        <f>C46</f>
        <v>0</v>
      </c>
      <c r="D2" s="187">
        <f>C17</f>
        <v>0</v>
      </c>
      <c r="E2" s="187">
        <f>D17</f>
        <v>0</v>
      </c>
      <c r="F2" s="187">
        <f>E17</f>
        <v>0</v>
      </c>
      <c r="G2" s="187">
        <f>F29</f>
        <v>0</v>
      </c>
      <c r="H2" s="79">
        <f>D2-G2</f>
        <v>0</v>
      </c>
      <c r="I2" s="187" t="str">
        <f>IF(E29=0,"",AVERAGE(C29,E29))</f>
        <v/>
      </c>
      <c r="J2" s="94"/>
      <c r="K2" s="188"/>
    </row>
    <row r="3" spans="1:44" ht="17.25" hidden="1" customHeight="1" x14ac:dyDescent="0.35"/>
    <row r="4" spans="1:44" ht="17.25" customHeight="1" x14ac:dyDescent="0.35"/>
    <row r="5" spans="1:44" ht="42.75" customHeight="1" x14ac:dyDescent="0.45">
      <c r="B5" s="102" t="str">
        <f>BUDGET!B2:E2</f>
        <v>Enter Club Name on Budget Tab</v>
      </c>
      <c r="C5" s="103"/>
      <c r="D5" s="103"/>
      <c r="E5" s="103"/>
      <c r="F5" s="103"/>
      <c r="G5" s="103"/>
      <c r="H5" s="103"/>
      <c r="J5" s="35" t="s">
        <v>70</v>
      </c>
      <c r="K5" s="31"/>
      <c r="L5" s="31"/>
      <c r="M5" s="31"/>
      <c r="N5" s="131"/>
      <c r="O5" s="36"/>
      <c r="P5" s="31"/>
      <c r="Q5" s="31"/>
      <c r="AN5" s="31"/>
      <c r="AO5" s="31"/>
      <c r="AP5" s="31"/>
      <c r="AQ5" s="31"/>
      <c r="AR5" s="31"/>
    </row>
    <row r="6" spans="1:44" ht="21.75" customHeight="1" x14ac:dyDescent="0.45">
      <c r="B6" s="34"/>
      <c r="C6" s="408" t="s">
        <v>84</v>
      </c>
      <c r="D6" s="408"/>
      <c r="E6" s="408"/>
      <c r="F6" s="408" t="s">
        <v>85</v>
      </c>
      <c r="G6" s="408"/>
      <c r="H6" s="408"/>
      <c r="J6" s="35"/>
      <c r="K6" s="31"/>
      <c r="L6" s="31"/>
      <c r="M6" s="31"/>
      <c r="N6" s="131"/>
      <c r="O6" s="36"/>
      <c r="P6" s="31"/>
      <c r="Q6" s="31"/>
      <c r="AN6" s="31"/>
      <c r="AO6" s="31"/>
      <c r="AP6" s="31"/>
      <c r="AQ6" s="31"/>
      <c r="AR6" s="31"/>
    </row>
    <row r="7" spans="1:44" ht="15" customHeight="1" x14ac:dyDescent="0.35">
      <c r="B7" s="37" t="str">
        <f>B$1&amp;" SALES"</f>
        <v>JANUARY SALES</v>
      </c>
      <c r="C7" s="38" t="s">
        <v>7</v>
      </c>
      <c r="D7" s="38" t="s">
        <v>8</v>
      </c>
      <c r="E7" s="38" t="s">
        <v>101</v>
      </c>
      <c r="F7" s="38" t="s">
        <v>7</v>
      </c>
      <c r="G7" s="38" t="s">
        <v>8</v>
      </c>
      <c r="H7" s="38" t="s">
        <v>101</v>
      </c>
      <c r="J7" s="96" t="s">
        <v>46</v>
      </c>
      <c r="K7" s="97" t="s">
        <v>47</v>
      </c>
      <c r="L7" s="96" t="s">
        <v>48</v>
      </c>
      <c r="M7" s="97" t="s">
        <v>49</v>
      </c>
      <c r="N7" s="185" t="s">
        <v>50</v>
      </c>
      <c r="O7" s="98" t="s">
        <v>51</v>
      </c>
      <c r="P7" s="96" t="s">
        <v>40</v>
      </c>
      <c r="Q7" s="98" t="s">
        <v>62</v>
      </c>
      <c r="AN7" s="31"/>
      <c r="AO7" s="31"/>
      <c r="AP7" s="31"/>
      <c r="AQ7" s="31"/>
      <c r="AR7" s="31"/>
    </row>
    <row r="8" spans="1:44" ht="15" customHeight="1" x14ac:dyDescent="0.35">
      <c r="B8" s="39" t="s">
        <v>11</v>
      </c>
      <c r="C8" s="259"/>
      <c r="D8" s="49">
        <f>BUDGET!D41</f>
        <v>0</v>
      </c>
      <c r="E8" s="182">
        <f t="shared" ref="E8:E16" si="0">C8-D8</f>
        <v>0</v>
      </c>
      <c r="F8" s="49">
        <f>C8</f>
        <v>0</v>
      </c>
      <c r="G8" s="49">
        <f>D8</f>
        <v>0</v>
      </c>
      <c r="H8" s="182">
        <f t="shared" ref="H8:H16" si="1">F8-G8</f>
        <v>0</v>
      </c>
      <c r="J8" s="124"/>
      <c r="K8" s="125"/>
      <c r="L8" s="125"/>
      <c r="M8" s="126"/>
      <c r="N8" s="132" t="str">
        <f t="shared" ref="N8:N35" si="2">IF(ISBLANK(O8)=TRUE,"","10-9005")</f>
        <v/>
      </c>
      <c r="O8" s="99"/>
      <c r="P8" s="123"/>
      <c r="Q8" s="100"/>
      <c r="AN8" s="31"/>
      <c r="AO8" s="31"/>
      <c r="AP8" s="31"/>
      <c r="AQ8" s="31"/>
      <c r="AR8" s="31"/>
    </row>
    <row r="9" spans="1:44" ht="15" customHeight="1" x14ac:dyDescent="0.35">
      <c r="B9" s="39" t="s">
        <v>12</v>
      </c>
      <c r="C9" s="259"/>
      <c r="D9" s="49">
        <f>BUDGET!D42</f>
        <v>0</v>
      </c>
      <c r="E9" s="182">
        <f t="shared" si="0"/>
        <v>0</v>
      </c>
      <c r="F9" s="49">
        <f t="shared" ref="F9:F16" si="3">C9</f>
        <v>0</v>
      </c>
      <c r="G9" s="49">
        <f t="shared" ref="G9:G16" si="4">D9</f>
        <v>0</v>
      </c>
      <c r="H9" s="182">
        <f t="shared" si="1"/>
        <v>0</v>
      </c>
      <c r="J9" s="124"/>
      <c r="K9" s="125"/>
      <c r="L9" s="125"/>
      <c r="M9" s="126"/>
      <c r="N9" s="132" t="str">
        <f t="shared" si="2"/>
        <v/>
      </c>
      <c r="O9" s="99"/>
      <c r="P9" s="123"/>
      <c r="Q9" s="100"/>
      <c r="AN9" s="31"/>
      <c r="AO9" s="31"/>
      <c r="AP9" s="31"/>
      <c r="AQ9" s="31"/>
      <c r="AR9" s="31"/>
    </row>
    <row r="10" spans="1:44" ht="15" customHeight="1" x14ac:dyDescent="0.35">
      <c r="B10" s="39" t="s">
        <v>13</v>
      </c>
      <c r="C10" s="259"/>
      <c r="D10" s="49">
        <f>BUDGET!D43</f>
        <v>0</v>
      </c>
      <c r="E10" s="182">
        <f t="shared" si="0"/>
        <v>0</v>
      </c>
      <c r="F10" s="49">
        <f t="shared" si="3"/>
        <v>0</v>
      </c>
      <c r="G10" s="49">
        <f t="shared" si="4"/>
        <v>0</v>
      </c>
      <c r="H10" s="182">
        <f t="shared" si="1"/>
        <v>0</v>
      </c>
      <c r="J10" s="124"/>
      <c r="K10" s="125"/>
      <c r="L10" s="125"/>
      <c r="M10" s="126"/>
      <c r="N10" s="132" t="str">
        <f t="shared" si="2"/>
        <v/>
      </c>
      <c r="O10" s="99"/>
      <c r="P10" s="212"/>
      <c r="Q10" s="100"/>
      <c r="AN10" s="31"/>
      <c r="AO10" s="31"/>
      <c r="AP10" s="31"/>
      <c r="AQ10" s="31"/>
      <c r="AR10" s="31"/>
    </row>
    <row r="11" spans="1:44" ht="15" customHeight="1" x14ac:dyDescent="0.35">
      <c r="B11" s="39" t="s">
        <v>14</v>
      </c>
      <c r="C11" s="259"/>
      <c r="D11" s="49">
        <f>BUDGET!D44</f>
        <v>0</v>
      </c>
      <c r="E11" s="182">
        <f t="shared" si="0"/>
        <v>0</v>
      </c>
      <c r="F11" s="49">
        <f t="shared" si="3"/>
        <v>0</v>
      </c>
      <c r="G11" s="49">
        <f t="shared" si="4"/>
        <v>0</v>
      </c>
      <c r="H11" s="182">
        <f t="shared" si="1"/>
        <v>0</v>
      </c>
      <c r="J11" s="124"/>
      <c r="K11" s="359"/>
      <c r="L11" s="125"/>
      <c r="M11" s="126"/>
      <c r="N11" s="132" t="str">
        <f t="shared" si="2"/>
        <v/>
      </c>
      <c r="O11" s="99"/>
      <c r="P11" s="212"/>
      <c r="Q11" s="100"/>
      <c r="AN11" s="31"/>
      <c r="AO11" s="31"/>
      <c r="AP11" s="31"/>
      <c r="AQ11" s="31"/>
      <c r="AR11" s="31"/>
    </row>
    <row r="12" spans="1:44" ht="15" customHeight="1" x14ac:dyDescent="0.35">
      <c r="B12" s="39" t="s">
        <v>15</v>
      </c>
      <c r="C12" s="259"/>
      <c r="D12" s="49">
        <f>BUDGET!D45</f>
        <v>0</v>
      </c>
      <c r="E12" s="182">
        <f t="shared" si="0"/>
        <v>0</v>
      </c>
      <c r="F12" s="49">
        <f t="shared" si="3"/>
        <v>0</v>
      </c>
      <c r="G12" s="49">
        <f t="shared" si="4"/>
        <v>0</v>
      </c>
      <c r="H12" s="182">
        <f t="shared" si="1"/>
        <v>0</v>
      </c>
      <c r="J12" s="127"/>
      <c r="K12" s="128"/>
      <c r="L12" s="128"/>
      <c r="M12" s="129"/>
      <c r="N12" s="132" t="str">
        <f t="shared" si="2"/>
        <v/>
      </c>
      <c r="O12" s="99"/>
      <c r="P12" s="123"/>
      <c r="Q12" s="100"/>
      <c r="AN12" s="31"/>
      <c r="AO12" s="31"/>
      <c r="AP12" s="31"/>
      <c r="AQ12" s="31"/>
      <c r="AR12" s="31"/>
    </row>
    <row r="13" spans="1:44" ht="15" customHeight="1" x14ac:dyDescent="0.35">
      <c r="B13" s="39" t="s">
        <v>16</v>
      </c>
      <c r="C13" s="259"/>
      <c r="D13" s="49">
        <f>BUDGET!D46</f>
        <v>0</v>
      </c>
      <c r="E13" s="182">
        <f t="shared" si="0"/>
        <v>0</v>
      </c>
      <c r="F13" s="49">
        <f t="shared" si="3"/>
        <v>0</v>
      </c>
      <c r="G13" s="49">
        <f t="shared" si="4"/>
        <v>0</v>
      </c>
      <c r="H13" s="182">
        <f t="shared" si="1"/>
        <v>0</v>
      </c>
      <c r="J13" s="127"/>
      <c r="K13" s="128"/>
      <c r="L13" s="128"/>
      <c r="M13" s="129"/>
      <c r="N13" s="132" t="str">
        <f t="shared" si="2"/>
        <v/>
      </c>
      <c r="O13" s="99"/>
      <c r="P13" s="123"/>
      <c r="Q13" s="100"/>
      <c r="AN13" s="31"/>
      <c r="AO13" s="31"/>
      <c r="AP13" s="31"/>
      <c r="AQ13" s="31"/>
      <c r="AR13" s="31"/>
    </row>
    <row r="14" spans="1:44" ht="15" customHeight="1" x14ac:dyDescent="0.35">
      <c r="B14" s="39" t="s">
        <v>17</v>
      </c>
      <c r="C14" s="259"/>
      <c r="D14" s="49">
        <f>BUDGET!D47</f>
        <v>0</v>
      </c>
      <c r="E14" s="182">
        <f t="shared" si="0"/>
        <v>0</v>
      </c>
      <c r="F14" s="49">
        <f t="shared" si="3"/>
        <v>0</v>
      </c>
      <c r="G14" s="49">
        <f t="shared" si="4"/>
        <v>0</v>
      </c>
      <c r="H14" s="182">
        <f t="shared" si="1"/>
        <v>0</v>
      </c>
      <c r="J14" s="127"/>
      <c r="K14" s="128"/>
      <c r="L14" s="128"/>
      <c r="M14" s="129"/>
      <c r="N14" s="132" t="str">
        <f t="shared" si="2"/>
        <v/>
      </c>
      <c r="O14" s="99"/>
      <c r="P14" s="123"/>
      <c r="Q14" s="100"/>
      <c r="AN14" s="31"/>
      <c r="AO14" s="31"/>
      <c r="AP14" s="31"/>
      <c r="AQ14" s="31"/>
      <c r="AR14" s="31"/>
    </row>
    <row r="15" spans="1:44" ht="15" customHeight="1" x14ac:dyDescent="0.35">
      <c r="B15" s="39" t="s">
        <v>18</v>
      </c>
      <c r="C15" s="259"/>
      <c r="D15" s="49">
        <f>BUDGET!D48</f>
        <v>0</v>
      </c>
      <c r="E15" s="182">
        <f t="shared" si="0"/>
        <v>0</v>
      </c>
      <c r="F15" s="49">
        <f t="shared" si="3"/>
        <v>0</v>
      </c>
      <c r="G15" s="49">
        <f t="shared" si="4"/>
        <v>0</v>
      </c>
      <c r="H15" s="182">
        <f t="shared" si="1"/>
        <v>0</v>
      </c>
      <c r="J15" s="127"/>
      <c r="K15" s="128"/>
      <c r="L15" s="128"/>
      <c r="M15" s="129"/>
      <c r="N15" s="132" t="str">
        <f t="shared" si="2"/>
        <v/>
      </c>
      <c r="O15" s="99"/>
      <c r="P15" s="123"/>
      <c r="Q15" s="100"/>
      <c r="AN15" s="31"/>
      <c r="AO15" s="31"/>
      <c r="AP15" s="31"/>
      <c r="AQ15" s="31"/>
      <c r="AR15" s="31"/>
    </row>
    <row r="16" spans="1:44" s="32" customFormat="1" ht="15" customHeight="1" x14ac:dyDescent="0.35">
      <c r="A16" s="31"/>
      <c r="B16" s="39" t="s">
        <v>19</v>
      </c>
      <c r="C16" s="259"/>
      <c r="D16" s="49">
        <f>BUDGET!D49</f>
        <v>0</v>
      </c>
      <c r="E16" s="182">
        <f t="shared" si="0"/>
        <v>0</v>
      </c>
      <c r="F16" s="49">
        <f t="shared" si="3"/>
        <v>0</v>
      </c>
      <c r="G16" s="49">
        <f t="shared" si="4"/>
        <v>0</v>
      </c>
      <c r="H16" s="182">
        <f t="shared" si="1"/>
        <v>0</v>
      </c>
      <c r="I16" s="41"/>
      <c r="J16" s="127"/>
      <c r="K16" s="128"/>
      <c r="L16" s="128"/>
      <c r="M16" s="129"/>
      <c r="N16" s="132" t="str">
        <f t="shared" si="2"/>
        <v/>
      </c>
      <c r="O16" s="99"/>
      <c r="P16" s="123"/>
      <c r="Q16" s="100"/>
    </row>
    <row r="17" spans="2:44" ht="15" customHeight="1" x14ac:dyDescent="0.35">
      <c r="B17" s="42" t="s">
        <v>4</v>
      </c>
      <c r="C17" s="105">
        <f t="shared" ref="C17:H17" si="5">SUM(C8:C16)</f>
        <v>0</v>
      </c>
      <c r="D17" s="105">
        <f t="shared" si="5"/>
        <v>0</v>
      </c>
      <c r="E17" s="183">
        <f t="shared" si="5"/>
        <v>0</v>
      </c>
      <c r="F17" s="105">
        <f t="shared" si="5"/>
        <v>0</v>
      </c>
      <c r="G17" s="105">
        <f t="shared" si="5"/>
        <v>0</v>
      </c>
      <c r="H17" s="183">
        <f t="shared" si="5"/>
        <v>0</v>
      </c>
      <c r="J17" s="127"/>
      <c r="K17" s="128"/>
      <c r="L17" s="128"/>
      <c r="M17" s="129"/>
      <c r="N17" s="132" t="str">
        <f t="shared" si="2"/>
        <v/>
      </c>
      <c r="O17" s="101"/>
      <c r="P17" s="123"/>
      <c r="Q17" s="100"/>
      <c r="AN17" s="31"/>
      <c r="AO17" s="31"/>
      <c r="AP17" s="31"/>
      <c r="AQ17" s="31"/>
      <c r="AR17" s="31"/>
    </row>
    <row r="18" spans="2:44" ht="15" customHeight="1" x14ac:dyDescent="0.35">
      <c r="B18" s="78"/>
      <c r="C18" s="106"/>
      <c r="D18" s="106"/>
      <c r="E18" s="106"/>
      <c r="F18" s="106"/>
      <c r="G18" s="106"/>
      <c r="H18" s="106"/>
      <c r="J18" s="127"/>
      <c r="K18" s="128"/>
      <c r="L18" s="128"/>
      <c r="M18" s="129"/>
      <c r="N18" s="132" t="str">
        <f t="shared" si="2"/>
        <v/>
      </c>
      <c r="O18" s="101"/>
      <c r="P18" s="123"/>
      <c r="Q18" s="100"/>
      <c r="AN18" s="31"/>
      <c r="AO18" s="31"/>
      <c r="AP18" s="31"/>
      <c r="AQ18" s="31"/>
      <c r="AR18" s="31"/>
    </row>
    <row r="19" spans="2:44" ht="15" customHeight="1" x14ac:dyDescent="0.35">
      <c r="B19" s="37" t="str">
        <f>B$1&amp;" INVENTORY"</f>
        <v>JANUARY INVENTORY</v>
      </c>
      <c r="C19" s="38" t="s">
        <v>20</v>
      </c>
      <c r="D19" s="38" t="s">
        <v>21</v>
      </c>
      <c r="E19" s="43" t="s">
        <v>22</v>
      </c>
      <c r="F19" s="43" t="s">
        <v>9</v>
      </c>
      <c r="G19" s="38" t="s">
        <v>10</v>
      </c>
      <c r="H19" s="38" t="s">
        <v>6</v>
      </c>
      <c r="J19" s="127"/>
      <c r="K19" s="128"/>
      <c r="L19" s="128"/>
      <c r="M19" s="129"/>
      <c r="N19" s="132" t="str">
        <f t="shared" si="2"/>
        <v/>
      </c>
      <c r="O19" s="101"/>
      <c r="P19" s="123"/>
      <c r="Q19" s="100"/>
      <c r="S19" s="31"/>
      <c r="T19" s="31"/>
      <c r="AN19" s="31"/>
      <c r="AO19" s="31"/>
      <c r="AP19" s="31"/>
      <c r="AQ19" s="31"/>
      <c r="AR19" s="31"/>
    </row>
    <row r="20" spans="2:44" ht="15" customHeight="1" x14ac:dyDescent="0.35">
      <c r="B20" s="39" t="s">
        <v>11</v>
      </c>
      <c r="C20" s="107">
        <f>'BUYING PLAN'!C39</f>
        <v>0</v>
      </c>
      <c r="D20" s="49">
        <f t="shared" ref="D20:D28" si="6">SUMIF(P:P,B20,O:O)</f>
        <v>0</v>
      </c>
      <c r="E20" s="108"/>
      <c r="F20" s="49">
        <f>C20+D20-E20</f>
        <v>0</v>
      </c>
      <c r="G20" s="51">
        <f t="shared" ref="G20:G29" si="7">IF(C8=0,0,F20/C8)</f>
        <v>0</v>
      </c>
      <c r="H20" s="51">
        <f t="shared" ref="H20:H29" si="8">IF(C20=0,0,(C8-F20)/AVERAGE(C20,E20))</f>
        <v>0</v>
      </c>
      <c r="J20" s="127"/>
      <c r="K20" s="128"/>
      <c r="L20" s="128"/>
      <c r="M20" s="129"/>
      <c r="N20" s="132" t="str">
        <f t="shared" si="2"/>
        <v/>
      </c>
      <c r="O20" s="101"/>
      <c r="P20" s="123"/>
      <c r="Q20" s="100"/>
      <c r="S20" s="31"/>
      <c r="T20" s="31"/>
      <c r="AN20" s="31"/>
      <c r="AO20" s="31"/>
      <c r="AP20" s="31"/>
      <c r="AQ20" s="31"/>
      <c r="AR20" s="31"/>
    </row>
    <row r="21" spans="2:44" ht="15" customHeight="1" x14ac:dyDescent="0.35">
      <c r="B21" s="39" t="s">
        <v>12</v>
      </c>
      <c r="C21" s="107">
        <f>'BUYING PLAN'!C40</f>
        <v>0</v>
      </c>
      <c r="D21" s="49">
        <f t="shared" si="6"/>
        <v>0</v>
      </c>
      <c r="E21" s="108"/>
      <c r="F21" s="49">
        <f t="shared" ref="F21:F28" si="9">C21+D21-E21</f>
        <v>0</v>
      </c>
      <c r="G21" s="51">
        <f t="shared" si="7"/>
        <v>0</v>
      </c>
      <c r="H21" s="51">
        <f t="shared" si="8"/>
        <v>0</v>
      </c>
      <c r="J21" s="127"/>
      <c r="K21" s="128"/>
      <c r="L21" s="128"/>
      <c r="M21" s="129"/>
      <c r="N21" s="132" t="str">
        <f t="shared" si="2"/>
        <v/>
      </c>
      <c r="O21" s="101"/>
      <c r="P21" s="123"/>
      <c r="Q21" s="100"/>
      <c r="S21" s="31"/>
      <c r="T21" s="31"/>
      <c r="AN21" s="31"/>
      <c r="AO21" s="31"/>
      <c r="AP21" s="31"/>
      <c r="AQ21" s="31"/>
      <c r="AR21" s="31"/>
    </row>
    <row r="22" spans="2:44" ht="15" customHeight="1" x14ac:dyDescent="0.35">
      <c r="B22" s="39" t="s">
        <v>13</v>
      </c>
      <c r="C22" s="107">
        <f>'BUYING PLAN'!C41</f>
        <v>0</v>
      </c>
      <c r="D22" s="49">
        <f t="shared" si="6"/>
        <v>0</v>
      </c>
      <c r="E22" s="108"/>
      <c r="F22" s="49">
        <f t="shared" si="9"/>
        <v>0</v>
      </c>
      <c r="G22" s="51">
        <f t="shared" si="7"/>
        <v>0</v>
      </c>
      <c r="H22" s="51">
        <f t="shared" si="8"/>
        <v>0</v>
      </c>
      <c r="J22" s="127"/>
      <c r="K22" s="128"/>
      <c r="L22" s="128"/>
      <c r="M22" s="129"/>
      <c r="N22" s="132" t="str">
        <f t="shared" si="2"/>
        <v/>
      </c>
      <c r="O22" s="101"/>
      <c r="P22" s="123"/>
      <c r="Q22" s="100"/>
      <c r="S22" s="31"/>
      <c r="T22" s="31"/>
      <c r="AN22" s="31"/>
      <c r="AO22" s="31"/>
      <c r="AP22" s="31"/>
      <c r="AQ22" s="31"/>
      <c r="AR22" s="31"/>
    </row>
    <row r="23" spans="2:44" ht="15" customHeight="1" x14ac:dyDescent="0.35">
      <c r="B23" s="39" t="s">
        <v>14</v>
      </c>
      <c r="C23" s="107">
        <f>'BUYING PLAN'!C42</f>
        <v>0</v>
      </c>
      <c r="D23" s="49">
        <f t="shared" si="6"/>
        <v>0</v>
      </c>
      <c r="E23" s="108"/>
      <c r="F23" s="49">
        <f t="shared" si="9"/>
        <v>0</v>
      </c>
      <c r="G23" s="51">
        <f t="shared" si="7"/>
        <v>0</v>
      </c>
      <c r="H23" s="51">
        <f t="shared" si="8"/>
        <v>0</v>
      </c>
      <c r="J23" s="127"/>
      <c r="K23" s="128"/>
      <c r="L23" s="128"/>
      <c r="M23" s="129"/>
      <c r="N23" s="132" t="str">
        <f t="shared" si="2"/>
        <v/>
      </c>
      <c r="O23" s="101"/>
      <c r="P23" s="123"/>
      <c r="Q23" s="100"/>
      <c r="S23" s="31"/>
      <c r="T23" s="31"/>
      <c r="AN23" s="31"/>
      <c r="AO23" s="31"/>
      <c r="AP23" s="31"/>
      <c r="AQ23" s="31"/>
      <c r="AR23" s="31"/>
    </row>
    <row r="24" spans="2:44" ht="15" customHeight="1" x14ac:dyDescent="0.35">
      <c r="B24" s="39" t="s">
        <v>15</v>
      </c>
      <c r="C24" s="107">
        <f>'BUYING PLAN'!C43</f>
        <v>0</v>
      </c>
      <c r="D24" s="49">
        <f t="shared" si="6"/>
        <v>0</v>
      </c>
      <c r="E24" s="108"/>
      <c r="F24" s="49">
        <f t="shared" si="9"/>
        <v>0</v>
      </c>
      <c r="G24" s="51">
        <f t="shared" si="7"/>
        <v>0</v>
      </c>
      <c r="H24" s="51">
        <f t="shared" si="8"/>
        <v>0</v>
      </c>
      <c r="J24" s="127"/>
      <c r="K24" s="128"/>
      <c r="L24" s="128"/>
      <c r="M24" s="129"/>
      <c r="N24" s="132" t="str">
        <f t="shared" si="2"/>
        <v/>
      </c>
      <c r="O24" s="101"/>
      <c r="P24" s="123"/>
      <c r="Q24" s="100"/>
      <c r="S24" s="31"/>
      <c r="T24" s="31"/>
      <c r="AN24" s="31"/>
      <c r="AO24" s="31"/>
      <c r="AP24" s="31"/>
      <c r="AQ24" s="31"/>
      <c r="AR24" s="31"/>
    </row>
    <row r="25" spans="2:44" ht="15" customHeight="1" x14ac:dyDescent="0.35">
      <c r="B25" s="39" t="s">
        <v>16</v>
      </c>
      <c r="C25" s="107">
        <f>'BUYING PLAN'!C44</f>
        <v>0</v>
      </c>
      <c r="D25" s="49">
        <f t="shared" si="6"/>
        <v>0</v>
      </c>
      <c r="E25" s="108"/>
      <c r="F25" s="49">
        <f t="shared" si="9"/>
        <v>0</v>
      </c>
      <c r="G25" s="51">
        <f t="shared" si="7"/>
        <v>0</v>
      </c>
      <c r="H25" s="51">
        <f t="shared" si="8"/>
        <v>0</v>
      </c>
      <c r="J25" s="127"/>
      <c r="K25" s="128"/>
      <c r="L25" s="128"/>
      <c r="M25" s="129"/>
      <c r="N25" s="132" t="str">
        <f t="shared" si="2"/>
        <v/>
      </c>
      <c r="O25" s="101"/>
      <c r="P25" s="123"/>
      <c r="Q25" s="100"/>
      <c r="S25" s="31"/>
      <c r="T25" s="31"/>
      <c r="AN25" s="31"/>
      <c r="AO25" s="31"/>
      <c r="AP25" s="31"/>
      <c r="AQ25" s="31"/>
      <c r="AR25" s="31"/>
    </row>
    <row r="26" spans="2:44" ht="15" customHeight="1" x14ac:dyDescent="0.35">
      <c r="B26" s="39" t="s">
        <v>17</v>
      </c>
      <c r="C26" s="107">
        <f>'BUYING PLAN'!C45</f>
        <v>0</v>
      </c>
      <c r="D26" s="49">
        <f t="shared" si="6"/>
        <v>0</v>
      </c>
      <c r="E26" s="108"/>
      <c r="F26" s="49">
        <f t="shared" si="9"/>
        <v>0</v>
      </c>
      <c r="G26" s="51">
        <f t="shared" si="7"/>
        <v>0</v>
      </c>
      <c r="H26" s="51">
        <f t="shared" si="8"/>
        <v>0</v>
      </c>
      <c r="J26" s="127"/>
      <c r="K26" s="128"/>
      <c r="L26" s="128"/>
      <c r="M26" s="129"/>
      <c r="N26" s="132" t="str">
        <f t="shared" si="2"/>
        <v/>
      </c>
      <c r="O26" s="101"/>
      <c r="P26" s="123"/>
      <c r="Q26" s="100"/>
      <c r="S26" s="31"/>
      <c r="T26" s="31"/>
      <c r="AN26" s="31"/>
      <c r="AO26" s="31"/>
      <c r="AP26" s="31"/>
      <c r="AQ26" s="31"/>
      <c r="AR26" s="31"/>
    </row>
    <row r="27" spans="2:44" ht="15" customHeight="1" x14ac:dyDescent="0.35">
      <c r="B27" s="39" t="s">
        <v>18</v>
      </c>
      <c r="C27" s="107">
        <f>'BUYING PLAN'!C46</f>
        <v>0</v>
      </c>
      <c r="D27" s="49">
        <f t="shared" si="6"/>
        <v>0</v>
      </c>
      <c r="E27" s="108"/>
      <c r="F27" s="49">
        <f t="shared" si="9"/>
        <v>0</v>
      </c>
      <c r="G27" s="51">
        <f t="shared" si="7"/>
        <v>0</v>
      </c>
      <c r="H27" s="51">
        <f t="shared" si="8"/>
        <v>0</v>
      </c>
      <c r="J27" s="127"/>
      <c r="K27" s="128"/>
      <c r="L27" s="128"/>
      <c r="M27" s="129"/>
      <c r="N27" s="132" t="str">
        <f t="shared" si="2"/>
        <v/>
      </c>
      <c r="O27" s="101"/>
      <c r="P27" s="123"/>
      <c r="Q27" s="100"/>
      <c r="S27" s="31"/>
      <c r="T27" s="31"/>
      <c r="AN27" s="31"/>
      <c r="AO27" s="31"/>
      <c r="AP27" s="31"/>
      <c r="AQ27" s="31"/>
      <c r="AR27" s="31"/>
    </row>
    <row r="28" spans="2:44" ht="15" customHeight="1" x14ac:dyDescent="0.35">
      <c r="B28" s="39" t="s">
        <v>19</v>
      </c>
      <c r="C28" s="107">
        <f>'BUYING PLAN'!C47</f>
        <v>0</v>
      </c>
      <c r="D28" s="49">
        <f t="shared" si="6"/>
        <v>0</v>
      </c>
      <c r="E28" s="108"/>
      <c r="F28" s="49">
        <f t="shared" si="9"/>
        <v>0</v>
      </c>
      <c r="G28" s="51">
        <f t="shared" si="7"/>
        <v>0</v>
      </c>
      <c r="H28" s="51">
        <f t="shared" si="8"/>
        <v>0</v>
      </c>
      <c r="J28" s="127"/>
      <c r="K28" s="128"/>
      <c r="L28" s="128"/>
      <c r="M28" s="129"/>
      <c r="N28" s="132" t="str">
        <f t="shared" si="2"/>
        <v/>
      </c>
      <c r="O28" s="101"/>
      <c r="P28" s="123"/>
      <c r="Q28" s="100"/>
      <c r="S28" s="31"/>
      <c r="T28" s="31"/>
      <c r="AN28" s="31"/>
      <c r="AO28" s="31"/>
      <c r="AP28" s="31"/>
      <c r="AQ28" s="31"/>
      <c r="AR28" s="31"/>
    </row>
    <row r="29" spans="2:44" ht="15" customHeight="1" x14ac:dyDescent="0.35">
      <c r="B29" s="42" t="s">
        <v>4</v>
      </c>
      <c r="C29" s="105">
        <f>SUM(C20:C28)</f>
        <v>0</v>
      </c>
      <c r="D29" s="105">
        <f>SUM(D20:D28)</f>
        <v>0</v>
      </c>
      <c r="E29" s="105">
        <f>SUM(E20:E28)</f>
        <v>0</v>
      </c>
      <c r="F29" s="105">
        <f>SUM(F20:F28)</f>
        <v>0</v>
      </c>
      <c r="G29" s="138">
        <f t="shared" si="7"/>
        <v>0</v>
      </c>
      <c r="H29" s="138">
        <f t="shared" si="8"/>
        <v>0</v>
      </c>
      <c r="J29" s="127"/>
      <c r="K29" s="128"/>
      <c r="L29" s="128"/>
      <c r="M29" s="129"/>
      <c r="N29" s="132" t="str">
        <f t="shared" si="2"/>
        <v/>
      </c>
      <c r="O29" s="101"/>
      <c r="P29" s="123"/>
      <c r="Q29" s="100"/>
      <c r="S29" s="31"/>
      <c r="T29" s="31"/>
      <c r="AN29" s="31"/>
      <c r="AO29" s="31"/>
      <c r="AP29" s="31"/>
      <c r="AQ29" s="31"/>
      <c r="AR29" s="31"/>
    </row>
    <row r="30" spans="2:44" ht="15" customHeight="1" x14ac:dyDescent="0.35">
      <c r="B30" s="248" t="s">
        <v>63</v>
      </c>
      <c r="C30" s="249">
        <f>'BUYING PLAN'!C2</f>
        <v>0</v>
      </c>
      <c r="D30" s="250"/>
      <c r="E30" s="249">
        <f>'BUYING PLAN'!D2</f>
        <v>0</v>
      </c>
      <c r="F30" s="109"/>
      <c r="G30" s="187"/>
      <c r="J30" s="127"/>
      <c r="K30" s="128"/>
      <c r="L30" s="128"/>
      <c r="M30" s="129"/>
      <c r="N30" s="132" t="str">
        <f t="shared" si="2"/>
        <v/>
      </c>
      <c r="O30" s="101"/>
      <c r="P30" s="123"/>
      <c r="Q30" s="100"/>
      <c r="AN30" s="31"/>
      <c r="AO30" s="31"/>
      <c r="AP30" s="31"/>
      <c r="AQ30" s="31"/>
      <c r="AR30" s="31"/>
    </row>
    <row r="31" spans="2:44" ht="15" customHeight="1" x14ac:dyDescent="0.35">
      <c r="G31" s="110"/>
      <c r="H31" s="110"/>
      <c r="I31" s="110"/>
      <c r="J31" s="127"/>
      <c r="K31" s="128"/>
      <c r="L31" s="128"/>
      <c r="M31" s="129"/>
      <c r="N31" s="132" t="str">
        <f t="shared" si="2"/>
        <v/>
      </c>
      <c r="O31" s="101"/>
      <c r="P31" s="123"/>
      <c r="Q31" s="100"/>
      <c r="AN31" s="31"/>
      <c r="AO31" s="31"/>
      <c r="AP31" s="31"/>
      <c r="AQ31" s="31"/>
      <c r="AR31" s="31"/>
    </row>
    <row r="32" spans="2:44" ht="15" customHeight="1" x14ac:dyDescent="0.35">
      <c r="C32" s="409" t="s">
        <v>69</v>
      </c>
      <c r="D32" s="411" t="s">
        <v>182</v>
      </c>
      <c r="E32" s="411" t="s">
        <v>181</v>
      </c>
      <c r="G32" s="110"/>
      <c r="J32" s="127"/>
      <c r="K32" s="128"/>
      <c r="L32" s="128"/>
      <c r="M32" s="129"/>
      <c r="N32" s="132" t="str">
        <f t="shared" si="2"/>
        <v/>
      </c>
      <c r="O32" s="101"/>
      <c r="P32" s="123"/>
      <c r="Q32" s="100"/>
      <c r="AN32" s="31"/>
      <c r="AO32" s="31"/>
      <c r="AP32" s="31"/>
      <c r="AQ32" s="31"/>
      <c r="AR32" s="31"/>
    </row>
    <row r="33" spans="1:44" ht="15" customHeight="1" x14ac:dyDescent="0.45">
      <c r="B33" s="299" t="s">
        <v>180</v>
      </c>
      <c r="C33" s="410"/>
      <c r="D33" s="412"/>
      <c r="E33" s="412"/>
      <c r="G33" s="110"/>
      <c r="J33" s="127"/>
      <c r="K33" s="128"/>
      <c r="L33" s="128"/>
      <c r="M33" s="129"/>
      <c r="N33" s="132" t="str">
        <f t="shared" si="2"/>
        <v/>
      </c>
      <c r="O33" s="101"/>
      <c r="P33" s="123"/>
      <c r="Q33" s="100"/>
      <c r="AN33" s="31"/>
      <c r="AO33" s="31"/>
      <c r="AP33" s="31"/>
      <c r="AQ33" s="31"/>
      <c r="AR33" s="31"/>
    </row>
    <row r="34" spans="1:44" ht="15" customHeight="1" x14ac:dyDescent="0.35">
      <c r="B34" s="39" t="s">
        <v>11</v>
      </c>
      <c r="C34" s="253">
        <f>HLOOKUP($B$2,'BUYING PLAN'!$D$23:$O$32,ROW()-32,0)</f>
        <v>0</v>
      </c>
      <c r="D34" s="253">
        <f t="shared" ref="D34:D42" si="10">D20+SUMIF(P:P,B34,Q:Q)</f>
        <v>0</v>
      </c>
      <c r="E34" s="298">
        <f>C34-D34</f>
        <v>0</v>
      </c>
      <c r="G34" s="110"/>
      <c r="J34" s="127"/>
      <c r="K34" s="128"/>
      <c r="L34" s="128"/>
      <c r="M34" s="129"/>
      <c r="N34" s="132" t="str">
        <f t="shared" si="2"/>
        <v/>
      </c>
      <c r="O34" s="101"/>
      <c r="P34" s="123"/>
      <c r="Q34" s="100"/>
      <c r="AN34" s="31"/>
      <c r="AO34" s="31"/>
      <c r="AP34" s="31"/>
      <c r="AQ34" s="31"/>
      <c r="AR34" s="31"/>
    </row>
    <row r="35" spans="1:44" ht="15" customHeight="1" x14ac:dyDescent="0.35">
      <c r="B35" s="39" t="s">
        <v>12</v>
      </c>
      <c r="C35" s="253">
        <f>HLOOKUP($B$2,'BUYING PLAN'!$D$23:$O$32,ROW()-32,0)</f>
        <v>0</v>
      </c>
      <c r="D35" s="253">
        <f t="shared" si="10"/>
        <v>0</v>
      </c>
      <c r="E35" s="298">
        <f t="shared" ref="E35:E42" si="11">C35-D35</f>
        <v>0</v>
      </c>
      <c r="G35" s="110"/>
      <c r="J35" s="127"/>
      <c r="K35" s="128"/>
      <c r="L35" s="128"/>
      <c r="M35" s="129"/>
      <c r="N35" s="132" t="str">
        <f t="shared" si="2"/>
        <v/>
      </c>
      <c r="O35" s="101"/>
      <c r="P35" s="123"/>
      <c r="Q35" s="100"/>
      <c r="AN35" s="31"/>
      <c r="AO35" s="31"/>
      <c r="AP35" s="31"/>
      <c r="AQ35" s="31"/>
      <c r="AR35" s="31"/>
    </row>
    <row r="36" spans="1:44" ht="15" customHeight="1" x14ac:dyDescent="0.35">
      <c r="B36" s="39" t="s">
        <v>13</v>
      </c>
      <c r="C36" s="253">
        <f>HLOOKUP($B$2,'BUYING PLAN'!$D$23:$O$32,ROW()-32,0)</f>
        <v>0</v>
      </c>
      <c r="D36" s="253">
        <f t="shared" si="10"/>
        <v>0</v>
      </c>
      <c r="E36" s="298">
        <f t="shared" si="11"/>
        <v>0</v>
      </c>
      <c r="G36" s="110"/>
      <c r="J36" s="127"/>
      <c r="K36" s="128"/>
      <c r="L36" s="128"/>
      <c r="M36" s="129"/>
      <c r="N36" s="132"/>
      <c r="O36" s="101"/>
      <c r="P36" s="123"/>
      <c r="Q36" s="100"/>
      <c r="AN36" s="31"/>
      <c r="AO36" s="31"/>
      <c r="AP36" s="31"/>
      <c r="AQ36" s="31"/>
      <c r="AR36" s="31"/>
    </row>
    <row r="37" spans="1:44" ht="15" customHeight="1" x14ac:dyDescent="0.35">
      <c r="B37" s="39" t="s">
        <v>14</v>
      </c>
      <c r="C37" s="253">
        <f>HLOOKUP($B$2,'BUYING PLAN'!$D$23:$O$32,ROW()-32,0)</f>
        <v>0</v>
      </c>
      <c r="D37" s="253">
        <f t="shared" si="10"/>
        <v>0</v>
      </c>
      <c r="E37" s="298">
        <f t="shared" si="11"/>
        <v>0</v>
      </c>
      <c r="G37" s="110"/>
      <c r="J37" s="127"/>
      <c r="K37" s="128"/>
      <c r="L37" s="128"/>
      <c r="M37" s="129"/>
      <c r="N37" s="132" t="str">
        <f t="shared" ref="N37:N61" si="12">IF(ISBLANK(O37)=TRUE,"","10-9005")</f>
        <v/>
      </c>
      <c r="O37" s="101"/>
      <c r="P37" s="123"/>
      <c r="Q37" s="100"/>
      <c r="AN37" s="31"/>
      <c r="AO37" s="31"/>
      <c r="AP37" s="31"/>
      <c r="AQ37" s="31"/>
      <c r="AR37" s="31"/>
    </row>
    <row r="38" spans="1:44" ht="15" customHeight="1" x14ac:dyDescent="0.35">
      <c r="B38" s="39" t="s">
        <v>15</v>
      </c>
      <c r="C38" s="253">
        <f>HLOOKUP($B$2,'BUYING PLAN'!$D$23:$O$32,ROW()-32,0)</f>
        <v>0</v>
      </c>
      <c r="D38" s="253">
        <f t="shared" si="10"/>
        <v>0</v>
      </c>
      <c r="E38" s="298">
        <f t="shared" si="11"/>
        <v>0</v>
      </c>
      <c r="G38" s="110"/>
      <c r="J38" s="127"/>
      <c r="K38" s="128"/>
      <c r="L38" s="128"/>
      <c r="M38" s="129"/>
      <c r="N38" s="132" t="str">
        <f t="shared" si="12"/>
        <v/>
      </c>
      <c r="O38" s="101"/>
      <c r="P38" s="123"/>
      <c r="Q38" s="100"/>
      <c r="AN38" s="31"/>
      <c r="AO38" s="31"/>
      <c r="AP38" s="31"/>
      <c r="AQ38" s="31"/>
      <c r="AR38" s="31"/>
    </row>
    <row r="39" spans="1:44" ht="15" customHeight="1" x14ac:dyDescent="0.35">
      <c r="B39" s="39" t="s">
        <v>16</v>
      </c>
      <c r="C39" s="253">
        <f>HLOOKUP($B$2,'BUYING PLAN'!$D$23:$O$32,ROW()-32,0)</f>
        <v>0</v>
      </c>
      <c r="D39" s="253">
        <f t="shared" si="10"/>
        <v>0</v>
      </c>
      <c r="E39" s="298">
        <f t="shared" si="11"/>
        <v>0</v>
      </c>
      <c r="G39" s="110"/>
      <c r="J39" s="127"/>
      <c r="K39" s="128"/>
      <c r="L39" s="128"/>
      <c r="M39" s="129"/>
      <c r="N39" s="132" t="str">
        <f t="shared" si="12"/>
        <v/>
      </c>
      <c r="O39" s="101"/>
      <c r="P39" s="123"/>
      <c r="Q39" s="100"/>
      <c r="AN39" s="31"/>
      <c r="AO39" s="31"/>
      <c r="AP39" s="31"/>
      <c r="AQ39" s="31"/>
      <c r="AR39" s="31"/>
    </row>
    <row r="40" spans="1:44" ht="15" customHeight="1" x14ac:dyDescent="0.35">
      <c r="B40" s="39" t="s">
        <v>17</v>
      </c>
      <c r="C40" s="253">
        <f>HLOOKUP($B$2,'BUYING PLAN'!$D$23:$O$32,ROW()-32,0)</f>
        <v>0</v>
      </c>
      <c r="D40" s="253">
        <f t="shared" si="10"/>
        <v>0</v>
      </c>
      <c r="E40" s="298">
        <f t="shared" si="11"/>
        <v>0</v>
      </c>
      <c r="G40" s="110"/>
      <c r="J40" s="127"/>
      <c r="K40" s="128"/>
      <c r="L40" s="128"/>
      <c r="M40" s="129"/>
      <c r="N40" s="132" t="str">
        <f t="shared" si="12"/>
        <v/>
      </c>
      <c r="O40" s="101"/>
      <c r="P40" s="123"/>
      <c r="Q40" s="100"/>
      <c r="AN40" s="31"/>
      <c r="AO40" s="31"/>
      <c r="AP40" s="31"/>
      <c r="AQ40" s="31"/>
      <c r="AR40" s="31"/>
    </row>
    <row r="41" spans="1:44" ht="15" customHeight="1" x14ac:dyDescent="0.35">
      <c r="A41" s="32"/>
      <c r="B41" s="39" t="s">
        <v>18</v>
      </c>
      <c r="C41" s="253">
        <f>HLOOKUP($B$2,'BUYING PLAN'!$D$23:$O$32,ROW()-32,0)</f>
        <v>0</v>
      </c>
      <c r="D41" s="253">
        <f t="shared" si="10"/>
        <v>0</v>
      </c>
      <c r="E41" s="298">
        <f t="shared" si="11"/>
        <v>0</v>
      </c>
      <c r="F41" s="110"/>
      <c r="G41" s="110"/>
      <c r="H41" s="110"/>
      <c r="I41" s="32"/>
      <c r="J41" s="127"/>
      <c r="K41" s="128"/>
      <c r="L41" s="128"/>
      <c r="M41" s="129"/>
      <c r="N41" s="132" t="str">
        <f t="shared" si="12"/>
        <v/>
      </c>
      <c r="O41" s="101"/>
      <c r="P41" s="123"/>
      <c r="Q41" s="100"/>
      <c r="AN41" s="31"/>
      <c r="AO41" s="31"/>
      <c r="AP41" s="31"/>
      <c r="AQ41" s="31"/>
      <c r="AR41" s="31"/>
    </row>
    <row r="42" spans="1:44" ht="15" customHeight="1" x14ac:dyDescent="0.35">
      <c r="A42" s="32"/>
      <c r="B42" s="39" t="s">
        <v>19</v>
      </c>
      <c r="C42" s="253">
        <f>HLOOKUP($B$2,'BUYING PLAN'!$D$23:$O$32,ROW()-32,0)</f>
        <v>0</v>
      </c>
      <c r="D42" s="253">
        <f t="shared" si="10"/>
        <v>0</v>
      </c>
      <c r="E42" s="298">
        <f t="shared" si="11"/>
        <v>0</v>
      </c>
      <c r="F42" s="33"/>
      <c r="G42" s="33"/>
      <c r="H42" s="33"/>
      <c r="I42" s="32"/>
      <c r="J42" s="127"/>
      <c r="K42" s="128"/>
      <c r="L42" s="128"/>
      <c r="M42" s="129"/>
      <c r="N42" s="132" t="str">
        <f t="shared" si="12"/>
        <v/>
      </c>
      <c r="O42" s="101"/>
      <c r="P42" s="123"/>
      <c r="Q42" s="100"/>
      <c r="AN42" s="31"/>
      <c r="AO42" s="31"/>
      <c r="AP42" s="31"/>
      <c r="AQ42" s="31"/>
      <c r="AR42" s="31"/>
    </row>
    <row r="43" spans="1:44" ht="15" customHeight="1" x14ac:dyDescent="0.35">
      <c r="A43" s="32"/>
      <c r="B43" s="42" t="s">
        <v>4</v>
      </c>
      <c r="C43" s="105">
        <f>SUM(C34:C42)</f>
        <v>0</v>
      </c>
      <c r="D43" s="105">
        <f>SUM(D34:D42)</f>
        <v>0</v>
      </c>
      <c r="E43" s="105">
        <f>SUM(E34:E42)</f>
        <v>0</v>
      </c>
      <c r="F43" s="32"/>
      <c r="G43" s="32"/>
      <c r="H43" s="32"/>
      <c r="I43" s="32"/>
      <c r="J43" s="127"/>
      <c r="K43" s="128"/>
      <c r="L43" s="128"/>
      <c r="M43" s="129"/>
      <c r="N43" s="132" t="str">
        <f t="shared" si="12"/>
        <v/>
      </c>
      <c r="O43" s="101"/>
      <c r="P43" s="123"/>
      <c r="Q43" s="100"/>
      <c r="AN43" s="31"/>
      <c r="AO43" s="31"/>
      <c r="AP43" s="31"/>
      <c r="AQ43" s="31"/>
      <c r="AR43" s="31"/>
    </row>
    <row r="44" spans="1:44" ht="15" customHeight="1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127"/>
      <c r="K44" s="128"/>
      <c r="L44" s="128"/>
      <c r="M44" s="129"/>
      <c r="N44" s="132" t="str">
        <f t="shared" si="12"/>
        <v/>
      </c>
      <c r="O44" s="101"/>
      <c r="P44" s="123"/>
      <c r="Q44" s="100"/>
      <c r="AN44" s="31"/>
      <c r="AO44" s="31"/>
      <c r="AP44" s="31"/>
      <c r="AQ44" s="31"/>
      <c r="AR44" s="31"/>
    </row>
    <row r="45" spans="1:44" ht="15" customHeight="1" x14ac:dyDescent="0.45">
      <c r="A45" s="32"/>
      <c r="B45" s="300" t="str">
        <f>B$1&amp;" KPI"</f>
        <v>JANUARY KPI</v>
      </c>
      <c r="C45" s="38" t="s">
        <v>23</v>
      </c>
      <c r="D45" s="38" t="s">
        <v>24</v>
      </c>
      <c r="E45" s="43" t="s">
        <v>1</v>
      </c>
      <c r="F45" s="32"/>
      <c r="G45" s="32"/>
      <c r="H45" s="32"/>
      <c r="I45" s="32"/>
      <c r="J45" s="127"/>
      <c r="K45" s="128"/>
      <c r="L45" s="128"/>
      <c r="M45" s="129"/>
      <c r="N45" s="132" t="str">
        <f t="shared" si="12"/>
        <v/>
      </c>
      <c r="O45" s="101"/>
      <c r="P45" s="123"/>
      <c r="Q45" s="100"/>
      <c r="AN45" s="31"/>
      <c r="AO45" s="31"/>
      <c r="AP45" s="31"/>
      <c r="AQ45" s="31"/>
      <c r="AR45" s="31"/>
    </row>
    <row r="46" spans="1:44" ht="15" customHeight="1" x14ac:dyDescent="0.35">
      <c r="A46" s="32"/>
      <c r="B46" s="45" t="str">
        <f>BUDGET!B7:C7</f>
        <v>Golf Rounds</v>
      </c>
      <c r="C46" s="46"/>
      <c r="D46" s="55">
        <f>BUDGET!D7</f>
        <v>0</v>
      </c>
      <c r="E46" s="182">
        <f t="shared" ref="E46:E51" si="13">C46-D46</f>
        <v>0</v>
      </c>
      <c r="F46" s="32"/>
      <c r="G46" s="32"/>
      <c r="H46" s="32"/>
      <c r="I46" s="32"/>
      <c r="J46" s="127"/>
      <c r="K46" s="128"/>
      <c r="L46" s="128"/>
      <c r="M46" s="129"/>
      <c r="N46" s="132" t="str">
        <f t="shared" si="12"/>
        <v/>
      </c>
      <c r="O46" s="101"/>
      <c r="P46" s="123"/>
      <c r="Q46" s="100"/>
      <c r="AN46" s="31"/>
      <c r="AO46" s="31"/>
      <c r="AP46" s="31"/>
      <c r="AQ46" s="31"/>
      <c r="AR46" s="31"/>
    </row>
    <row r="47" spans="1:44" ht="15" customHeight="1" x14ac:dyDescent="0.35">
      <c r="A47" s="32"/>
      <c r="B47" s="45" t="str">
        <f>BUDGET!B8:C8</f>
        <v>Merchandise Yield</v>
      </c>
      <c r="C47" s="47">
        <f>IF(C46=0,0,C17/C46)</f>
        <v>0</v>
      </c>
      <c r="D47" s="56">
        <f>BUDGET!D8</f>
        <v>0</v>
      </c>
      <c r="E47" s="184">
        <f t="shared" si="13"/>
        <v>0</v>
      </c>
      <c r="F47" s="32"/>
      <c r="G47" s="32"/>
      <c r="H47" s="32"/>
      <c r="I47" s="32"/>
      <c r="J47" s="127"/>
      <c r="K47" s="128"/>
      <c r="L47" s="128"/>
      <c r="M47" s="129"/>
      <c r="N47" s="132" t="str">
        <f t="shared" si="12"/>
        <v/>
      </c>
      <c r="O47" s="101"/>
      <c r="P47" s="123"/>
      <c r="Q47" s="100"/>
      <c r="AN47" s="31"/>
      <c r="AO47" s="31"/>
      <c r="AP47" s="31"/>
      <c r="AQ47" s="31"/>
      <c r="AR47" s="31"/>
    </row>
    <row r="48" spans="1:44" s="32" customFormat="1" ht="15" customHeight="1" x14ac:dyDescent="0.35">
      <c r="B48" s="45" t="s">
        <v>41</v>
      </c>
      <c r="C48" s="49">
        <f>C17</f>
        <v>0</v>
      </c>
      <c r="D48" s="58">
        <f>D17</f>
        <v>0</v>
      </c>
      <c r="E48" s="182">
        <f t="shared" si="13"/>
        <v>0</v>
      </c>
      <c r="J48" s="127"/>
      <c r="K48" s="128"/>
      <c r="L48" s="128"/>
      <c r="M48" s="129"/>
      <c r="N48" s="132" t="str">
        <f t="shared" si="12"/>
        <v/>
      </c>
      <c r="O48" s="101"/>
      <c r="P48" s="123"/>
      <c r="Q48" s="100"/>
    </row>
    <row r="49" spans="1:44" s="32" customFormat="1" ht="15" customHeight="1" x14ac:dyDescent="0.35">
      <c r="B49" s="45" t="s">
        <v>117</v>
      </c>
      <c r="C49" s="49">
        <f>F29</f>
        <v>0</v>
      </c>
      <c r="D49" s="58">
        <f>D50*D48</f>
        <v>0</v>
      </c>
      <c r="E49" s="182">
        <f t="shared" si="13"/>
        <v>0</v>
      </c>
      <c r="J49" s="127"/>
      <c r="K49" s="128"/>
      <c r="L49" s="128"/>
      <c r="M49" s="129"/>
      <c r="N49" s="132" t="str">
        <f t="shared" si="12"/>
        <v/>
      </c>
      <c r="O49" s="101"/>
      <c r="P49" s="123"/>
      <c r="Q49" s="100"/>
    </row>
    <row r="50" spans="1:44" s="32" customFormat="1" ht="15" customHeight="1" x14ac:dyDescent="0.35">
      <c r="B50" s="45" t="str">
        <f>BUDGET!B10:C10</f>
        <v>Cost of Sales %</v>
      </c>
      <c r="C50" s="48">
        <f>G29</f>
        <v>0</v>
      </c>
      <c r="D50" s="57">
        <f>BUDGET!D10</f>
        <v>0</v>
      </c>
      <c r="E50" s="51">
        <f t="shared" si="13"/>
        <v>0</v>
      </c>
      <c r="J50" s="127"/>
      <c r="K50" s="128"/>
      <c r="L50" s="128"/>
      <c r="M50" s="129"/>
      <c r="N50" s="132" t="str">
        <f t="shared" si="12"/>
        <v/>
      </c>
      <c r="O50" s="101"/>
      <c r="P50" s="123"/>
      <c r="Q50" s="100"/>
    </row>
    <row r="51" spans="1:44" s="32" customFormat="1" ht="15" customHeight="1" x14ac:dyDescent="0.35">
      <c r="B51" s="45" t="str">
        <f>BUDGET!B12:C12</f>
        <v>GROSS MARGIN</v>
      </c>
      <c r="C51" s="49">
        <f>C47*C46*(1-C50)</f>
        <v>0</v>
      </c>
      <c r="D51" s="58">
        <f>BUDGET!E12</f>
        <v>0</v>
      </c>
      <c r="E51" s="182">
        <f t="shared" si="13"/>
        <v>0</v>
      </c>
      <c r="J51" s="127"/>
      <c r="K51" s="128"/>
      <c r="L51" s="128"/>
      <c r="M51" s="129"/>
      <c r="N51" s="132" t="str">
        <f t="shared" si="12"/>
        <v/>
      </c>
      <c r="O51" s="101"/>
      <c r="P51" s="123"/>
      <c r="Q51" s="100"/>
    </row>
    <row r="52" spans="1:44" s="32" customFormat="1" ht="15" customHeight="1" x14ac:dyDescent="0.35">
      <c r="B52" s="45" t="str">
        <f>BUDGET!B13:C13</f>
        <v>Inventory Turns</v>
      </c>
      <c r="C52" s="50">
        <f>IF(F29=0,0,F29/AVERAGE(C29,E29))</f>
        <v>0</v>
      </c>
      <c r="D52" s="59">
        <f>BUDGET!E13</f>
        <v>0</v>
      </c>
      <c r="E52" s="184">
        <f>C52-D52</f>
        <v>0</v>
      </c>
      <c r="J52" s="127"/>
      <c r="K52" s="128"/>
      <c r="L52" s="128"/>
      <c r="M52" s="129"/>
      <c r="N52" s="132" t="str">
        <f t="shared" si="12"/>
        <v/>
      </c>
      <c r="O52" s="101"/>
      <c r="P52" s="123"/>
      <c r="Q52" s="100"/>
    </row>
    <row r="53" spans="1:44" s="32" customFormat="1" ht="15" customHeight="1" x14ac:dyDescent="0.35">
      <c r="B53" s="45" t="str">
        <f>BUDGET!B14:C14</f>
        <v>GMROI</v>
      </c>
      <c r="C53" s="48">
        <f>IF(C50=0,0,C52*(1-C50)/C50)</f>
        <v>0</v>
      </c>
      <c r="D53" s="57" t="e">
        <f>BUDGET!E14</f>
        <v>#DIV/0!</v>
      </c>
      <c r="E53" s="51" t="e">
        <f>C53-D53</f>
        <v>#DIV/0!</v>
      </c>
      <c r="J53" s="127"/>
      <c r="K53" s="128"/>
      <c r="L53" s="128"/>
      <c r="M53" s="129"/>
      <c r="N53" s="132" t="str">
        <f t="shared" si="12"/>
        <v/>
      </c>
      <c r="O53" s="101"/>
      <c r="P53" s="123"/>
      <c r="Q53" s="100"/>
    </row>
    <row r="54" spans="1:44" s="32" customFormat="1" ht="15" customHeight="1" x14ac:dyDescent="0.35">
      <c r="F54" s="33"/>
      <c r="G54" s="33"/>
      <c r="H54" s="33"/>
      <c r="J54" s="127"/>
      <c r="K54" s="128"/>
      <c r="L54" s="128"/>
      <c r="M54" s="129"/>
      <c r="N54" s="132" t="str">
        <f t="shared" si="12"/>
        <v/>
      </c>
      <c r="O54" s="101"/>
      <c r="P54" s="123"/>
      <c r="Q54" s="100"/>
    </row>
    <row r="55" spans="1:44" s="32" customFormat="1" ht="15" customHeight="1" x14ac:dyDescent="0.35">
      <c r="F55" s="33"/>
      <c r="G55" s="33"/>
      <c r="H55" s="33"/>
      <c r="J55" s="127"/>
      <c r="K55" s="128"/>
      <c r="L55" s="128"/>
      <c r="M55" s="129"/>
      <c r="N55" s="132" t="str">
        <f t="shared" si="12"/>
        <v/>
      </c>
      <c r="O55" s="101"/>
      <c r="P55" s="123"/>
      <c r="Q55" s="100"/>
    </row>
    <row r="56" spans="1:44" s="32" customFormat="1" ht="15" customHeight="1" x14ac:dyDescent="0.35">
      <c r="F56" s="33"/>
      <c r="G56" s="33"/>
      <c r="H56" s="33"/>
      <c r="J56" s="127"/>
      <c r="K56" s="128"/>
      <c r="L56" s="128"/>
      <c r="M56" s="129"/>
      <c r="N56" s="132" t="str">
        <f t="shared" si="12"/>
        <v/>
      </c>
      <c r="O56" s="101"/>
      <c r="P56" s="123"/>
      <c r="Q56" s="100"/>
    </row>
    <row r="57" spans="1:44" s="32" customFormat="1" ht="15" customHeight="1" x14ac:dyDescent="0.35">
      <c r="F57" s="33"/>
      <c r="G57" s="33"/>
      <c r="H57" s="33"/>
      <c r="J57" s="127"/>
      <c r="K57" s="128"/>
      <c r="L57" s="128"/>
      <c r="M57" s="129"/>
      <c r="N57" s="132" t="str">
        <f t="shared" si="12"/>
        <v/>
      </c>
      <c r="O57" s="101"/>
      <c r="P57" s="123"/>
      <c r="Q57" s="100"/>
    </row>
    <row r="58" spans="1:44" s="32" customFormat="1" ht="15" customHeight="1" x14ac:dyDescent="0.35">
      <c r="F58" s="33"/>
      <c r="G58" s="33"/>
      <c r="H58" s="33"/>
      <c r="J58" s="127"/>
      <c r="K58" s="128"/>
      <c r="L58" s="128"/>
      <c r="M58" s="129"/>
      <c r="N58" s="132" t="str">
        <f t="shared" si="12"/>
        <v/>
      </c>
      <c r="O58" s="101"/>
      <c r="P58" s="123"/>
      <c r="Q58" s="100"/>
    </row>
    <row r="59" spans="1:44" s="32" customFormat="1" ht="15" customHeight="1" x14ac:dyDescent="0.35">
      <c r="F59" s="33"/>
      <c r="G59" s="33"/>
      <c r="H59" s="33"/>
      <c r="J59" s="127"/>
      <c r="K59" s="128"/>
      <c r="L59" s="128"/>
      <c r="M59" s="129"/>
      <c r="N59" s="132" t="str">
        <f t="shared" si="12"/>
        <v/>
      </c>
      <c r="O59" s="101"/>
      <c r="P59" s="123"/>
      <c r="Q59" s="100"/>
    </row>
    <row r="60" spans="1:44" s="32" customFormat="1" ht="15" customHeight="1" x14ac:dyDescent="0.35">
      <c r="C60" s="33"/>
      <c r="D60" s="33"/>
      <c r="E60" s="33"/>
      <c r="F60" s="33"/>
      <c r="G60" s="33"/>
      <c r="H60" s="33"/>
      <c r="J60" s="127"/>
      <c r="K60" s="128"/>
      <c r="L60" s="128"/>
      <c r="M60" s="129"/>
      <c r="N60" s="132" t="str">
        <f t="shared" si="12"/>
        <v/>
      </c>
      <c r="O60" s="101"/>
      <c r="P60" s="123"/>
      <c r="Q60" s="100"/>
    </row>
    <row r="61" spans="1:44" s="32" customFormat="1" ht="15" customHeight="1" x14ac:dyDescent="0.35">
      <c r="C61" s="33"/>
      <c r="D61" s="33"/>
      <c r="E61" s="33"/>
      <c r="F61" s="33"/>
      <c r="G61" s="33"/>
      <c r="H61" s="33"/>
      <c r="J61" s="127"/>
      <c r="K61" s="128"/>
      <c r="L61" s="128"/>
      <c r="M61" s="129"/>
      <c r="N61" s="132" t="str">
        <f t="shared" si="12"/>
        <v/>
      </c>
      <c r="O61" s="101"/>
      <c r="P61" s="123"/>
      <c r="Q61" s="100"/>
    </row>
    <row r="62" spans="1:44" s="32" customFormat="1" ht="15" customHeight="1" x14ac:dyDescent="0.35">
      <c r="C62" s="33"/>
      <c r="D62" s="33"/>
      <c r="E62" s="33"/>
      <c r="F62" s="33"/>
      <c r="G62" s="33"/>
      <c r="H62" s="33"/>
      <c r="J62" s="127"/>
      <c r="K62" s="128"/>
      <c r="L62" s="128"/>
      <c r="M62" s="129"/>
      <c r="N62" s="132" t="str">
        <f t="shared" ref="N62:N125" si="14">IF(ISBLANK(O62)=TRUE,"","10-9005")</f>
        <v/>
      </c>
      <c r="O62" s="101"/>
      <c r="P62" s="123"/>
      <c r="Q62" s="100"/>
    </row>
    <row r="63" spans="1:44" ht="15" customHeight="1" x14ac:dyDescent="0.35">
      <c r="A63" s="32"/>
      <c r="B63" s="32"/>
      <c r="C63" s="33"/>
      <c r="D63" s="33"/>
      <c r="E63" s="33"/>
      <c r="F63" s="33"/>
      <c r="G63" s="33"/>
      <c r="H63" s="33"/>
      <c r="I63" s="32"/>
      <c r="J63" s="127"/>
      <c r="K63" s="128"/>
      <c r="L63" s="128"/>
      <c r="M63" s="129"/>
      <c r="N63" s="132" t="str">
        <f t="shared" si="14"/>
        <v/>
      </c>
      <c r="O63" s="101"/>
      <c r="P63" s="123"/>
      <c r="Q63" s="100"/>
      <c r="AN63" s="31"/>
      <c r="AO63" s="31"/>
      <c r="AP63" s="31"/>
      <c r="AQ63" s="31"/>
      <c r="AR63" s="31"/>
    </row>
    <row r="64" spans="1:44" s="32" customFormat="1" ht="15" customHeight="1" x14ac:dyDescent="0.35">
      <c r="C64" s="33"/>
      <c r="D64" s="33"/>
      <c r="E64" s="33"/>
      <c r="F64" s="33"/>
      <c r="G64" s="33"/>
      <c r="H64" s="33"/>
      <c r="J64" s="127"/>
      <c r="K64" s="128"/>
      <c r="L64" s="128"/>
      <c r="M64" s="129"/>
      <c r="N64" s="132" t="str">
        <f t="shared" si="14"/>
        <v/>
      </c>
      <c r="O64" s="101"/>
      <c r="P64" s="123"/>
      <c r="Q64" s="100"/>
    </row>
    <row r="65" spans="3:17" s="32" customFormat="1" ht="15" customHeight="1" x14ac:dyDescent="0.35">
      <c r="C65" s="33"/>
      <c r="D65" s="33"/>
      <c r="E65" s="33"/>
      <c r="F65" s="33"/>
      <c r="G65" s="33"/>
      <c r="H65" s="33"/>
      <c r="J65" s="127"/>
      <c r="K65" s="128"/>
      <c r="L65" s="128"/>
      <c r="M65" s="129"/>
      <c r="N65" s="132" t="str">
        <f t="shared" si="14"/>
        <v/>
      </c>
      <c r="O65" s="101"/>
      <c r="P65" s="123"/>
      <c r="Q65" s="100"/>
    </row>
    <row r="66" spans="3:17" s="32" customFormat="1" ht="15" customHeight="1" x14ac:dyDescent="0.35">
      <c r="C66" s="33"/>
      <c r="D66" s="33"/>
      <c r="E66" s="33"/>
      <c r="F66" s="33"/>
      <c r="G66" s="33"/>
      <c r="H66" s="33"/>
      <c r="J66" s="127"/>
      <c r="K66" s="128"/>
      <c r="L66" s="128"/>
      <c r="M66" s="129"/>
      <c r="N66" s="132" t="str">
        <f t="shared" si="14"/>
        <v/>
      </c>
      <c r="O66" s="101"/>
      <c r="P66" s="123"/>
      <c r="Q66" s="100"/>
    </row>
    <row r="67" spans="3:17" s="32" customFormat="1" ht="15" customHeight="1" x14ac:dyDescent="0.35">
      <c r="C67" s="33"/>
      <c r="D67" s="33"/>
      <c r="E67" s="33"/>
      <c r="F67" s="33"/>
      <c r="G67" s="33"/>
      <c r="H67" s="33"/>
      <c r="J67" s="127"/>
      <c r="K67" s="128"/>
      <c r="L67" s="128"/>
      <c r="M67" s="129"/>
      <c r="N67" s="132" t="str">
        <f t="shared" si="14"/>
        <v/>
      </c>
      <c r="O67" s="101"/>
      <c r="P67" s="123"/>
      <c r="Q67" s="100"/>
    </row>
    <row r="68" spans="3:17" s="32" customFormat="1" ht="15" customHeight="1" x14ac:dyDescent="0.35">
      <c r="C68" s="33"/>
      <c r="D68" s="33"/>
      <c r="E68" s="33"/>
      <c r="F68" s="33"/>
      <c r="G68" s="33"/>
      <c r="H68" s="33"/>
      <c r="J68" s="127"/>
      <c r="K68" s="128"/>
      <c r="L68" s="128"/>
      <c r="M68" s="129"/>
      <c r="N68" s="132" t="str">
        <f t="shared" si="14"/>
        <v/>
      </c>
      <c r="O68" s="101"/>
      <c r="P68" s="123"/>
      <c r="Q68" s="100"/>
    </row>
    <row r="69" spans="3:17" s="32" customFormat="1" ht="15" customHeight="1" x14ac:dyDescent="0.35">
      <c r="C69" s="33"/>
      <c r="D69" s="33"/>
      <c r="E69" s="33"/>
      <c r="F69" s="33"/>
      <c r="G69" s="33"/>
      <c r="H69" s="33"/>
      <c r="J69" s="127"/>
      <c r="K69" s="128"/>
      <c r="L69" s="128"/>
      <c r="M69" s="129"/>
      <c r="N69" s="132" t="str">
        <f t="shared" si="14"/>
        <v/>
      </c>
      <c r="O69" s="101"/>
      <c r="P69" s="123"/>
      <c r="Q69" s="100"/>
    </row>
    <row r="70" spans="3:17" s="32" customFormat="1" ht="15" customHeight="1" x14ac:dyDescent="0.35">
      <c r="C70" s="33"/>
      <c r="D70" s="33"/>
      <c r="E70" s="33"/>
      <c r="F70" s="33"/>
      <c r="G70" s="33"/>
      <c r="H70" s="33"/>
      <c r="J70" s="127"/>
      <c r="K70" s="128"/>
      <c r="L70" s="128"/>
      <c r="M70" s="129"/>
      <c r="N70" s="132" t="str">
        <f t="shared" si="14"/>
        <v/>
      </c>
      <c r="O70" s="101"/>
      <c r="P70" s="123"/>
      <c r="Q70" s="100"/>
    </row>
    <row r="71" spans="3:17" s="32" customFormat="1" ht="15" customHeight="1" x14ac:dyDescent="0.35">
      <c r="C71" s="33"/>
      <c r="D71" s="33"/>
      <c r="E71" s="33"/>
      <c r="F71" s="33"/>
      <c r="G71" s="33"/>
      <c r="H71" s="33"/>
      <c r="J71" s="127"/>
      <c r="K71" s="128"/>
      <c r="L71" s="128"/>
      <c r="M71" s="129"/>
      <c r="N71" s="132" t="str">
        <f t="shared" si="14"/>
        <v/>
      </c>
      <c r="O71" s="101"/>
      <c r="P71" s="123"/>
      <c r="Q71" s="100"/>
    </row>
    <row r="72" spans="3:17" s="32" customFormat="1" ht="15" customHeight="1" x14ac:dyDescent="0.35">
      <c r="C72" s="33"/>
      <c r="D72" s="33"/>
      <c r="E72" s="33"/>
      <c r="F72" s="33"/>
      <c r="G72" s="33"/>
      <c r="H72" s="33"/>
      <c r="J72" s="127"/>
      <c r="K72" s="128"/>
      <c r="L72" s="128"/>
      <c r="M72" s="129"/>
      <c r="N72" s="132" t="str">
        <f t="shared" si="14"/>
        <v/>
      </c>
      <c r="O72" s="101"/>
      <c r="P72" s="123"/>
      <c r="Q72" s="100"/>
    </row>
    <row r="73" spans="3:17" s="32" customFormat="1" ht="15" customHeight="1" x14ac:dyDescent="0.35">
      <c r="C73" s="33"/>
      <c r="D73" s="33"/>
      <c r="E73" s="33"/>
      <c r="F73" s="33"/>
      <c r="G73" s="33"/>
      <c r="H73" s="33"/>
      <c r="J73" s="127"/>
      <c r="K73" s="128"/>
      <c r="L73" s="128"/>
      <c r="M73" s="129"/>
      <c r="N73" s="132" t="str">
        <f t="shared" si="14"/>
        <v/>
      </c>
      <c r="O73" s="101"/>
      <c r="P73" s="123"/>
      <c r="Q73" s="100"/>
    </row>
    <row r="74" spans="3:17" s="32" customFormat="1" ht="15" customHeight="1" x14ac:dyDescent="0.35">
      <c r="C74" s="33"/>
      <c r="D74" s="33"/>
      <c r="E74" s="33"/>
      <c r="F74" s="33"/>
      <c r="G74" s="33"/>
      <c r="H74" s="33"/>
      <c r="J74" s="127"/>
      <c r="K74" s="128"/>
      <c r="L74" s="128"/>
      <c r="M74" s="129"/>
      <c r="N74" s="132" t="str">
        <f t="shared" si="14"/>
        <v/>
      </c>
      <c r="O74" s="101"/>
      <c r="P74" s="123"/>
      <c r="Q74" s="100"/>
    </row>
    <row r="75" spans="3:17" s="32" customFormat="1" ht="15" customHeight="1" x14ac:dyDescent="0.35">
      <c r="C75" s="33"/>
      <c r="D75" s="33"/>
      <c r="E75" s="33"/>
      <c r="F75" s="33"/>
      <c r="G75" s="33"/>
      <c r="H75" s="33"/>
      <c r="J75" s="127"/>
      <c r="K75" s="128"/>
      <c r="L75" s="128"/>
      <c r="M75" s="129"/>
      <c r="N75" s="132" t="str">
        <f t="shared" si="14"/>
        <v/>
      </c>
      <c r="O75" s="101"/>
      <c r="P75" s="123"/>
      <c r="Q75" s="100"/>
    </row>
    <row r="76" spans="3:17" s="32" customFormat="1" ht="15" customHeight="1" x14ac:dyDescent="0.35">
      <c r="C76" s="33"/>
      <c r="D76" s="33"/>
      <c r="E76" s="33"/>
      <c r="F76" s="33"/>
      <c r="G76" s="33"/>
      <c r="H76" s="33"/>
      <c r="J76" s="127"/>
      <c r="K76" s="128"/>
      <c r="L76" s="128"/>
      <c r="M76" s="129"/>
      <c r="N76" s="132" t="str">
        <f t="shared" si="14"/>
        <v/>
      </c>
      <c r="O76" s="101"/>
      <c r="P76" s="123"/>
      <c r="Q76" s="100"/>
    </row>
    <row r="77" spans="3:17" s="32" customFormat="1" ht="15" customHeight="1" x14ac:dyDescent="0.35">
      <c r="C77" s="33"/>
      <c r="D77" s="33"/>
      <c r="E77" s="33"/>
      <c r="F77" s="33"/>
      <c r="G77" s="33"/>
      <c r="H77" s="33"/>
      <c r="J77" s="127"/>
      <c r="K77" s="128"/>
      <c r="L77" s="128"/>
      <c r="M77" s="129"/>
      <c r="N77" s="132" t="str">
        <f t="shared" si="14"/>
        <v/>
      </c>
      <c r="O77" s="101"/>
      <c r="P77" s="123"/>
      <c r="Q77" s="100"/>
    </row>
    <row r="78" spans="3:17" s="32" customFormat="1" ht="15" customHeight="1" x14ac:dyDescent="0.35">
      <c r="C78" s="33"/>
      <c r="D78" s="33"/>
      <c r="E78" s="33"/>
      <c r="F78" s="33"/>
      <c r="G78" s="33"/>
      <c r="H78" s="33"/>
      <c r="J78" s="127"/>
      <c r="K78" s="128"/>
      <c r="L78" s="128"/>
      <c r="M78" s="129"/>
      <c r="N78" s="132" t="str">
        <f t="shared" si="14"/>
        <v/>
      </c>
      <c r="O78" s="101"/>
      <c r="P78" s="123"/>
      <c r="Q78" s="100"/>
    </row>
    <row r="79" spans="3:17" s="32" customFormat="1" ht="15" customHeight="1" x14ac:dyDescent="0.35">
      <c r="C79" s="33"/>
      <c r="D79" s="33"/>
      <c r="E79" s="33"/>
      <c r="F79" s="33"/>
      <c r="G79" s="33"/>
      <c r="H79" s="33"/>
      <c r="J79" s="127"/>
      <c r="K79" s="128"/>
      <c r="L79" s="128"/>
      <c r="M79" s="129"/>
      <c r="N79" s="132" t="str">
        <f t="shared" si="14"/>
        <v/>
      </c>
      <c r="O79" s="101"/>
      <c r="P79" s="123"/>
      <c r="Q79" s="100"/>
    </row>
    <row r="80" spans="3:17" s="32" customFormat="1" ht="15" customHeight="1" x14ac:dyDescent="0.35">
      <c r="C80" s="33"/>
      <c r="D80" s="33"/>
      <c r="E80" s="33"/>
      <c r="F80" s="33"/>
      <c r="G80" s="33"/>
      <c r="H80" s="33"/>
      <c r="J80" s="127"/>
      <c r="K80" s="128"/>
      <c r="L80" s="128"/>
      <c r="M80" s="129"/>
      <c r="N80" s="132" t="str">
        <f t="shared" si="14"/>
        <v/>
      </c>
      <c r="O80" s="101"/>
      <c r="P80" s="123"/>
      <c r="Q80" s="100"/>
    </row>
    <row r="81" spans="3:17" s="32" customFormat="1" ht="15" customHeight="1" x14ac:dyDescent="0.35">
      <c r="C81" s="33"/>
      <c r="D81" s="33"/>
      <c r="E81" s="33"/>
      <c r="F81" s="33"/>
      <c r="G81" s="33"/>
      <c r="H81" s="33"/>
      <c r="J81" s="127"/>
      <c r="K81" s="128"/>
      <c r="L81" s="128"/>
      <c r="M81" s="129"/>
      <c r="N81" s="132" t="str">
        <f t="shared" si="14"/>
        <v/>
      </c>
      <c r="O81" s="101"/>
      <c r="P81" s="123"/>
      <c r="Q81" s="100"/>
    </row>
    <row r="82" spans="3:17" s="32" customFormat="1" ht="15" customHeight="1" x14ac:dyDescent="0.35">
      <c r="C82" s="33"/>
      <c r="D82" s="33"/>
      <c r="E82" s="33"/>
      <c r="F82" s="33"/>
      <c r="G82" s="33"/>
      <c r="H82" s="33"/>
      <c r="J82" s="127"/>
      <c r="K82" s="128"/>
      <c r="L82" s="128"/>
      <c r="M82" s="129"/>
      <c r="N82" s="132" t="str">
        <f t="shared" si="14"/>
        <v/>
      </c>
      <c r="O82" s="101"/>
      <c r="P82" s="123"/>
      <c r="Q82" s="100"/>
    </row>
    <row r="83" spans="3:17" s="32" customFormat="1" ht="15" customHeight="1" x14ac:dyDescent="0.35">
      <c r="C83" s="33"/>
      <c r="D83" s="33"/>
      <c r="E83" s="33"/>
      <c r="F83" s="33"/>
      <c r="G83" s="33"/>
      <c r="H83" s="33"/>
      <c r="J83" s="127"/>
      <c r="K83" s="128"/>
      <c r="L83" s="128"/>
      <c r="M83" s="129"/>
      <c r="N83" s="132" t="str">
        <f t="shared" si="14"/>
        <v/>
      </c>
      <c r="O83" s="101"/>
      <c r="P83" s="123"/>
      <c r="Q83" s="100"/>
    </row>
    <row r="84" spans="3:17" s="32" customFormat="1" ht="15" customHeight="1" x14ac:dyDescent="0.35">
      <c r="C84" s="33"/>
      <c r="D84" s="33"/>
      <c r="E84" s="33"/>
      <c r="F84" s="33"/>
      <c r="G84" s="33"/>
      <c r="H84" s="33"/>
      <c r="J84" s="127"/>
      <c r="K84" s="128"/>
      <c r="L84" s="128"/>
      <c r="M84" s="129"/>
      <c r="N84" s="132" t="str">
        <f t="shared" si="14"/>
        <v/>
      </c>
      <c r="O84" s="101"/>
      <c r="P84" s="123"/>
      <c r="Q84" s="100"/>
    </row>
    <row r="85" spans="3:17" s="32" customFormat="1" ht="15" customHeight="1" x14ac:dyDescent="0.35">
      <c r="C85" s="33"/>
      <c r="D85" s="33"/>
      <c r="E85" s="33"/>
      <c r="F85" s="33"/>
      <c r="G85" s="33"/>
      <c r="H85" s="33"/>
      <c r="J85" s="127"/>
      <c r="K85" s="128"/>
      <c r="L85" s="128"/>
      <c r="M85" s="129"/>
      <c r="N85" s="132" t="str">
        <f t="shared" si="14"/>
        <v/>
      </c>
      <c r="O85" s="101"/>
      <c r="P85" s="123"/>
      <c r="Q85" s="100"/>
    </row>
    <row r="86" spans="3:17" s="32" customFormat="1" ht="15" customHeight="1" x14ac:dyDescent="0.35">
      <c r="C86" s="33"/>
      <c r="D86" s="33"/>
      <c r="E86" s="33"/>
      <c r="F86" s="33"/>
      <c r="G86" s="33"/>
      <c r="H86" s="33"/>
      <c r="J86" s="127"/>
      <c r="K86" s="128"/>
      <c r="L86" s="128"/>
      <c r="M86" s="129"/>
      <c r="N86" s="132" t="str">
        <f t="shared" si="14"/>
        <v/>
      </c>
      <c r="O86" s="101"/>
      <c r="P86" s="123"/>
      <c r="Q86" s="100"/>
    </row>
    <row r="87" spans="3:17" s="32" customFormat="1" ht="15" customHeight="1" x14ac:dyDescent="0.35">
      <c r="C87" s="33"/>
      <c r="D87" s="33"/>
      <c r="E87" s="33"/>
      <c r="F87" s="33"/>
      <c r="G87" s="33"/>
      <c r="H87" s="33"/>
      <c r="J87" s="127"/>
      <c r="K87" s="128"/>
      <c r="L87" s="128"/>
      <c r="M87" s="129"/>
      <c r="N87" s="132" t="str">
        <f t="shared" si="14"/>
        <v/>
      </c>
      <c r="O87" s="101"/>
      <c r="P87" s="123"/>
      <c r="Q87" s="100"/>
    </row>
    <row r="88" spans="3:17" s="32" customFormat="1" ht="15" customHeight="1" x14ac:dyDescent="0.35">
      <c r="C88" s="33"/>
      <c r="D88" s="33"/>
      <c r="E88" s="33"/>
      <c r="F88" s="33"/>
      <c r="G88" s="33"/>
      <c r="H88" s="33"/>
      <c r="J88" s="127"/>
      <c r="K88" s="128"/>
      <c r="L88" s="128"/>
      <c r="M88" s="129"/>
      <c r="N88" s="132" t="str">
        <f t="shared" si="14"/>
        <v/>
      </c>
      <c r="O88" s="101"/>
      <c r="P88" s="123"/>
      <c r="Q88" s="100"/>
    </row>
    <row r="89" spans="3:17" s="32" customFormat="1" ht="15" customHeight="1" x14ac:dyDescent="0.35">
      <c r="C89" s="33"/>
      <c r="D89" s="33"/>
      <c r="E89" s="33"/>
      <c r="F89" s="33"/>
      <c r="G89" s="33"/>
      <c r="H89" s="33"/>
      <c r="J89" s="127"/>
      <c r="K89" s="128"/>
      <c r="L89" s="128"/>
      <c r="M89" s="129"/>
      <c r="N89" s="132" t="str">
        <f t="shared" si="14"/>
        <v/>
      </c>
      <c r="O89" s="101"/>
      <c r="P89" s="123"/>
      <c r="Q89" s="100"/>
    </row>
    <row r="90" spans="3:17" s="32" customFormat="1" ht="15" customHeight="1" x14ac:dyDescent="0.35">
      <c r="C90" s="33"/>
      <c r="D90" s="33"/>
      <c r="E90" s="33"/>
      <c r="F90" s="33"/>
      <c r="G90" s="33"/>
      <c r="H90" s="33"/>
      <c r="J90" s="127"/>
      <c r="K90" s="128"/>
      <c r="L90" s="128"/>
      <c r="M90" s="129"/>
      <c r="N90" s="132" t="str">
        <f t="shared" si="14"/>
        <v/>
      </c>
      <c r="O90" s="101"/>
      <c r="P90" s="123"/>
      <c r="Q90" s="100"/>
    </row>
    <row r="91" spans="3:17" s="32" customFormat="1" ht="15" customHeight="1" x14ac:dyDescent="0.35">
      <c r="C91" s="33"/>
      <c r="D91" s="33"/>
      <c r="E91" s="33"/>
      <c r="F91" s="33"/>
      <c r="G91" s="33"/>
      <c r="H91" s="33"/>
      <c r="J91" s="127"/>
      <c r="K91" s="128"/>
      <c r="L91" s="128"/>
      <c r="M91" s="129"/>
      <c r="N91" s="132" t="str">
        <f t="shared" si="14"/>
        <v/>
      </c>
      <c r="O91" s="101"/>
      <c r="P91" s="123"/>
      <c r="Q91" s="100"/>
    </row>
    <row r="92" spans="3:17" s="32" customFormat="1" ht="15" customHeight="1" x14ac:dyDescent="0.35">
      <c r="C92" s="33"/>
      <c r="D92" s="33"/>
      <c r="E92" s="33"/>
      <c r="F92" s="33"/>
      <c r="G92" s="33"/>
      <c r="H92" s="33"/>
      <c r="J92" s="127"/>
      <c r="K92" s="128"/>
      <c r="L92" s="128"/>
      <c r="M92" s="129"/>
      <c r="N92" s="132" t="str">
        <f t="shared" si="14"/>
        <v/>
      </c>
      <c r="O92" s="101"/>
      <c r="P92" s="123"/>
      <c r="Q92" s="100"/>
    </row>
    <row r="93" spans="3:17" s="32" customFormat="1" ht="15" customHeight="1" x14ac:dyDescent="0.35">
      <c r="C93" s="33"/>
      <c r="D93" s="33"/>
      <c r="E93" s="33"/>
      <c r="F93" s="33"/>
      <c r="G93" s="33"/>
      <c r="H93" s="33"/>
      <c r="J93" s="127"/>
      <c r="K93" s="128"/>
      <c r="L93" s="128"/>
      <c r="M93" s="129"/>
      <c r="N93" s="132" t="str">
        <f t="shared" si="14"/>
        <v/>
      </c>
      <c r="O93" s="101"/>
      <c r="P93" s="123"/>
      <c r="Q93" s="100"/>
    </row>
    <row r="94" spans="3:17" s="32" customFormat="1" ht="15" customHeight="1" x14ac:dyDescent="0.35">
      <c r="C94" s="33"/>
      <c r="D94" s="33"/>
      <c r="E94" s="33"/>
      <c r="F94" s="33"/>
      <c r="G94" s="33"/>
      <c r="H94" s="33"/>
      <c r="J94" s="127"/>
      <c r="K94" s="128"/>
      <c r="L94" s="128"/>
      <c r="M94" s="129"/>
      <c r="N94" s="132" t="str">
        <f t="shared" si="14"/>
        <v/>
      </c>
      <c r="O94" s="101"/>
      <c r="P94" s="123"/>
      <c r="Q94" s="100"/>
    </row>
    <row r="95" spans="3:17" s="32" customFormat="1" ht="15" customHeight="1" x14ac:dyDescent="0.35">
      <c r="C95" s="33"/>
      <c r="D95" s="33"/>
      <c r="E95" s="33"/>
      <c r="F95" s="33"/>
      <c r="G95" s="33"/>
      <c r="H95" s="33"/>
      <c r="J95" s="127"/>
      <c r="K95" s="128"/>
      <c r="L95" s="128"/>
      <c r="M95" s="129"/>
      <c r="N95" s="132" t="str">
        <f t="shared" si="14"/>
        <v/>
      </c>
      <c r="O95" s="101"/>
      <c r="P95" s="123"/>
      <c r="Q95" s="100"/>
    </row>
    <row r="96" spans="3:17" s="32" customFormat="1" ht="15" customHeight="1" x14ac:dyDescent="0.35">
      <c r="C96" s="33"/>
      <c r="D96" s="33"/>
      <c r="E96" s="33"/>
      <c r="F96" s="33"/>
      <c r="G96" s="33"/>
      <c r="H96" s="33"/>
      <c r="J96" s="127"/>
      <c r="K96" s="128"/>
      <c r="L96" s="128"/>
      <c r="M96" s="129"/>
      <c r="N96" s="132" t="str">
        <f t="shared" si="14"/>
        <v/>
      </c>
      <c r="O96" s="101"/>
      <c r="P96" s="123"/>
      <c r="Q96" s="100"/>
    </row>
    <row r="97" spans="3:17" s="32" customFormat="1" ht="15" customHeight="1" x14ac:dyDescent="0.35">
      <c r="C97" s="33"/>
      <c r="D97" s="33"/>
      <c r="E97" s="33"/>
      <c r="F97" s="33"/>
      <c r="G97" s="33"/>
      <c r="H97" s="33"/>
      <c r="J97" s="127"/>
      <c r="K97" s="128"/>
      <c r="L97" s="128"/>
      <c r="M97" s="129"/>
      <c r="N97" s="132" t="str">
        <f t="shared" si="14"/>
        <v/>
      </c>
      <c r="O97" s="101"/>
      <c r="P97" s="123"/>
      <c r="Q97" s="100"/>
    </row>
    <row r="98" spans="3:17" s="32" customFormat="1" ht="15" customHeight="1" x14ac:dyDescent="0.35">
      <c r="C98" s="33"/>
      <c r="D98" s="33"/>
      <c r="E98" s="33"/>
      <c r="F98" s="33"/>
      <c r="G98" s="33"/>
      <c r="H98" s="33"/>
      <c r="J98" s="127"/>
      <c r="K98" s="128"/>
      <c r="L98" s="128"/>
      <c r="M98" s="129"/>
      <c r="N98" s="132" t="str">
        <f t="shared" si="14"/>
        <v/>
      </c>
      <c r="O98" s="101"/>
      <c r="P98" s="123"/>
      <c r="Q98" s="100"/>
    </row>
    <row r="99" spans="3:17" s="32" customFormat="1" ht="15" customHeight="1" x14ac:dyDescent="0.35">
      <c r="C99" s="33"/>
      <c r="D99" s="33"/>
      <c r="E99" s="33"/>
      <c r="F99" s="33"/>
      <c r="G99" s="33"/>
      <c r="H99" s="33"/>
      <c r="J99" s="127"/>
      <c r="K99" s="128"/>
      <c r="L99" s="128"/>
      <c r="M99" s="129"/>
      <c r="N99" s="132" t="str">
        <f t="shared" si="14"/>
        <v/>
      </c>
      <c r="O99" s="101"/>
      <c r="P99" s="123"/>
      <c r="Q99" s="100"/>
    </row>
    <row r="100" spans="3:17" s="32" customFormat="1" ht="15" customHeight="1" x14ac:dyDescent="0.35">
      <c r="C100" s="33"/>
      <c r="D100" s="33"/>
      <c r="E100" s="33"/>
      <c r="F100" s="33"/>
      <c r="G100" s="33"/>
      <c r="H100" s="33"/>
      <c r="J100" s="127"/>
      <c r="K100" s="128"/>
      <c r="L100" s="128"/>
      <c r="M100" s="129"/>
      <c r="N100" s="132" t="str">
        <f t="shared" si="14"/>
        <v/>
      </c>
      <c r="O100" s="101"/>
      <c r="P100" s="123"/>
      <c r="Q100" s="100"/>
    </row>
    <row r="101" spans="3:17" s="32" customFormat="1" ht="15" customHeight="1" x14ac:dyDescent="0.35">
      <c r="C101" s="33"/>
      <c r="D101" s="33"/>
      <c r="E101" s="33"/>
      <c r="F101" s="33"/>
      <c r="G101" s="33"/>
      <c r="H101" s="33"/>
      <c r="J101" s="127"/>
      <c r="K101" s="128"/>
      <c r="L101" s="128"/>
      <c r="M101" s="129"/>
      <c r="N101" s="132" t="str">
        <f t="shared" si="14"/>
        <v/>
      </c>
      <c r="O101" s="101"/>
      <c r="P101" s="123"/>
      <c r="Q101" s="100"/>
    </row>
    <row r="102" spans="3:17" s="32" customFormat="1" ht="15" customHeight="1" x14ac:dyDescent="0.35">
      <c r="C102" s="33"/>
      <c r="D102" s="33"/>
      <c r="E102" s="33"/>
      <c r="F102" s="33"/>
      <c r="G102" s="33"/>
      <c r="H102" s="33"/>
      <c r="J102" s="127"/>
      <c r="K102" s="128"/>
      <c r="L102" s="128"/>
      <c r="M102" s="129"/>
      <c r="N102" s="132" t="str">
        <f t="shared" si="14"/>
        <v/>
      </c>
      <c r="O102" s="101"/>
      <c r="P102" s="123"/>
      <c r="Q102" s="100"/>
    </row>
    <row r="103" spans="3:17" s="32" customFormat="1" ht="15" customHeight="1" x14ac:dyDescent="0.35">
      <c r="C103" s="33"/>
      <c r="D103" s="33"/>
      <c r="E103" s="33"/>
      <c r="F103" s="33"/>
      <c r="G103" s="33"/>
      <c r="H103" s="33"/>
      <c r="J103" s="127"/>
      <c r="K103" s="128"/>
      <c r="L103" s="128"/>
      <c r="M103" s="129"/>
      <c r="N103" s="132" t="str">
        <f t="shared" si="14"/>
        <v/>
      </c>
      <c r="O103" s="101"/>
      <c r="P103" s="123"/>
      <c r="Q103" s="100"/>
    </row>
    <row r="104" spans="3:17" s="32" customFormat="1" ht="15" customHeight="1" x14ac:dyDescent="0.35">
      <c r="C104" s="33"/>
      <c r="D104" s="33"/>
      <c r="E104" s="33"/>
      <c r="F104" s="33"/>
      <c r="G104" s="33"/>
      <c r="H104" s="33"/>
      <c r="J104" s="127"/>
      <c r="K104" s="128"/>
      <c r="L104" s="128"/>
      <c r="M104" s="129"/>
      <c r="N104" s="132" t="str">
        <f t="shared" si="14"/>
        <v/>
      </c>
      <c r="O104" s="101"/>
      <c r="P104" s="123"/>
      <c r="Q104" s="100"/>
    </row>
    <row r="105" spans="3:17" s="32" customFormat="1" ht="15" customHeight="1" x14ac:dyDescent="0.35">
      <c r="C105" s="33"/>
      <c r="D105" s="33"/>
      <c r="E105" s="33"/>
      <c r="F105" s="33"/>
      <c r="G105" s="33"/>
      <c r="H105" s="33"/>
      <c r="J105" s="127"/>
      <c r="K105" s="128"/>
      <c r="L105" s="128"/>
      <c r="M105" s="129"/>
      <c r="N105" s="132" t="str">
        <f t="shared" si="14"/>
        <v/>
      </c>
      <c r="O105" s="101"/>
      <c r="P105" s="123"/>
      <c r="Q105" s="100"/>
    </row>
    <row r="106" spans="3:17" s="32" customFormat="1" ht="15" customHeight="1" x14ac:dyDescent="0.35">
      <c r="C106" s="33"/>
      <c r="D106" s="33"/>
      <c r="E106" s="33"/>
      <c r="F106" s="33"/>
      <c r="G106" s="33"/>
      <c r="H106" s="33"/>
      <c r="J106" s="127"/>
      <c r="K106" s="128"/>
      <c r="L106" s="128"/>
      <c r="M106" s="129"/>
      <c r="N106" s="132" t="str">
        <f t="shared" si="14"/>
        <v/>
      </c>
      <c r="O106" s="101"/>
      <c r="P106" s="123"/>
      <c r="Q106" s="100"/>
    </row>
    <row r="107" spans="3:17" s="32" customFormat="1" ht="15" customHeight="1" x14ac:dyDescent="0.35">
      <c r="C107" s="33"/>
      <c r="D107" s="33"/>
      <c r="E107" s="33"/>
      <c r="F107" s="33"/>
      <c r="G107" s="33"/>
      <c r="H107" s="33"/>
      <c r="J107" s="127"/>
      <c r="K107" s="128"/>
      <c r="L107" s="128"/>
      <c r="M107" s="129"/>
      <c r="N107" s="132" t="str">
        <f t="shared" si="14"/>
        <v/>
      </c>
      <c r="O107" s="101"/>
      <c r="P107" s="123"/>
      <c r="Q107" s="100"/>
    </row>
    <row r="108" spans="3:17" s="32" customFormat="1" ht="15" customHeight="1" x14ac:dyDescent="0.35">
      <c r="C108" s="33"/>
      <c r="D108" s="33"/>
      <c r="E108" s="33"/>
      <c r="F108" s="33"/>
      <c r="G108" s="33"/>
      <c r="H108" s="33"/>
      <c r="J108" s="127"/>
      <c r="K108" s="128"/>
      <c r="L108" s="128"/>
      <c r="M108" s="129"/>
      <c r="N108" s="132" t="str">
        <f t="shared" si="14"/>
        <v/>
      </c>
      <c r="O108" s="101"/>
      <c r="P108" s="123"/>
      <c r="Q108" s="100"/>
    </row>
    <row r="109" spans="3:17" s="32" customFormat="1" ht="15" customHeight="1" x14ac:dyDescent="0.35">
      <c r="C109" s="33"/>
      <c r="D109" s="33"/>
      <c r="E109" s="33"/>
      <c r="F109" s="33"/>
      <c r="G109" s="33"/>
      <c r="H109" s="33"/>
      <c r="J109" s="127"/>
      <c r="K109" s="128"/>
      <c r="L109" s="128"/>
      <c r="M109" s="129"/>
      <c r="N109" s="132" t="str">
        <f t="shared" si="14"/>
        <v/>
      </c>
      <c r="O109" s="101"/>
      <c r="P109" s="123"/>
      <c r="Q109" s="100"/>
    </row>
    <row r="110" spans="3:17" s="32" customFormat="1" ht="15" customHeight="1" x14ac:dyDescent="0.35">
      <c r="C110" s="33"/>
      <c r="D110" s="33"/>
      <c r="E110" s="33"/>
      <c r="F110" s="33"/>
      <c r="G110" s="33"/>
      <c r="H110" s="33"/>
      <c r="J110" s="127"/>
      <c r="K110" s="128"/>
      <c r="L110" s="128"/>
      <c r="M110" s="129"/>
      <c r="N110" s="132" t="str">
        <f t="shared" si="14"/>
        <v/>
      </c>
      <c r="O110" s="101"/>
      <c r="P110" s="123"/>
      <c r="Q110" s="100"/>
    </row>
    <row r="111" spans="3:17" s="32" customFormat="1" ht="15" customHeight="1" x14ac:dyDescent="0.35">
      <c r="C111" s="33"/>
      <c r="D111" s="33"/>
      <c r="E111" s="33"/>
      <c r="F111" s="33"/>
      <c r="G111" s="33"/>
      <c r="H111" s="33"/>
      <c r="J111" s="127"/>
      <c r="K111" s="128"/>
      <c r="L111" s="128"/>
      <c r="M111" s="129"/>
      <c r="N111" s="132" t="str">
        <f t="shared" si="14"/>
        <v/>
      </c>
      <c r="O111" s="101"/>
      <c r="P111" s="123"/>
      <c r="Q111" s="100"/>
    </row>
    <row r="112" spans="3:17" s="32" customFormat="1" ht="15" customHeight="1" x14ac:dyDescent="0.35">
      <c r="C112" s="33"/>
      <c r="D112" s="33"/>
      <c r="E112" s="33"/>
      <c r="F112" s="33"/>
      <c r="G112" s="33"/>
      <c r="H112" s="33"/>
      <c r="J112" s="127"/>
      <c r="K112" s="128"/>
      <c r="L112" s="128"/>
      <c r="M112" s="129"/>
      <c r="N112" s="132" t="str">
        <f t="shared" si="14"/>
        <v/>
      </c>
      <c r="O112" s="101"/>
      <c r="P112" s="123"/>
      <c r="Q112" s="100"/>
    </row>
    <row r="113" spans="3:17" s="32" customFormat="1" x14ac:dyDescent="0.35">
      <c r="C113" s="33"/>
      <c r="D113" s="33"/>
      <c r="E113" s="33"/>
      <c r="F113" s="33"/>
      <c r="G113" s="33"/>
      <c r="H113" s="33"/>
      <c r="J113" s="127"/>
      <c r="K113" s="128"/>
      <c r="L113" s="128"/>
      <c r="M113" s="129"/>
      <c r="N113" s="132" t="str">
        <f t="shared" si="14"/>
        <v/>
      </c>
      <c r="O113" s="101"/>
      <c r="P113" s="123"/>
      <c r="Q113" s="100"/>
    </row>
    <row r="114" spans="3:17" s="32" customFormat="1" x14ac:dyDescent="0.35">
      <c r="C114" s="33"/>
      <c r="D114" s="33"/>
      <c r="E114" s="33"/>
      <c r="F114" s="33"/>
      <c r="G114" s="33"/>
      <c r="H114" s="33"/>
      <c r="J114" s="127"/>
      <c r="K114" s="128"/>
      <c r="L114" s="128"/>
      <c r="M114" s="129"/>
      <c r="N114" s="132" t="str">
        <f t="shared" si="14"/>
        <v/>
      </c>
      <c r="O114" s="101"/>
      <c r="P114" s="123"/>
      <c r="Q114" s="100"/>
    </row>
    <row r="115" spans="3:17" s="32" customFormat="1" x14ac:dyDescent="0.35">
      <c r="C115" s="33"/>
      <c r="D115" s="33"/>
      <c r="E115" s="33"/>
      <c r="F115" s="33"/>
      <c r="G115" s="33"/>
      <c r="H115" s="33"/>
      <c r="J115" s="127"/>
      <c r="K115" s="128"/>
      <c r="L115" s="128"/>
      <c r="M115" s="129"/>
      <c r="N115" s="132" t="str">
        <f t="shared" si="14"/>
        <v/>
      </c>
      <c r="O115" s="101"/>
      <c r="P115" s="123"/>
      <c r="Q115" s="100"/>
    </row>
    <row r="116" spans="3:17" s="32" customFormat="1" x14ac:dyDescent="0.35">
      <c r="C116" s="33"/>
      <c r="D116" s="33"/>
      <c r="E116" s="33"/>
      <c r="F116" s="33"/>
      <c r="G116" s="33"/>
      <c r="H116" s="33"/>
      <c r="J116" s="127"/>
      <c r="K116" s="128"/>
      <c r="L116" s="128"/>
      <c r="M116" s="129"/>
      <c r="N116" s="132" t="str">
        <f t="shared" si="14"/>
        <v/>
      </c>
      <c r="O116" s="101"/>
      <c r="P116" s="123"/>
      <c r="Q116" s="100"/>
    </row>
    <row r="117" spans="3:17" s="32" customFormat="1" x14ac:dyDescent="0.35">
      <c r="C117" s="33"/>
      <c r="D117" s="33"/>
      <c r="E117" s="33"/>
      <c r="F117" s="33"/>
      <c r="G117" s="33"/>
      <c r="H117" s="33"/>
      <c r="J117" s="127"/>
      <c r="K117" s="128"/>
      <c r="L117" s="128"/>
      <c r="M117" s="129"/>
      <c r="N117" s="132" t="str">
        <f t="shared" si="14"/>
        <v/>
      </c>
      <c r="O117" s="101"/>
      <c r="P117" s="123"/>
      <c r="Q117" s="100"/>
    </row>
    <row r="118" spans="3:17" s="32" customFormat="1" x14ac:dyDescent="0.35">
      <c r="C118" s="33"/>
      <c r="D118" s="33"/>
      <c r="E118" s="33"/>
      <c r="F118" s="33"/>
      <c r="G118" s="33"/>
      <c r="H118" s="33"/>
      <c r="J118" s="127"/>
      <c r="K118" s="128"/>
      <c r="L118" s="128"/>
      <c r="M118" s="129"/>
      <c r="N118" s="132" t="str">
        <f t="shared" si="14"/>
        <v/>
      </c>
      <c r="O118" s="101"/>
      <c r="P118" s="123"/>
      <c r="Q118" s="100"/>
    </row>
    <row r="119" spans="3:17" s="32" customFormat="1" x14ac:dyDescent="0.35">
      <c r="C119" s="33"/>
      <c r="D119" s="33"/>
      <c r="E119" s="33"/>
      <c r="F119" s="33"/>
      <c r="G119" s="33"/>
      <c r="H119" s="33"/>
      <c r="J119" s="127"/>
      <c r="K119" s="128"/>
      <c r="L119" s="128"/>
      <c r="M119" s="129"/>
      <c r="N119" s="132" t="str">
        <f t="shared" si="14"/>
        <v/>
      </c>
      <c r="O119" s="101"/>
      <c r="P119" s="123"/>
      <c r="Q119" s="100"/>
    </row>
    <row r="120" spans="3:17" s="32" customFormat="1" x14ac:dyDescent="0.35">
      <c r="C120" s="33"/>
      <c r="D120" s="33"/>
      <c r="E120" s="33"/>
      <c r="F120" s="33"/>
      <c r="G120" s="33"/>
      <c r="H120" s="33"/>
      <c r="J120" s="127"/>
      <c r="K120" s="128"/>
      <c r="L120" s="128"/>
      <c r="M120" s="129"/>
      <c r="N120" s="132" t="str">
        <f t="shared" si="14"/>
        <v/>
      </c>
      <c r="O120" s="101"/>
      <c r="P120" s="123"/>
      <c r="Q120" s="100"/>
    </row>
    <row r="121" spans="3:17" s="32" customFormat="1" x14ac:dyDescent="0.35">
      <c r="C121" s="33"/>
      <c r="D121" s="33"/>
      <c r="E121" s="33"/>
      <c r="F121" s="33"/>
      <c r="G121" s="33"/>
      <c r="H121" s="33"/>
      <c r="J121" s="127"/>
      <c r="K121" s="128"/>
      <c r="L121" s="128"/>
      <c r="M121" s="129"/>
      <c r="N121" s="132" t="str">
        <f t="shared" si="14"/>
        <v/>
      </c>
      <c r="O121" s="101"/>
      <c r="P121" s="123"/>
      <c r="Q121" s="100"/>
    </row>
    <row r="122" spans="3:17" s="32" customFormat="1" x14ac:dyDescent="0.35">
      <c r="C122" s="33"/>
      <c r="D122" s="33"/>
      <c r="E122" s="33"/>
      <c r="F122" s="33"/>
      <c r="G122" s="33"/>
      <c r="H122" s="33"/>
      <c r="J122" s="127"/>
      <c r="K122" s="128"/>
      <c r="L122" s="128"/>
      <c r="M122" s="129"/>
      <c r="N122" s="132" t="str">
        <f t="shared" si="14"/>
        <v/>
      </c>
      <c r="O122" s="101"/>
      <c r="P122" s="123"/>
      <c r="Q122" s="100"/>
    </row>
    <row r="123" spans="3:17" s="32" customFormat="1" x14ac:dyDescent="0.35">
      <c r="C123" s="33"/>
      <c r="D123" s="33"/>
      <c r="E123" s="33"/>
      <c r="F123" s="33"/>
      <c r="G123" s="33"/>
      <c r="H123" s="33"/>
      <c r="J123" s="127"/>
      <c r="K123" s="128"/>
      <c r="L123" s="128"/>
      <c r="M123" s="129"/>
      <c r="N123" s="132" t="str">
        <f t="shared" si="14"/>
        <v/>
      </c>
      <c r="O123" s="101"/>
      <c r="P123" s="123"/>
      <c r="Q123" s="100"/>
    </row>
    <row r="124" spans="3:17" s="32" customFormat="1" x14ac:dyDescent="0.35">
      <c r="C124" s="33"/>
      <c r="D124" s="33"/>
      <c r="E124" s="33"/>
      <c r="F124" s="33"/>
      <c r="G124" s="33"/>
      <c r="H124" s="33"/>
      <c r="J124" s="127"/>
      <c r="K124" s="128"/>
      <c r="L124" s="128"/>
      <c r="M124" s="129"/>
      <c r="N124" s="132" t="str">
        <f t="shared" si="14"/>
        <v/>
      </c>
      <c r="O124" s="101"/>
      <c r="P124" s="123"/>
      <c r="Q124" s="100"/>
    </row>
    <row r="125" spans="3:17" s="32" customFormat="1" x14ac:dyDescent="0.35">
      <c r="C125" s="33"/>
      <c r="D125" s="33"/>
      <c r="E125" s="33"/>
      <c r="F125" s="33"/>
      <c r="G125" s="33"/>
      <c r="H125" s="33"/>
      <c r="J125" s="127"/>
      <c r="K125" s="128"/>
      <c r="L125" s="128"/>
      <c r="M125" s="129"/>
      <c r="N125" s="132" t="str">
        <f t="shared" si="14"/>
        <v/>
      </c>
      <c r="O125" s="101"/>
      <c r="P125" s="123"/>
      <c r="Q125" s="100"/>
    </row>
    <row r="126" spans="3:17" s="32" customFormat="1" x14ac:dyDescent="0.35">
      <c r="C126" s="33"/>
      <c r="D126" s="33"/>
      <c r="E126" s="33"/>
      <c r="F126" s="33"/>
      <c r="G126" s="33"/>
      <c r="H126" s="33"/>
      <c r="J126" s="127"/>
      <c r="K126" s="128"/>
      <c r="L126" s="128"/>
      <c r="M126" s="129"/>
      <c r="N126" s="132" t="str">
        <f t="shared" ref="N126:N155" si="15">IF(ISBLANK(O126)=TRUE,"","10-9005")</f>
        <v/>
      </c>
      <c r="O126" s="101"/>
      <c r="P126" s="123"/>
      <c r="Q126" s="100"/>
    </row>
    <row r="127" spans="3:17" s="32" customFormat="1" x14ac:dyDescent="0.35">
      <c r="C127" s="33"/>
      <c r="D127" s="33"/>
      <c r="E127" s="33"/>
      <c r="F127" s="33"/>
      <c r="G127" s="33"/>
      <c r="H127" s="33"/>
      <c r="J127" s="127"/>
      <c r="K127" s="128"/>
      <c r="L127" s="128"/>
      <c r="M127" s="129"/>
      <c r="N127" s="132" t="str">
        <f t="shared" si="15"/>
        <v/>
      </c>
      <c r="O127" s="101"/>
      <c r="P127" s="123"/>
      <c r="Q127" s="100"/>
    </row>
    <row r="128" spans="3:17" s="32" customFormat="1" x14ac:dyDescent="0.35">
      <c r="C128" s="33"/>
      <c r="D128" s="33"/>
      <c r="E128" s="33"/>
      <c r="F128" s="33"/>
      <c r="G128" s="33"/>
      <c r="H128" s="33"/>
      <c r="J128" s="127"/>
      <c r="K128" s="128"/>
      <c r="L128" s="128"/>
      <c r="M128" s="129"/>
      <c r="N128" s="132" t="str">
        <f t="shared" si="15"/>
        <v/>
      </c>
      <c r="O128" s="101"/>
      <c r="P128" s="123"/>
      <c r="Q128" s="100"/>
    </row>
    <row r="129" spans="3:21" s="32" customFormat="1" x14ac:dyDescent="0.35">
      <c r="C129" s="33"/>
      <c r="D129" s="33"/>
      <c r="E129" s="33"/>
      <c r="F129" s="33"/>
      <c r="G129" s="33"/>
      <c r="H129" s="33"/>
      <c r="J129" s="127"/>
      <c r="K129" s="128"/>
      <c r="L129" s="128"/>
      <c r="M129" s="129"/>
      <c r="N129" s="132" t="str">
        <f t="shared" si="15"/>
        <v/>
      </c>
      <c r="O129" s="101"/>
      <c r="P129" s="123"/>
      <c r="Q129" s="100"/>
    </row>
    <row r="130" spans="3:21" s="32" customFormat="1" x14ac:dyDescent="0.35">
      <c r="C130" s="33"/>
      <c r="D130" s="33"/>
      <c r="E130" s="33"/>
      <c r="F130" s="33"/>
      <c r="G130" s="33"/>
      <c r="H130" s="33"/>
      <c r="J130" s="127"/>
      <c r="K130" s="128"/>
      <c r="L130" s="128"/>
      <c r="M130" s="129"/>
      <c r="N130" s="132" t="str">
        <f t="shared" si="15"/>
        <v/>
      </c>
      <c r="O130" s="101"/>
      <c r="P130" s="123"/>
      <c r="Q130" s="100"/>
    </row>
    <row r="131" spans="3:21" s="32" customFormat="1" x14ac:dyDescent="0.35">
      <c r="C131" s="33"/>
      <c r="D131" s="33"/>
      <c r="E131" s="33"/>
      <c r="F131" s="33"/>
      <c r="G131" s="33"/>
      <c r="H131" s="33"/>
      <c r="J131" s="127"/>
      <c r="K131" s="128"/>
      <c r="L131" s="128"/>
      <c r="M131" s="129"/>
      <c r="N131" s="132" t="str">
        <f t="shared" si="15"/>
        <v/>
      </c>
      <c r="O131" s="101"/>
      <c r="P131" s="123"/>
      <c r="Q131" s="100"/>
    </row>
    <row r="132" spans="3:21" s="32" customFormat="1" x14ac:dyDescent="0.35">
      <c r="C132" s="33"/>
      <c r="D132" s="33"/>
      <c r="E132" s="33"/>
      <c r="F132" s="33"/>
      <c r="G132" s="33"/>
      <c r="H132" s="33"/>
      <c r="J132" s="127"/>
      <c r="K132" s="128"/>
      <c r="L132" s="128"/>
      <c r="M132" s="129"/>
      <c r="N132" s="132" t="str">
        <f t="shared" si="15"/>
        <v/>
      </c>
      <c r="O132" s="101"/>
      <c r="P132" s="123"/>
      <c r="Q132" s="100"/>
    </row>
    <row r="133" spans="3:21" s="32" customFormat="1" x14ac:dyDescent="0.35">
      <c r="C133" s="33"/>
      <c r="D133" s="33"/>
      <c r="E133" s="33"/>
      <c r="F133" s="33"/>
      <c r="G133" s="33"/>
      <c r="H133" s="33"/>
      <c r="J133" s="127"/>
      <c r="K133" s="128"/>
      <c r="L133" s="128"/>
      <c r="M133" s="129"/>
      <c r="N133" s="132" t="str">
        <f t="shared" si="15"/>
        <v/>
      </c>
      <c r="O133" s="101"/>
      <c r="P133" s="123"/>
      <c r="Q133" s="100"/>
    </row>
    <row r="134" spans="3:21" s="32" customFormat="1" x14ac:dyDescent="0.35">
      <c r="C134" s="33"/>
      <c r="D134" s="33"/>
      <c r="E134" s="33"/>
      <c r="F134" s="33"/>
      <c r="G134" s="33"/>
      <c r="H134" s="33"/>
      <c r="J134" s="127"/>
      <c r="K134" s="128"/>
      <c r="L134" s="128"/>
      <c r="M134" s="129"/>
      <c r="N134" s="132" t="str">
        <f t="shared" si="15"/>
        <v/>
      </c>
      <c r="O134" s="101"/>
      <c r="P134" s="123"/>
      <c r="Q134" s="100"/>
      <c r="R134" s="52"/>
      <c r="S134" s="52"/>
      <c r="T134" s="52"/>
      <c r="U134" s="52"/>
    </row>
    <row r="135" spans="3:21" s="32" customFormat="1" x14ac:dyDescent="0.35">
      <c r="C135" s="33"/>
      <c r="D135" s="33"/>
      <c r="E135" s="33"/>
      <c r="F135" s="33"/>
      <c r="G135" s="33"/>
      <c r="H135" s="33"/>
      <c r="J135" s="127"/>
      <c r="K135" s="128"/>
      <c r="L135" s="128"/>
      <c r="M135" s="129"/>
      <c r="N135" s="132" t="str">
        <f t="shared" si="15"/>
        <v/>
      </c>
      <c r="O135" s="101"/>
      <c r="P135" s="123"/>
      <c r="Q135" s="100"/>
      <c r="R135" s="52"/>
      <c r="S135" s="52"/>
      <c r="T135" s="52"/>
      <c r="U135" s="52"/>
    </row>
    <row r="136" spans="3:21" s="32" customFormat="1" x14ac:dyDescent="0.35">
      <c r="C136" s="33"/>
      <c r="D136" s="33"/>
      <c r="E136" s="33"/>
      <c r="F136" s="33"/>
      <c r="G136" s="33"/>
      <c r="H136" s="33"/>
      <c r="J136" s="127"/>
      <c r="K136" s="128"/>
      <c r="L136" s="128"/>
      <c r="M136" s="129"/>
      <c r="N136" s="132" t="str">
        <f t="shared" si="15"/>
        <v/>
      </c>
      <c r="O136" s="101"/>
      <c r="P136" s="123"/>
      <c r="Q136" s="100"/>
      <c r="R136" s="52"/>
      <c r="S136" s="52"/>
      <c r="T136" s="52"/>
      <c r="U136" s="52"/>
    </row>
    <row r="137" spans="3:21" s="32" customFormat="1" x14ac:dyDescent="0.35">
      <c r="C137" s="33"/>
      <c r="D137" s="33"/>
      <c r="E137" s="33"/>
      <c r="F137" s="33"/>
      <c r="G137" s="33"/>
      <c r="H137" s="33"/>
      <c r="J137" s="127"/>
      <c r="K137" s="128"/>
      <c r="L137" s="128"/>
      <c r="M137" s="129"/>
      <c r="N137" s="132" t="str">
        <f t="shared" si="15"/>
        <v/>
      </c>
      <c r="O137" s="101"/>
      <c r="P137" s="123"/>
      <c r="Q137" s="100"/>
      <c r="R137" s="52"/>
      <c r="S137" s="52"/>
      <c r="T137" s="52"/>
      <c r="U137" s="52"/>
    </row>
    <row r="138" spans="3:21" s="32" customFormat="1" x14ac:dyDescent="0.35">
      <c r="C138" s="33"/>
      <c r="D138" s="33"/>
      <c r="E138" s="33"/>
      <c r="F138" s="33"/>
      <c r="G138" s="33"/>
      <c r="H138" s="33"/>
      <c r="J138" s="127"/>
      <c r="K138" s="128"/>
      <c r="L138" s="128"/>
      <c r="M138" s="129"/>
      <c r="N138" s="132" t="str">
        <f t="shared" si="15"/>
        <v/>
      </c>
      <c r="O138" s="101"/>
      <c r="P138" s="123"/>
      <c r="Q138" s="100"/>
      <c r="R138" s="52"/>
      <c r="S138" s="52"/>
      <c r="T138" s="52"/>
      <c r="U138" s="52"/>
    </row>
    <row r="139" spans="3:21" s="32" customFormat="1" x14ac:dyDescent="0.35">
      <c r="C139" s="33"/>
      <c r="D139" s="33"/>
      <c r="E139" s="33"/>
      <c r="F139" s="33"/>
      <c r="G139" s="33"/>
      <c r="H139" s="33"/>
      <c r="J139" s="127"/>
      <c r="K139" s="128"/>
      <c r="L139" s="128"/>
      <c r="M139" s="129"/>
      <c r="N139" s="132" t="str">
        <f t="shared" si="15"/>
        <v/>
      </c>
      <c r="O139" s="101"/>
      <c r="P139" s="123"/>
      <c r="Q139" s="100"/>
      <c r="R139" s="52"/>
      <c r="S139" s="52"/>
      <c r="T139" s="52"/>
      <c r="U139" s="52"/>
    </row>
    <row r="140" spans="3:21" s="32" customFormat="1" x14ac:dyDescent="0.35">
      <c r="C140" s="33"/>
      <c r="D140" s="33"/>
      <c r="E140" s="33"/>
      <c r="F140" s="33"/>
      <c r="G140" s="33"/>
      <c r="H140" s="33"/>
      <c r="J140" s="127"/>
      <c r="K140" s="128"/>
      <c r="L140" s="128"/>
      <c r="M140" s="129"/>
      <c r="N140" s="132" t="str">
        <f t="shared" si="15"/>
        <v/>
      </c>
      <c r="O140" s="101"/>
      <c r="P140" s="123"/>
      <c r="Q140" s="100"/>
      <c r="R140" s="52"/>
      <c r="S140" s="52"/>
      <c r="T140" s="52"/>
      <c r="U140" s="52"/>
    </row>
    <row r="141" spans="3:21" s="32" customFormat="1" x14ac:dyDescent="0.35">
      <c r="C141" s="33"/>
      <c r="D141" s="33"/>
      <c r="E141" s="33"/>
      <c r="F141" s="33"/>
      <c r="G141" s="33"/>
      <c r="H141" s="33"/>
      <c r="J141" s="127"/>
      <c r="K141" s="128"/>
      <c r="L141" s="128"/>
      <c r="M141" s="129"/>
      <c r="N141" s="132" t="str">
        <f t="shared" si="15"/>
        <v/>
      </c>
      <c r="O141" s="101"/>
      <c r="P141" s="123"/>
      <c r="Q141" s="100"/>
      <c r="R141" s="52"/>
      <c r="S141" s="52"/>
      <c r="T141" s="52"/>
      <c r="U141" s="52"/>
    </row>
    <row r="142" spans="3:21" s="32" customFormat="1" x14ac:dyDescent="0.35">
      <c r="C142" s="33"/>
      <c r="D142" s="33"/>
      <c r="E142" s="33"/>
      <c r="F142" s="33"/>
      <c r="G142" s="33"/>
      <c r="H142" s="33"/>
      <c r="J142" s="127"/>
      <c r="K142" s="128"/>
      <c r="L142" s="128"/>
      <c r="M142" s="129"/>
      <c r="N142" s="132" t="str">
        <f t="shared" si="15"/>
        <v/>
      </c>
      <c r="O142" s="101"/>
      <c r="P142" s="123"/>
      <c r="Q142" s="100"/>
      <c r="R142" s="52"/>
      <c r="S142" s="52"/>
      <c r="T142" s="52"/>
      <c r="U142" s="52"/>
    </row>
    <row r="143" spans="3:21" s="32" customFormat="1" x14ac:dyDescent="0.35">
      <c r="C143" s="33"/>
      <c r="D143" s="33"/>
      <c r="E143" s="33"/>
      <c r="F143" s="33"/>
      <c r="G143" s="33"/>
      <c r="H143" s="33"/>
      <c r="J143" s="127"/>
      <c r="K143" s="128"/>
      <c r="L143" s="128"/>
      <c r="M143" s="129"/>
      <c r="N143" s="132" t="str">
        <f t="shared" si="15"/>
        <v/>
      </c>
      <c r="O143" s="101"/>
      <c r="P143" s="123"/>
      <c r="Q143" s="100"/>
      <c r="R143" s="52"/>
      <c r="S143" s="52"/>
      <c r="T143" s="52"/>
      <c r="U143" s="52"/>
    </row>
    <row r="144" spans="3:21" s="32" customFormat="1" x14ac:dyDescent="0.35">
      <c r="C144" s="33"/>
      <c r="D144" s="33"/>
      <c r="E144" s="33"/>
      <c r="F144" s="33"/>
      <c r="G144" s="33"/>
      <c r="H144" s="33"/>
      <c r="J144" s="127"/>
      <c r="K144" s="128"/>
      <c r="L144" s="128"/>
      <c r="M144" s="129"/>
      <c r="N144" s="132" t="str">
        <f t="shared" si="15"/>
        <v/>
      </c>
      <c r="O144" s="101"/>
      <c r="P144" s="123"/>
      <c r="Q144" s="100"/>
      <c r="R144" s="52"/>
      <c r="S144" s="52"/>
      <c r="T144" s="52"/>
      <c r="U144" s="52"/>
    </row>
    <row r="145" spans="3:21" s="32" customFormat="1" x14ac:dyDescent="0.35">
      <c r="C145" s="33"/>
      <c r="D145" s="33"/>
      <c r="E145" s="33"/>
      <c r="F145" s="33"/>
      <c r="G145" s="33"/>
      <c r="H145" s="33"/>
      <c r="J145" s="127"/>
      <c r="K145" s="128"/>
      <c r="L145" s="128"/>
      <c r="M145" s="129"/>
      <c r="N145" s="132" t="str">
        <f t="shared" si="15"/>
        <v/>
      </c>
      <c r="O145" s="101"/>
      <c r="P145" s="123"/>
      <c r="Q145" s="100"/>
      <c r="R145" s="52"/>
      <c r="S145" s="52"/>
      <c r="T145" s="52"/>
      <c r="U145" s="52"/>
    </row>
    <row r="146" spans="3:21" s="32" customFormat="1" x14ac:dyDescent="0.35">
      <c r="C146" s="33"/>
      <c r="D146" s="33"/>
      <c r="E146" s="33"/>
      <c r="F146" s="33"/>
      <c r="G146" s="33"/>
      <c r="H146" s="33"/>
      <c r="J146" s="127"/>
      <c r="K146" s="128"/>
      <c r="L146" s="128"/>
      <c r="M146" s="129"/>
      <c r="N146" s="132" t="str">
        <f t="shared" si="15"/>
        <v/>
      </c>
      <c r="O146" s="101"/>
      <c r="P146" s="123"/>
      <c r="Q146" s="100"/>
      <c r="R146" s="52"/>
      <c r="S146" s="52"/>
      <c r="T146" s="52"/>
      <c r="U146" s="52"/>
    </row>
    <row r="147" spans="3:21" s="32" customFormat="1" x14ac:dyDescent="0.35">
      <c r="C147" s="33"/>
      <c r="D147" s="33"/>
      <c r="E147" s="33"/>
      <c r="F147" s="33"/>
      <c r="G147" s="33"/>
      <c r="H147" s="33"/>
      <c r="J147" s="127"/>
      <c r="K147" s="128"/>
      <c r="L147" s="128"/>
      <c r="M147" s="129"/>
      <c r="N147" s="132" t="str">
        <f t="shared" si="15"/>
        <v/>
      </c>
      <c r="O147" s="101"/>
      <c r="P147" s="123"/>
      <c r="Q147" s="100"/>
      <c r="R147" s="52"/>
      <c r="S147" s="52"/>
      <c r="T147" s="52"/>
      <c r="U147" s="52"/>
    </row>
    <row r="148" spans="3:21" s="32" customFormat="1" x14ac:dyDescent="0.35">
      <c r="C148" s="33"/>
      <c r="D148" s="33"/>
      <c r="E148" s="33"/>
      <c r="F148" s="33"/>
      <c r="G148" s="33"/>
      <c r="H148" s="33"/>
      <c r="J148" s="127"/>
      <c r="K148" s="128"/>
      <c r="L148" s="128"/>
      <c r="M148" s="129"/>
      <c r="N148" s="132" t="str">
        <f t="shared" si="15"/>
        <v/>
      </c>
      <c r="O148" s="101"/>
      <c r="P148" s="123"/>
      <c r="Q148" s="100"/>
      <c r="R148" s="52"/>
      <c r="S148" s="52"/>
      <c r="T148" s="52"/>
      <c r="U148" s="52"/>
    </row>
    <row r="149" spans="3:21" s="32" customFormat="1" x14ac:dyDescent="0.35">
      <c r="C149" s="33"/>
      <c r="D149" s="33"/>
      <c r="E149" s="33"/>
      <c r="F149" s="33"/>
      <c r="G149" s="33"/>
      <c r="H149" s="33"/>
      <c r="J149" s="127"/>
      <c r="K149" s="128"/>
      <c r="L149" s="128"/>
      <c r="M149" s="129"/>
      <c r="N149" s="132" t="str">
        <f t="shared" si="15"/>
        <v/>
      </c>
      <c r="O149" s="101"/>
      <c r="P149" s="123"/>
      <c r="Q149" s="100"/>
      <c r="R149" s="52"/>
      <c r="S149" s="52"/>
      <c r="T149" s="52"/>
      <c r="U149" s="52"/>
    </row>
    <row r="150" spans="3:21" s="32" customFormat="1" x14ac:dyDescent="0.35">
      <c r="C150" s="33"/>
      <c r="D150" s="33"/>
      <c r="E150" s="33"/>
      <c r="F150" s="33"/>
      <c r="G150" s="33"/>
      <c r="H150" s="33"/>
      <c r="J150" s="127"/>
      <c r="K150" s="128"/>
      <c r="L150" s="128"/>
      <c r="M150" s="129"/>
      <c r="N150" s="132" t="str">
        <f t="shared" si="15"/>
        <v/>
      </c>
      <c r="O150" s="101"/>
      <c r="P150" s="123"/>
      <c r="Q150" s="100"/>
      <c r="R150" s="52"/>
      <c r="S150" s="52"/>
      <c r="T150" s="52"/>
      <c r="U150" s="52"/>
    </row>
    <row r="151" spans="3:21" s="32" customFormat="1" x14ac:dyDescent="0.35">
      <c r="C151" s="33"/>
      <c r="D151" s="33"/>
      <c r="E151" s="33"/>
      <c r="F151" s="33"/>
      <c r="G151" s="33"/>
      <c r="H151" s="33"/>
      <c r="J151" s="127"/>
      <c r="K151" s="128"/>
      <c r="L151" s="128"/>
      <c r="M151" s="129"/>
      <c r="N151" s="132" t="str">
        <f t="shared" si="15"/>
        <v/>
      </c>
      <c r="O151" s="101"/>
      <c r="P151" s="123"/>
      <c r="Q151" s="100"/>
      <c r="R151" s="52"/>
      <c r="S151" s="52"/>
      <c r="T151" s="52"/>
      <c r="U151" s="52"/>
    </row>
    <row r="152" spans="3:21" s="32" customFormat="1" x14ac:dyDescent="0.35">
      <c r="C152" s="33"/>
      <c r="D152" s="33"/>
      <c r="E152" s="33"/>
      <c r="F152" s="33"/>
      <c r="G152" s="33"/>
      <c r="H152" s="33"/>
      <c r="J152" s="127"/>
      <c r="K152" s="128"/>
      <c r="L152" s="128"/>
      <c r="M152" s="129"/>
      <c r="N152" s="132" t="str">
        <f t="shared" si="15"/>
        <v/>
      </c>
      <c r="O152" s="101"/>
      <c r="P152" s="123"/>
      <c r="Q152" s="100"/>
      <c r="R152" s="52"/>
      <c r="S152" s="52"/>
      <c r="T152" s="52"/>
      <c r="U152" s="52"/>
    </row>
    <row r="153" spans="3:21" s="32" customFormat="1" x14ac:dyDescent="0.35">
      <c r="C153" s="33"/>
      <c r="D153" s="33"/>
      <c r="E153" s="33"/>
      <c r="F153" s="33"/>
      <c r="G153" s="33"/>
      <c r="H153" s="33"/>
      <c r="J153" s="127"/>
      <c r="K153" s="128"/>
      <c r="L153" s="128"/>
      <c r="M153" s="129"/>
      <c r="N153" s="132" t="str">
        <f t="shared" si="15"/>
        <v/>
      </c>
      <c r="O153" s="101"/>
      <c r="P153" s="123"/>
      <c r="Q153" s="100"/>
      <c r="R153" s="52"/>
      <c r="S153" s="52"/>
      <c r="T153" s="52"/>
      <c r="U153" s="52"/>
    </row>
    <row r="154" spans="3:21" s="32" customFormat="1" x14ac:dyDescent="0.35">
      <c r="C154" s="33"/>
      <c r="D154" s="33"/>
      <c r="E154" s="33"/>
      <c r="F154" s="33"/>
      <c r="G154" s="33"/>
      <c r="H154" s="33"/>
      <c r="J154" s="127"/>
      <c r="K154" s="128"/>
      <c r="L154" s="128"/>
      <c r="M154" s="129"/>
      <c r="N154" s="132" t="str">
        <f t="shared" si="15"/>
        <v/>
      </c>
      <c r="O154" s="101"/>
      <c r="P154" s="123"/>
      <c r="Q154" s="100"/>
      <c r="R154" s="52"/>
      <c r="S154" s="52"/>
      <c r="T154" s="52"/>
      <c r="U154" s="52"/>
    </row>
    <row r="155" spans="3:21" s="32" customFormat="1" x14ac:dyDescent="0.35">
      <c r="C155" s="33"/>
      <c r="D155" s="33"/>
      <c r="E155" s="33"/>
      <c r="F155" s="33"/>
      <c r="G155" s="33"/>
      <c r="H155" s="33"/>
      <c r="J155" s="127"/>
      <c r="K155" s="128"/>
      <c r="L155" s="128"/>
      <c r="M155" s="129"/>
      <c r="N155" s="132" t="str">
        <f t="shared" si="15"/>
        <v/>
      </c>
      <c r="O155" s="101"/>
      <c r="P155" s="123"/>
      <c r="Q155" s="100"/>
      <c r="R155" s="52"/>
      <c r="S155" s="52"/>
      <c r="T155" s="52"/>
      <c r="U155" s="52"/>
    </row>
    <row r="156" spans="3:21" s="32" customFormat="1" x14ac:dyDescent="0.35">
      <c r="U156" s="52"/>
    </row>
    <row r="157" spans="3:21" s="32" customFormat="1" x14ac:dyDescent="0.35">
      <c r="C157" s="33"/>
      <c r="D157" s="33"/>
      <c r="E157" s="33"/>
      <c r="F157" s="33"/>
      <c r="G157" s="33"/>
      <c r="H157" s="33"/>
      <c r="J157" s="52"/>
      <c r="K157" s="52"/>
      <c r="L157" s="52"/>
      <c r="M157" s="52"/>
      <c r="N157" s="133"/>
      <c r="O157" s="54"/>
      <c r="P157" s="52"/>
      <c r="Q157" s="52"/>
      <c r="R157" s="52"/>
      <c r="S157" s="52"/>
      <c r="T157" s="52"/>
      <c r="U157" s="52"/>
    </row>
    <row r="158" spans="3:21" s="32" customFormat="1" x14ac:dyDescent="0.35">
      <c r="C158" s="33"/>
      <c r="D158" s="33"/>
      <c r="E158" s="33"/>
      <c r="F158" s="33"/>
      <c r="G158" s="33"/>
      <c r="H158" s="33"/>
      <c r="J158" s="52"/>
      <c r="K158" s="52"/>
      <c r="L158" s="52"/>
      <c r="M158" s="52"/>
      <c r="N158" s="133"/>
      <c r="O158" s="54"/>
      <c r="P158" s="52"/>
      <c r="Q158" s="52"/>
      <c r="R158" s="52"/>
      <c r="S158" s="52"/>
      <c r="T158" s="52"/>
      <c r="U158" s="52"/>
    </row>
    <row r="159" spans="3:21" s="32" customFormat="1" x14ac:dyDescent="0.35">
      <c r="C159" s="33"/>
      <c r="D159" s="33"/>
      <c r="E159" s="33"/>
      <c r="F159" s="33"/>
      <c r="G159" s="33"/>
      <c r="H159" s="33"/>
      <c r="J159" s="52"/>
      <c r="K159" s="52"/>
      <c r="L159" s="52"/>
      <c r="M159" s="52"/>
      <c r="N159" s="133"/>
      <c r="O159" s="54"/>
      <c r="P159" s="52"/>
      <c r="Q159" s="52"/>
      <c r="R159" s="52"/>
      <c r="S159" s="52"/>
      <c r="T159" s="52"/>
      <c r="U159" s="52"/>
    </row>
    <row r="160" spans="3:21" s="32" customFormat="1" x14ac:dyDescent="0.35">
      <c r="C160" s="33"/>
      <c r="D160" s="33"/>
      <c r="E160" s="33"/>
      <c r="F160" s="33"/>
      <c r="G160" s="33"/>
      <c r="H160" s="33"/>
      <c r="J160" s="52"/>
      <c r="K160" s="52"/>
      <c r="L160" s="52"/>
      <c r="M160" s="52"/>
      <c r="N160" s="133"/>
      <c r="O160" s="54"/>
      <c r="P160" s="52"/>
      <c r="Q160" s="52"/>
      <c r="R160" s="52"/>
      <c r="S160" s="52"/>
      <c r="T160" s="52"/>
      <c r="U160" s="52"/>
    </row>
    <row r="161" spans="3:21" s="32" customFormat="1" x14ac:dyDescent="0.35">
      <c r="C161" s="33"/>
      <c r="D161" s="33"/>
      <c r="E161" s="33"/>
      <c r="F161" s="33"/>
      <c r="G161" s="33"/>
      <c r="H161" s="33"/>
      <c r="J161" s="52"/>
      <c r="K161" s="52"/>
      <c r="L161" s="52"/>
      <c r="M161" s="52"/>
      <c r="N161" s="133"/>
      <c r="O161" s="54"/>
      <c r="P161" s="52"/>
      <c r="Q161" s="52"/>
      <c r="R161" s="52"/>
      <c r="S161" s="52"/>
      <c r="T161" s="52"/>
      <c r="U161" s="52"/>
    </row>
    <row r="162" spans="3:21" s="32" customFormat="1" x14ac:dyDescent="0.35">
      <c r="C162" s="33"/>
      <c r="D162" s="33"/>
      <c r="E162" s="33"/>
      <c r="F162" s="33"/>
      <c r="G162" s="33"/>
      <c r="H162" s="33"/>
      <c r="J162" s="52"/>
      <c r="K162" s="52"/>
      <c r="L162" s="52"/>
      <c r="M162" s="52"/>
      <c r="N162" s="133"/>
      <c r="O162" s="54"/>
      <c r="P162" s="52"/>
      <c r="Q162" s="52"/>
      <c r="R162" s="52"/>
      <c r="S162" s="52"/>
      <c r="T162" s="52"/>
      <c r="U162" s="52"/>
    </row>
    <row r="163" spans="3:21" s="32" customFormat="1" x14ac:dyDescent="0.35">
      <c r="C163" s="33"/>
      <c r="D163" s="33"/>
      <c r="E163" s="33"/>
      <c r="F163" s="33"/>
      <c r="G163" s="33"/>
      <c r="H163" s="33"/>
      <c r="J163" s="52"/>
      <c r="K163" s="52"/>
      <c r="L163" s="52"/>
      <c r="M163" s="52"/>
      <c r="N163" s="133"/>
      <c r="O163" s="54"/>
      <c r="P163" s="52"/>
      <c r="Q163" s="52"/>
      <c r="R163" s="52"/>
      <c r="S163" s="52"/>
      <c r="T163" s="52"/>
      <c r="U163" s="52"/>
    </row>
    <row r="164" spans="3:21" s="32" customFormat="1" x14ac:dyDescent="0.35">
      <c r="C164" s="33"/>
      <c r="D164" s="33"/>
      <c r="E164" s="33"/>
      <c r="F164" s="33"/>
      <c r="G164" s="33"/>
      <c r="H164" s="33"/>
      <c r="J164" s="52"/>
      <c r="K164" s="52"/>
      <c r="L164" s="52"/>
      <c r="M164" s="52"/>
      <c r="N164" s="133"/>
      <c r="O164" s="54"/>
      <c r="P164" s="52"/>
      <c r="Q164" s="52"/>
      <c r="R164" s="52"/>
      <c r="S164" s="52"/>
      <c r="T164" s="52"/>
      <c r="U164" s="52"/>
    </row>
    <row r="165" spans="3:21" s="32" customFormat="1" x14ac:dyDescent="0.35">
      <c r="C165" s="33"/>
      <c r="D165" s="33"/>
      <c r="E165" s="33"/>
      <c r="F165" s="33"/>
      <c r="G165" s="33"/>
      <c r="H165" s="33"/>
      <c r="J165" s="52"/>
      <c r="K165" s="52"/>
      <c r="L165" s="52"/>
      <c r="M165" s="52"/>
      <c r="N165" s="133"/>
      <c r="O165" s="54"/>
      <c r="P165" s="52"/>
      <c r="Q165" s="52"/>
      <c r="R165" s="52"/>
      <c r="S165" s="52"/>
      <c r="T165" s="52"/>
      <c r="U165" s="52"/>
    </row>
    <row r="166" spans="3:21" s="32" customFormat="1" x14ac:dyDescent="0.35">
      <c r="C166" s="33"/>
      <c r="D166" s="33"/>
      <c r="E166" s="33"/>
      <c r="F166" s="33"/>
      <c r="G166" s="33"/>
      <c r="H166" s="33"/>
      <c r="J166" s="52"/>
      <c r="K166" s="52"/>
      <c r="L166" s="52"/>
      <c r="M166" s="52"/>
      <c r="N166" s="133"/>
      <c r="O166" s="54"/>
      <c r="P166" s="52"/>
      <c r="Q166" s="52"/>
      <c r="R166" s="52"/>
      <c r="S166" s="52"/>
      <c r="T166" s="52"/>
      <c r="U166" s="52"/>
    </row>
    <row r="167" spans="3:21" s="32" customFormat="1" x14ac:dyDescent="0.35">
      <c r="C167" s="33"/>
      <c r="D167" s="33"/>
      <c r="E167" s="33"/>
      <c r="F167" s="33"/>
      <c r="G167" s="33"/>
      <c r="H167" s="33"/>
      <c r="J167" s="52"/>
      <c r="K167" s="52"/>
      <c r="L167" s="52"/>
      <c r="M167" s="52"/>
      <c r="N167" s="133"/>
      <c r="O167" s="54"/>
      <c r="P167" s="52"/>
      <c r="Q167" s="52"/>
      <c r="R167" s="52"/>
      <c r="S167" s="52"/>
      <c r="T167" s="52"/>
      <c r="U167" s="52"/>
    </row>
    <row r="168" spans="3:21" s="32" customFormat="1" x14ac:dyDescent="0.35">
      <c r="C168" s="33"/>
      <c r="D168" s="33"/>
      <c r="E168" s="33"/>
      <c r="F168" s="33"/>
      <c r="G168" s="33"/>
      <c r="H168" s="33"/>
      <c r="N168" s="130"/>
      <c r="O168" s="33"/>
      <c r="P168" s="52"/>
      <c r="R168" s="52"/>
      <c r="S168" s="52"/>
      <c r="T168" s="52"/>
      <c r="U168" s="52"/>
    </row>
    <row r="169" spans="3:21" s="32" customFormat="1" x14ac:dyDescent="0.35">
      <c r="C169" s="33"/>
      <c r="D169" s="33"/>
      <c r="E169" s="33"/>
      <c r="F169" s="33"/>
      <c r="G169" s="33"/>
      <c r="H169" s="33"/>
      <c r="N169" s="130"/>
      <c r="O169" s="33"/>
      <c r="P169" s="52"/>
      <c r="R169" s="52"/>
      <c r="S169" s="52"/>
      <c r="T169" s="52"/>
      <c r="U169" s="52"/>
    </row>
    <row r="170" spans="3:21" s="32" customFormat="1" x14ac:dyDescent="0.35">
      <c r="C170" s="33"/>
      <c r="D170" s="33"/>
      <c r="E170" s="33"/>
      <c r="F170" s="33"/>
      <c r="G170" s="33"/>
      <c r="H170" s="33"/>
      <c r="N170" s="130"/>
      <c r="O170" s="33"/>
      <c r="P170" s="52"/>
      <c r="R170" s="52"/>
      <c r="S170" s="52"/>
      <c r="T170" s="52"/>
      <c r="U170" s="52"/>
    </row>
    <row r="171" spans="3:21" s="32" customFormat="1" x14ac:dyDescent="0.35">
      <c r="C171" s="33"/>
      <c r="D171" s="33"/>
      <c r="E171" s="33"/>
      <c r="F171" s="33"/>
      <c r="G171" s="33"/>
      <c r="H171" s="33"/>
      <c r="N171" s="130"/>
      <c r="O171" s="33"/>
      <c r="P171" s="52"/>
      <c r="R171" s="52"/>
      <c r="S171" s="52"/>
      <c r="T171" s="52"/>
      <c r="U171" s="52"/>
    </row>
    <row r="172" spans="3:21" s="32" customFormat="1" x14ac:dyDescent="0.35">
      <c r="C172" s="33"/>
      <c r="D172" s="33"/>
      <c r="E172" s="33"/>
      <c r="F172" s="33"/>
      <c r="G172" s="33"/>
      <c r="H172" s="33"/>
      <c r="N172" s="130"/>
      <c r="O172" s="33"/>
      <c r="P172" s="52"/>
      <c r="R172" s="52"/>
      <c r="S172" s="52"/>
      <c r="T172" s="52"/>
      <c r="U172" s="52"/>
    </row>
    <row r="173" spans="3:21" s="32" customFormat="1" x14ac:dyDescent="0.35">
      <c r="C173" s="33"/>
      <c r="D173" s="33"/>
      <c r="E173" s="33"/>
      <c r="F173" s="33"/>
      <c r="G173" s="33"/>
      <c r="H173" s="33"/>
      <c r="N173" s="130"/>
      <c r="O173" s="33"/>
      <c r="P173" s="52"/>
      <c r="R173" s="52"/>
      <c r="S173" s="52"/>
      <c r="T173" s="52"/>
      <c r="U173" s="52"/>
    </row>
    <row r="174" spans="3:21" s="32" customFormat="1" x14ac:dyDescent="0.35">
      <c r="C174" s="33"/>
      <c r="D174" s="33"/>
      <c r="E174" s="33"/>
      <c r="F174" s="33"/>
      <c r="G174" s="33"/>
      <c r="H174" s="33"/>
      <c r="N174" s="130"/>
      <c r="O174" s="33"/>
      <c r="P174" s="52"/>
      <c r="R174" s="52"/>
      <c r="S174" s="52"/>
      <c r="T174" s="52"/>
      <c r="U174" s="52"/>
    </row>
    <row r="175" spans="3:21" s="32" customFormat="1" x14ac:dyDescent="0.35">
      <c r="C175" s="33"/>
      <c r="D175" s="33"/>
      <c r="E175" s="33"/>
      <c r="F175" s="33"/>
      <c r="G175" s="33"/>
      <c r="H175" s="33"/>
      <c r="N175" s="130"/>
      <c r="O175" s="33"/>
      <c r="P175" s="52"/>
      <c r="R175" s="52"/>
      <c r="S175" s="52"/>
      <c r="T175" s="52"/>
      <c r="U175" s="52"/>
    </row>
    <row r="176" spans="3:21" s="32" customFormat="1" x14ac:dyDescent="0.35">
      <c r="C176" s="33"/>
      <c r="D176" s="33"/>
      <c r="E176" s="33"/>
      <c r="F176" s="33"/>
      <c r="G176" s="33"/>
      <c r="H176" s="33"/>
      <c r="N176" s="130"/>
      <c r="O176" s="33"/>
      <c r="P176" s="52"/>
      <c r="R176" s="52"/>
      <c r="S176" s="52"/>
      <c r="T176" s="52"/>
      <c r="U176" s="52"/>
    </row>
    <row r="177" spans="1:21" x14ac:dyDescent="0.35">
      <c r="A177" s="32"/>
      <c r="B177" s="32"/>
      <c r="C177" s="33"/>
      <c r="D177" s="33"/>
      <c r="E177" s="33"/>
      <c r="F177" s="33"/>
      <c r="G177" s="33"/>
      <c r="H177" s="33"/>
      <c r="I177" s="32"/>
      <c r="P177" s="52"/>
      <c r="R177" s="52"/>
      <c r="S177" s="52"/>
      <c r="T177" s="52"/>
      <c r="U177" s="52"/>
    </row>
    <row r="178" spans="1:21" x14ac:dyDescent="0.35">
      <c r="A178" s="32"/>
      <c r="B178" s="32"/>
      <c r="C178" s="33"/>
      <c r="D178" s="33"/>
      <c r="E178" s="33"/>
      <c r="F178" s="33"/>
      <c r="G178" s="33"/>
      <c r="H178" s="33"/>
      <c r="P178" s="52"/>
      <c r="R178" s="52"/>
      <c r="S178" s="52"/>
      <c r="T178" s="52"/>
      <c r="U178" s="52"/>
    </row>
    <row r="179" spans="1:21" x14ac:dyDescent="0.35">
      <c r="A179" s="32"/>
      <c r="B179" s="32"/>
      <c r="C179" s="33"/>
      <c r="D179" s="33"/>
      <c r="E179" s="33"/>
      <c r="F179" s="33"/>
      <c r="G179" s="33"/>
      <c r="H179" s="33"/>
      <c r="R179" s="52"/>
      <c r="S179" s="52"/>
      <c r="T179" s="52"/>
      <c r="U179" s="52"/>
    </row>
    <row r="180" spans="1:21" x14ac:dyDescent="0.35">
      <c r="B180" s="32"/>
      <c r="C180" s="33"/>
      <c r="D180" s="33"/>
      <c r="E180" s="33"/>
      <c r="F180" s="33"/>
      <c r="G180" s="33"/>
      <c r="H180" s="33"/>
      <c r="R180" s="52"/>
      <c r="S180" s="52"/>
      <c r="T180" s="52"/>
      <c r="U180" s="52"/>
    </row>
  </sheetData>
  <mergeCells count="5">
    <mergeCell ref="C6:E6"/>
    <mergeCell ref="F6:H6"/>
    <mergeCell ref="C32:C33"/>
    <mergeCell ref="D32:D33"/>
    <mergeCell ref="E32:E33"/>
  </mergeCells>
  <dataValidations count="1">
    <dataValidation type="list" allowBlank="1" showInputMessage="1" showErrorMessage="1" sqref="P8:P155" xr:uid="{00000000-0002-0000-0300-000000000000}">
      <formula1>$B$8:$B$16</formula1>
    </dataValidation>
  </dataValidations>
  <printOptions horizontalCentered="1" verticalCentered="1"/>
  <pageMargins left="0.7" right="0.7" top="0.5" bottom="0.48" header="0.3" footer="0.3"/>
  <pageSetup fitToHeight="4" orientation="portrait" horizontalDpi="4294967292" verticalDpi="1200"/>
  <rowBreaks count="2" manualBreakCount="2">
    <brk id="50" min="9" max="14" man="1"/>
    <brk id="104" min="9" max="14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R180"/>
  <sheetViews>
    <sheetView topLeftCell="A4" zoomScale="70" zoomScaleNormal="70" zoomScalePageLayoutView="70" workbookViewId="0">
      <selection activeCell="E20" sqref="E20:E22"/>
    </sheetView>
  </sheetViews>
  <sheetFormatPr defaultColWidth="9.1796875" defaultRowHeight="14.5" x14ac:dyDescent="0.35"/>
  <cols>
    <col min="1" max="1" width="6.36328125" style="31" customWidth="1"/>
    <col min="2" max="2" width="24.36328125" style="31" customWidth="1"/>
    <col min="3" max="8" width="9.453125" style="36" customWidth="1"/>
    <col min="9" max="9" width="4.36328125" style="31" customWidth="1"/>
    <col min="10" max="10" width="8.6328125" style="32" customWidth="1"/>
    <col min="11" max="12" width="25.81640625" style="32" customWidth="1"/>
    <col min="13" max="13" width="16.81640625" style="32" customWidth="1"/>
    <col min="14" max="14" width="11.36328125" style="134" customWidth="1"/>
    <col min="15" max="15" width="12.6328125" style="33" customWidth="1"/>
    <col min="16" max="16" width="21.1796875" style="32" customWidth="1"/>
    <col min="17" max="17" width="13.6328125" style="32" customWidth="1"/>
    <col min="18" max="18" width="17.453125" style="32" customWidth="1"/>
    <col min="19" max="19" width="5.453125" style="32" customWidth="1"/>
    <col min="20" max="20" width="9.1796875" style="32"/>
    <col min="21" max="21" width="14.36328125" style="32" customWidth="1"/>
    <col min="22" max="22" width="3" style="32" customWidth="1"/>
    <col min="23" max="44" width="9.1796875" style="32"/>
    <col min="45" max="16384" width="9.1796875" style="31"/>
  </cols>
  <sheetData>
    <row r="1" spans="1:44" ht="32.25" hidden="1" customHeight="1" x14ac:dyDescent="0.35">
      <c r="B1" s="31" t="s">
        <v>72</v>
      </c>
      <c r="C1" s="186" t="s">
        <v>25</v>
      </c>
      <c r="D1" s="186" t="s">
        <v>102</v>
      </c>
      <c r="E1" s="186" t="s">
        <v>103</v>
      </c>
      <c r="F1" s="186" t="s">
        <v>1</v>
      </c>
      <c r="G1" s="186" t="s">
        <v>104</v>
      </c>
      <c r="H1" s="186" t="s">
        <v>65</v>
      </c>
      <c r="I1" s="31" t="s">
        <v>105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44" ht="17.25" hidden="1" customHeight="1" x14ac:dyDescent="0.35">
      <c r="B2" s="31" t="str">
        <f>LEFT(B1,3)</f>
        <v>FEB</v>
      </c>
      <c r="C2" s="187">
        <f>C46</f>
        <v>0</v>
      </c>
      <c r="D2" s="187">
        <f>C17</f>
        <v>0</v>
      </c>
      <c r="E2" s="187">
        <f>D17</f>
        <v>0</v>
      </c>
      <c r="F2" s="187">
        <f>E17</f>
        <v>0</v>
      </c>
      <c r="G2" s="187">
        <f>F29</f>
        <v>0</v>
      </c>
      <c r="H2" s="79">
        <f>D2-G2</f>
        <v>0</v>
      </c>
      <c r="I2" s="187" t="str">
        <f>IF(E29=0,"",AVERAGE(C29,E29))</f>
        <v/>
      </c>
      <c r="J2" s="94"/>
      <c r="K2" s="188"/>
      <c r="N2" s="130"/>
    </row>
    <row r="3" spans="1:44" ht="17.25" hidden="1" customHeight="1" x14ac:dyDescent="0.35"/>
    <row r="4" spans="1:44" ht="17.25" customHeight="1" x14ac:dyDescent="0.35"/>
    <row r="5" spans="1:44" ht="42.75" customHeight="1" x14ac:dyDescent="0.45">
      <c r="B5" s="102" t="str">
        <f>BUDGET!B2:E2</f>
        <v>Enter Club Name on Budget Tab</v>
      </c>
      <c r="C5" s="103"/>
      <c r="D5" s="103"/>
      <c r="E5" s="103"/>
      <c r="F5" s="103"/>
      <c r="G5" s="103"/>
      <c r="H5" s="103"/>
      <c r="J5" s="35" t="s">
        <v>70</v>
      </c>
      <c r="K5" s="31"/>
      <c r="L5" s="31"/>
      <c r="M5" s="31"/>
      <c r="N5" s="135"/>
      <c r="O5" s="36"/>
      <c r="P5" s="31"/>
      <c r="Q5" s="31"/>
      <c r="AN5" s="31"/>
      <c r="AO5" s="31"/>
      <c r="AP5" s="31"/>
      <c r="AQ5" s="31"/>
      <c r="AR5" s="31"/>
    </row>
    <row r="6" spans="1:44" ht="21.75" customHeight="1" x14ac:dyDescent="0.45">
      <c r="B6" s="34"/>
      <c r="C6" s="408" t="s">
        <v>84</v>
      </c>
      <c r="D6" s="408"/>
      <c r="E6" s="408"/>
      <c r="F6" s="408" t="s">
        <v>85</v>
      </c>
      <c r="G6" s="408"/>
      <c r="H6" s="408"/>
      <c r="J6" s="35"/>
      <c r="K6" s="31"/>
      <c r="L6" s="31"/>
      <c r="M6" s="31"/>
      <c r="N6" s="135"/>
      <c r="O6" s="36"/>
      <c r="P6" s="31"/>
      <c r="Q6" s="31"/>
      <c r="AN6" s="31"/>
      <c r="AO6" s="31"/>
      <c r="AP6" s="31"/>
      <c r="AQ6" s="31"/>
      <c r="AR6" s="31"/>
    </row>
    <row r="7" spans="1:44" ht="15" customHeight="1" x14ac:dyDescent="0.35">
      <c r="B7" s="37" t="str">
        <f>B$1&amp;" SALES"</f>
        <v>FEBRUARY SALES</v>
      </c>
      <c r="C7" s="38" t="s">
        <v>7</v>
      </c>
      <c r="D7" s="38" t="s">
        <v>8</v>
      </c>
      <c r="E7" s="38" t="s">
        <v>101</v>
      </c>
      <c r="F7" s="38" t="s">
        <v>7</v>
      </c>
      <c r="G7" s="38" t="s">
        <v>8</v>
      </c>
      <c r="H7" s="38" t="s">
        <v>101</v>
      </c>
      <c r="J7" s="96" t="s">
        <v>46</v>
      </c>
      <c r="K7" s="97" t="s">
        <v>47</v>
      </c>
      <c r="L7" s="96" t="s">
        <v>48</v>
      </c>
      <c r="M7" s="97" t="s">
        <v>49</v>
      </c>
      <c r="N7" s="136" t="s">
        <v>50</v>
      </c>
      <c r="O7" s="98" t="s">
        <v>51</v>
      </c>
      <c r="P7" s="96" t="s">
        <v>40</v>
      </c>
      <c r="Q7" s="98" t="s">
        <v>62</v>
      </c>
      <c r="AN7" s="31"/>
      <c r="AO7" s="31"/>
      <c r="AP7" s="31"/>
      <c r="AQ7" s="31"/>
      <c r="AR7" s="31"/>
    </row>
    <row r="8" spans="1:44" ht="15" customHeight="1" x14ac:dyDescent="0.35">
      <c r="B8" s="39" t="s">
        <v>11</v>
      </c>
      <c r="C8" s="104"/>
      <c r="D8" s="49">
        <f>BUDGET!E41</f>
        <v>0</v>
      </c>
      <c r="E8" s="182">
        <f>C8-D8</f>
        <v>0</v>
      </c>
      <c r="F8" s="49">
        <f>C8+JAN!F8</f>
        <v>0</v>
      </c>
      <c r="G8" s="49">
        <f>D8+JAN!G8</f>
        <v>0</v>
      </c>
      <c r="H8" s="182">
        <f>F8-G8</f>
        <v>0</v>
      </c>
      <c r="J8" s="124"/>
      <c r="K8" s="125"/>
      <c r="L8" s="125"/>
      <c r="M8" s="126"/>
      <c r="N8" s="132" t="str">
        <f t="shared" ref="N8:N35" si="0">IF(ISBLANK(O8)=TRUE,"","10-9005")</f>
        <v/>
      </c>
      <c r="O8" s="99"/>
      <c r="P8" s="123"/>
      <c r="Q8" s="100"/>
      <c r="AN8" s="31"/>
      <c r="AO8" s="31"/>
      <c r="AP8" s="31"/>
      <c r="AQ8" s="31"/>
      <c r="AR8" s="31"/>
    </row>
    <row r="9" spans="1:44" ht="15" customHeight="1" x14ac:dyDescent="0.35">
      <c r="B9" s="39" t="s">
        <v>12</v>
      </c>
      <c r="C9" s="104"/>
      <c r="D9" s="49">
        <f>BUDGET!E42</f>
        <v>0</v>
      </c>
      <c r="E9" s="182">
        <f t="shared" ref="E9:E16" si="1">C9-D9</f>
        <v>0</v>
      </c>
      <c r="F9" s="49">
        <f>C9+JAN!F9</f>
        <v>0</v>
      </c>
      <c r="G9" s="49">
        <f>D9+JAN!G9</f>
        <v>0</v>
      </c>
      <c r="H9" s="182">
        <f t="shared" ref="H9:H16" si="2">F9-G9</f>
        <v>0</v>
      </c>
      <c r="J9" s="124"/>
      <c r="K9" s="125"/>
      <c r="L9" s="125"/>
      <c r="M9" s="126"/>
      <c r="N9" s="132" t="str">
        <f t="shared" si="0"/>
        <v/>
      </c>
      <c r="O9" s="99"/>
      <c r="P9" s="123"/>
      <c r="Q9" s="100"/>
      <c r="AN9" s="31"/>
      <c r="AO9" s="31"/>
      <c r="AP9" s="31"/>
      <c r="AQ9" s="31"/>
      <c r="AR9" s="31"/>
    </row>
    <row r="10" spans="1:44" ht="15" customHeight="1" x14ac:dyDescent="0.35">
      <c r="B10" s="39" t="s">
        <v>13</v>
      </c>
      <c r="C10" s="104"/>
      <c r="D10" s="49">
        <f>BUDGET!E43</f>
        <v>0</v>
      </c>
      <c r="E10" s="182">
        <f t="shared" si="1"/>
        <v>0</v>
      </c>
      <c r="F10" s="49">
        <f>C10+JAN!F10</f>
        <v>0</v>
      </c>
      <c r="G10" s="49">
        <f>D10+JAN!G10</f>
        <v>0</v>
      </c>
      <c r="H10" s="182">
        <f t="shared" si="2"/>
        <v>0</v>
      </c>
      <c r="J10" s="124"/>
      <c r="K10" s="125"/>
      <c r="L10" s="125"/>
      <c r="M10" s="126"/>
      <c r="N10" s="132" t="str">
        <f t="shared" si="0"/>
        <v/>
      </c>
      <c r="O10" s="99"/>
      <c r="P10" s="212"/>
      <c r="Q10" s="100"/>
      <c r="AN10" s="31"/>
      <c r="AO10" s="31"/>
      <c r="AP10" s="31"/>
      <c r="AQ10" s="31"/>
      <c r="AR10" s="31"/>
    </row>
    <row r="11" spans="1:44" ht="15" customHeight="1" x14ac:dyDescent="0.35">
      <c r="B11" s="39" t="s">
        <v>14</v>
      </c>
      <c r="C11" s="104"/>
      <c r="D11" s="49">
        <f>BUDGET!E44</f>
        <v>0</v>
      </c>
      <c r="E11" s="182">
        <f t="shared" si="1"/>
        <v>0</v>
      </c>
      <c r="F11" s="49">
        <f>C11+JAN!F11</f>
        <v>0</v>
      </c>
      <c r="G11" s="49">
        <f>D11+JAN!G11</f>
        <v>0</v>
      </c>
      <c r="H11" s="182">
        <f t="shared" si="2"/>
        <v>0</v>
      </c>
      <c r="J11" s="124"/>
      <c r="K11" s="359"/>
      <c r="L11" s="125"/>
      <c r="M11" s="126"/>
      <c r="N11" s="132" t="str">
        <f t="shared" si="0"/>
        <v/>
      </c>
      <c r="O11" s="99"/>
      <c r="P11" s="212"/>
      <c r="Q11" s="100"/>
      <c r="AN11" s="31"/>
      <c r="AO11" s="31"/>
      <c r="AP11" s="31"/>
      <c r="AQ11" s="31"/>
      <c r="AR11" s="31"/>
    </row>
    <row r="12" spans="1:44" ht="15" customHeight="1" x14ac:dyDescent="0.35">
      <c r="B12" s="39" t="s">
        <v>15</v>
      </c>
      <c r="C12" s="104"/>
      <c r="D12" s="49">
        <f>BUDGET!E45</f>
        <v>0</v>
      </c>
      <c r="E12" s="182">
        <f t="shared" si="1"/>
        <v>0</v>
      </c>
      <c r="F12" s="49">
        <f>C12+JAN!F12</f>
        <v>0</v>
      </c>
      <c r="G12" s="49">
        <f>D12+JAN!G12</f>
        <v>0</v>
      </c>
      <c r="H12" s="182">
        <f t="shared" si="2"/>
        <v>0</v>
      </c>
      <c r="J12" s="127"/>
      <c r="K12" s="128"/>
      <c r="L12" s="128"/>
      <c r="M12" s="129"/>
      <c r="N12" s="132" t="str">
        <f t="shared" si="0"/>
        <v/>
      </c>
      <c r="O12" s="99"/>
      <c r="P12" s="123"/>
      <c r="Q12" s="100"/>
      <c r="AN12" s="31"/>
      <c r="AO12" s="31"/>
      <c r="AP12" s="31"/>
      <c r="AQ12" s="31"/>
      <c r="AR12" s="31"/>
    </row>
    <row r="13" spans="1:44" ht="15" customHeight="1" x14ac:dyDescent="0.35">
      <c r="B13" s="39" t="s">
        <v>16</v>
      </c>
      <c r="C13" s="104"/>
      <c r="D13" s="49">
        <f>BUDGET!E46</f>
        <v>0</v>
      </c>
      <c r="E13" s="182">
        <f t="shared" si="1"/>
        <v>0</v>
      </c>
      <c r="F13" s="49">
        <f>C13+JAN!F13</f>
        <v>0</v>
      </c>
      <c r="G13" s="49">
        <f>D13+JAN!G13</f>
        <v>0</v>
      </c>
      <c r="H13" s="182">
        <f t="shared" si="2"/>
        <v>0</v>
      </c>
      <c r="J13" s="127"/>
      <c r="K13" s="128"/>
      <c r="L13" s="128"/>
      <c r="M13" s="129"/>
      <c r="N13" s="132" t="str">
        <f t="shared" si="0"/>
        <v/>
      </c>
      <c r="O13" s="99"/>
      <c r="P13" s="123"/>
      <c r="Q13" s="100"/>
      <c r="AN13" s="31"/>
      <c r="AO13" s="31"/>
      <c r="AP13" s="31"/>
      <c r="AQ13" s="31"/>
      <c r="AR13" s="31"/>
    </row>
    <row r="14" spans="1:44" ht="15" customHeight="1" x14ac:dyDescent="0.35">
      <c r="B14" s="39" t="s">
        <v>17</v>
      </c>
      <c r="C14" s="104"/>
      <c r="D14" s="49">
        <f>BUDGET!E47</f>
        <v>0</v>
      </c>
      <c r="E14" s="182">
        <f t="shared" si="1"/>
        <v>0</v>
      </c>
      <c r="F14" s="49">
        <f>C14+JAN!F14</f>
        <v>0</v>
      </c>
      <c r="G14" s="49">
        <f>D14+JAN!G14</f>
        <v>0</v>
      </c>
      <c r="H14" s="182">
        <f t="shared" si="2"/>
        <v>0</v>
      </c>
      <c r="J14" s="127"/>
      <c r="K14" s="128"/>
      <c r="L14" s="128"/>
      <c r="M14" s="129"/>
      <c r="N14" s="132" t="str">
        <f t="shared" si="0"/>
        <v/>
      </c>
      <c r="O14" s="99"/>
      <c r="P14" s="123"/>
      <c r="Q14" s="100"/>
      <c r="AN14" s="31"/>
      <c r="AO14" s="31"/>
      <c r="AP14" s="31"/>
      <c r="AQ14" s="31"/>
      <c r="AR14" s="31"/>
    </row>
    <row r="15" spans="1:44" ht="15" customHeight="1" x14ac:dyDescent="0.35">
      <c r="B15" s="39" t="s">
        <v>18</v>
      </c>
      <c r="C15" s="104"/>
      <c r="D15" s="49">
        <f>BUDGET!E48</f>
        <v>0</v>
      </c>
      <c r="E15" s="182">
        <f t="shared" si="1"/>
        <v>0</v>
      </c>
      <c r="F15" s="49">
        <f>C15+JAN!F15</f>
        <v>0</v>
      </c>
      <c r="G15" s="49">
        <f>D15+JAN!G15</f>
        <v>0</v>
      </c>
      <c r="H15" s="182">
        <f t="shared" si="2"/>
        <v>0</v>
      </c>
      <c r="J15" s="127"/>
      <c r="K15" s="128"/>
      <c r="L15" s="128"/>
      <c r="M15" s="129"/>
      <c r="N15" s="132" t="str">
        <f t="shared" si="0"/>
        <v/>
      </c>
      <c r="O15" s="99"/>
      <c r="P15" s="123"/>
      <c r="Q15" s="100"/>
      <c r="AN15" s="31"/>
      <c r="AO15" s="31"/>
      <c r="AP15" s="31"/>
      <c r="AQ15" s="31"/>
      <c r="AR15" s="31"/>
    </row>
    <row r="16" spans="1:44" s="32" customFormat="1" ht="15" customHeight="1" x14ac:dyDescent="0.35">
      <c r="A16" s="31"/>
      <c r="B16" s="39" t="s">
        <v>19</v>
      </c>
      <c r="C16" s="104"/>
      <c r="D16" s="49">
        <f>BUDGET!E49</f>
        <v>0</v>
      </c>
      <c r="E16" s="182">
        <f t="shared" si="1"/>
        <v>0</v>
      </c>
      <c r="F16" s="49">
        <f>C16+JAN!F16</f>
        <v>0</v>
      </c>
      <c r="G16" s="49">
        <f>D16+JAN!G16</f>
        <v>0</v>
      </c>
      <c r="H16" s="182">
        <f t="shared" si="2"/>
        <v>0</v>
      </c>
      <c r="I16" s="41"/>
      <c r="J16" s="127"/>
      <c r="K16" s="128"/>
      <c r="L16" s="128"/>
      <c r="M16" s="129"/>
      <c r="N16" s="132" t="str">
        <f t="shared" si="0"/>
        <v/>
      </c>
      <c r="O16" s="99"/>
      <c r="P16" s="123"/>
      <c r="Q16" s="100"/>
    </row>
    <row r="17" spans="2:44" ht="15" customHeight="1" x14ac:dyDescent="0.35">
      <c r="B17" s="42" t="s">
        <v>4</v>
      </c>
      <c r="C17" s="105">
        <f t="shared" ref="C17:H17" si="3">SUM(C8:C16)</f>
        <v>0</v>
      </c>
      <c r="D17" s="105">
        <f t="shared" si="3"/>
        <v>0</v>
      </c>
      <c r="E17" s="183">
        <f t="shared" si="3"/>
        <v>0</v>
      </c>
      <c r="F17" s="105">
        <f t="shared" si="3"/>
        <v>0</v>
      </c>
      <c r="G17" s="105">
        <f t="shared" si="3"/>
        <v>0</v>
      </c>
      <c r="H17" s="183">
        <f t="shared" si="3"/>
        <v>0</v>
      </c>
      <c r="J17" s="127"/>
      <c r="K17" s="128"/>
      <c r="L17" s="128"/>
      <c r="M17" s="129"/>
      <c r="N17" s="132" t="str">
        <f t="shared" si="0"/>
        <v/>
      </c>
      <c r="O17" s="101"/>
      <c r="P17" s="123"/>
      <c r="Q17" s="100"/>
      <c r="AN17" s="31"/>
      <c r="AO17" s="31"/>
      <c r="AP17" s="31"/>
      <c r="AQ17" s="31"/>
      <c r="AR17" s="31"/>
    </row>
    <row r="18" spans="2:44" ht="15" customHeight="1" x14ac:dyDescent="0.35">
      <c r="B18" s="78"/>
      <c r="C18" s="106"/>
      <c r="D18" s="106"/>
      <c r="E18" s="106"/>
      <c r="F18" s="106"/>
      <c r="G18" s="106"/>
      <c r="H18" s="106"/>
      <c r="J18" s="127"/>
      <c r="K18" s="128"/>
      <c r="L18" s="128"/>
      <c r="M18" s="129"/>
      <c r="N18" s="132" t="str">
        <f t="shared" si="0"/>
        <v/>
      </c>
      <c r="O18" s="101"/>
      <c r="P18" s="123"/>
      <c r="Q18" s="100"/>
      <c r="AN18" s="31"/>
      <c r="AO18" s="31"/>
      <c r="AP18" s="31"/>
      <c r="AQ18" s="31"/>
      <c r="AR18" s="31"/>
    </row>
    <row r="19" spans="2:44" ht="15" customHeight="1" x14ac:dyDescent="0.35">
      <c r="B19" s="37" t="str">
        <f>B$1&amp;" INVENTORY"</f>
        <v>FEBRUARY INVENTORY</v>
      </c>
      <c r="C19" s="38" t="s">
        <v>20</v>
      </c>
      <c r="D19" s="38" t="s">
        <v>21</v>
      </c>
      <c r="E19" s="43" t="s">
        <v>22</v>
      </c>
      <c r="F19" s="43" t="s">
        <v>9</v>
      </c>
      <c r="G19" s="38" t="s">
        <v>10</v>
      </c>
      <c r="H19" s="38" t="s">
        <v>6</v>
      </c>
      <c r="J19" s="127"/>
      <c r="K19" s="128"/>
      <c r="L19" s="128"/>
      <c r="M19" s="129"/>
      <c r="N19" s="132" t="str">
        <f t="shared" si="0"/>
        <v/>
      </c>
      <c r="O19" s="101"/>
      <c r="P19" s="123"/>
      <c r="Q19" s="100"/>
      <c r="S19" s="31"/>
      <c r="T19" s="31"/>
      <c r="AN19" s="31"/>
      <c r="AO19" s="31"/>
      <c r="AP19" s="31"/>
      <c r="AQ19" s="31"/>
      <c r="AR19" s="31"/>
    </row>
    <row r="20" spans="2:44" ht="15" customHeight="1" x14ac:dyDescent="0.35">
      <c r="B20" s="39" t="s">
        <v>11</v>
      </c>
      <c r="C20" s="107">
        <f>JAN!E20</f>
        <v>0</v>
      </c>
      <c r="D20" s="49">
        <f t="shared" ref="D20:D28" si="4">SUMIF(P:P,B20,O:O)</f>
        <v>0</v>
      </c>
      <c r="E20" s="104"/>
      <c r="F20" s="49">
        <f t="shared" ref="F20:F28" si="5">IF(E20=0,0,C20+D20-E20)</f>
        <v>0</v>
      </c>
      <c r="G20" s="51">
        <f t="shared" ref="G20:G29" si="6">IF(C8=0,0,F20/C8)</f>
        <v>0</v>
      </c>
      <c r="H20" s="51">
        <f t="shared" ref="H20:H29" si="7">IF(C20=0,0,(C8-F20)/AVERAGE(C20,E20))</f>
        <v>0</v>
      </c>
      <c r="J20" s="127"/>
      <c r="K20" s="128"/>
      <c r="L20" s="128"/>
      <c r="M20" s="129"/>
      <c r="N20" s="132" t="str">
        <f t="shared" si="0"/>
        <v/>
      </c>
      <c r="O20" s="101"/>
      <c r="P20" s="123"/>
      <c r="Q20" s="100"/>
      <c r="S20" s="31"/>
      <c r="T20" s="31"/>
      <c r="AN20" s="31"/>
      <c r="AO20" s="31"/>
      <c r="AP20" s="31"/>
      <c r="AQ20" s="31"/>
      <c r="AR20" s="31"/>
    </row>
    <row r="21" spans="2:44" ht="15" customHeight="1" x14ac:dyDescent="0.35">
      <c r="B21" s="39" t="s">
        <v>12</v>
      </c>
      <c r="C21" s="107">
        <f>JAN!E21</f>
        <v>0</v>
      </c>
      <c r="D21" s="49">
        <f t="shared" si="4"/>
        <v>0</v>
      </c>
      <c r="E21" s="104"/>
      <c r="F21" s="49">
        <f t="shared" si="5"/>
        <v>0</v>
      </c>
      <c r="G21" s="51">
        <f t="shared" si="6"/>
        <v>0</v>
      </c>
      <c r="H21" s="51">
        <f t="shared" si="7"/>
        <v>0</v>
      </c>
      <c r="J21" s="127"/>
      <c r="K21" s="128"/>
      <c r="L21" s="128"/>
      <c r="M21" s="129"/>
      <c r="N21" s="132" t="str">
        <f t="shared" si="0"/>
        <v/>
      </c>
      <c r="O21" s="101"/>
      <c r="P21" s="123"/>
      <c r="Q21" s="100"/>
      <c r="S21" s="31"/>
      <c r="T21" s="31"/>
      <c r="AN21" s="31"/>
      <c r="AO21" s="31"/>
      <c r="AP21" s="31"/>
      <c r="AQ21" s="31"/>
      <c r="AR21" s="31"/>
    </row>
    <row r="22" spans="2:44" ht="15" customHeight="1" x14ac:dyDescent="0.35">
      <c r="B22" s="39" t="s">
        <v>13</v>
      </c>
      <c r="C22" s="107">
        <f>JAN!E22</f>
        <v>0</v>
      </c>
      <c r="D22" s="49">
        <f t="shared" si="4"/>
        <v>0</v>
      </c>
      <c r="E22" s="104"/>
      <c r="F22" s="49">
        <f t="shared" si="5"/>
        <v>0</v>
      </c>
      <c r="G22" s="51">
        <f t="shared" si="6"/>
        <v>0</v>
      </c>
      <c r="H22" s="51">
        <f t="shared" si="7"/>
        <v>0</v>
      </c>
      <c r="J22" s="127"/>
      <c r="K22" s="128"/>
      <c r="L22" s="128"/>
      <c r="M22" s="129"/>
      <c r="N22" s="132" t="str">
        <f t="shared" si="0"/>
        <v/>
      </c>
      <c r="O22" s="101"/>
      <c r="P22" s="123"/>
      <c r="Q22" s="100"/>
      <c r="S22" s="31"/>
      <c r="T22" s="31"/>
      <c r="AN22" s="31"/>
      <c r="AO22" s="31"/>
      <c r="AP22" s="31"/>
      <c r="AQ22" s="31"/>
      <c r="AR22" s="31"/>
    </row>
    <row r="23" spans="2:44" ht="15" customHeight="1" x14ac:dyDescent="0.35">
      <c r="B23" s="39" t="s">
        <v>14</v>
      </c>
      <c r="C23" s="107">
        <f>JAN!E23</f>
        <v>0</v>
      </c>
      <c r="D23" s="49">
        <f t="shared" si="4"/>
        <v>0</v>
      </c>
      <c r="E23" s="104"/>
      <c r="F23" s="49">
        <f t="shared" si="5"/>
        <v>0</v>
      </c>
      <c r="G23" s="51">
        <f t="shared" si="6"/>
        <v>0</v>
      </c>
      <c r="H23" s="51">
        <f t="shared" si="7"/>
        <v>0</v>
      </c>
      <c r="J23" s="127"/>
      <c r="K23" s="128"/>
      <c r="L23" s="128"/>
      <c r="M23" s="129"/>
      <c r="N23" s="132" t="str">
        <f t="shared" si="0"/>
        <v/>
      </c>
      <c r="O23" s="101"/>
      <c r="P23" s="123"/>
      <c r="Q23" s="100"/>
      <c r="S23" s="31"/>
      <c r="T23" s="31"/>
      <c r="AN23" s="31"/>
      <c r="AO23" s="31"/>
      <c r="AP23" s="31"/>
      <c r="AQ23" s="31"/>
      <c r="AR23" s="31"/>
    </row>
    <row r="24" spans="2:44" ht="15" customHeight="1" x14ac:dyDescent="0.35">
      <c r="B24" s="39" t="s">
        <v>15</v>
      </c>
      <c r="C24" s="107">
        <f>JAN!E24</f>
        <v>0</v>
      </c>
      <c r="D24" s="49">
        <f t="shared" si="4"/>
        <v>0</v>
      </c>
      <c r="E24" s="104"/>
      <c r="F24" s="49">
        <f t="shared" si="5"/>
        <v>0</v>
      </c>
      <c r="G24" s="51">
        <f t="shared" si="6"/>
        <v>0</v>
      </c>
      <c r="H24" s="51">
        <f t="shared" si="7"/>
        <v>0</v>
      </c>
      <c r="J24" s="127"/>
      <c r="K24" s="128"/>
      <c r="L24" s="128"/>
      <c r="M24" s="129"/>
      <c r="N24" s="132" t="str">
        <f t="shared" si="0"/>
        <v/>
      </c>
      <c r="O24" s="101"/>
      <c r="P24" s="123"/>
      <c r="Q24" s="100"/>
      <c r="S24" s="31"/>
      <c r="T24" s="31"/>
      <c r="AN24" s="31"/>
      <c r="AO24" s="31"/>
      <c r="AP24" s="31"/>
      <c r="AQ24" s="31"/>
      <c r="AR24" s="31"/>
    </row>
    <row r="25" spans="2:44" ht="15" customHeight="1" x14ac:dyDescent="0.35">
      <c r="B25" s="39" t="s">
        <v>16</v>
      </c>
      <c r="C25" s="107">
        <f>JAN!E25</f>
        <v>0</v>
      </c>
      <c r="D25" s="49">
        <f t="shared" si="4"/>
        <v>0</v>
      </c>
      <c r="E25" s="104"/>
      <c r="F25" s="49">
        <f t="shared" si="5"/>
        <v>0</v>
      </c>
      <c r="G25" s="51">
        <f t="shared" si="6"/>
        <v>0</v>
      </c>
      <c r="H25" s="51">
        <f t="shared" si="7"/>
        <v>0</v>
      </c>
      <c r="J25" s="127"/>
      <c r="K25" s="128"/>
      <c r="L25" s="128"/>
      <c r="M25" s="129"/>
      <c r="N25" s="132" t="str">
        <f t="shared" si="0"/>
        <v/>
      </c>
      <c r="O25" s="101"/>
      <c r="P25" s="123"/>
      <c r="Q25" s="100"/>
      <c r="S25" s="31"/>
      <c r="T25" s="31"/>
      <c r="AN25" s="31"/>
      <c r="AO25" s="31"/>
      <c r="AP25" s="31"/>
      <c r="AQ25" s="31"/>
      <c r="AR25" s="31"/>
    </row>
    <row r="26" spans="2:44" ht="15" customHeight="1" x14ac:dyDescent="0.35">
      <c r="B26" s="39" t="s">
        <v>17</v>
      </c>
      <c r="C26" s="107">
        <f>JAN!E26</f>
        <v>0</v>
      </c>
      <c r="D26" s="49">
        <f t="shared" si="4"/>
        <v>0</v>
      </c>
      <c r="E26" s="104"/>
      <c r="F26" s="49">
        <f t="shared" si="5"/>
        <v>0</v>
      </c>
      <c r="G26" s="51">
        <f t="shared" si="6"/>
        <v>0</v>
      </c>
      <c r="H26" s="51">
        <f t="shared" si="7"/>
        <v>0</v>
      </c>
      <c r="J26" s="127"/>
      <c r="K26" s="128"/>
      <c r="L26" s="128"/>
      <c r="M26" s="129"/>
      <c r="N26" s="132" t="str">
        <f t="shared" si="0"/>
        <v/>
      </c>
      <c r="O26" s="101"/>
      <c r="P26" s="123"/>
      <c r="Q26" s="100"/>
      <c r="S26" s="31"/>
      <c r="T26" s="31"/>
      <c r="AN26" s="31"/>
      <c r="AO26" s="31"/>
      <c r="AP26" s="31"/>
      <c r="AQ26" s="31"/>
      <c r="AR26" s="31"/>
    </row>
    <row r="27" spans="2:44" ht="15" customHeight="1" x14ac:dyDescent="0.35">
      <c r="B27" s="39" t="s">
        <v>18</v>
      </c>
      <c r="C27" s="107">
        <f>JAN!E27</f>
        <v>0</v>
      </c>
      <c r="D27" s="49">
        <f t="shared" si="4"/>
        <v>0</v>
      </c>
      <c r="E27" s="104"/>
      <c r="F27" s="49">
        <f t="shared" si="5"/>
        <v>0</v>
      </c>
      <c r="G27" s="51">
        <f t="shared" si="6"/>
        <v>0</v>
      </c>
      <c r="H27" s="51">
        <f t="shared" si="7"/>
        <v>0</v>
      </c>
      <c r="J27" s="127"/>
      <c r="K27" s="128"/>
      <c r="L27" s="128"/>
      <c r="M27" s="129"/>
      <c r="N27" s="132" t="str">
        <f t="shared" si="0"/>
        <v/>
      </c>
      <c r="O27" s="101"/>
      <c r="P27" s="123"/>
      <c r="Q27" s="100"/>
      <c r="S27" s="31"/>
      <c r="T27" s="31"/>
      <c r="AN27" s="31"/>
      <c r="AO27" s="31"/>
      <c r="AP27" s="31"/>
      <c r="AQ27" s="31"/>
      <c r="AR27" s="31"/>
    </row>
    <row r="28" spans="2:44" ht="15" customHeight="1" x14ac:dyDescent="0.35">
      <c r="B28" s="39" t="s">
        <v>19</v>
      </c>
      <c r="C28" s="107">
        <f>JAN!E28</f>
        <v>0</v>
      </c>
      <c r="D28" s="49">
        <f t="shared" si="4"/>
        <v>0</v>
      </c>
      <c r="E28" s="104"/>
      <c r="F28" s="49">
        <f t="shared" si="5"/>
        <v>0</v>
      </c>
      <c r="G28" s="51">
        <f t="shared" si="6"/>
        <v>0</v>
      </c>
      <c r="H28" s="51">
        <f t="shared" si="7"/>
        <v>0</v>
      </c>
      <c r="J28" s="127"/>
      <c r="K28" s="128"/>
      <c r="L28" s="128"/>
      <c r="M28" s="129"/>
      <c r="N28" s="132" t="str">
        <f t="shared" si="0"/>
        <v/>
      </c>
      <c r="O28" s="101"/>
      <c r="P28" s="123"/>
      <c r="Q28" s="100"/>
      <c r="S28" s="31"/>
      <c r="T28" s="31"/>
      <c r="AN28" s="31"/>
      <c r="AO28" s="31"/>
      <c r="AP28" s="31"/>
      <c r="AQ28" s="31"/>
      <c r="AR28" s="31"/>
    </row>
    <row r="29" spans="2:44" ht="15" customHeight="1" x14ac:dyDescent="0.35">
      <c r="B29" s="42" t="s">
        <v>4</v>
      </c>
      <c r="C29" s="105">
        <f>SUM(C20:C28)</f>
        <v>0</v>
      </c>
      <c r="D29" s="105">
        <f>SUM(D20:D28)</f>
        <v>0</v>
      </c>
      <c r="E29" s="105">
        <f>SUM(E20:E28)</f>
        <v>0</v>
      </c>
      <c r="F29" s="105">
        <f>SUM(F20:F28)</f>
        <v>0</v>
      </c>
      <c r="G29" s="138">
        <f t="shared" si="6"/>
        <v>0</v>
      </c>
      <c r="H29" s="138">
        <f t="shared" si="7"/>
        <v>0</v>
      </c>
      <c r="J29" s="127"/>
      <c r="K29" s="128"/>
      <c r="L29" s="128"/>
      <c r="M29" s="129"/>
      <c r="N29" s="132" t="str">
        <f t="shared" si="0"/>
        <v/>
      </c>
      <c r="O29" s="101"/>
      <c r="P29" s="123"/>
      <c r="Q29" s="100"/>
      <c r="S29" s="31"/>
      <c r="T29" s="31"/>
      <c r="AN29" s="31"/>
      <c r="AO29" s="31"/>
      <c r="AP29" s="31"/>
      <c r="AQ29" s="31"/>
      <c r="AR29" s="31"/>
    </row>
    <row r="30" spans="2:44" ht="15" customHeight="1" x14ac:dyDescent="0.35">
      <c r="B30" s="248" t="s">
        <v>63</v>
      </c>
      <c r="C30" s="252">
        <f>'BUYING PLAN'!D2</f>
        <v>0</v>
      </c>
      <c r="D30" s="250"/>
      <c r="E30" s="252">
        <f>'BUYING PLAN'!E2</f>
        <v>0</v>
      </c>
      <c r="F30" s="109"/>
      <c r="J30" s="127"/>
      <c r="K30" s="128"/>
      <c r="L30" s="128"/>
      <c r="M30" s="129"/>
      <c r="N30" s="132" t="str">
        <f t="shared" si="0"/>
        <v/>
      </c>
      <c r="O30" s="101"/>
      <c r="P30" s="123"/>
      <c r="Q30" s="100"/>
      <c r="AN30" s="31"/>
      <c r="AO30" s="31"/>
      <c r="AP30" s="31"/>
      <c r="AQ30" s="31"/>
      <c r="AR30" s="31"/>
    </row>
    <row r="31" spans="2:44" ht="15" customHeight="1" x14ac:dyDescent="0.35">
      <c r="J31" s="127"/>
      <c r="K31" s="128"/>
      <c r="L31" s="128"/>
      <c r="M31" s="129"/>
      <c r="N31" s="132" t="str">
        <f t="shared" si="0"/>
        <v/>
      </c>
      <c r="O31" s="101"/>
      <c r="P31" s="123"/>
      <c r="Q31" s="100"/>
      <c r="AN31" s="31"/>
      <c r="AO31" s="31"/>
      <c r="AP31" s="31"/>
      <c r="AQ31" s="31"/>
      <c r="AR31" s="31"/>
    </row>
    <row r="32" spans="2:44" ht="15" customHeight="1" x14ac:dyDescent="0.35">
      <c r="C32" s="409" t="s">
        <v>69</v>
      </c>
      <c r="D32" s="411" t="s">
        <v>182</v>
      </c>
      <c r="E32" s="411" t="s">
        <v>181</v>
      </c>
      <c r="J32" s="127"/>
      <c r="K32" s="128"/>
      <c r="L32" s="128"/>
      <c r="M32" s="129"/>
      <c r="N32" s="132" t="str">
        <f t="shared" si="0"/>
        <v/>
      </c>
      <c r="O32" s="101"/>
      <c r="P32" s="123"/>
      <c r="Q32" s="100"/>
      <c r="AN32" s="31"/>
      <c r="AO32" s="31"/>
      <c r="AP32" s="31"/>
      <c r="AQ32" s="31"/>
      <c r="AR32" s="31"/>
    </row>
    <row r="33" spans="1:44" ht="15" customHeight="1" x14ac:dyDescent="0.45">
      <c r="B33" s="299" t="s">
        <v>180</v>
      </c>
      <c r="C33" s="410"/>
      <c r="D33" s="412"/>
      <c r="E33" s="412"/>
      <c r="J33" s="127"/>
      <c r="K33" s="128"/>
      <c r="L33" s="128"/>
      <c r="M33" s="129"/>
      <c r="N33" s="132" t="str">
        <f t="shared" si="0"/>
        <v/>
      </c>
      <c r="O33" s="101"/>
      <c r="P33" s="123"/>
      <c r="Q33" s="100"/>
      <c r="AN33" s="31"/>
      <c r="AO33" s="31"/>
      <c r="AP33" s="31"/>
      <c r="AQ33" s="31"/>
      <c r="AR33" s="31"/>
    </row>
    <row r="34" spans="1:44" ht="15" customHeight="1" x14ac:dyDescent="0.35">
      <c r="B34" s="39" t="s">
        <v>11</v>
      </c>
      <c r="C34" s="253">
        <f>HLOOKUP($B$2,'BUYING PLAN'!$D$23:$O$32,ROW()-32,0)</f>
        <v>0</v>
      </c>
      <c r="D34" s="253">
        <f t="shared" ref="D34:D42" si="8">D20+SUMIF(P:P,B34,Q:Q)</f>
        <v>0</v>
      </c>
      <c r="E34" s="298">
        <f>C34-D34</f>
        <v>0</v>
      </c>
      <c r="J34" s="127"/>
      <c r="K34" s="128"/>
      <c r="L34" s="128"/>
      <c r="M34" s="129"/>
      <c r="N34" s="132" t="str">
        <f t="shared" si="0"/>
        <v/>
      </c>
      <c r="O34" s="101"/>
      <c r="P34" s="123"/>
      <c r="Q34" s="100"/>
      <c r="AN34" s="31"/>
      <c r="AO34" s="31"/>
      <c r="AP34" s="31"/>
      <c r="AQ34" s="31"/>
      <c r="AR34" s="31"/>
    </row>
    <row r="35" spans="1:44" ht="15" customHeight="1" x14ac:dyDescent="0.35">
      <c r="B35" s="39" t="s">
        <v>12</v>
      </c>
      <c r="C35" s="253">
        <f>HLOOKUP($B$2,'BUYING PLAN'!$D$23:$O$32,ROW()-32,0)</f>
        <v>0</v>
      </c>
      <c r="D35" s="253">
        <f t="shared" si="8"/>
        <v>0</v>
      </c>
      <c r="E35" s="298">
        <f t="shared" ref="E35:E42" si="9">C35-D35</f>
        <v>0</v>
      </c>
      <c r="J35" s="127"/>
      <c r="K35" s="128"/>
      <c r="L35" s="128"/>
      <c r="M35" s="129"/>
      <c r="N35" s="132" t="str">
        <f t="shared" si="0"/>
        <v/>
      </c>
      <c r="O35" s="101"/>
      <c r="P35" s="123"/>
      <c r="Q35" s="100"/>
      <c r="AN35" s="31"/>
      <c r="AO35" s="31"/>
      <c r="AP35" s="31"/>
      <c r="AQ35" s="31"/>
      <c r="AR35" s="31"/>
    </row>
    <row r="36" spans="1:44" ht="15" customHeight="1" x14ac:dyDescent="0.35">
      <c r="B36" s="39" t="s">
        <v>13</v>
      </c>
      <c r="C36" s="253">
        <f>HLOOKUP($B$2,'BUYING PLAN'!$D$23:$O$32,ROW()-32,0)</f>
        <v>0</v>
      </c>
      <c r="D36" s="253">
        <f t="shared" si="8"/>
        <v>0</v>
      </c>
      <c r="E36" s="298">
        <f t="shared" si="9"/>
        <v>0</v>
      </c>
      <c r="J36" s="127"/>
      <c r="K36" s="128"/>
      <c r="L36" s="128"/>
      <c r="M36" s="129"/>
      <c r="N36" s="132"/>
      <c r="O36" s="101"/>
      <c r="P36" s="123"/>
      <c r="Q36" s="100"/>
      <c r="AN36" s="31"/>
      <c r="AO36" s="31"/>
      <c r="AP36" s="31"/>
      <c r="AQ36" s="31"/>
      <c r="AR36" s="31"/>
    </row>
    <row r="37" spans="1:44" ht="15" customHeight="1" x14ac:dyDescent="0.35">
      <c r="B37" s="39" t="s">
        <v>14</v>
      </c>
      <c r="C37" s="253">
        <f>HLOOKUP($B$2,'BUYING PLAN'!$D$23:$O$32,ROW()-32,0)</f>
        <v>0</v>
      </c>
      <c r="D37" s="253">
        <f t="shared" si="8"/>
        <v>0</v>
      </c>
      <c r="E37" s="298">
        <f t="shared" si="9"/>
        <v>0</v>
      </c>
      <c r="J37" s="127"/>
      <c r="K37" s="128"/>
      <c r="L37" s="128"/>
      <c r="M37" s="129"/>
      <c r="N37" s="132" t="str">
        <f t="shared" ref="N37:N100" si="10">IF(ISBLANK(O37)=TRUE,"","10-9005")</f>
        <v/>
      </c>
      <c r="O37" s="101"/>
      <c r="P37" s="123"/>
      <c r="Q37" s="100"/>
      <c r="AN37" s="31"/>
      <c r="AO37" s="31"/>
      <c r="AP37" s="31"/>
      <c r="AQ37" s="31"/>
      <c r="AR37" s="31"/>
    </row>
    <row r="38" spans="1:44" ht="15" customHeight="1" x14ac:dyDescent="0.35">
      <c r="B38" s="39" t="s">
        <v>15</v>
      </c>
      <c r="C38" s="253">
        <f>HLOOKUP($B$2,'BUYING PLAN'!$D$23:$O$32,ROW()-32,0)</f>
        <v>0</v>
      </c>
      <c r="D38" s="253">
        <f t="shared" si="8"/>
        <v>0</v>
      </c>
      <c r="E38" s="298">
        <f t="shared" si="9"/>
        <v>0</v>
      </c>
      <c r="J38" s="127"/>
      <c r="K38" s="128"/>
      <c r="L38" s="128"/>
      <c r="M38" s="129"/>
      <c r="N38" s="132" t="str">
        <f t="shared" si="10"/>
        <v/>
      </c>
      <c r="O38" s="101"/>
      <c r="P38" s="123"/>
      <c r="Q38" s="100"/>
      <c r="AN38" s="31"/>
      <c r="AO38" s="31"/>
      <c r="AP38" s="31"/>
      <c r="AQ38" s="31"/>
      <c r="AR38" s="31"/>
    </row>
    <row r="39" spans="1:44" ht="15" customHeight="1" x14ac:dyDescent="0.35">
      <c r="B39" s="39" t="s">
        <v>16</v>
      </c>
      <c r="C39" s="253">
        <f>HLOOKUP($B$2,'BUYING PLAN'!$D$23:$O$32,ROW()-32,0)</f>
        <v>0</v>
      </c>
      <c r="D39" s="253">
        <f t="shared" si="8"/>
        <v>0</v>
      </c>
      <c r="E39" s="298">
        <f t="shared" si="9"/>
        <v>0</v>
      </c>
      <c r="J39" s="127"/>
      <c r="K39" s="128"/>
      <c r="L39" s="128"/>
      <c r="M39" s="129"/>
      <c r="N39" s="132" t="str">
        <f t="shared" si="10"/>
        <v/>
      </c>
      <c r="O39" s="101"/>
      <c r="P39" s="123"/>
      <c r="Q39" s="100"/>
      <c r="AN39" s="31"/>
      <c r="AO39" s="31"/>
      <c r="AP39" s="31"/>
      <c r="AQ39" s="31"/>
      <c r="AR39" s="31"/>
    </row>
    <row r="40" spans="1:44" ht="15" customHeight="1" x14ac:dyDescent="0.35">
      <c r="B40" s="39" t="s">
        <v>17</v>
      </c>
      <c r="C40" s="253">
        <f>HLOOKUP($B$2,'BUYING PLAN'!$D$23:$O$32,ROW()-32,0)</f>
        <v>0</v>
      </c>
      <c r="D40" s="253">
        <f t="shared" si="8"/>
        <v>0</v>
      </c>
      <c r="E40" s="298">
        <f t="shared" si="9"/>
        <v>0</v>
      </c>
      <c r="J40" s="127"/>
      <c r="K40" s="128"/>
      <c r="L40" s="128"/>
      <c r="M40" s="129"/>
      <c r="N40" s="132" t="str">
        <f t="shared" si="10"/>
        <v/>
      </c>
      <c r="O40" s="101"/>
      <c r="P40" s="123"/>
      <c r="Q40" s="100"/>
      <c r="AN40" s="31"/>
      <c r="AO40" s="31"/>
      <c r="AP40" s="31"/>
      <c r="AQ40" s="31"/>
      <c r="AR40" s="31"/>
    </row>
    <row r="41" spans="1:44" ht="15" customHeight="1" x14ac:dyDescent="0.35">
      <c r="A41" s="32"/>
      <c r="B41" s="39" t="s">
        <v>18</v>
      </c>
      <c r="C41" s="253">
        <f>HLOOKUP($B$2,'BUYING PLAN'!$D$23:$O$32,ROW()-32,0)</f>
        <v>0</v>
      </c>
      <c r="D41" s="253">
        <f t="shared" si="8"/>
        <v>0</v>
      </c>
      <c r="E41" s="298">
        <f t="shared" si="9"/>
        <v>0</v>
      </c>
      <c r="F41" s="110"/>
      <c r="G41" s="110"/>
      <c r="H41" s="110"/>
      <c r="I41" s="32"/>
      <c r="J41" s="127"/>
      <c r="K41" s="128"/>
      <c r="L41" s="128"/>
      <c r="M41" s="129"/>
      <c r="N41" s="132" t="str">
        <f t="shared" si="10"/>
        <v/>
      </c>
      <c r="O41" s="101"/>
      <c r="P41" s="123"/>
      <c r="Q41" s="100"/>
      <c r="AN41" s="31"/>
      <c r="AO41" s="31"/>
      <c r="AP41" s="31"/>
      <c r="AQ41" s="31"/>
      <c r="AR41" s="31"/>
    </row>
    <row r="42" spans="1:44" ht="15" customHeight="1" x14ac:dyDescent="0.35">
      <c r="A42" s="32"/>
      <c r="B42" s="39" t="s">
        <v>19</v>
      </c>
      <c r="C42" s="253">
        <f>HLOOKUP($B$2,'BUYING PLAN'!$D$23:$O$32,ROW()-32,0)</f>
        <v>0</v>
      </c>
      <c r="D42" s="253">
        <f t="shared" si="8"/>
        <v>0</v>
      </c>
      <c r="E42" s="298">
        <f t="shared" si="9"/>
        <v>0</v>
      </c>
      <c r="F42" s="33"/>
      <c r="G42" s="33"/>
      <c r="H42" s="33"/>
      <c r="I42" s="32"/>
      <c r="J42" s="127"/>
      <c r="K42" s="128"/>
      <c r="L42" s="128"/>
      <c r="M42" s="129"/>
      <c r="N42" s="132" t="str">
        <f t="shared" si="10"/>
        <v/>
      </c>
      <c r="O42" s="101"/>
      <c r="P42" s="123"/>
      <c r="Q42" s="100"/>
      <c r="AN42" s="31"/>
      <c r="AO42" s="31"/>
      <c r="AP42" s="31"/>
      <c r="AQ42" s="31"/>
      <c r="AR42" s="31"/>
    </row>
    <row r="43" spans="1:44" ht="15" customHeight="1" x14ac:dyDescent="0.35">
      <c r="A43" s="32"/>
      <c r="B43" s="42" t="s">
        <v>4</v>
      </c>
      <c r="C43" s="105">
        <f>SUM(C34:C42)</f>
        <v>0</v>
      </c>
      <c r="D43" s="105">
        <f>SUM(D34:D42)</f>
        <v>0</v>
      </c>
      <c r="E43" s="105">
        <f>SUM(E34:E42)</f>
        <v>0</v>
      </c>
      <c r="F43" s="32"/>
      <c r="G43" s="32"/>
      <c r="H43" s="32"/>
      <c r="I43" s="32"/>
      <c r="J43" s="127"/>
      <c r="K43" s="128"/>
      <c r="L43" s="128"/>
      <c r="M43" s="129"/>
      <c r="N43" s="132" t="str">
        <f t="shared" si="10"/>
        <v/>
      </c>
      <c r="O43" s="101"/>
      <c r="P43" s="123"/>
      <c r="Q43" s="100"/>
      <c r="AN43" s="31"/>
      <c r="AO43" s="31"/>
      <c r="AP43" s="31"/>
      <c r="AQ43" s="31"/>
      <c r="AR43" s="31"/>
    </row>
    <row r="44" spans="1:44" ht="15" customHeight="1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127"/>
      <c r="K44" s="128"/>
      <c r="L44" s="128"/>
      <c r="M44" s="129"/>
      <c r="N44" s="132" t="str">
        <f t="shared" si="10"/>
        <v/>
      </c>
      <c r="O44" s="101"/>
      <c r="P44" s="123"/>
      <c r="Q44" s="100"/>
      <c r="AN44" s="31"/>
      <c r="AO44" s="31"/>
      <c r="AP44" s="31"/>
      <c r="AQ44" s="31"/>
      <c r="AR44" s="31"/>
    </row>
    <row r="45" spans="1:44" ht="15" customHeight="1" x14ac:dyDescent="0.45">
      <c r="A45" s="32"/>
      <c r="B45" s="300" t="str">
        <f>B$1&amp;" KPI"</f>
        <v>FEBRUARY KPI</v>
      </c>
      <c r="C45" s="38" t="s">
        <v>23</v>
      </c>
      <c r="D45" s="38" t="s">
        <v>24</v>
      </c>
      <c r="E45" s="43" t="s">
        <v>1</v>
      </c>
      <c r="F45" s="32"/>
      <c r="G45" s="32"/>
      <c r="H45" s="32"/>
      <c r="I45" s="32"/>
      <c r="J45" s="127"/>
      <c r="K45" s="128"/>
      <c r="L45" s="128"/>
      <c r="M45" s="129"/>
      <c r="N45" s="132" t="str">
        <f t="shared" si="10"/>
        <v/>
      </c>
      <c r="O45" s="101"/>
      <c r="P45" s="123"/>
      <c r="Q45" s="100"/>
      <c r="AN45" s="31"/>
      <c r="AO45" s="31"/>
      <c r="AP45" s="31"/>
      <c r="AQ45" s="31"/>
      <c r="AR45" s="31"/>
    </row>
    <row r="46" spans="1:44" ht="15" customHeight="1" x14ac:dyDescent="0.35">
      <c r="A46" s="32"/>
      <c r="B46" s="45" t="str">
        <f>BUDGET!B7:C7</f>
        <v>Golf Rounds</v>
      </c>
      <c r="C46" s="46"/>
      <c r="D46" s="55">
        <f>BUDGET!E7</f>
        <v>0</v>
      </c>
      <c r="E46" s="182">
        <f t="shared" ref="E46:E53" si="11">C46-D46</f>
        <v>0</v>
      </c>
      <c r="F46" s="32"/>
      <c r="G46" s="32"/>
      <c r="H46" s="32"/>
      <c r="I46" s="32"/>
      <c r="J46" s="127"/>
      <c r="K46" s="128"/>
      <c r="L46" s="128"/>
      <c r="M46" s="129"/>
      <c r="N46" s="132" t="str">
        <f t="shared" si="10"/>
        <v/>
      </c>
      <c r="O46" s="101"/>
      <c r="P46" s="123"/>
      <c r="Q46" s="100"/>
      <c r="AN46" s="31"/>
      <c r="AO46" s="31"/>
      <c r="AP46" s="31"/>
      <c r="AQ46" s="31"/>
      <c r="AR46" s="31"/>
    </row>
    <row r="47" spans="1:44" ht="15" customHeight="1" x14ac:dyDescent="0.35">
      <c r="A47" s="32"/>
      <c r="B47" s="45" t="str">
        <f>BUDGET!B8:C8</f>
        <v>Merchandise Yield</v>
      </c>
      <c r="C47" s="47">
        <f>IF(C46=0,0,C17/C46)</f>
        <v>0</v>
      </c>
      <c r="D47" s="56">
        <f>BUDGET!E8</f>
        <v>0</v>
      </c>
      <c r="E47" s="184">
        <f t="shared" si="11"/>
        <v>0</v>
      </c>
      <c r="F47" s="32"/>
      <c r="G47" s="32"/>
      <c r="H47" s="32"/>
      <c r="I47" s="32"/>
      <c r="J47" s="127"/>
      <c r="K47" s="128"/>
      <c r="L47" s="128"/>
      <c r="M47" s="129"/>
      <c r="N47" s="132" t="str">
        <f t="shared" si="10"/>
        <v/>
      </c>
      <c r="O47" s="101"/>
      <c r="P47" s="123"/>
      <c r="Q47" s="100"/>
      <c r="AN47" s="31"/>
      <c r="AO47" s="31"/>
      <c r="AP47" s="31"/>
      <c r="AQ47" s="31"/>
      <c r="AR47" s="31"/>
    </row>
    <row r="48" spans="1:44" s="32" customFormat="1" ht="15" customHeight="1" x14ac:dyDescent="0.35">
      <c r="B48" s="45" t="s">
        <v>41</v>
      </c>
      <c r="C48" s="49">
        <f>C17</f>
        <v>0</v>
      </c>
      <c r="D48" s="58">
        <f>D17</f>
        <v>0</v>
      </c>
      <c r="E48" s="182">
        <f t="shared" si="11"/>
        <v>0</v>
      </c>
      <c r="J48" s="127"/>
      <c r="K48" s="128"/>
      <c r="L48" s="128"/>
      <c r="M48" s="129"/>
      <c r="N48" s="132" t="str">
        <f t="shared" si="10"/>
        <v/>
      </c>
      <c r="O48" s="101"/>
      <c r="P48" s="123"/>
      <c r="Q48" s="100"/>
    </row>
    <row r="49" spans="1:44" s="32" customFormat="1" ht="15" customHeight="1" x14ac:dyDescent="0.35">
      <c r="B49" s="45" t="s">
        <v>117</v>
      </c>
      <c r="C49" s="49">
        <f>F29</f>
        <v>0</v>
      </c>
      <c r="D49" s="58">
        <f>D50*D48</f>
        <v>0</v>
      </c>
      <c r="E49" s="182">
        <f>C49-D49</f>
        <v>0</v>
      </c>
      <c r="J49" s="127"/>
      <c r="K49" s="128"/>
      <c r="L49" s="128"/>
      <c r="M49" s="129"/>
      <c r="N49" s="132" t="str">
        <f t="shared" si="10"/>
        <v/>
      </c>
      <c r="O49" s="101"/>
      <c r="P49" s="123"/>
      <c r="Q49" s="100"/>
    </row>
    <row r="50" spans="1:44" s="32" customFormat="1" ht="15" customHeight="1" x14ac:dyDescent="0.35">
      <c r="B50" s="45" t="str">
        <f>BUDGET!B10:C10</f>
        <v>Cost of Sales %</v>
      </c>
      <c r="C50" s="48">
        <f>G29</f>
        <v>0</v>
      </c>
      <c r="D50" s="57">
        <f>BUDGET!E10</f>
        <v>0</v>
      </c>
      <c r="E50" s="51">
        <f t="shared" si="11"/>
        <v>0</v>
      </c>
      <c r="J50" s="127"/>
      <c r="K50" s="128"/>
      <c r="L50" s="128"/>
      <c r="M50" s="129"/>
      <c r="N50" s="132" t="str">
        <f t="shared" si="10"/>
        <v/>
      </c>
      <c r="O50" s="101"/>
      <c r="P50" s="123"/>
      <c r="Q50" s="100"/>
    </row>
    <row r="51" spans="1:44" s="32" customFormat="1" ht="15" customHeight="1" x14ac:dyDescent="0.35">
      <c r="B51" s="45" t="str">
        <f>BUDGET!B12:C12</f>
        <v>GROSS MARGIN</v>
      </c>
      <c r="C51" s="49">
        <f>C47*C46*(1-C50)</f>
        <v>0</v>
      </c>
      <c r="D51" s="58">
        <f>BUDGET!E12</f>
        <v>0</v>
      </c>
      <c r="E51" s="182">
        <f t="shared" si="11"/>
        <v>0</v>
      </c>
      <c r="J51" s="127"/>
      <c r="K51" s="128"/>
      <c r="L51" s="128"/>
      <c r="M51" s="129"/>
      <c r="N51" s="132" t="str">
        <f t="shared" si="10"/>
        <v/>
      </c>
      <c r="O51" s="101"/>
      <c r="P51" s="123"/>
      <c r="Q51" s="100"/>
    </row>
    <row r="52" spans="1:44" s="32" customFormat="1" ht="15" customHeight="1" x14ac:dyDescent="0.35">
      <c r="B52" s="45" t="str">
        <f>BUDGET!B13:C13</f>
        <v>Inventory Turns</v>
      </c>
      <c r="C52" s="50">
        <f>IF(F29=0,0,F29/AVERAGE(C29,E29))</f>
        <v>0</v>
      </c>
      <c r="D52" s="59">
        <f>BUDGET!E13</f>
        <v>0</v>
      </c>
      <c r="E52" s="184">
        <f t="shared" si="11"/>
        <v>0</v>
      </c>
      <c r="J52" s="127"/>
      <c r="K52" s="128"/>
      <c r="L52" s="128"/>
      <c r="M52" s="129"/>
      <c r="N52" s="132" t="str">
        <f t="shared" si="10"/>
        <v/>
      </c>
      <c r="O52" s="101"/>
      <c r="P52" s="123"/>
      <c r="Q52" s="100"/>
    </row>
    <row r="53" spans="1:44" s="32" customFormat="1" ht="15" customHeight="1" x14ac:dyDescent="0.35">
      <c r="B53" s="45" t="str">
        <f>BUDGET!B14:C14</f>
        <v>GMROI</v>
      </c>
      <c r="C53" s="48">
        <f>IF(C50=0,0,C52*(1-C50)/C50)</f>
        <v>0</v>
      </c>
      <c r="D53" s="57" t="e">
        <f>BUDGET!E14</f>
        <v>#DIV/0!</v>
      </c>
      <c r="E53" s="51" t="e">
        <f t="shared" si="11"/>
        <v>#DIV/0!</v>
      </c>
      <c r="J53" s="127"/>
      <c r="K53" s="128"/>
      <c r="L53" s="128"/>
      <c r="M53" s="129"/>
      <c r="N53" s="132" t="str">
        <f t="shared" si="10"/>
        <v/>
      </c>
      <c r="O53" s="101"/>
      <c r="P53" s="123"/>
      <c r="Q53" s="100"/>
    </row>
    <row r="54" spans="1:44" s="32" customFormat="1" ht="15" customHeight="1" x14ac:dyDescent="0.35">
      <c r="F54" s="33"/>
      <c r="G54" s="33"/>
      <c r="H54" s="33"/>
      <c r="J54" s="127"/>
      <c r="K54" s="128"/>
      <c r="L54" s="128"/>
      <c r="M54" s="129"/>
      <c r="N54" s="132" t="str">
        <f t="shared" si="10"/>
        <v/>
      </c>
      <c r="O54" s="101"/>
      <c r="P54" s="123"/>
      <c r="Q54" s="100"/>
    </row>
    <row r="55" spans="1:44" s="32" customFormat="1" ht="15" customHeight="1" x14ac:dyDescent="0.35">
      <c r="F55" s="33"/>
      <c r="G55" s="33"/>
      <c r="H55" s="33"/>
      <c r="J55" s="127"/>
      <c r="K55" s="128"/>
      <c r="L55" s="128"/>
      <c r="M55" s="129"/>
      <c r="N55" s="132" t="str">
        <f t="shared" si="10"/>
        <v/>
      </c>
      <c r="O55" s="101"/>
      <c r="P55" s="123"/>
      <c r="Q55" s="100"/>
    </row>
    <row r="56" spans="1:44" s="32" customFormat="1" ht="15" customHeight="1" x14ac:dyDescent="0.35">
      <c r="F56" s="33"/>
      <c r="G56" s="33"/>
      <c r="H56" s="33"/>
      <c r="J56" s="127"/>
      <c r="K56" s="128"/>
      <c r="L56" s="128"/>
      <c r="M56" s="129"/>
      <c r="N56" s="132" t="str">
        <f t="shared" si="10"/>
        <v/>
      </c>
      <c r="O56" s="101"/>
      <c r="P56" s="123"/>
      <c r="Q56" s="100"/>
    </row>
    <row r="57" spans="1:44" s="32" customFormat="1" ht="15" customHeight="1" x14ac:dyDescent="0.35">
      <c r="F57" s="33"/>
      <c r="G57" s="33"/>
      <c r="H57" s="33"/>
      <c r="J57" s="127"/>
      <c r="K57" s="128"/>
      <c r="L57" s="128"/>
      <c r="M57" s="129"/>
      <c r="N57" s="132" t="str">
        <f t="shared" si="10"/>
        <v/>
      </c>
      <c r="O57" s="101"/>
      <c r="P57" s="123"/>
      <c r="Q57" s="100"/>
    </row>
    <row r="58" spans="1:44" s="32" customFormat="1" ht="15" customHeight="1" x14ac:dyDescent="0.35">
      <c r="F58" s="33"/>
      <c r="G58" s="33"/>
      <c r="H58" s="33"/>
      <c r="J58" s="127"/>
      <c r="K58" s="128"/>
      <c r="L58" s="128"/>
      <c r="M58" s="129"/>
      <c r="N58" s="132" t="str">
        <f t="shared" si="10"/>
        <v/>
      </c>
      <c r="O58" s="101"/>
      <c r="P58" s="123"/>
      <c r="Q58" s="100"/>
    </row>
    <row r="59" spans="1:44" s="32" customFormat="1" ht="15" customHeight="1" x14ac:dyDescent="0.35">
      <c r="F59" s="33"/>
      <c r="G59" s="33"/>
      <c r="H59" s="33"/>
      <c r="J59" s="127"/>
      <c r="K59" s="128"/>
      <c r="L59" s="128"/>
      <c r="M59" s="129"/>
      <c r="N59" s="132" t="str">
        <f t="shared" si="10"/>
        <v/>
      </c>
      <c r="O59" s="101"/>
      <c r="P59" s="123"/>
      <c r="Q59" s="100"/>
    </row>
    <row r="60" spans="1:44" s="32" customFormat="1" ht="15" customHeight="1" x14ac:dyDescent="0.35">
      <c r="C60" s="33"/>
      <c r="D60" s="33"/>
      <c r="E60" s="33"/>
      <c r="F60" s="33"/>
      <c r="G60" s="33"/>
      <c r="H60" s="33"/>
      <c r="J60" s="127"/>
      <c r="K60" s="128"/>
      <c r="L60" s="128"/>
      <c r="M60" s="129"/>
      <c r="N60" s="132" t="str">
        <f t="shared" si="10"/>
        <v/>
      </c>
      <c r="O60" s="101"/>
      <c r="P60" s="123"/>
      <c r="Q60" s="100"/>
    </row>
    <row r="61" spans="1:44" s="32" customFormat="1" ht="15" customHeight="1" x14ac:dyDescent="0.35">
      <c r="C61" s="33"/>
      <c r="D61" s="33"/>
      <c r="E61" s="33"/>
      <c r="F61" s="33"/>
      <c r="G61" s="33"/>
      <c r="H61" s="33"/>
      <c r="J61" s="127"/>
      <c r="K61" s="128"/>
      <c r="L61" s="128"/>
      <c r="M61" s="129"/>
      <c r="N61" s="132" t="str">
        <f t="shared" si="10"/>
        <v/>
      </c>
      <c r="O61" s="101"/>
      <c r="P61" s="123"/>
      <c r="Q61" s="100"/>
    </row>
    <row r="62" spans="1:44" s="32" customFormat="1" ht="15" customHeight="1" x14ac:dyDescent="0.35">
      <c r="C62" s="33"/>
      <c r="D62" s="33"/>
      <c r="E62" s="33"/>
      <c r="F62" s="33"/>
      <c r="G62" s="33"/>
      <c r="H62" s="33"/>
      <c r="J62" s="127"/>
      <c r="K62" s="128"/>
      <c r="L62" s="128"/>
      <c r="M62" s="129"/>
      <c r="N62" s="132" t="str">
        <f t="shared" si="10"/>
        <v/>
      </c>
      <c r="O62" s="101"/>
      <c r="P62" s="123"/>
      <c r="Q62" s="100"/>
    </row>
    <row r="63" spans="1:44" ht="15" customHeight="1" x14ac:dyDescent="0.35">
      <c r="A63" s="32"/>
      <c r="B63" s="32"/>
      <c r="C63" s="33"/>
      <c r="D63" s="33"/>
      <c r="E63" s="33"/>
      <c r="F63" s="33"/>
      <c r="G63" s="33"/>
      <c r="H63" s="33"/>
      <c r="I63" s="32"/>
      <c r="J63" s="127"/>
      <c r="K63" s="128"/>
      <c r="L63" s="128"/>
      <c r="M63" s="129"/>
      <c r="N63" s="132" t="str">
        <f t="shared" si="10"/>
        <v/>
      </c>
      <c r="O63" s="101"/>
      <c r="P63" s="123"/>
      <c r="Q63" s="100"/>
      <c r="AN63" s="31"/>
      <c r="AO63" s="31"/>
      <c r="AP63" s="31"/>
      <c r="AQ63" s="31"/>
      <c r="AR63" s="31"/>
    </row>
    <row r="64" spans="1:44" s="32" customFormat="1" ht="15" customHeight="1" x14ac:dyDescent="0.35">
      <c r="C64" s="33"/>
      <c r="D64" s="33"/>
      <c r="E64" s="33"/>
      <c r="F64" s="33"/>
      <c r="G64" s="33"/>
      <c r="H64" s="33"/>
      <c r="J64" s="127"/>
      <c r="K64" s="128"/>
      <c r="L64" s="128"/>
      <c r="M64" s="129"/>
      <c r="N64" s="132" t="str">
        <f t="shared" si="10"/>
        <v/>
      </c>
      <c r="O64" s="101"/>
      <c r="P64" s="123"/>
      <c r="Q64" s="100"/>
    </row>
    <row r="65" spans="3:17" s="32" customFormat="1" ht="15" customHeight="1" x14ac:dyDescent="0.35">
      <c r="C65" s="33"/>
      <c r="D65" s="33"/>
      <c r="E65" s="33"/>
      <c r="F65" s="33"/>
      <c r="G65" s="33"/>
      <c r="H65" s="33"/>
      <c r="J65" s="127"/>
      <c r="K65" s="128"/>
      <c r="L65" s="128"/>
      <c r="M65" s="129"/>
      <c r="N65" s="132" t="str">
        <f t="shared" si="10"/>
        <v/>
      </c>
      <c r="O65" s="101"/>
      <c r="P65" s="123"/>
      <c r="Q65" s="100"/>
    </row>
    <row r="66" spans="3:17" s="32" customFormat="1" ht="15" customHeight="1" x14ac:dyDescent="0.35">
      <c r="C66" s="33"/>
      <c r="D66" s="33"/>
      <c r="E66" s="33"/>
      <c r="F66" s="33"/>
      <c r="G66" s="33"/>
      <c r="H66" s="33"/>
      <c r="J66" s="127"/>
      <c r="K66" s="128"/>
      <c r="L66" s="128"/>
      <c r="M66" s="129"/>
      <c r="N66" s="132" t="str">
        <f t="shared" si="10"/>
        <v/>
      </c>
      <c r="O66" s="101"/>
      <c r="P66" s="123"/>
      <c r="Q66" s="100"/>
    </row>
    <row r="67" spans="3:17" s="32" customFormat="1" ht="15" customHeight="1" x14ac:dyDescent="0.35">
      <c r="C67" s="33"/>
      <c r="D67" s="33"/>
      <c r="E67" s="33"/>
      <c r="F67" s="33"/>
      <c r="G67" s="33"/>
      <c r="H67" s="33"/>
      <c r="J67" s="127"/>
      <c r="K67" s="128"/>
      <c r="L67" s="128"/>
      <c r="M67" s="129"/>
      <c r="N67" s="132" t="str">
        <f t="shared" si="10"/>
        <v/>
      </c>
      <c r="O67" s="101"/>
      <c r="P67" s="123"/>
      <c r="Q67" s="100"/>
    </row>
    <row r="68" spans="3:17" s="32" customFormat="1" ht="15" customHeight="1" x14ac:dyDescent="0.35">
      <c r="C68" s="33"/>
      <c r="D68" s="33"/>
      <c r="E68" s="33"/>
      <c r="F68" s="33"/>
      <c r="G68" s="33"/>
      <c r="H68" s="33"/>
      <c r="J68" s="127"/>
      <c r="K68" s="128"/>
      <c r="L68" s="128"/>
      <c r="M68" s="129"/>
      <c r="N68" s="132" t="str">
        <f t="shared" si="10"/>
        <v/>
      </c>
      <c r="O68" s="101"/>
      <c r="P68" s="123"/>
      <c r="Q68" s="100"/>
    </row>
    <row r="69" spans="3:17" s="32" customFormat="1" ht="15" customHeight="1" x14ac:dyDescent="0.35">
      <c r="C69" s="33"/>
      <c r="D69" s="33"/>
      <c r="E69" s="33"/>
      <c r="F69" s="33"/>
      <c r="G69" s="33"/>
      <c r="H69" s="33"/>
      <c r="J69" s="127"/>
      <c r="K69" s="128"/>
      <c r="L69" s="128"/>
      <c r="M69" s="129"/>
      <c r="N69" s="132" t="str">
        <f t="shared" si="10"/>
        <v/>
      </c>
      <c r="O69" s="101"/>
      <c r="P69" s="123"/>
      <c r="Q69" s="100"/>
    </row>
    <row r="70" spans="3:17" s="32" customFormat="1" ht="15" customHeight="1" x14ac:dyDescent="0.35">
      <c r="C70" s="33"/>
      <c r="D70" s="33"/>
      <c r="E70" s="33"/>
      <c r="F70" s="33"/>
      <c r="G70" s="33"/>
      <c r="H70" s="33"/>
      <c r="J70" s="127"/>
      <c r="K70" s="128"/>
      <c r="L70" s="128"/>
      <c r="M70" s="129"/>
      <c r="N70" s="132" t="str">
        <f t="shared" si="10"/>
        <v/>
      </c>
      <c r="O70" s="101"/>
      <c r="P70" s="123"/>
      <c r="Q70" s="100"/>
    </row>
    <row r="71" spans="3:17" s="32" customFormat="1" ht="15" customHeight="1" x14ac:dyDescent="0.35">
      <c r="C71" s="33"/>
      <c r="D71" s="33"/>
      <c r="E71" s="33"/>
      <c r="F71" s="33"/>
      <c r="G71" s="33"/>
      <c r="H71" s="33"/>
      <c r="J71" s="127"/>
      <c r="K71" s="128"/>
      <c r="L71" s="128"/>
      <c r="M71" s="129"/>
      <c r="N71" s="132" t="str">
        <f t="shared" si="10"/>
        <v/>
      </c>
      <c r="O71" s="101"/>
      <c r="P71" s="123"/>
      <c r="Q71" s="100"/>
    </row>
    <row r="72" spans="3:17" s="32" customFormat="1" ht="15" customHeight="1" x14ac:dyDescent="0.35">
      <c r="C72" s="33"/>
      <c r="D72" s="33"/>
      <c r="E72" s="33"/>
      <c r="F72" s="33"/>
      <c r="G72" s="33"/>
      <c r="H72" s="33"/>
      <c r="J72" s="127"/>
      <c r="K72" s="128"/>
      <c r="L72" s="128"/>
      <c r="M72" s="129"/>
      <c r="N72" s="132" t="str">
        <f t="shared" si="10"/>
        <v/>
      </c>
      <c r="O72" s="101"/>
      <c r="P72" s="123"/>
      <c r="Q72" s="100"/>
    </row>
    <row r="73" spans="3:17" s="32" customFormat="1" ht="15" customHeight="1" x14ac:dyDescent="0.35">
      <c r="C73" s="33"/>
      <c r="D73" s="33"/>
      <c r="E73" s="33"/>
      <c r="F73" s="33"/>
      <c r="G73" s="33"/>
      <c r="H73" s="33"/>
      <c r="J73" s="127"/>
      <c r="K73" s="128"/>
      <c r="L73" s="128"/>
      <c r="M73" s="129"/>
      <c r="N73" s="132" t="str">
        <f t="shared" si="10"/>
        <v/>
      </c>
      <c r="O73" s="101"/>
      <c r="P73" s="123"/>
      <c r="Q73" s="100"/>
    </row>
    <row r="74" spans="3:17" s="32" customFormat="1" ht="15" customHeight="1" x14ac:dyDescent="0.35">
      <c r="C74" s="33"/>
      <c r="D74" s="33"/>
      <c r="E74" s="33"/>
      <c r="F74" s="33"/>
      <c r="G74" s="33"/>
      <c r="H74" s="33"/>
      <c r="J74" s="127"/>
      <c r="K74" s="128"/>
      <c r="L74" s="128"/>
      <c r="M74" s="129"/>
      <c r="N74" s="132" t="str">
        <f t="shared" si="10"/>
        <v/>
      </c>
      <c r="O74" s="101"/>
      <c r="P74" s="123"/>
      <c r="Q74" s="100"/>
    </row>
    <row r="75" spans="3:17" s="32" customFormat="1" ht="15" customHeight="1" x14ac:dyDescent="0.35">
      <c r="C75" s="33"/>
      <c r="D75" s="33"/>
      <c r="E75" s="33"/>
      <c r="F75" s="33"/>
      <c r="G75" s="33"/>
      <c r="H75" s="33"/>
      <c r="J75" s="127"/>
      <c r="K75" s="128"/>
      <c r="L75" s="128"/>
      <c r="M75" s="129"/>
      <c r="N75" s="132" t="str">
        <f t="shared" si="10"/>
        <v/>
      </c>
      <c r="O75" s="101"/>
      <c r="P75" s="123"/>
      <c r="Q75" s="100"/>
    </row>
    <row r="76" spans="3:17" s="32" customFormat="1" ht="15" customHeight="1" x14ac:dyDescent="0.35">
      <c r="C76" s="33"/>
      <c r="D76" s="33"/>
      <c r="E76" s="33"/>
      <c r="F76" s="33"/>
      <c r="G76" s="33"/>
      <c r="H76" s="33"/>
      <c r="J76" s="127"/>
      <c r="K76" s="128"/>
      <c r="L76" s="128"/>
      <c r="M76" s="129"/>
      <c r="N76" s="132" t="str">
        <f t="shared" si="10"/>
        <v/>
      </c>
      <c r="O76" s="101"/>
      <c r="P76" s="123"/>
      <c r="Q76" s="100"/>
    </row>
    <row r="77" spans="3:17" s="32" customFormat="1" ht="15" customHeight="1" x14ac:dyDescent="0.35">
      <c r="C77" s="33"/>
      <c r="D77" s="33"/>
      <c r="E77" s="33"/>
      <c r="F77" s="33"/>
      <c r="G77" s="33"/>
      <c r="H77" s="33"/>
      <c r="J77" s="127"/>
      <c r="K77" s="128"/>
      <c r="L77" s="128"/>
      <c r="M77" s="129"/>
      <c r="N77" s="132" t="str">
        <f t="shared" si="10"/>
        <v/>
      </c>
      <c r="O77" s="101"/>
      <c r="P77" s="123"/>
      <c r="Q77" s="100"/>
    </row>
    <row r="78" spans="3:17" s="32" customFormat="1" ht="15" customHeight="1" x14ac:dyDescent="0.35">
      <c r="C78" s="33"/>
      <c r="D78" s="33"/>
      <c r="E78" s="33"/>
      <c r="F78" s="33"/>
      <c r="G78" s="33"/>
      <c r="H78" s="33"/>
      <c r="J78" s="127"/>
      <c r="K78" s="128"/>
      <c r="L78" s="128"/>
      <c r="M78" s="129"/>
      <c r="N78" s="132" t="str">
        <f t="shared" si="10"/>
        <v/>
      </c>
      <c r="O78" s="101"/>
      <c r="P78" s="123"/>
      <c r="Q78" s="100"/>
    </row>
    <row r="79" spans="3:17" s="32" customFormat="1" ht="15" customHeight="1" x14ac:dyDescent="0.35">
      <c r="C79" s="33"/>
      <c r="D79" s="33"/>
      <c r="E79" s="33"/>
      <c r="F79" s="33"/>
      <c r="G79" s="33"/>
      <c r="H79" s="33"/>
      <c r="J79" s="127"/>
      <c r="K79" s="128"/>
      <c r="L79" s="128"/>
      <c r="M79" s="129"/>
      <c r="N79" s="132" t="str">
        <f t="shared" si="10"/>
        <v/>
      </c>
      <c r="O79" s="101"/>
      <c r="P79" s="123"/>
      <c r="Q79" s="100"/>
    </row>
    <row r="80" spans="3:17" s="32" customFormat="1" ht="15" customHeight="1" x14ac:dyDescent="0.35">
      <c r="C80" s="33"/>
      <c r="D80" s="33"/>
      <c r="E80" s="33"/>
      <c r="F80" s="33"/>
      <c r="G80" s="33"/>
      <c r="H80" s="33"/>
      <c r="J80" s="127"/>
      <c r="K80" s="128"/>
      <c r="L80" s="128"/>
      <c r="M80" s="129"/>
      <c r="N80" s="132" t="str">
        <f t="shared" si="10"/>
        <v/>
      </c>
      <c r="O80" s="101"/>
      <c r="P80" s="123"/>
      <c r="Q80" s="100"/>
    </row>
    <row r="81" spans="3:17" s="32" customFormat="1" ht="15" customHeight="1" x14ac:dyDescent="0.35">
      <c r="C81" s="33"/>
      <c r="D81" s="33"/>
      <c r="E81" s="33"/>
      <c r="F81" s="33"/>
      <c r="G81" s="33"/>
      <c r="H81" s="33"/>
      <c r="J81" s="127"/>
      <c r="K81" s="128"/>
      <c r="L81" s="128"/>
      <c r="M81" s="129"/>
      <c r="N81" s="132" t="str">
        <f t="shared" si="10"/>
        <v/>
      </c>
      <c r="O81" s="101"/>
      <c r="P81" s="123"/>
      <c r="Q81" s="100"/>
    </row>
    <row r="82" spans="3:17" s="32" customFormat="1" ht="15" customHeight="1" x14ac:dyDescent="0.35">
      <c r="C82" s="33"/>
      <c r="D82" s="33"/>
      <c r="E82" s="33"/>
      <c r="F82" s="33"/>
      <c r="G82" s="33"/>
      <c r="H82" s="33"/>
      <c r="J82" s="127"/>
      <c r="K82" s="128"/>
      <c r="L82" s="128"/>
      <c r="M82" s="129"/>
      <c r="N82" s="132" t="str">
        <f t="shared" si="10"/>
        <v/>
      </c>
      <c r="O82" s="101"/>
      <c r="P82" s="123"/>
      <c r="Q82" s="100"/>
    </row>
    <row r="83" spans="3:17" s="32" customFormat="1" ht="15" customHeight="1" x14ac:dyDescent="0.35">
      <c r="C83" s="33"/>
      <c r="D83" s="33"/>
      <c r="E83" s="33"/>
      <c r="F83" s="33"/>
      <c r="G83" s="33"/>
      <c r="H83" s="33"/>
      <c r="J83" s="127"/>
      <c r="K83" s="128"/>
      <c r="L83" s="128"/>
      <c r="M83" s="129"/>
      <c r="N83" s="132" t="str">
        <f t="shared" si="10"/>
        <v/>
      </c>
      <c r="O83" s="101"/>
      <c r="P83" s="123"/>
      <c r="Q83" s="100"/>
    </row>
    <row r="84" spans="3:17" s="32" customFormat="1" ht="15" customHeight="1" x14ac:dyDescent="0.35">
      <c r="C84" s="33"/>
      <c r="D84" s="33"/>
      <c r="E84" s="33"/>
      <c r="F84" s="33"/>
      <c r="G84" s="33"/>
      <c r="H84" s="33"/>
      <c r="J84" s="127"/>
      <c r="K84" s="128"/>
      <c r="L84" s="128"/>
      <c r="M84" s="129"/>
      <c r="N84" s="132" t="str">
        <f t="shared" si="10"/>
        <v/>
      </c>
      <c r="O84" s="101"/>
      <c r="P84" s="123"/>
      <c r="Q84" s="100"/>
    </row>
    <row r="85" spans="3:17" s="32" customFormat="1" ht="15" customHeight="1" x14ac:dyDescent="0.35">
      <c r="C85" s="33"/>
      <c r="D85" s="33"/>
      <c r="E85" s="33"/>
      <c r="F85" s="33"/>
      <c r="G85" s="33"/>
      <c r="H85" s="33"/>
      <c r="J85" s="127"/>
      <c r="K85" s="128"/>
      <c r="L85" s="128"/>
      <c r="M85" s="129"/>
      <c r="N85" s="132" t="str">
        <f t="shared" si="10"/>
        <v/>
      </c>
      <c r="O85" s="101"/>
      <c r="P85" s="123"/>
      <c r="Q85" s="100"/>
    </row>
    <row r="86" spans="3:17" s="32" customFormat="1" ht="15" customHeight="1" x14ac:dyDescent="0.35">
      <c r="C86" s="33"/>
      <c r="D86" s="33"/>
      <c r="E86" s="33"/>
      <c r="F86" s="33"/>
      <c r="G86" s="33"/>
      <c r="H86" s="33"/>
      <c r="J86" s="127"/>
      <c r="K86" s="128"/>
      <c r="L86" s="128"/>
      <c r="M86" s="129"/>
      <c r="N86" s="132" t="str">
        <f t="shared" si="10"/>
        <v/>
      </c>
      <c r="O86" s="101"/>
      <c r="P86" s="123"/>
      <c r="Q86" s="100"/>
    </row>
    <row r="87" spans="3:17" s="32" customFormat="1" ht="15" customHeight="1" x14ac:dyDescent="0.35">
      <c r="C87" s="33"/>
      <c r="D87" s="33"/>
      <c r="E87" s="33"/>
      <c r="F87" s="33"/>
      <c r="G87" s="33"/>
      <c r="H87" s="33"/>
      <c r="J87" s="127"/>
      <c r="K87" s="128"/>
      <c r="L87" s="128"/>
      <c r="M87" s="129"/>
      <c r="N87" s="132" t="str">
        <f t="shared" si="10"/>
        <v/>
      </c>
      <c r="O87" s="101"/>
      <c r="P87" s="123"/>
      <c r="Q87" s="100"/>
    </row>
    <row r="88" spans="3:17" s="32" customFormat="1" ht="15" customHeight="1" x14ac:dyDescent="0.35">
      <c r="C88" s="33"/>
      <c r="D88" s="33"/>
      <c r="E88" s="33"/>
      <c r="F88" s="33"/>
      <c r="G88" s="33"/>
      <c r="H88" s="33"/>
      <c r="J88" s="127"/>
      <c r="K88" s="128"/>
      <c r="L88" s="128"/>
      <c r="M88" s="129"/>
      <c r="N88" s="132" t="str">
        <f t="shared" si="10"/>
        <v/>
      </c>
      <c r="O88" s="101"/>
      <c r="P88" s="123"/>
      <c r="Q88" s="100"/>
    </row>
    <row r="89" spans="3:17" s="32" customFormat="1" ht="15" customHeight="1" x14ac:dyDescent="0.35">
      <c r="C89" s="33"/>
      <c r="D89" s="33"/>
      <c r="E89" s="33"/>
      <c r="F89" s="33"/>
      <c r="G89" s="33"/>
      <c r="H89" s="33"/>
      <c r="J89" s="127"/>
      <c r="K89" s="128"/>
      <c r="L89" s="128"/>
      <c r="M89" s="129"/>
      <c r="N89" s="132" t="str">
        <f t="shared" si="10"/>
        <v/>
      </c>
      <c r="O89" s="101"/>
      <c r="P89" s="123"/>
      <c r="Q89" s="100"/>
    </row>
    <row r="90" spans="3:17" s="32" customFormat="1" ht="15" customHeight="1" x14ac:dyDescent="0.35">
      <c r="C90" s="33"/>
      <c r="D90" s="33"/>
      <c r="E90" s="33"/>
      <c r="F90" s="33"/>
      <c r="G90" s="33"/>
      <c r="H90" s="33"/>
      <c r="J90" s="127"/>
      <c r="K90" s="128"/>
      <c r="L90" s="128"/>
      <c r="M90" s="129"/>
      <c r="N90" s="132" t="str">
        <f t="shared" si="10"/>
        <v/>
      </c>
      <c r="O90" s="101"/>
      <c r="P90" s="123"/>
      <c r="Q90" s="100"/>
    </row>
    <row r="91" spans="3:17" s="32" customFormat="1" ht="15" customHeight="1" x14ac:dyDescent="0.35">
      <c r="C91" s="33"/>
      <c r="D91" s="33"/>
      <c r="E91" s="33"/>
      <c r="F91" s="33"/>
      <c r="G91" s="33"/>
      <c r="H91" s="33"/>
      <c r="J91" s="127"/>
      <c r="K91" s="128"/>
      <c r="L91" s="128"/>
      <c r="M91" s="129"/>
      <c r="N91" s="132" t="str">
        <f t="shared" si="10"/>
        <v/>
      </c>
      <c r="O91" s="101"/>
      <c r="P91" s="123"/>
      <c r="Q91" s="100"/>
    </row>
    <row r="92" spans="3:17" s="32" customFormat="1" ht="15" customHeight="1" x14ac:dyDescent="0.35">
      <c r="C92" s="33"/>
      <c r="D92" s="33"/>
      <c r="E92" s="33"/>
      <c r="F92" s="33"/>
      <c r="G92" s="33"/>
      <c r="H92" s="33"/>
      <c r="J92" s="127"/>
      <c r="K92" s="128"/>
      <c r="L92" s="128"/>
      <c r="M92" s="129"/>
      <c r="N92" s="132" t="str">
        <f t="shared" si="10"/>
        <v/>
      </c>
      <c r="O92" s="101"/>
      <c r="P92" s="123"/>
      <c r="Q92" s="100"/>
    </row>
    <row r="93" spans="3:17" s="32" customFormat="1" ht="15" customHeight="1" x14ac:dyDescent="0.35">
      <c r="C93" s="33"/>
      <c r="D93" s="33"/>
      <c r="E93" s="33"/>
      <c r="F93" s="33"/>
      <c r="G93" s="33"/>
      <c r="H93" s="33"/>
      <c r="J93" s="127"/>
      <c r="K93" s="128"/>
      <c r="L93" s="128"/>
      <c r="M93" s="129"/>
      <c r="N93" s="132" t="str">
        <f t="shared" si="10"/>
        <v/>
      </c>
      <c r="O93" s="101"/>
      <c r="P93" s="123"/>
      <c r="Q93" s="100"/>
    </row>
    <row r="94" spans="3:17" s="32" customFormat="1" ht="15" customHeight="1" x14ac:dyDescent="0.35">
      <c r="C94" s="33"/>
      <c r="D94" s="33"/>
      <c r="E94" s="33"/>
      <c r="F94" s="33"/>
      <c r="G94" s="33"/>
      <c r="H94" s="33"/>
      <c r="J94" s="127"/>
      <c r="K94" s="128"/>
      <c r="L94" s="128"/>
      <c r="M94" s="129"/>
      <c r="N94" s="132" t="str">
        <f t="shared" si="10"/>
        <v/>
      </c>
      <c r="O94" s="101"/>
      <c r="P94" s="123"/>
      <c r="Q94" s="100"/>
    </row>
    <row r="95" spans="3:17" s="32" customFormat="1" ht="15" customHeight="1" x14ac:dyDescent="0.35">
      <c r="C95" s="33"/>
      <c r="D95" s="33"/>
      <c r="E95" s="33"/>
      <c r="F95" s="33"/>
      <c r="G95" s="33"/>
      <c r="H95" s="33"/>
      <c r="J95" s="127"/>
      <c r="K95" s="128"/>
      <c r="L95" s="128"/>
      <c r="M95" s="129"/>
      <c r="N95" s="132" t="str">
        <f t="shared" si="10"/>
        <v/>
      </c>
      <c r="O95" s="101"/>
      <c r="P95" s="123"/>
      <c r="Q95" s="100"/>
    </row>
    <row r="96" spans="3:17" s="32" customFormat="1" ht="15" customHeight="1" x14ac:dyDescent="0.35">
      <c r="C96" s="33"/>
      <c r="D96" s="33"/>
      <c r="E96" s="33"/>
      <c r="F96" s="33"/>
      <c r="G96" s="33"/>
      <c r="H96" s="33"/>
      <c r="J96" s="127"/>
      <c r="K96" s="128"/>
      <c r="L96" s="128"/>
      <c r="M96" s="129"/>
      <c r="N96" s="132" t="str">
        <f t="shared" si="10"/>
        <v/>
      </c>
      <c r="O96" s="101"/>
      <c r="P96" s="123"/>
      <c r="Q96" s="100"/>
    </row>
    <row r="97" spans="3:17" s="32" customFormat="1" ht="15" customHeight="1" x14ac:dyDescent="0.35">
      <c r="C97" s="33"/>
      <c r="D97" s="33"/>
      <c r="E97" s="33"/>
      <c r="F97" s="33"/>
      <c r="G97" s="33"/>
      <c r="H97" s="33"/>
      <c r="J97" s="127"/>
      <c r="K97" s="128"/>
      <c r="L97" s="128"/>
      <c r="M97" s="129"/>
      <c r="N97" s="132" t="str">
        <f t="shared" si="10"/>
        <v/>
      </c>
      <c r="O97" s="101"/>
      <c r="P97" s="123"/>
      <c r="Q97" s="100"/>
    </row>
    <row r="98" spans="3:17" s="32" customFormat="1" ht="15" customHeight="1" x14ac:dyDescent="0.35">
      <c r="C98" s="33"/>
      <c r="D98" s="33"/>
      <c r="E98" s="33"/>
      <c r="F98" s="33"/>
      <c r="G98" s="33"/>
      <c r="H98" s="33"/>
      <c r="J98" s="127"/>
      <c r="K98" s="128"/>
      <c r="L98" s="128"/>
      <c r="M98" s="129"/>
      <c r="N98" s="132" t="str">
        <f t="shared" si="10"/>
        <v/>
      </c>
      <c r="O98" s="101"/>
      <c r="P98" s="123"/>
      <c r="Q98" s="100"/>
    </row>
    <row r="99" spans="3:17" s="32" customFormat="1" ht="15" customHeight="1" x14ac:dyDescent="0.35">
      <c r="C99" s="33"/>
      <c r="D99" s="33"/>
      <c r="E99" s="33"/>
      <c r="F99" s="33"/>
      <c r="G99" s="33"/>
      <c r="H99" s="33"/>
      <c r="J99" s="127"/>
      <c r="K99" s="128"/>
      <c r="L99" s="128"/>
      <c r="M99" s="129"/>
      <c r="N99" s="132" t="str">
        <f t="shared" si="10"/>
        <v/>
      </c>
      <c r="O99" s="101"/>
      <c r="P99" s="123"/>
      <c r="Q99" s="100"/>
    </row>
    <row r="100" spans="3:17" s="32" customFormat="1" ht="15" customHeight="1" x14ac:dyDescent="0.35">
      <c r="C100" s="33"/>
      <c r="D100" s="33"/>
      <c r="E100" s="33"/>
      <c r="F100" s="33"/>
      <c r="G100" s="33"/>
      <c r="H100" s="33"/>
      <c r="J100" s="127"/>
      <c r="K100" s="128"/>
      <c r="L100" s="128"/>
      <c r="M100" s="129"/>
      <c r="N100" s="132" t="str">
        <f t="shared" si="10"/>
        <v/>
      </c>
      <c r="O100" s="101"/>
      <c r="P100" s="123"/>
      <c r="Q100" s="100"/>
    </row>
    <row r="101" spans="3:17" s="32" customFormat="1" ht="15" customHeight="1" x14ac:dyDescent="0.35">
      <c r="C101" s="33"/>
      <c r="D101" s="33"/>
      <c r="E101" s="33"/>
      <c r="F101" s="33"/>
      <c r="G101" s="33"/>
      <c r="H101" s="33"/>
      <c r="J101" s="127"/>
      <c r="K101" s="128"/>
      <c r="L101" s="128"/>
      <c r="M101" s="129"/>
      <c r="N101" s="132" t="str">
        <f t="shared" ref="N101:N155" si="12">IF(ISBLANK(O101)=TRUE,"","10-9005")</f>
        <v/>
      </c>
      <c r="O101" s="101"/>
      <c r="P101" s="123"/>
      <c r="Q101" s="100"/>
    </row>
    <row r="102" spans="3:17" s="32" customFormat="1" x14ac:dyDescent="0.35">
      <c r="C102" s="33"/>
      <c r="D102" s="33"/>
      <c r="E102" s="33"/>
      <c r="F102" s="33"/>
      <c r="G102" s="33"/>
      <c r="H102" s="33"/>
      <c r="J102" s="127"/>
      <c r="K102" s="128"/>
      <c r="L102" s="128"/>
      <c r="M102" s="129"/>
      <c r="N102" s="132" t="str">
        <f t="shared" si="12"/>
        <v/>
      </c>
      <c r="O102" s="101"/>
      <c r="P102" s="123"/>
      <c r="Q102" s="100"/>
    </row>
    <row r="103" spans="3:17" s="32" customFormat="1" x14ac:dyDescent="0.35">
      <c r="C103" s="33"/>
      <c r="D103" s="33"/>
      <c r="E103" s="33"/>
      <c r="F103" s="33"/>
      <c r="G103" s="33"/>
      <c r="H103" s="33"/>
      <c r="J103" s="127"/>
      <c r="K103" s="128"/>
      <c r="L103" s="128"/>
      <c r="M103" s="129"/>
      <c r="N103" s="132" t="str">
        <f t="shared" si="12"/>
        <v/>
      </c>
      <c r="O103" s="101"/>
      <c r="P103" s="123"/>
      <c r="Q103" s="100"/>
    </row>
    <row r="104" spans="3:17" s="32" customFormat="1" x14ac:dyDescent="0.35">
      <c r="C104" s="33"/>
      <c r="D104" s="33"/>
      <c r="E104" s="33"/>
      <c r="F104" s="33"/>
      <c r="G104" s="33"/>
      <c r="H104" s="33"/>
      <c r="J104" s="127"/>
      <c r="K104" s="128"/>
      <c r="L104" s="128"/>
      <c r="M104" s="129"/>
      <c r="N104" s="132" t="str">
        <f t="shared" si="12"/>
        <v/>
      </c>
      <c r="O104" s="101"/>
      <c r="P104" s="123"/>
      <c r="Q104" s="100"/>
    </row>
    <row r="105" spans="3:17" s="32" customFormat="1" x14ac:dyDescent="0.35">
      <c r="C105" s="33"/>
      <c r="D105" s="33"/>
      <c r="E105" s="33"/>
      <c r="F105" s="33"/>
      <c r="G105" s="33"/>
      <c r="H105" s="33"/>
      <c r="J105" s="127"/>
      <c r="K105" s="128"/>
      <c r="L105" s="128"/>
      <c r="M105" s="129"/>
      <c r="N105" s="132" t="str">
        <f t="shared" si="12"/>
        <v/>
      </c>
      <c r="O105" s="101"/>
      <c r="P105" s="123"/>
      <c r="Q105" s="100"/>
    </row>
    <row r="106" spans="3:17" s="32" customFormat="1" x14ac:dyDescent="0.35">
      <c r="C106" s="33"/>
      <c r="D106" s="33"/>
      <c r="E106" s="33"/>
      <c r="F106" s="33"/>
      <c r="G106" s="33"/>
      <c r="H106" s="33"/>
      <c r="J106" s="127"/>
      <c r="K106" s="128"/>
      <c r="L106" s="128"/>
      <c r="M106" s="129"/>
      <c r="N106" s="132" t="str">
        <f t="shared" si="12"/>
        <v/>
      </c>
      <c r="O106" s="101"/>
      <c r="P106" s="123"/>
      <c r="Q106" s="100"/>
    </row>
    <row r="107" spans="3:17" s="32" customFormat="1" x14ac:dyDescent="0.35">
      <c r="C107" s="33"/>
      <c r="D107" s="33"/>
      <c r="E107" s="33"/>
      <c r="F107" s="33"/>
      <c r="G107" s="33"/>
      <c r="H107" s="33"/>
      <c r="J107" s="127"/>
      <c r="K107" s="128"/>
      <c r="L107" s="128"/>
      <c r="M107" s="129"/>
      <c r="N107" s="132" t="str">
        <f t="shared" si="12"/>
        <v/>
      </c>
      <c r="O107" s="101"/>
      <c r="P107" s="123"/>
      <c r="Q107" s="100"/>
    </row>
    <row r="108" spans="3:17" s="32" customFormat="1" x14ac:dyDescent="0.35">
      <c r="C108" s="33"/>
      <c r="D108" s="33"/>
      <c r="E108" s="33"/>
      <c r="F108" s="33"/>
      <c r="G108" s="33"/>
      <c r="H108" s="33"/>
      <c r="J108" s="127"/>
      <c r="K108" s="128"/>
      <c r="L108" s="128"/>
      <c r="M108" s="129"/>
      <c r="N108" s="132" t="str">
        <f t="shared" si="12"/>
        <v/>
      </c>
      <c r="O108" s="101"/>
      <c r="P108" s="123"/>
      <c r="Q108" s="100"/>
    </row>
    <row r="109" spans="3:17" s="32" customFormat="1" x14ac:dyDescent="0.35">
      <c r="C109" s="33"/>
      <c r="D109" s="33"/>
      <c r="E109" s="33"/>
      <c r="F109" s="33"/>
      <c r="G109" s="33"/>
      <c r="H109" s="33"/>
      <c r="J109" s="127"/>
      <c r="K109" s="128"/>
      <c r="L109" s="128"/>
      <c r="M109" s="129"/>
      <c r="N109" s="132" t="str">
        <f t="shared" si="12"/>
        <v/>
      </c>
      <c r="O109" s="101"/>
      <c r="P109" s="123"/>
      <c r="Q109" s="100"/>
    </row>
    <row r="110" spans="3:17" s="32" customFormat="1" x14ac:dyDescent="0.35">
      <c r="C110" s="33"/>
      <c r="D110" s="33"/>
      <c r="E110" s="33"/>
      <c r="F110" s="33"/>
      <c r="G110" s="33"/>
      <c r="H110" s="33"/>
      <c r="J110" s="127"/>
      <c r="K110" s="128"/>
      <c r="L110" s="128"/>
      <c r="M110" s="129"/>
      <c r="N110" s="132" t="str">
        <f t="shared" si="12"/>
        <v/>
      </c>
      <c r="O110" s="101"/>
      <c r="P110" s="123"/>
      <c r="Q110" s="100"/>
    </row>
    <row r="111" spans="3:17" s="32" customFormat="1" x14ac:dyDescent="0.35">
      <c r="C111" s="33"/>
      <c r="D111" s="33"/>
      <c r="E111" s="33"/>
      <c r="F111" s="33"/>
      <c r="G111" s="33"/>
      <c r="H111" s="33"/>
      <c r="J111" s="127"/>
      <c r="K111" s="128"/>
      <c r="L111" s="128"/>
      <c r="M111" s="129"/>
      <c r="N111" s="132" t="str">
        <f t="shared" si="12"/>
        <v/>
      </c>
      <c r="O111" s="101"/>
      <c r="P111" s="123"/>
      <c r="Q111" s="100"/>
    </row>
    <row r="112" spans="3:17" s="32" customFormat="1" x14ac:dyDescent="0.35">
      <c r="C112" s="33"/>
      <c r="D112" s="33"/>
      <c r="E112" s="33"/>
      <c r="F112" s="33"/>
      <c r="G112" s="33"/>
      <c r="H112" s="33"/>
      <c r="J112" s="127"/>
      <c r="K112" s="128"/>
      <c r="L112" s="128"/>
      <c r="M112" s="129"/>
      <c r="N112" s="132" t="str">
        <f t="shared" si="12"/>
        <v/>
      </c>
      <c r="O112" s="101"/>
      <c r="P112" s="123"/>
      <c r="Q112" s="100"/>
    </row>
    <row r="113" spans="3:17" s="32" customFormat="1" x14ac:dyDescent="0.35">
      <c r="C113" s="33"/>
      <c r="D113" s="33"/>
      <c r="E113" s="33"/>
      <c r="F113" s="33"/>
      <c r="G113" s="33"/>
      <c r="H113" s="33"/>
      <c r="J113" s="127"/>
      <c r="K113" s="128"/>
      <c r="L113" s="128"/>
      <c r="M113" s="129"/>
      <c r="N113" s="132" t="str">
        <f t="shared" si="12"/>
        <v/>
      </c>
      <c r="O113" s="101"/>
      <c r="P113" s="123"/>
      <c r="Q113" s="100"/>
    </row>
    <row r="114" spans="3:17" s="32" customFormat="1" x14ac:dyDescent="0.35">
      <c r="C114" s="33"/>
      <c r="D114" s="33"/>
      <c r="E114" s="33"/>
      <c r="F114" s="33"/>
      <c r="G114" s="33"/>
      <c r="H114" s="33"/>
      <c r="J114" s="127"/>
      <c r="K114" s="128"/>
      <c r="L114" s="128"/>
      <c r="M114" s="129"/>
      <c r="N114" s="132" t="str">
        <f t="shared" si="12"/>
        <v/>
      </c>
      <c r="O114" s="101"/>
      <c r="P114" s="123"/>
      <c r="Q114" s="100"/>
    </row>
    <row r="115" spans="3:17" s="32" customFormat="1" x14ac:dyDescent="0.35">
      <c r="C115" s="33"/>
      <c r="D115" s="33"/>
      <c r="E115" s="33"/>
      <c r="F115" s="33"/>
      <c r="G115" s="33"/>
      <c r="H115" s="33"/>
      <c r="J115" s="127"/>
      <c r="K115" s="128"/>
      <c r="L115" s="128"/>
      <c r="M115" s="129"/>
      <c r="N115" s="132" t="str">
        <f t="shared" si="12"/>
        <v/>
      </c>
      <c r="O115" s="101"/>
      <c r="P115" s="123"/>
      <c r="Q115" s="100"/>
    </row>
    <row r="116" spans="3:17" s="32" customFormat="1" x14ac:dyDescent="0.35">
      <c r="C116" s="33"/>
      <c r="D116" s="33"/>
      <c r="E116" s="33"/>
      <c r="F116" s="33"/>
      <c r="G116" s="33"/>
      <c r="H116" s="33"/>
      <c r="J116" s="127"/>
      <c r="K116" s="128"/>
      <c r="L116" s="128"/>
      <c r="M116" s="129"/>
      <c r="N116" s="132" t="str">
        <f t="shared" si="12"/>
        <v/>
      </c>
      <c r="O116" s="101"/>
      <c r="P116" s="123"/>
      <c r="Q116" s="100"/>
    </row>
    <row r="117" spans="3:17" s="32" customFormat="1" x14ac:dyDescent="0.35">
      <c r="C117" s="33"/>
      <c r="D117" s="33"/>
      <c r="E117" s="33"/>
      <c r="F117" s="33"/>
      <c r="G117" s="33"/>
      <c r="H117" s="33"/>
      <c r="J117" s="127"/>
      <c r="K117" s="128"/>
      <c r="L117" s="128"/>
      <c r="M117" s="129"/>
      <c r="N117" s="132" t="str">
        <f t="shared" si="12"/>
        <v/>
      </c>
      <c r="O117" s="101"/>
      <c r="P117" s="123"/>
      <c r="Q117" s="100"/>
    </row>
    <row r="118" spans="3:17" s="32" customFormat="1" x14ac:dyDescent="0.35">
      <c r="C118" s="33"/>
      <c r="D118" s="33"/>
      <c r="E118" s="33"/>
      <c r="F118" s="33"/>
      <c r="G118" s="33"/>
      <c r="H118" s="33"/>
      <c r="J118" s="127"/>
      <c r="K118" s="128"/>
      <c r="L118" s="128"/>
      <c r="M118" s="129"/>
      <c r="N118" s="132" t="str">
        <f t="shared" si="12"/>
        <v/>
      </c>
      <c r="O118" s="101"/>
      <c r="P118" s="123"/>
      <c r="Q118" s="100"/>
    </row>
    <row r="119" spans="3:17" s="32" customFormat="1" x14ac:dyDescent="0.35">
      <c r="C119" s="33"/>
      <c r="D119" s="33"/>
      <c r="E119" s="33"/>
      <c r="F119" s="33"/>
      <c r="G119" s="33"/>
      <c r="H119" s="33"/>
      <c r="J119" s="127"/>
      <c r="K119" s="128"/>
      <c r="L119" s="128"/>
      <c r="M119" s="129"/>
      <c r="N119" s="132" t="str">
        <f t="shared" si="12"/>
        <v/>
      </c>
      <c r="O119" s="101"/>
      <c r="P119" s="123"/>
      <c r="Q119" s="100"/>
    </row>
    <row r="120" spans="3:17" s="32" customFormat="1" x14ac:dyDescent="0.35">
      <c r="C120" s="33"/>
      <c r="D120" s="33"/>
      <c r="E120" s="33"/>
      <c r="F120" s="33"/>
      <c r="G120" s="33"/>
      <c r="H120" s="33"/>
      <c r="J120" s="127"/>
      <c r="K120" s="128"/>
      <c r="L120" s="128"/>
      <c r="M120" s="129"/>
      <c r="N120" s="132" t="str">
        <f t="shared" si="12"/>
        <v/>
      </c>
      <c r="O120" s="101"/>
      <c r="P120" s="123"/>
      <c r="Q120" s="100"/>
    </row>
    <row r="121" spans="3:17" s="32" customFormat="1" x14ac:dyDescent="0.35">
      <c r="C121" s="33"/>
      <c r="D121" s="33"/>
      <c r="E121" s="33"/>
      <c r="F121" s="33"/>
      <c r="G121" s="33"/>
      <c r="H121" s="33"/>
      <c r="J121" s="127"/>
      <c r="K121" s="128"/>
      <c r="L121" s="128"/>
      <c r="M121" s="129"/>
      <c r="N121" s="132" t="str">
        <f t="shared" si="12"/>
        <v/>
      </c>
      <c r="O121" s="101"/>
      <c r="P121" s="123"/>
      <c r="Q121" s="100"/>
    </row>
    <row r="122" spans="3:17" s="32" customFormat="1" x14ac:dyDescent="0.35">
      <c r="C122" s="33"/>
      <c r="D122" s="33"/>
      <c r="E122" s="33"/>
      <c r="F122" s="33"/>
      <c r="G122" s="33"/>
      <c r="H122" s="33"/>
      <c r="J122" s="127"/>
      <c r="K122" s="128"/>
      <c r="L122" s="128"/>
      <c r="M122" s="129"/>
      <c r="N122" s="132" t="str">
        <f t="shared" si="12"/>
        <v/>
      </c>
      <c r="O122" s="101"/>
      <c r="P122" s="123"/>
      <c r="Q122" s="100"/>
    </row>
    <row r="123" spans="3:17" s="32" customFormat="1" x14ac:dyDescent="0.35">
      <c r="C123" s="33"/>
      <c r="D123" s="33"/>
      <c r="E123" s="33"/>
      <c r="F123" s="33"/>
      <c r="G123" s="33"/>
      <c r="H123" s="33"/>
      <c r="J123" s="127"/>
      <c r="K123" s="128"/>
      <c r="L123" s="128"/>
      <c r="M123" s="129"/>
      <c r="N123" s="132" t="str">
        <f t="shared" si="12"/>
        <v/>
      </c>
      <c r="O123" s="101"/>
      <c r="P123" s="123"/>
      <c r="Q123" s="100"/>
    </row>
    <row r="124" spans="3:17" s="32" customFormat="1" x14ac:dyDescent="0.35">
      <c r="C124" s="33"/>
      <c r="D124" s="33"/>
      <c r="E124" s="33"/>
      <c r="F124" s="33"/>
      <c r="G124" s="33"/>
      <c r="H124" s="33"/>
      <c r="J124" s="127"/>
      <c r="K124" s="128"/>
      <c r="L124" s="128"/>
      <c r="M124" s="129"/>
      <c r="N124" s="132" t="str">
        <f t="shared" si="12"/>
        <v/>
      </c>
      <c r="O124" s="101"/>
      <c r="P124" s="123"/>
      <c r="Q124" s="100"/>
    </row>
    <row r="125" spans="3:17" s="32" customFormat="1" x14ac:dyDescent="0.35">
      <c r="C125" s="33"/>
      <c r="D125" s="33"/>
      <c r="E125" s="33"/>
      <c r="F125" s="33"/>
      <c r="G125" s="33"/>
      <c r="H125" s="33"/>
      <c r="J125" s="127"/>
      <c r="K125" s="128"/>
      <c r="L125" s="128"/>
      <c r="M125" s="129"/>
      <c r="N125" s="132" t="str">
        <f t="shared" si="12"/>
        <v/>
      </c>
      <c r="O125" s="101"/>
      <c r="P125" s="123"/>
      <c r="Q125" s="100"/>
    </row>
    <row r="126" spans="3:17" s="32" customFormat="1" x14ac:dyDescent="0.35">
      <c r="C126" s="33"/>
      <c r="D126" s="33"/>
      <c r="E126" s="33"/>
      <c r="F126" s="33"/>
      <c r="G126" s="33"/>
      <c r="H126" s="33"/>
      <c r="J126" s="127"/>
      <c r="K126" s="128"/>
      <c r="L126" s="128"/>
      <c r="M126" s="129"/>
      <c r="N126" s="132" t="str">
        <f t="shared" si="12"/>
        <v/>
      </c>
      <c r="O126" s="101"/>
      <c r="P126" s="123"/>
      <c r="Q126" s="100"/>
    </row>
    <row r="127" spans="3:17" s="32" customFormat="1" x14ac:dyDescent="0.35">
      <c r="C127" s="33"/>
      <c r="D127" s="33"/>
      <c r="E127" s="33"/>
      <c r="F127" s="33"/>
      <c r="G127" s="33"/>
      <c r="H127" s="33"/>
      <c r="J127" s="127"/>
      <c r="K127" s="128"/>
      <c r="L127" s="128"/>
      <c r="M127" s="129"/>
      <c r="N127" s="132" t="str">
        <f t="shared" si="12"/>
        <v/>
      </c>
      <c r="O127" s="101"/>
      <c r="P127" s="123"/>
      <c r="Q127" s="100"/>
    </row>
    <row r="128" spans="3:17" s="32" customFormat="1" x14ac:dyDescent="0.35">
      <c r="C128" s="33"/>
      <c r="D128" s="33"/>
      <c r="E128" s="33"/>
      <c r="F128" s="33"/>
      <c r="G128" s="33"/>
      <c r="H128" s="33"/>
      <c r="J128" s="127"/>
      <c r="K128" s="128"/>
      <c r="L128" s="128"/>
      <c r="M128" s="129"/>
      <c r="N128" s="132" t="str">
        <f t="shared" si="12"/>
        <v/>
      </c>
      <c r="O128" s="101"/>
      <c r="P128" s="123"/>
      <c r="Q128" s="100"/>
    </row>
    <row r="129" spans="3:21" s="32" customFormat="1" x14ac:dyDescent="0.35">
      <c r="C129" s="33"/>
      <c r="D129" s="33"/>
      <c r="E129" s="33"/>
      <c r="F129" s="33"/>
      <c r="G129" s="33"/>
      <c r="H129" s="33"/>
      <c r="J129" s="127"/>
      <c r="K129" s="128"/>
      <c r="L129" s="128"/>
      <c r="M129" s="129"/>
      <c r="N129" s="132" t="str">
        <f t="shared" si="12"/>
        <v/>
      </c>
      <c r="O129" s="101"/>
      <c r="P129" s="123"/>
      <c r="Q129" s="100"/>
    </row>
    <row r="130" spans="3:21" s="32" customFormat="1" x14ac:dyDescent="0.35">
      <c r="C130" s="33"/>
      <c r="D130" s="33"/>
      <c r="E130" s="33"/>
      <c r="F130" s="33"/>
      <c r="G130" s="33"/>
      <c r="H130" s="33"/>
      <c r="J130" s="127"/>
      <c r="K130" s="128"/>
      <c r="L130" s="128"/>
      <c r="M130" s="129"/>
      <c r="N130" s="132" t="str">
        <f t="shared" si="12"/>
        <v/>
      </c>
      <c r="O130" s="101"/>
      <c r="P130" s="123"/>
      <c r="Q130" s="100"/>
    </row>
    <row r="131" spans="3:21" s="32" customFormat="1" x14ac:dyDescent="0.35">
      <c r="C131" s="33"/>
      <c r="D131" s="33"/>
      <c r="E131" s="33"/>
      <c r="F131" s="33"/>
      <c r="G131" s="33"/>
      <c r="H131" s="33"/>
      <c r="J131" s="127"/>
      <c r="K131" s="128"/>
      <c r="L131" s="128"/>
      <c r="M131" s="129"/>
      <c r="N131" s="132" t="str">
        <f t="shared" si="12"/>
        <v/>
      </c>
      <c r="O131" s="101"/>
      <c r="P131" s="123"/>
      <c r="Q131" s="100"/>
    </row>
    <row r="132" spans="3:21" s="32" customFormat="1" x14ac:dyDescent="0.35">
      <c r="C132" s="33"/>
      <c r="D132" s="33"/>
      <c r="E132" s="33"/>
      <c r="F132" s="33"/>
      <c r="G132" s="33"/>
      <c r="H132" s="33"/>
      <c r="J132" s="127"/>
      <c r="K132" s="128"/>
      <c r="L132" s="128"/>
      <c r="M132" s="129"/>
      <c r="N132" s="132" t="str">
        <f t="shared" si="12"/>
        <v/>
      </c>
      <c r="O132" s="101"/>
      <c r="P132" s="123"/>
      <c r="Q132" s="100"/>
    </row>
    <row r="133" spans="3:21" s="32" customFormat="1" x14ac:dyDescent="0.35">
      <c r="C133" s="33"/>
      <c r="D133" s="33"/>
      <c r="E133" s="33"/>
      <c r="F133" s="33"/>
      <c r="G133" s="33"/>
      <c r="H133" s="33"/>
      <c r="J133" s="127"/>
      <c r="K133" s="128"/>
      <c r="L133" s="128"/>
      <c r="M133" s="129"/>
      <c r="N133" s="132" t="str">
        <f t="shared" si="12"/>
        <v/>
      </c>
      <c r="O133" s="101"/>
      <c r="P133" s="123"/>
      <c r="Q133" s="100"/>
    </row>
    <row r="134" spans="3:21" s="32" customFormat="1" x14ac:dyDescent="0.35">
      <c r="C134" s="33"/>
      <c r="D134" s="33"/>
      <c r="E134" s="33"/>
      <c r="F134" s="33"/>
      <c r="G134" s="33"/>
      <c r="H134" s="33"/>
      <c r="J134" s="127"/>
      <c r="K134" s="128"/>
      <c r="L134" s="128"/>
      <c r="M134" s="129"/>
      <c r="N134" s="132" t="str">
        <f t="shared" si="12"/>
        <v/>
      </c>
      <c r="O134" s="101"/>
      <c r="P134" s="123"/>
      <c r="Q134" s="100"/>
      <c r="R134" s="52"/>
      <c r="S134" s="52"/>
      <c r="T134" s="52"/>
      <c r="U134" s="52"/>
    </row>
    <row r="135" spans="3:21" s="32" customFormat="1" x14ac:dyDescent="0.35">
      <c r="C135" s="33"/>
      <c r="D135" s="33"/>
      <c r="E135" s="33"/>
      <c r="F135" s="33"/>
      <c r="G135" s="33"/>
      <c r="H135" s="33"/>
      <c r="J135" s="127"/>
      <c r="K135" s="128"/>
      <c r="L135" s="128"/>
      <c r="M135" s="129"/>
      <c r="N135" s="132" t="str">
        <f t="shared" si="12"/>
        <v/>
      </c>
      <c r="O135" s="101"/>
      <c r="P135" s="123"/>
      <c r="Q135" s="100"/>
      <c r="R135" s="52"/>
      <c r="S135" s="52"/>
      <c r="T135" s="52"/>
      <c r="U135" s="52"/>
    </row>
    <row r="136" spans="3:21" s="32" customFormat="1" x14ac:dyDescent="0.35">
      <c r="C136" s="33"/>
      <c r="D136" s="33"/>
      <c r="E136" s="33"/>
      <c r="F136" s="33"/>
      <c r="G136" s="33"/>
      <c r="H136" s="33"/>
      <c r="J136" s="127"/>
      <c r="K136" s="128"/>
      <c r="L136" s="128"/>
      <c r="M136" s="129"/>
      <c r="N136" s="132" t="str">
        <f t="shared" si="12"/>
        <v/>
      </c>
      <c r="O136" s="101"/>
      <c r="P136" s="123"/>
      <c r="Q136" s="100"/>
      <c r="R136" s="52"/>
      <c r="S136" s="52"/>
      <c r="T136" s="52"/>
      <c r="U136" s="52"/>
    </row>
    <row r="137" spans="3:21" s="32" customFormat="1" x14ac:dyDescent="0.35">
      <c r="C137" s="33"/>
      <c r="D137" s="33"/>
      <c r="E137" s="33"/>
      <c r="F137" s="33"/>
      <c r="G137" s="33"/>
      <c r="H137" s="33"/>
      <c r="J137" s="127"/>
      <c r="K137" s="128"/>
      <c r="L137" s="128"/>
      <c r="M137" s="129"/>
      <c r="N137" s="132" t="str">
        <f t="shared" si="12"/>
        <v/>
      </c>
      <c r="O137" s="101"/>
      <c r="P137" s="123"/>
      <c r="Q137" s="100"/>
      <c r="R137" s="52"/>
      <c r="S137" s="52"/>
      <c r="T137" s="52"/>
      <c r="U137" s="52"/>
    </row>
    <row r="138" spans="3:21" s="32" customFormat="1" x14ac:dyDescent="0.35">
      <c r="C138" s="33"/>
      <c r="D138" s="33"/>
      <c r="E138" s="33"/>
      <c r="F138" s="33"/>
      <c r="G138" s="33"/>
      <c r="H138" s="33"/>
      <c r="J138" s="127"/>
      <c r="K138" s="128"/>
      <c r="L138" s="128"/>
      <c r="M138" s="129"/>
      <c r="N138" s="132" t="str">
        <f t="shared" si="12"/>
        <v/>
      </c>
      <c r="O138" s="101"/>
      <c r="P138" s="123"/>
      <c r="Q138" s="100"/>
      <c r="R138" s="52"/>
      <c r="S138" s="52"/>
      <c r="T138" s="52"/>
      <c r="U138" s="52"/>
    </row>
    <row r="139" spans="3:21" s="32" customFormat="1" x14ac:dyDescent="0.35">
      <c r="C139" s="33"/>
      <c r="D139" s="33"/>
      <c r="E139" s="33"/>
      <c r="F139" s="33"/>
      <c r="G139" s="33"/>
      <c r="H139" s="33"/>
      <c r="J139" s="127"/>
      <c r="K139" s="128"/>
      <c r="L139" s="128"/>
      <c r="M139" s="129"/>
      <c r="N139" s="132" t="str">
        <f t="shared" si="12"/>
        <v/>
      </c>
      <c r="O139" s="101"/>
      <c r="P139" s="123"/>
      <c r="Q139" s="100"/>
      <c r="R139" s="52"/>
      <c r="S139" s="52"/>
      <c r="T139" s="52"/>
      <c r="U139" s="52"/>
    </row>
    <row r="140" spans="3:21" s="32" customFormat="1" x14ac:dyDescent="0.35">
      <c r="C140" s="33"/>
      <c r="D140" s="33"/>
      <c r="E140" s="33"/>
      <c r="F140" s="33"/>
      <c r="G140" s="33"/>
      <c r="H140" s="33"/>
      <c r="J140" s="127"/>
      <c r="K140" s="128"/>
      <c r="L140" s="128"/>
      <c r="M140" s="129"/>
      <c r="N140" s="132" t="str">
        <f t="shared" si="12"/>
        <v/>
      </c>
      <c r="O140" s="101"/>
      <c r="P140" s="123"/>
      <c r="Q140" s="100"/>
      <c r="R140" s="52"/>
      <c r="S140" s="52"/>
      <c r="T140" s="52"/>
      <c r="U140" s="52"/>
    </row>
    <row r="141" spans="3:21" s="32" customFormat="1" x14ac:dyDescent="0.35">
      <c r="C141" s="33"/>
      <c r="D141" s="33"/>
      <c r="E141" s="33"/>
      <c r="F141" s="33"/>
      <c r="G141" s="33"/>
      <c r="H141" s="33"/>
      <c r="J141" s="127"/>
      <c r="K141" s="128"/>
      <c r="L141" s="128"/>
      <c r="M141" s="129"/>
      <c r="N141" s="132" t="str">
        <f t="shared" si="12"/>
        <v/>
      </c>
      <c r="O141" s="101"/>
      <c r="P141" s="123"/>
      <c r="Q141" s="100"/>
      <c r="R141" s="52"/>
      <c r="S141" s="52"/>
      <c r="T141" s="52"/>
      <c r="U141" s="52"/>
    </row>
    <row r="142" spans="3:21" s="32" customFormat="1" x14ac:dyDescent="0.35">
      <c r="C142" s="33"/>
      <c r="D142" s="33"/>
      <c r="E142" s="33"/>
      <c r="F142" s="33"/>
      <c r="G142" s="33"/>
      <c r="H142" s="33"/>
      <c r="J142" s="127"/>
      <c r="K142" s="128"/>
      <c r="L142" s="128"/>
      <c r="M142" s="129"/>
      <c r="N142" s="132" t="str">
        <f t="shared" si="12"/>
        <v/>
      </c>
      <c r="O142" s="101"/>
      <c r="P142" s="123"/>
      <c r="Q142" s="100"/>
      <c r="R142" s="52"/>
      <c r="S142" s="52"/>
      <c r="T142" s="52"/>
      <c r="U142" s="52"/>
    </row>
    <row r="143" spans="3:21" s="32" customFormat="1" x14ac:dyDescent="0.35">
      <c r="C143" s="33"/>
      <c r="D143" s="33"/>
      <c r="E143" s="33"/>
      <c r="F143" s="33"/>
      <c r="G143" s="33"/>
      <c r="H143" s="33"/>
      <c r="J143" s="127"/>
      <c r="K143" s="128"/>
      <c r="L143" s="128"/>
      <c r="M143" s="129"/>
      <c r="N143" s="132" t="str">
        <f t="shared" si="12"/>
        <v/>
      </c>
      <c r="O143" s="101"/>
      <c r="P143" s="123"/>
      <c r="Q143" s="100"/>
      <c r="R143" s="52"/>
      <c r="S143" s="52"/>
      <c r="T143" s="52"/>
      <c r="U143" s="52"/>
    </row>
    <row r="144" spans="3:21" s="32" customFormat="1" x14ac:dyDescent="0.35">
      <c r="C144" s="33"/>
      <c r="D144" s="33"/>
      <c r="E144" s="33"/>
      <c r="F144" s="33"/>
      <c r="G144" s="33"/>
      <c r="H144" s="33"/>
      <c r="J144" s="127"/>
      <c r="K144" s="128"/>
      <c r="L144" s="128"/>
      <c r="M144" s="129"/>
      <c r="N144" s="132" t="str">
        <f t="shared" si="12"/>
        <v/>
      </c>
      <c r="O144" s="101"/>
      <c r="P144" s="123"/>
      <c r="Q144" s="100"/>
      <c r="R144" s="52"/>
      <c r="S144" s="52"/>
      <c r="T144" s="52"/>
      <c r="U144" s="52"/>
    </row>
    <row r="145" spans="3:21" s="32" customFormat="1" x14ac:dyDescent="0.35">
      <c r="C145" s="33"/>
      <c r="D145" s="33"/>
      <c r="E145" s="33"/>
      <c r="F145" s="33"/>
      <c r="G145" s="33"/>
      <c r="H145" s="33"/>
      <c r="J145" s="127"/>
      <c r="K145" s="128"/>
      <c r="L145" s="128"/>
      <c r="M145" s="129"/>
      <c r="N145" s="132" t="str">
        <f t="shared" si="12"/>
        <v/>
      </c>
      <c r="O145" s="101"/>
      <c r="P145" s="123"/>
      <c r="Q145" s="100"/>
      <c r="R145" s="52"/>
      <c r="S145" s="52"/>
      <c r="T145" s="52"/>
      <c r="U145" s="52"/>
    </row>
    <row r="146" spans="3:21" s="32" customFormat="1" x14ac:dyDescent="0.35">
      <c r="C146" s="33"/>
      <c r="D146" s="33"/>
      <c r="E146" s="33"/>
      <c r="F146" s="33"/>
      <c r="G146" s="33"/>
      <c r="H146" s="33"/>
      <c r="J146" s="127"/>
      <c r="K146" s="128"/>
      <c r="L146" s="128"/>
      <c r="M146" s="129"/>
      <c r="N146" s="132" t="str">
        <f t="shared" si="12"/>
        <v/>
      </c>
      <c r="O146" s="101"/>
      <c r="P146" s="123"/>
      <c r="Q146" s="100"/>
      <c r="R146" s="52"/>
      <c r="S146" s="52"/>
      <c r="T146" s="52"/>
      <c r="U146" s="52"/>
    </row>
    <row r="147" spans="3:21" s="32" customFormat="1" x14ac:dyDescent="0.35">
      <c r="C147" s="33"/>
      <c r="D147" s="33"/>
      <c r="E147" s="33"/>
      <c r="F147" s="33"/>
      <c r="G147" s="33"/>
      <c r="H147" s="33"/>
      <c r="J147" s="127"/>
      <c r="K147" s="128"/>
      <c r="L147" s="128"/>
      <c r="M147" s="129"/>
      <c r="N147" s="132" t="str">
        <f t="shared" si="12"/>
        <v/>
      </c>
      <c r="O147" s="101"/>
      <c r="P147" s="123"/>
      <c r="Q147" s="100"/>
      <c r="R147" s="52"/>
      <c r="S147" s="52"/>
      <c r="T147" s="52"/>
      <c r="U147" s="52"/>
    </row>
    <row r="148" spans="3:21" s="32" customFormat="1" x14ac:dyDescent="0.35">
      <c r="C148" s="33"/>
      <c r="D148" s="33"/>
      <c r="E148" s="33"/>
      <c r="F148" s="33"/>
      <c r="G148" s="33"/>
      <c r="H148" s="33"/>
      <c r="J148" s="127"/>
      <c r="K148" s="128"/>
      <c r="L148" s="128"/>
      <c r="M148" s="129"/>
      <c r="N148" s="132" t="str">
        <f t="shared" si="12"/>
        <v/>
      </c>
      <c r="O148" s="101"/>
      <c r="P148" s="123"/>
      <c r="Q148" s="100"/>
      <c r="R148" s="52"/>
      <c r="S148" s="52"/>
      <c r="T148" s="52"/>
      <c r="U148" s="52"/>
    </row>
    <row r="149" spans="3:21" s="32" customFormat="1" x14ac:dyDescent="0.35">
      <c r="C149" s="33"/>
      <c r="D149" s="33"/>
      <c r="E149" s="33"/>
      <c r="F149" s="33"/>
      <c r="G149" s="33"/>
      <c r="H149" s="33"/>
      <c r="J149" s="127"/>
      <c r="K149" s="128"/>
      <c r="L149" s="128"/>
      <c r="M149" s="129"/>
      <c r="N149" s="132" t="str">
        <f t="shared" si="12"/>
        <v/>
      </c>
      <c r="O149" s="101"/>
      <c r="P149" s="123"/>
      <c r="Q149" s="100"/>
      <c r="R149" s="52"/>
      <c r="S149" s="52"/>
      <c r="T149" s="52"/>
      <c r="U149" s="52"/>
    </row>
    <row r="150" spans="3:21" s="32" customFormat="1" x14ac:dyDescent="0.35">
      <c r="C150" s="33"/>
      <c r="D150" s="33"/>
      <c r="E150" s="33"/>
      <c r="F150" s="33"/>
      <c r="G150" s="33"/>
      <c r="H150" s="33"/>
      <c r="J150" s="127"/>
      <c r="K150" s="128"/>
      <c r="L150" s="128"/>
      <c r="M150" s="129"/>
      <c r="N150" s="132" t="str">
        <f t="shared" si="12"/>
        <v/>
      </c>
      <c r="O150" s="101"/>
      <c r="P150" s="123"/>
      <c r="Q150" s="100"/>
      <c r="R150" s="52"/>
      <c r="S150" s="52"/>
      <c r="T150" s="52"/>
      <c r="U150" s="52"/>
    </row>
    <row r="151" spans="3:21" s="32" customFormat="1" x14ac:dyDescent="0.35">
      <c r="C151" s="33"/>
      <c r="D151" s="33"/>
      <c r="E151" s="33"/>
      <c r="F151" s="33"/>
      <c r="G151" s="33"/>
      <c r="H151" s="33"/>
      <c r="J151" s="127"/>
      <c r="K151" s="128"/>
      <c r="L151" s="128"/>
      <c r="M151" s="129"/>
      <c r="N151" s="132" t="str">
        <f t="shared" si="12"/>
        <v/>
      </c>
      <c r="O151" s="101"/>
      <c r="P151" s="123"/>
      <c r="Q151" s="100"/>
      <c r="R151" s="52"/>
      <c r="S151" s="52"/>
      <c r="T151" s="52"/>
      <c r="U151" s="52"/>
    </row>
    <row r="152" spans="3:21" s="32" customFormat="1" x14ac:dyDescent="0.35">
      <c r="C152" s="33"/>
      <c r="D152" s="33"/>
      <c r="E152" s="33"/>
      <c r="F152" s="33"/>
      <c r="G152" s="33"/>
      <c r="H152" s="33"/>
      <c r="J152" s="127"/>
      <c r="K152" s="128"/>
      <c r="L152" s="128"/>
      <c r="M152" s="129"/>
      <c r="N152" s="132" t="str">
        <f t="shared" si="12"/>
        <v/>
      </c>
      <c r="O152" s="101"/>
      <c r="P152" s="123"/>
      <c r="Q152" s="100"/>
      <c r="R152" s="52"/>
      <c r="S152" s="52"/>
      <c r="T152" s="52"/>
      <c r="U152" s="52"/>
    </row>
    <row r="153" spans="3:21" s="32" customFormat="1" x14ac:dyDescent="0.35">
      <c r="C153" s="33"/>
      <c r="D153" s="33"/>
      <c r="E153" s="33"/>
      <c r="F153" s="33"/>
      <c r="G153" s="33"/>
      <c r="H153" s="33"/>
      <c r="J153" s="127"/>
      <c r="K153" s="128"/>
      <c r="L153" s="128"/>
      <c r="M153" s="129"/>
      <c r="N153" s="132" t="str">
        <f t="shared" si="12"/>
        <v/>
      </c>
      <c r="O153" s="101"/>
      <c r="P153" s="123"/>
      <c r="Q153" s="100"/>
      <c r="R153" s="52"/>
      <c r="S153" s="52"/>
      <c r="T153" s="52"/>
      <c r="U153" s="52"/>
    </row>
    <row r="154" spans="3:21" s="32" customFormat="1" x14ac:dyDescent="0.35">
      <c r="C154" s="33"/>
      <c r="D154" s="33"/>
      <c r="E154" s="33"/>
      <c r="F154" s="33"/>
      <c r="G154" s="33"/>
      <c r="H154" s="33"/>
      <c r="J154" s="127"/>
      <c r="K154" s="128"/>
      <c r="L154" s="128"/>
      <c r="M154" s="129"/>
      <c r="N154" s="132" t="str">
        <f t="shared" si="12"/>
        <v/>
      </c>
      <c r="O154" s="101"/>
      <c r="P154" s="123"/>
      <c r="Q154" s="100"/>
      <c r="R154" s="52"/>
      <c r="S154" s="52"/>
      <c r="T154" s="52"/>
      <c r="U154" s="52"/>
    </row>
    <row r="155" spans="3:21" s="32" customFormat="1" x14ac:dyDescent="0.35">
      <c r="C155" s="33"/>
      <c r="D155" s="33"/>
      <c r="E155" s="33"/>
      <c r="F155" s="33"/>
      <c r="G155" s="33"/>
      <c r="H155" s="33"/>
      <c r="J155" s="127"/>
      <c r="K155" s="128"/>
      <c r="L155" s="128"/>
      <c r="M155" s="129"/>
      <c r="N155" s="132" t="str">
        <f t="shared" si="12"/>
        <v/>
      </c>
      <c r="O155" s="101"/>
      <c r="P155" s="123"/>
      <c r="Q155" s="100"/>
      <c r="R155" s="52"/>
      <c r="S155" s="52"/>
      <c r="T155" s="52"/>
      <c r="U155" s="52"/>
    </row>
    <row r="156" spans="3:21" s="32" customFormat="1" x14ac:dyDescent="0.35">
      <c r="U156" s="52"/>
    </row>
    <row r="157" spans="3:21" s="32" customFormat="1" x14ac:dyDescent="0.35">
      <c r="C157" s="33"/>
      <c r="D157" s="33"/>
      <c r="E157" s="33"/>
      <c r="F157" s="33"/>
      <c r="G157" s="33"/>
      <c r="H157" s="33"/>
      <c r="J157" s="52"/>
      <c r="K157" s="52"/>
      <c r="L157" s="52"/>
      <c r="M157" s="52"/>
      <c r="N157" s="137"/>
      <c r="O157" s="54"/>
      <c r="P157" s="52"/>
      <c r="Q157" s="52"/>
      <c r="R157" s="52"/>
      <c r="S157" s="52"/>
      <c r="T157" s="52"/>
      <c r="U157" s="52"/>
    </row>
    <row r="158" spans="3:21" s="32" customFormat="1" x14ac:dyDescent="0.35">
      <c r="C158" s="33"/>
      <c r="D158" s="33"/>
      <c r="E158" s="33"/>
      <c r="F158" s="33"/>
      <c r="G158" s="33"/>
      <c r="H158" s="33"/>
      <c r="J158" s="52"/>
      <c r="K158" s="52"/>
      <c r="L158" s="52"/>
      <c r="M158" s="52"/>
      <c r="N158" s="137"/>
      <c r="O158" s="54"/>
      <c r="P158" s="52"/>
      <c r="Q158" s="52"/>
      <c r="R158" s="52"/>
      <c r="S158" s="52"/>
      <c r="T158" s="52"/>
      <c r="U158" s="52"/>
    </row>
    <row r="159" spans="3:21" s="32" customFormat="1" x14ac:dyDescent="0.35">
      <c r="C159" s="33"/>
      <c r="D159" s="33"/>
      <c r="E159" s="33"/>
      <c r="F159" s="33"/>
      <c r="G159" s="33"/>
      <c r="H159" s="33"/>
      <c r="J159" s="52"/>
      <c r="K159" s="52"/>
      <c r="L159" s="52"/>
      <c r="M159" s="52"/>
      <c r="N159" s="137"/>
      <c r="O159" s="54"/>
      <c r="P159" s="52"/>
      <c r="Q159" s="52"/>
      <c r="R159" s="52"/>
      <c r="S159" s="52"/>
      <c r="T159" s="52"/>
      <c r="U159" s="52"/>
    </row>
    <row r="160" spans="3:21" s="32" customFormat="1" x14ac:dyDescent="0.35">
      <c r="C160" s="33"/>
      <c r="D160" s="33"/>
      <c r="E160" s="33"/>
      <c r="F160" s="33"/>
      <c r="G160" s="33"/>
      <c r="H160" s="33"/>
      <c r="J160" s="52"/>
      <c r="K160" s="52"/>
      <c r="L160" s="52"/>
      <c r="M160" s="52"/>
      <c r="N160" s="137"/>
      <c r="O160" s="54"/>
      <c r="P160" s="52"/>
      <c r="Q160" s="52"/>
      <c r="R160" s="52"/>
      <c r="S160" s="52"/>
      <c r="T160" s="52"/>
      <c r="U160" s="52"/>
    </row>
    <row r="161" spans="3:21" s="32" customFormat="1" x14ac:dyDescent="0.35">
      <c r="C161" s="33"/>
      <c r="D161" s="33"/>
      <c r="E161" s="33"/>
      <c r="F161" s="33"/>
      <c r="G161" s="33"/>
      <c r="H161" s="33"/>
      <c r="J161" s="52"/>
      <c r="K161" s="52"/>
      <c r="L161" s="52"/>
      <c r="M161" s="52"/>
      <c r="N161" s="137"/>
      <c r="O161" s="54"/>
      <c r="P161" s="52"/>
      <c r="Q161" s="52"/>
      <c r="R161" s="52"/>
      <c r="S161" s="52"/>
      <c r="T161" s="52"/>
      <c r="U161" s="52"/>
    </row>
    <row r="162" spans="3:21" s="32" customFormat="1" x14ac:dyDescent="0.35">
      <c r="C162" s="33"/>
      <c r="D162" s="33"/>
      <c r="E162" s="33"/>
      <c r="F162" s="33"/>
      <c r="G162" s="33"/>
      <c r="H162" s="33"/>
      <c r="J162" s="52"/>
      <c r="K162" s="52"/>
      <c r="L162" s="52"/>
      <c r="M162" s="52"/>
      <c r="N162" s="137"/>
      <c r="O162" s="54"/>
      <c r="P162" s="52"/>
      <c r="Q162" s="52"/>
      <c r="R162" s="52"/>
      <c r="S162" s="52"/>
      <c r="T162" s="52"/>
      <c r="U162" s="52"/>
    </row>
    <row r="163" spans="3:21" s="32" customFormat="1" x14ac:dyDescent="0.35">
      <c r="C163" s="33"/>
      <c r="D163" s="33"/>
      <c r="E163" s="33"/>
      <c r="F163" s="33"/>
      <c r="G163" s="33"/>
      <c r="H163" s="33"/>
      <c r="J163" s="52"/>
      <c r="K163" s="52"/>
      <c r="L163" s="52"/>
      <c r="M163" s="52"/>
      <c r="N163" s="137"/>
      <c r="O163" s="54"/>
      <c r="P163" s="52"/>
      <c r="Q163" s="52"/>
      <c r="R163" s="52"/>
      <c r="S163" s="52"/>
      <c r="T163" s="52"/>
      <c r="U163" s="52"/>
    </row>
    <row r="164" spans="3:21" s="32" customFormat="1" x14ac:dyDescent="0.35">
      <c r="C164" s="33"/>
      <c r="D164" s="33"/>
      <c r="E164" s="33"/>
      <c r="F164" s="33"/>
      <c r="G164" s="33"/>
      <c r="H164" s="33"/>
      <c r="J164" s="52"/>
      <c r="K164" s="52"/>
      <c r="L164" s="52"/>
      <c r="M164" s="52"/>
      <c r="N164" s="137"/>
      <c r="O164" s="54"/>
      <c r="P164" s="52"/>
      <c r="Q164" s="52"/>
      <c r="R164" s="52"/>
      <c r="S164" s="52"/>
      <c r="T164" s="52"/>
      <c r="U164" s="52"/>
    </row>
    <row r="165" spans="3:21" s="32" customFormat="1" x14ac:dyDescent="0.35">
      <c r="C165" s="33"/>
      <c r="D165" s="33"/>
      <c r="E165" s="33"/>
      <c r="F165" s="33"/>
      <c r="G165" s="33"/>
      <c r="H165" s="33"/>
      <c r="J165" s="52"/>
      <c r="K165" s="52"/>
      <c r="L165" s="52"/>
      <c r="M165" s="52"/>
      <c r="N165" s="137"/>
      <c r="O165" s="54"/>
      <c r="P165" s="52"/>
      <c r="Q165" s="52"/>
      <c r="R165" s="52"/>
      <c r="S165" s="52"/>
      <c r="T165" s="52"/>
      <c r="U165" s="52"/>
    </row>
    <row r="166" spans="3:21" s="32" customFormat="1" x14ac:dyDescent="0.35">
      <c r="C166" s="33"/>
      <c r="D166" s="33"/>
      <c r="E166" s="33"/>
      <c r="F166" s="33"/>
      <c r="G166" s="33"/>
      <c r="H166" s="33"/>
      <c r="J166" s="52"/>
      <c r="K166" s="52"/>
      <c r="L166" s="52"/>
      <c r="M166" s="52"/>
      <c r="N166" s="137"/>
      <c r="O166" s="54"/>
      <c r="P166" s="52"/>
      <c r="Q166" s="52"/>
      <c r="R166" s="52"/>
      <c r="S166" s="52"/>
      <c r="T166" s="52"/>
      <c r="U166" s="52"/>
    </row>
    <row r="167" spans="3:21" s="32" customFormat="1" x14ac:dyDescent="0.35">
      <c r="C167" s="33"/>
      <c r="D167" s="33"/>
      <c r="E167" s="33"/>
      <c r="F167" s="33"/>
      <c r="G167" s="33"/>
      <c r="H167" s="33"/>
      <c r="J167" s="52"/>
      <c r="K167" s="52"/>
      <c r="L167" s="52"/>
      <c r="M167" s="52"/>
      <c r="N167" s="137"/>
      <c r="O167" s="54"/>
      <c r="P167" s="52"/>
      <c r="Q167" s="52"/>
      <c r="R167" s="52"/>
      <c r="S167" s="52"/>
      <c r="T167" s="52"/>
      <c r="U167" s="52"/>
    </row>
    <row r="168" spans="3:21" s="32" customFormat="1" x14ac:dyDescent="0.35">
      <c r="C168" s="33"/>
      <c r="D168" s="33"/>
      <c r="E168" s="33"/>
      <c r="F168" s="33"/>
      <c r="G168" s="33"/>
      <c r="H168" s="33"/>
      <c r="N168" s="134"/>
      <c r="O168" s="33"/>
      <c r="P168" s="52"/>
      <c r="R168" s="52"/>
      <c r="S168" s="52"/>
      <c r="T168" s="52"/>
      <c r="U168" s="52"/>
    </row>
    <row r="169" spans="3:21" s="32" customFormat="1" x14ac:dyDescent="0.35">
      <c r="C169" s="33"/>
      <c r="D169" s="33"/>
      <c r="E169" s="33"/>
      <c r="F169" s="33"/>
      <c r="G169" s="33"/>
      <c r="H169" s="33"/>
      <c r="N169" s="134"/>
      <c r="O169" s="33"/>
      <c r="P169" s="52"/>
      <c r="R169" s="52"/>
      <c r="S169" s="52"/>
      <c r="T169" s="52"/>
      <c r="U169" s="52"/>
    </row>
    <row r="170" spans="3:21" s="32" customFormat="1" x14ac:dyDescent="0.35">
      <c r="C170" s="33"/>
      <c r="D170" s="33"/>
      <c r="E170" s="33"/>
      <c r="F170" s="33"/>
      <c r="G170" s="33"/>
      <c r="H170" s="33"/>
      <c r="N170" s="134"/>
      <c r="O170" s="33"/>
      <c r="P170" s="52"/>
      <c r="R170" s="52"/>
      <c r="S170" s="52"/>
      <c r="T170" s="52"/>
      <c r="U170" s="52"/>
    </row>
    <row r="171" spans="3:21" s="32" customFormat="1" x14ac:dyDescent="0.35">
      <c r="C171" s="33"/>
      <c r="D171" s="33"/>
      <c r="E171" s="33"/>
      <c r="F171" s="33"/>
      <c r="G171" s="33"/>
      <c r="H171" s="33"/>
      <c r="N171" s="134"/>
      <c r="O171" s="33"/>
      <c r="P171" s="52"/>
      <c r="R171" s="52"/>
      <c r="S171" s="52"/>
      <c r="T171" s="52"/>
      <c r="U171" s="52"/>
    </row>
    <row r="172" spans="3:21" s="32" customFormat="1" x14ac:dyDescent="0.35">
      <c r="C172" s="33"/>
      <c r="D172" s="33"/>
      <c r="E172" s="33"/>
      <c r="F172" s="33"/>
      <c r="G172" s="33"/>
      <c r="H172" s="33"/>
      <c r="N172" s="134"/>
      <c r="O172" s="33"/>
      <c r="P172" s="52"/>
      <c r="R172" s="52"/>
      <c r="S172" s="52"/>
      <c r="T172" s="52"/>
      <c r="U172" s="52"/>
    </row>
    <row r="173" spans="3:21" s="32" customFormat="1" x14ac:dyDescent="0.35">
      <c r="C173" s="33"/>
      <c r="D173" s="33"/>
      <c r="E173" s="33"/>
      <c r="F173" s="33"/>
      <c r="G173" s="33"/>
      <c r="H173" s="33"/>
      <c r="N173" s="134"/>
      <c r="O173" s="33"/>
      <c r="P173" s="52"/>
      <c r="R173" s="52"/>
      <c r="S173" s="52"/>
      <c r="T173" s="52"/>
      <c r="U173" s="52"/>
    </row>
    <row r="174" spans="3:21" s="32" customFormat="1" x14ac:dyDescent="0.35">
      <c r="C174" s="33"/>
      <c r="D174" s="33"/>
      <c r="E174" s="33"/>
      <c r="F174" s="33"/>
      <c r="G174" s="33"/>
      <c r="H174" s="33"/>
      <c r="N174" s="134"/>
      <c r="O174" s="33"/>
      <c r="P174" s="52"/>
      <c r="R174" s="52"/>
      <c r="S174" s="52"/>
      <c r="T174" s="52"/>
      <c r="U174" s="52"/>
    </row>
    <row r="175" spans="3:21" s="32" customFormat="1" x14ac:dyDescent="0.35">
      <c r="C175" s="33"/>
      <c r="D175" s="33"/>
      <c r="E175" s="33"/>
      <c r="F175" s="33"/>
      <c r="G175" s="33"/>
      <c r="H175" s="33"/>
      <c r="N175" s="134"/>
      <c r="O175" s="33"/>
      <c r="P175" s="52"/>
      <c r="R175" s="52"/>
      <c r="S175" s="52"/>
      <c r="T175" s="52"/>
      <c r="U175" s="52"/>
    </row>
    <row r="176" spans="3:21" s="32" customFormat="1" x14ac:dyDescent="0.35">
      <c r="C176" s="33"/>
      <c r="D176" s="33"/>
      <c r="E176" s="33"/>
      <c r="F176" s="33"/>
      <c r="G176" s="33"/>
      <c r="H176" s="33"/>
      <c r="N176" s="134"/>
      <c r="O176" s="33"/>
      <c r="P176" s="52"/>
      <c r="R176" s="52"/>
      <c r="S176" s="52"/>
      <c r="T176" s="52"/>
      <c r="U176" s="52"/>
    </row>
    <row r="177" spans="1:21" x14ac:dyDescent="0.35">
      <c r="A177" s="32"/>
      <c r="B177" s="32"/>
      <c r="C177" s="33"/>
      <c r="D177" s="33"/>
      <c r="E177" s="33"/>
      <c r="F177" s="33"/>
      <c r="G177" s="33"/>
      <c r="H177" s="33"/>
      <c r="I177" s="32"/>
      <c r="P177" s="52"/>
      <c r="R177" s="52"/>
      <c r="S177" s="52"/>
      <c r="T177" s="52"/>
      <c r="U177" s="52"/>
    </row>
    <row r="178" spans="1:21" x14ac:dyDescent="0.35">
      <c r="A178" s="32"/>
      <c r="B178" s="32"/>
      <c r="C178" s="33"/>
      <c r="D178" s="33"/>
      <c r="E178" s="33"/>
      <c r="F178" s="33"/>
      <c r="G178" s="33"/>
      <c r="H178" s="33"/>
      <c r="P178" s="52"/>
      <c r="R178" s="52"/>
      <c r="S178" s="52"/>
      <c r="T178" s="52"/>
      <c r="U178" s="52"/>
    </row>
    <row r="179" spans="1:21" x14ac:dyDescent="0.35">
      <c r="A179" s="32"/>
      <c r="B179" s="32"/>
      <c r="C179" s="33"/>
      <c r="D179" s="33"/>
      <c r="E179" s="33"/>
      <c r="F179" s="33"/>
      <c r="G179" s="33"/>
      <c r="H179" s="33"/>
      <c r="R179" s="52"/>
      <c r="S179" s="52"/>
      <c r="T179" s="52"/>
      <c r="U179" s="52"/>
    </row>
    <row r="180" spans="1:21" x14ac:dyDescent="0.35">
      <c r="B180" s="32"/>
      <c r="C180" s="33"/>
      <c r="D180" s="33"/>
      <c r="E180" s="33"/>
      <c r="F180" s="33"/>
      <c r="G180" s="33"/>
      <c r="H180" s="33"/>
      <c r="R180" s="52"/>
      <c r="S180" s="52"/>
      <c r="T180" s="52"/>
      <c r="U180" s="52"/>
    </row>
  </sheetData>
  <mergeCells count="5">
    <mergeCell ref="C6:E6"/>
    <mergeCell ref="F6:H6"/>
    <mergeCell ref="C32:C33"/>
    <mergeCell ref="D32:D33"/>
    <mergeCell ref="E32:E33"/>
  </mergeCells>
  <dataValidations count="1">
    <dataValidation type="list" allowBlank="1" showInputMessage="1" showErrorMessage="1" sqref="P8:P155" xr:uid="{00000000-0002-0000-0400-000000000000}">
      <formula1>$B$8:$B$16</formula1>
    </dataValidation>
  </dataValidation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R180"/>
  <sheetViews>
    <sheetView topLeftCell="A4" zoomScale="70" zoomScaleNormal="70" zoomScalePageLayoutView="70" workbookViewId="0">
      <selection activeCell="E20" sqref="E20:E22"/>
    </sheetView>
  </sheetViews>
  <sheetFormatPr defaultColWidth="9.1796875" defaultRowHeight="14.5" x14ac:dyDescent="0.35"/>
  <cols>
    <col min="1" max="1" width="6.36328125" style="31" customWidth="1"/>
    <col min="2" max="2" width="24.36328125" style="31" customWidth="1"/>
    <col min="3" max="4" width="9.453125" style="36" customWidth="1"/>
    <col min="5" max="5" width="9.81640625" style="36" customWidth="1"/>
    <col min="6" max="8" width="9.453125" style="36" customWidth="1"/>
    <col min="9" max="9" width="4.36328125" style="31" customWidth="1"/>
    <col min="10" max="10" width="8.6328125" style="32" customWidth="1"/>
    <col min="11" max="12" width="25.81640625" style="32" customWidth="1"/>
    <col min="13" max="13" width="16.81640625" style="32" customWidth="1"/>
    <col min="14" max="14" width="11.36328125" style="134" customWidth="1"/>
    <col min="15" max="15" width="12.6328125" style="33" customWidth="1"/>
    <col min="16" max="16" width="21.1796875" style="32" customWidth="1"/>
    <col min="17" max="17" width="13.6328125" style="32" customWidth="1"/>
    <col min="18" max="18" width="17.453125" style="32" customWidth="1"/>
    <col min="19" max="19" width="5.453125" style="32" customWidth="1"/>
    <col min="20" max="20" width="9.1796875" style="32"/>
    <col min="21" max="21" width="14.36328125" style="32" customWidth="1"/>
    <col min="22" max="22" width="3" style="32" customWidth="1"/>
    <col min="23" max="44" width="9.1796875" style="32"/>
    <col min="45" max="16384" width="9.1796875" style="31"/>
  </cols>
  <sheetData>
    <row r="1" spans="1:44" ht="32.25" hidden="1" customHeight="1" x14ac:dyDescent="0.35">
      <c r="B1" s="31" t="s">
        <v>73</v>
      </c>
      <c r="C1" s="186" t="s">
        <v>25</v>
      </c>
      <c r="D1" s="186" t="s">
        <v>102</v>
      </c>
      <c r="E1" s="186" t="s">
        <v>103</v>
      </c>
      <c r="F1" s="186" t="s">
        <v>1</v>
      </c>
      <c r="G1" s="186" t="s">
        <v>104</v>
      </c>
      <c r="H1" s="186" t="s">
        <v>65</v>
      </c>
      <c r="I1" s="31" t="s">
        <v>105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44" ht="17.25" hidden="1" customHeight="1" x14ac:dyDescent="0.35">
      <c r="B2" s="31" t="str">
        <f>LEFT(B1,3)</f>
        <v>MAR</v>
      </c>
      <c r="C2" s="187">
        <f>C46</f>
        <v>0</v>
      </c>
      <c r="D2" s="187">
        <f>C17</f>
        <v>0</v>
      </c>
      <c r="E2" s="187">
        <f>D17</f>
        <v>0</v>
      </c>
      <c r="F2" s="187">
        <f>E17</f>
        <v>0</v>
      </c>
      <c r="G2" s="187">
        <f>F29</f>
        <v>0</v>
      </c>
      <c r="H2" s="79">
        <f>D2-G2</f>
        <v>0</v>
      </c>
      <c r="I2" s="187" t="str">
        <f>IF(E29=0,"",AVERAGE(C29,E29))</f>
        <v/>
      </c>
      <c r="J2" s="94"/>
      <c r="K2" s="188"/>
      <c r="N2" s="130"/>
    </row>
    <row r="3" spans="1:44" ht="17.25" hidden="1" customHeight="1" x14ac:dyDescent="0.35"/>
    <row r="4" spans="1:44" ht="17.25" customHeight="1" x14ac:dyDescent="0.35"/>
    <row r="5" spans="1:44" ht="42.75" customHeight="1" x14ac:dyDescent="0.45">
      <c r="B5" s="102" t="str">
        <f>BUDGET!B2:E2</f>
        <v>Enter Club Name on Budget Tab</v>
      </c>
      <c r="C5" s="103"/>
      <c r="D5" s="103"/>
      <c r="E5" s="103"/>
      <c r="F5" s="103"/>
      <c r="G5" s="103"/>
      <c r="H5" s="103"/>
      <c r="J5" s="35" t="s">
        <v>70</v>
      </c>
      <c r="K5" s="31"/>
      <c r="L5" s="31"/>
      <c r="M5" s="31"/>
      <c r="N5" s="135"/>
      <c r="O5" s="36"/>
      <c r="P5" s="31"/>
      <c r="Q5" s="31"/>
      <c r="AN5" s="31"/>
      <c r="AO5" s="31"/>
      <c r="AP5" s="31"/>
      <c r="AQ5" s="31"/>
      <c r="AR5" s="31"/>
    </row>
    <row r="6" spans="1:44" ht="21.75" customHeight="1" x14ac:dyDescent="0.45">
      <c r="B6" s="34"/>
      <c r="C6" s="408" t="s">
        <v>84</v>
      </c>
      <c r="D6" s="408"/>
      <c r="E6" s="408"/>
      <c r="F6" s="413" t="s">
        <v>85</v>
      </c>
      <c r="G6" s="413"/>
      <c r="H6" s="413"/>
      <c r="J6" s="35"/>
      <c r="K6" s="31"/>
      <c r="L6" s="31"/>
      <c r="M6" s="31"/>
      <c r="N6" s="135"/>
      <c r="O6" s="36"/>
      <c r="P6" s="31"/>
      <c r="Q6" s="31"/>
      <c r="AN6" s="31"/>
      <c r="AO6" s="31"/>
      <c r="AP6" s="31"/>
      <c r="AQ6" s="31"/>
      <c r="AR6" s="31"/>
    </row>
    <row r="7" spans="1:44" ht="15" customHeight="1" x14ac:dyDescent="0.35">
      <c r="B7" s="37" t="str">
        <f>B$1&amp;" SALES"</f>
        <v>MARCH SALES</v>
      </c>
      <c r="C7" s="38" t="s">
        <v>7</v>
      </c>
      <c r="D7" s="38" t="s">
        <v>8</v>
      </c>
      <c r="E7" s="38" t="s">
        <v>101</v>
      </c>
      <c r="F7" s="93" t="s">
        <v>7</v>
      </c>
      <c r="G7" s="93" t="s">
        <v>8</v>
      </c>
      <c r="H7" s="93" t="s">
        <v>101</v>
      </c>
      <c r="J7" s="96" t="s">
        <v>46</v>
      </c>
      <c r="K7" s="97" t="s">
        <v>47</v>
      </c>
      <c r="L7" s="96" t="s">
        <v>48</v>
      </c>
      <c r="M7" s="97" t="s">
        <v>49</v>
      </c>
      <c r="N7" s="136" t="s">
        <v>50</v>
      </c>
      <c r="O7" s="98" t="s">
        <v>51</v>
      </c>
      <c r="P7" s="96" t="s">
        <v>40</v>
      </c>
      <c r="Q7" s="98" t="s">
        <v>62</v>
      </c>
      <c r="AN7" s="31"/>
      <c r="AO7" s="31"/>
      <c r="AP7" s="31"/>
      <c r="AQ7" s="31"/>
      <c r="AR7" s="31"/>
    </row>
    <row r="8" spans="1:44" ht="15" customHeight="1" x14ac:dyDescent="0.35">
      <c r="B8" s="39" t="s">
        <v>11</v>
      </c>
      <c r="C8" s="259"/>
      <c r="D8" s="49">
        <f>BUDGET!F41</f>
        <v>0</v>
      </c>
      <c r="E8" s="182">
        <f>C8-D8</f>
        <v>0</v>
      </c>
      <c r="F8" s="301">
        <f>C8+FEB!F8</f>
        <v>0</v>
      </c>
      <c r="G8" s="301">
        <f>D8+FEB!G8</f>
        <v>0</v>
      </c>
      <c r="H8" s="182">
        <f>F8-G8</f>
        <v>0</v>
      </c>
      <c r="J8" s="124"/>
      <c r="K8" s="125"/>
      <c r="L8" s="125"/>
      <c r="M8" s="126"/>
      <c r="N8" s="132" t="str">
        <f t="shared" ref="N8:N35" si="0">IF(ISBLANK(O8)=TRUE,"","10-9005")</f>
        <v/>
      </c>
      <c r="O8" s="99"/>
      <c r="P8" s="123"/>
      <c r="Q8" s="100"/>
      <c r="AN8" s="31"/>
      <c r="AO8" s="31"/>
      <c r="AP8" s="31"/>
      <c r="AQ8" s="31"/>
      <c r="AR8" s="31"/>
    </row>
    <row r="9" spans="1:44" ht="15" customHeight="1" x14ac:dyDescent="0.35">
      <c r="B9" s="39" t="s">
        <v>12</v>
      </c>
      <c r="C9" s="259"/>
      <c r="D9" s="49">
        <f>BUDGET!F42</f>
        <v>0</v>
      </c>
      <c r="E9" s="182">
        <f t="shared" ref="E9:E16" si="1">C9-D9</f>
        <v>0</v>
      </c>
      <c r="F9" s="301">
        <f>C9+FEB!F9</f>
        <v>0</v>
      </c>
      <c r="G9" s="301">
        <f>D9+FEB!G9</f>
        <v>0</v>
      </c>
      <c r="H9" s="182">
        <f t="shared" ref="H9:H16" si="2">F9-G9</f>
        <v>0</v>
      </c>
      <c r="J9" s="124"/>
      <c r="K9" s="125"/>
      <c r="L9" s="125"/>
      <c r="M9" s="126"/>
      <c r="N9" s="132" t="str">
        <f t="shared" si="0"/>
        <v/>
      </c>
      <c r="O9" s="99"/>
      <c r="P9" s="123"/>
      <c r="Q9" s="100"/>
      <c r="AN9" s="31"/>
      <c r="AO9" s="31"/>
      <c r="AP9" s="31"/>
      <c r="AQ9" s="31"/>
      <c r="AR9" s="31"/>
    </row>
    <row r="10" spans="1:44" ht="15" customHeight="1" x14ac:dyDescent="0.35">
      <c r="B10" s="39" t="s">
        <v>13</v>
      </c>
      <c r="C10" s="259"/>
      <c r="D10" s="49">
        <f>BUDGET!F43</f>
        <v>0</v>
      </c>
      <c r="E10" s="182">
        <f t="shared" si="1"/>
        <v>0</v>
      </c>
      <c r="F10" s="301">
        <f>C10+FEB!F10</f>
        <v>0</v>
      </c>
      <c r="G10" s="301">
        <f>D10+FEB!G10</f>
        <v>0</v>
      </c>
      <c r="H10" s="182">
        <f t="shared" si="2"/>
        <v>0</v>
      </c>
      <c r="J10" s="124"/>
      <c r="K10" s="125"/>
      <c r="L10" s="125"/>
      <c r="M10" s="126"/>
      <c r="N10" s="132" t="str">
        <f t="shared" si="0"/>
        <v/>
      </c>
      <c r="O10" s="99"/>
      <c r="P10" s="212"/>
      <c r="Q10" s="100"/>
      <c r="AN10" s="31"/>
      <c r="AO10" s="31"/>
      <c r="AP10" s="31"/>
      <c r="AQ10" s="31"/>
      <c r="AR10" s="31"/>
    </row>
    <row r="11" spans="1:44" ht="15" customHeight="1" x14ac:dyDescent="0.35">
      <c r="B11" s="39" t="s">
        <v>14</v>
      </c>
      <c r="C11" s="259"/>
      <c r="D11" s="49">
        <f>BUDGET!F44</f>
        <v>0</v>
      </c>
      <c r="E11" s="182">
        <f t="shared" si="1"/>
        <v>0</v>
      </c>
      <c r="F11" s="301">
        <f>C11+FEB!F11</f>
        <v>0</v>
      </c>
      <c r="G11" s="301">
        <f>D11+FEB!G11</f>
        <v>0</v>
      </c>
      <c r="H11" s="182">
        <f t="shared" si="2"/>
        <v>0</v>
      </c>
      <c r="J11" s="124"/>
      <c r="K11" s="359"/>
      <c r="L11" s="125"/>
      <c r="M11" s="126"/>
      <c r="N11" s="132" t="str">
        <f t="shared" si="0"/>
        <v/>
      </c>
      <c r="O11" s="99"/>
      <c r="P11" s="212"/>
      <c r="Q11" s="100"/>
      <c r="AN11" s="31"/>
      <c r="AO11" s="31"/>
      <c r="AP11" s="31"/>
      <c r="AQ11" s="31"/>
      <c r="AR11" s="31"/>
    </row>
    <row r="12" spans="1:44" ht="15" customHeight="1" x14ac:dyDescent="0.35">
      <c r="B12" s="39" t="s">
        <v>15</v>
      </c>
      <c r="C12" s="259"/>
      <c r="D12" s="49">
        <f>BUDGET!F45</f>
        <v>0</v>
      </c>
      <c r="E12" s="182">
        <f t="shared" si="1"/>
        <v>0</v>
      </c>
      <c r="F12" s="301">
        <f>C12+FEB!F12</f>
        <v>0</v>
      </c>
      <c r="G12" s="301">
        <f>D12+FEB!G12</f>
        <v>0</v>
      </c>
      <c r="H12" s="182">
        <f t="shared" si="2"/>
        <v>0</v>
      </c>
      <c r="J12" s="127"/>
      <c r="K12" s="128"/>
      <c r="L12" s="128"/>
      <c r="M12" s="129"/>
      <c r="N12" s="132" t="str">
        <f t="shared" si="0"/>
        <v/>
      </c>
      <c r="O12" s="99"/>
      <c r="P12" s="123"/>
      <c r="Q12" s="100"/>
      <c r="AN12" s="31"/>
      <c r="AO12" s="31"/>
      <c r="AP12" s="31"/>
      <c r="AQ12" s="31"/>
      <c r="AR12" s="31"/>
    </row>
    <row r="13" spans="1:44" ht="15" customHeight="1" x14ac:dyDescent="0.35">
      <c r="B13" s="39" t="s">
        <v>16</v>
      </c>
      <c r="C13" s="259"/>
      <c r="D13" s="49">
        <f>BUDGET!F46</f>
        <v>0</v>
      </c>
      <c r="E13" s="182">
        <f t="shared" si="1"/>
        <v>0</v>
      </c>
      <c r="F13" s="301">
        <f>C13+FEB!F13</f>
        <v>0</v>
      </c>
      <c r="G13" s="301">
        <f>D13+FEB!G13</f>
        <v>0</v>
      </c>
      <c r="H13" s="182">
        <f t="shared" si="2"/>
        <v>0</v>
      </c>
      <c r="J13" s="127"/>
      <c r="K13" s="128"/>
      <c r="L13" s="128"/>
      <c r="M13" s="129"/>
      <c r="N13" s="132" t="str">
        <f t="shared" si="0"/>
        <v/>
      </c>
      <c r="O13" s="99"/>
      <c r="P13" s="123"/>
      <c r="Q13" s="100"/>
      <c r="AN13" s="31"/>
      <c r="AO13" s="31"/>
      <c r="AP13" s="31"/>
      <c r="AQ13" s="31"/>
      <c r="AR13" s="31"/>
    </row>
    <row r="14" spans="1:44" ht="15" customHeight="1" x14ac:dyDescent="0.35">
      <c r="B14" s="39" t="s">
        <v>17</v>
      </c>
      <c r="C14" s="259"/>
      <c r="D14" s="49">
        <f>BUDGET!F47</f>
        <v>0</v>
      </c>
      <c r="E14" s="182">
        <f t="shared" si="1"/>
        <v>0</v>
      </c>
      <c r="F14" s="301">
        <f>C14+FEB!F14</f>
        <v>0</v>
      </c>
      <c r="G14" s="301">
        <f>D14+FEB!G14</f>
        <v>0</v>
      </c>
      <c r="H14" s="182">
        <f t="shared" si="2"/>
        <v>0</v>
      </c>
      <c r="J14" s="127"/>
      <c r="K14" s="128"/>
      <c r="L14" s="128"/>
      <c r="M14" s="129"/>
      <c r="N14" s="132" t="str">
        <f t="shared" si="0"/>
        <v/>
      </c>
      <c r="O14" s="99"/>
      <c r="P14" s="123"/>
      <c r="Q14" s="100"/>
      <c r="AN14" s="31"/>
      <c r="AO14" s="31"/>
      <c r="AP14" s="31"/>
      <c r="AQ14" s="31"/>
      <c r="AR14" s="31"/>
    </row>
    <row r="15" spans="1:44" ht="15" customHeight="1" x14ac:dyDescent="0.35">
      <c r="B15" s="39" t="s">
        <v>18</v>
      </c>
      <c r="C15" s="259"/>
      <c r="D15" s="49">
        <f>BUDGET!F48</f>
        <v>0</v>
      </c>
      <c r="E15" s="182">
        <f t="shared" si="1"/>
        <v>0</v>
      </c>
      <c r="F15" s="301">
        <f>C15+FEB!F15</f>
        <v>0</v>
      </c>
      <c r="G15" s="301">
        <f>D15+FEB!G15</f>
        <v>0</v>
      </c>
      <c r="H15" s="182">
        <f t="shared" si="2"/>
        <v>0</v>
      </c>
      <c r="J15" s="127"/>
      <c r="K15" s="128"/>
      <c r="L15" s="128"/>
      <c r="M15" s="129"/>
      <c r="N15" s="132" t="str">
        <f t="shared" si="0"/>
        <v/>
      </c>
      <c r="O15" s="99"/>
      <c r="P15" s="123"/>
      <c r="Q15" s="100"/>
      <c r="AN15" s="31"/>
      <c r="AO15" s="31"/>
      <c r="AP15" s="31"/>
      <c r="AQ15" s="31"/>
      <c r="AR15" s="31"/>
    </row>
    <row r="16" spans="1:44" s="32" customFormat="1" ht="15" customHeight="1" x14ac:dyDescent="0.35">
      <c r="A16" s="31"/>
      <c r="B16" s="39" t="s">
        <v>19</v>
      </c>
      <c r="C16" s="259"/>
      <c r="D16" s="49">
        <f>BUDGET!F49</f>
        <v>0</v>
      </c>
      <c r="E16" s="182">
        <f t="shared" si="1"/>
        <v>0</v>
      </c>
      <c r="F16" s="301">
        <f>C16+FEB!F16</f>
        <v>0</v>
      </c>
      <c r="G16" s="301">
        <f>D16+FEB!G16</f>
        <v>0</v>
      </c>
      <c r="H16" s="182">
        <f t="shared" si="2"/>
        <v>0</v>
      </c>
      <c r="I16" s="41"/>
      <c r="J16" s="127"/>
      <c r="K16" s="128"/>
      <c r="L16" s="128"/>
      <c r="M16" s="129"/>
      <c r="N16" s="132" t="str">
        <f t="shared" si="0"/>
        <v/>
      </c>
      <c r="O16" s="99"/>
      <c r="P16" s="123"/>
      <c r="Q16" s="100"/>
    </row>
    <row r="17" spans="2:44" ht="15" customHeight="1" x14ac:dyDescent="0.35">
      <c r="B17" s="42" t="s">
        <v>4</v>
      </c>
      <c r="C17" s="105">
        <f t="shared" ref="C17:H17" si="3">SUM(C8:C16)</f>
        <v>0</v>
      </c>
      <c r="D17" s="105">
        <f t="shared" si="3"/>
        <v>0</v>
      </c>
      <c r="E17" s="183">
        <f t="shared" si="3"/>
        <v>0</v>
      </c>
      <c r="F17" s="111">
        <f t="shared" si="3"/>
        <v>0</v>
      </c>
      <c r="G17" s="111">
        <f t="shared" si="3"/>
        <v>0</v>
      </c>
      <c r="H17" s="183">
        <f t="shared" si="3"/>
        <v>0</v>
      </c>
      <c r="J17" s="127"/>
      <c r="K17" s="128"/>
      <c r="L17" s="128"/>
      <c r="M17" s="129"/>
      <c r="N17" s="132" t="str">
        <f t="shared" si="0"/>
        <v/>
      </c>
      <c r="O17" s="101"/>
      <c r="P17" s="123"/>
      <c r="Q17" s="100"/>
      <c r="AN17" s="31"/>
      <c r="AO17" s="31"/>
      <c r="AP17" s="31"/>
      <c r="AQ17" s="31"/>
      <c r="AR17" s="31"/>
    </row>
    <row r="18" spans="2:44" ht="15" customHeight="1" x14ac:dyDescent="0.35">
      <c r="B18" s="78"/>
      <c r="C18" s="106"/>
      <c r="D18" s="106"/>
      <c r="E18" s="106"/>
      <c r="F18" s="106"/>
      <c r="G18" s="106"/>
      <c r="H18" s="106"/>
      <c r="J18" s="127"/>
      <c r="K18" s="128"/>
      <c r="L18" s="128"/>
      <c r="M18" s="129"/>
      <c r="N18" s="132" t="str">
        <f t="shared" si="0"/>
        <v/>
      </c>
      <c r="O18" s="101"/>
      <c r="P18" s="123"/>
      <c r="Q18" s="100"/>
      <c r="AN18" s="31"/>
      <c r="AO18" s="31"/>
      <c r="AP18" s="31"/>
      <c r="AQ18" s="31"/>
      <c r="AR18" s="31"/>
    </row>
    <row r="19" spans="2:44" ht="15" customHeight="1" x14ac:dyDescent="0.35">
      <c r="B19" s="37" t="str">
        <f>B$1&amp;" INVENTORY"</f>
        <v>MARCH INVENTORY</v>
      </c>
      <c r="C19" s="38" t="s">
        <v>20</v>
      </c>
      <c r="D19" s="38" t="s">
        <v>21</v>
      </c>
      <c r="E19" s="43" t="s">
        <v>22</v>
      </c>
      <c r="F19" s="43" t="s">
        <v>9</v>
      </c>
      <c r="G19" s="38" t="s">
        <v>10</v>
      </c>
      <c r="H19" s="38" t="s">
        <v>6</v>
      </c>
      <c r="J19" s="127"/>
      <c r="K19" s="128"/>
      <c r="L19" s="128"/>
      <c r="M19" s="129"/>
      <c r="N19" s="132" t="str">
        <f t="shared" si="0"/>
        <v/>
      </c>
      <c r="O19" s="101"/>
      <c r="P19" s="123"/>
      <c r="Q19" s="100"/>
      <c r="S19" s="31"/>
      <c r="T19" s="31"/>
      <c r="AN19" s="31"/>
      <c r="AO19" s="31"/>
      <c r="AP19" s="31"/>
      <c r="AQ19" s="31"/>
      <c r="AR19" s="31"/>
    </row>
    <row r="20" spans="2:44" ht="15" customHeight="1" x14ac:dyDescent="0.35">
      <c r="B20" s="39" t="s">
        <v>11</v>
      </c>
      <c r="C20" s="107">
        <f>FEB!E20</f>
        <v>0</v>
      </c>
      <c r="D20" s="49">
        <f t="shared" ref="D20:D28" si="4">SUMIF(P:P,B20,O:O)</f>
        <v>0</v>
      </c>
      <c r="E20" s="259"/>
      <c r="F20" s="49">
        <f t="shared" ref="F20:F28" si="5">IF(E20=0,0,C20+D20-E20)</f>
        <v>0</v>
      </c>
      <c r="G20" s="51">
        <f t="shared" ref="G20:G29" si="6">IF(C8=0,0,F20/C8)</f>
        <v>0</v>
      </c>
      <c r="H20" s="51">
        <f t="shared" ref="H20:H29" si="7">IF(C20=0,0,(C8-F20)/AVERAGE(C20,E20))</f>
        <v>0</v>
      </c>
      <c r="J20" s="127"/>
      <c r="K20" s="128"/>
      <c r="L20" s="128"/>
      <c r="M20" s="129"/>
      <c r="N20" s="132" t="str">
        <f t="shared" si="0"/>
        <v/>
      </c>
      <c r="O20" s="101"/>
      <c r="P20" s="123"/>
      <c r="Q20" s="100"/>
      <c r="S20" s="31"/>
      <c r="T20" s="31"/>
      <c r="AN20" s="31"/>
      <c r="AO20" s="31"/>
      <c r="AP20" s="31"/>
      <c r="AQ20" s="31"/>
      <c r="AR20" s="31"/>
    </row>
    <row r="21" spans="2:44" ht="15" customHeight="1" x14ac:dyDescent="0.35">
      <c r="B21" s="39" t="s">
        <v>12</v>
      </c>
      <c r="C21" s="107">
        <f>FEB!E21</f>
        <v>0</v>
      </c>
      <c r="D21" s="49">
        <f t="shared" si="4"/>
        <v>0</v>
      </c>
      <c r="E21" s="259"/>
      <c r="F21" s="49">
        <f t="shared" si="5"/>
        <v>0</v>
      </c>
      <c r="G21" s="51">
        <f t="shared" si="6"/>
        <v>0</v>
      </c>
      <c r="H21" s="51">
        <f t="shared" si="7"/>
        <v>0</v>
      </c>
      <c r="J21" s="127"/>
      <c r="K21" s="128"/>
      <c r="L21" s="128"/>
      <c r="M21" s="129"/>
      <c r="N21" s="132" t="str">
        <f t="shared" si="0"/>
        <v/>
      </c>
      <c r="O21" s="101"/>
      <c r="P21" s="123"/>
      <c r="Q21" s="100"/>
      <c r="S21" s="31"/>
      <c r="T21" s="31"/>
      <c r="AN21" s="31"/>
      <c r="AO21" s="31"/>
      <c r="AP21" s="31"/>
      <c r="AQ21" s="31"/>
      <c r="AR21" s="31"/>
    </row>
    <row r="22" spans="2:44" ht="15" customHeight="1" x14ac:dyDescent="0.35">
      <c r="B22" s="39" t="s">
        <v>13</v>
      </c>
      <c r="C22" s="107">
        <f>FEB!E22</f>
        <v>0</v>
      </c>
      <c r="D22" s="49">
        <f t="shared" si="4"/>
        <v>0</v>
      </c>
      <c r="E22" s="259"/>
      <c r="F22" s="49">
        <f t="shared" si="5"/>
        <v>0</v>
      </c>
      <c r="G22" s="51">
        <f t="shared" si="6"/>
        <v>0</v>
      </c>
      <c r="H22" s="51">
        <f t="shared" si="7"/>
        <v>0</v>
      </c>
      <c r="J22" s="127"/>
      <c r="K22" s="128"/>
      <c r="L22" s="128"/>
      <c r="M22" s="129"/>
      <c r="N22" s="132" t="str">
        <f t="shared" si="0"/>
        <v/>
      </c>
      <c r="O22" s="101"/>
      <c r="P22" s="123"/>
      <c r="Q22" s="100"/>
      <c r="S22" s="31"/>
      <c r="T22" s="31"/>
      <c r="AN22" s="31"/>
      <c r="AO22" s="31"/>
      <c r="AP22" s="31"/>
      <c r="AQ22" s="31"/>
      <c r="AR22" s="31"/>
    </row>
    <row r="23" spans="2:44" ht="15" customHeight="1" x14ac:dyDescent="0.35">
      <c r="B23" s="39" t="s">
        <v>14</v>
      </c>
      <c r="C23" s="107">
        <f>FEB!E23</f>
        <v>0</v>
      </c>
      <c r="D23" s="49">
        <f t="shared" si="4"/>
        <v>0</v>
      </c>
      <c r="E23" s="259"/>
      <c r="F23" s="49">
        <f t="shared" si="5"/>
        <v>0</v>
      </c>
      <c r="G23" s="51">
        <f t="shared" si="6"/>
        <v>0</v>
      </c>
      <c r="H23" s="51">
        <f t="shared" si="7"/>
        <v>0</v>
      </c>
      <c r="J23" s="127"/>
      <c r="K23" s="128"/>
      <c r="L23" s="128"/>
      <c r="M23" s="129"/>
      <c r="N23" s="132" t="str">
        <f t="shared" si="0"/>
        <v/>
      </c>
      <c r="O23" s="101"/>
      <c r="P23" s="123"/>
      <c r="Q23" s="100"/>
      <c r="S23" s="31"/>
      <c r="T23" s="31"/>
      <c r="AN23" s="31"/>
      <c r="AO23" s="31"/>
      <c r="AP23" s="31"/>
      <c r="AQ23" s="31"/>
      <c r="AR23" s="31"/>
    </row>
    <row r="24" spans="2:44" ht="15" customHeight="1" x14ac:dyDescent="0.35">
      <c r="B24" s="39" t="s">
        <v>15</v>
      </c>
      <c r="C24" s="107">
        <f>FEB!E24</f>
        <v>0</v>
      </c>
      <c r="D24" s="49">
        <f t="shared" si="4"/>
        <v>0</v>
      </c>
      <c r="E24" s="259"/>
      <c r="F24" s="49">
        <f t="shared" si="5"/>
        <v>0</v>
      </c>
      <c r="G24" s="51">
        <f t="shared" si="6"/>
        <v>0</v>
      </c>
      <c r="H24" s="51">
        <f t="shared" si="7"/>
        <v>0</v>
      </c>
      <c r="J24" s="127"/>
      <c r="K24" s="128"/>
      <c r="L24" s="128"/>
      <c r="M24" s="129"/>
      <c r="N24" s="132" t="str">
        <f t="shared" si="0"/>
        <v/>
      </c>
      <c r="O24" s="101"/>
      <c r="P24" s="123"/>
      <c r="Q24" s="100"/>
      <c r="S24" s="31"/>
      <c r="T24" s="31"/>
      <c r="AN24" s="31"/>
      <c r="AO24" s="31"/>
      <c r="AP24" s="31"/>
      <c r="AQ24" s="31"/>
      <c r="AR24" s="31"/>
    </row>
    <row r="25" spans="2:44" ht="15" customHeight="1" x14ac:dyDescent="0.35">
      <c r="B25" s="39" t="s">
        <v>16</v>
      </c>
      <c r="C25" s="107">
        <f>FEB!E25</f>
        <v>0</v>
      </c>
      <c r="D25" s="49">
        <f t="shared" si="4"/>
        <v>0</v>
      </c>
      <c r="E25" s="259"/>
      <c r="F25" s="49">
        <f t="shared" si="5"/>
        <v>0</v>
      </c>
      <c r="G25" s="51">
        <f t="shared" si="6"/>
        <v>0</v>
      </c>
      <c r="H25" s="51">
        <f t="shared" si="7"/>
        <v>0</v>
      </c>
      <c r="J25" s="127"/>
      <c r="K25" s="128"/>
      <c r="L25" s="128"/>
      <c r="M25" s="129"/>
      <c r="N25" s="132" t="str">
        <f t="shared" si="0"/>
        <v/>
      </c>
      <c r="O25" s="101"/>
      <c r="P25" s="123"/>
      <c r="Q25" s="100"/>
      <c r="S25" s="31"/>
      <c r="T25" s="31"/>
      <c r="AN25" s="31"/>
      <c r="AO25" s="31"/>
      <c r="AP25" s="31"/>
      <c r="AQ25" s="31"/>
      <c r="AR25" s="31"/>
    </row>
    <row r="26" spans="2:44" ht="15" customHeight="1" x14ac:dyDescent="0.35">
      <c r="B26" s="39" t="s">
        <v>17</v>
      </c>
      <c r="C26" s="107">
        <f>FEB!E26</f>
        <v>0</v>
      </c>
      <c r="D26" s="49">
        <f t="shared" si="4"/>
        <v>0</v>
      </c>
      <c r="E26" s="259"/>
      <c r="F26" s="49">
        <f t="shared" si="5"/>
        <v>0</v>
      </c>
      <c r="G26" s="51">
        <f t="shared" si="6"/>
        <v>0</v>
      </c>
      <c r="H26" s="51">
        <f t="shared" si="7"/>
        <v>0</v>
      </c>
      <c r="J26" s="127"/>
      <c r="K26" s="128"/>
      <c r="L26" s="128"/>
      <c r="M26" s="129"/>
      <c r="N26" s="132" t="str">
        <f t="shared" si="0"/>
        <v/>
      </c>
      <c r="O26" s="101"/>
      <c r="P26" s="123"/>
      <c r="Q26" s="100"/>
      <c r="S26" s="31"/>
      <c r="T26" s="31"/>
      <c r="AN26" s="31"/>
      <c r="AO26" s="31"/>
      <c r="AP26" s="31"/>
      <c r="AQ26" s="31"/>
      <c r="AR26" s="31"/>
    </row>
    <row r="27" spans="2:44" ht="15" customHeight="1" x14ac:dyDescent="0.35">
      <c r="B27" s="39" t="s">
        <v>18</v>
      </c>
      <c r="C27" s="107">
        <f>FEB!E27</f>
        <v>0</v>
      </c>
      <c r="D27" s="49">
        <f t="shared" si="4"/>
        <v>0</v>
      </c>
      <c r="E27" s="259"/>
      <c r="F27" s="49">
        <f t="shared" si="5"/>
        <v>0</v>
      </c>
      <c r="G27" s="51">
        <f t="shared" si="6"/>
        <v>0</v>
      </c>
      <c r="H27" s="51">
        <f t="shared" si="7"/>
        <v>0</v>
      </c>
      <c r="J27" s="127"/>
      <c r="K27" s="128"/>
      <c r="L27" s="128"/>
      <c r="M27" s="129"/>
      <c r="N27" s="132" t="str">
        <f t="shared" si="0"/>
        <v/>
      </c>
      <c r="O27" s="101"/>
      <c r="P27" s="123"/>
      <c r="Q27" s="100"/>
      <c r="S27" s="31"/>
      <c r="T27" s="31"/>
      <c r="AN27" s="31"/>
      <c r="AO27" s="31"/>
      <c r="AP27" s="31"/>
      <c r="AQ27" s="31"/>
      <c r="AR27" s="31"/>
    </row>
    <row r="28" spans="2:44" ht="15" customHeight="1" x14ac:dyDescent="0.35">
      <c r="B28" s="39" t="s">
        <v>19</v>
      </c>
      <c r="C28" s="107">
        <f>FEB!E28</f>
        <v>0</v>
      </c>
      <c r="D28" s="49">
        <f t="shared" si="4"/>
        <v>0</v>
      </c>
      <c r="E28" s="259"/>
      <c r="F28" s="49">
        <f t="shared" si="5"/>
        <v>0</v>
      </c>
      <c r="G28" s="51">
        <f t="shared" si="6"/>
        <v>0</v>
      </c>
      <c r="H28" s="51">
        <f t="shared" si="7"/>
        <v>0</v>
      </c>
      <c r="J28" s="127"/>
      <c r="K28" s="128"/>
      <c r="L28" s="128"/>
      <c r="M28" s="129"/>
      <c r="N28" s="132" t="str">
        <f t="shared" si="0"/>
        <v/>
      </c>
      <c r="O28" s="101"/>
      <c r="P28" s="123"/>
      <c r="Q28" s="100"/>
      <c r="S28" s="31"/>
      <c r="T28" s="31"/>
      <c r="AN28" s="31"/>
      <c r="AO28" s="31"/>
      <c r="AP28" s="31"/>
      <c r="AQ28" s="31"/>
      <c r="AR28" s="31"/>
    </row>
    <row r="29" spans="2:44" ht="15" customHeight="1" x14ac:dyDescent="0.35">
      <c r="B29" s="42" t="s">
        <v>4</v>
      </c>
      <c r="C29" s="105">
        <f>SUM(C20:C28)</f>
        <v>0</v>
      </c>
      <c r="D29" s="105">
        <f>SUM(D20:D28)</f>
        <v>0</v>
      </c>
      <c r="E29" s="105">
        <f>SUM(E20:E28)</f>
        <v>0</v>
      </c>
      <c r="F29" s="105">
        <f>SUM(F20:F28)</f>
        <v>0</v>
      </c>
      <c r="G29" s="138">
        <f t="shared" si="6"/>
        <v>0</v>
      </c>
      <c r="H29" s="138">
        <f t="shared" si="7"/>
        <v>0</v>
      </c>
      <c r="J29" s="127"/>
      <c r="K29" s="128"/>
      <c r="L29" s="128"/>
      <c r="M29" s="129"/>
      <c r="N29" s="132" t="str">
        <f t="shared" si="0"/>
        <v/>
      </c>
      <c r="O29" s="101"/>
      <c r="P29" s="123"/>
      <c r="Q29" s="100"/>
      <c r="S29" s="31"/>
      <c r="T29" s="31"/>
      <c r="AN29" s="31"/>
      <c r="AO29" s="31"/>
      <c r="AP29" s="31"/>
      <c r="AQ29" s="31"/>
      <c r="AR29" s="31"/>
    </row>
    <row r="30" spans="2:44" ht="15" customHeight="1" x14ac:dyDescent="0.35">
      <c r="B30" s="248" t="s">
        <v>63</v>
      </c>
      <c r="C30" s="251">
        <f>'BUYING PLAN'!E2</f>
        <v>0</v>
      </c>
      <c r="D30" s="250"/>
      <c r="E30" s="251">
        <f>'BUYING PLAN'!F2</f>
        <v>0</v>
      </c>
      <c r="F30" s="109"/>
      <c r="J30" s="127"/>
      <c r="K30" s="128"/>
      <c r="L30" s="128"/>
      <c r="M30" s="129"/>
      <c r="N30" s="132" t="str">
        <f t="shared" si="0"/>
        <v/>
      </c>
      <c r="O30" s="101"/>
      <c r="P30" s="123"/>
      <c r="Q30" s="100"/>
      <c r="AN30" s="31"/>
      <c r="AO30" s="31"/>
      <c r="AP30" s="31"/>
      <c r="AQ30" s="31"/>
      <c r="AR30" s="31"/>
    </row>
    <row r="31" spans="2:44" ht="15" customHeight="1" x14ac:dyDescent="0.35">
      <c r="J31" s="127"/>
      <c r="K31" s="128"/>
      <c r="L31" s="128"/>
      <c r="M31" s="129"/>
      <c r="N31" s="132" t="str">
        <f t="shared" si="0"/>
        <v/>
      </c>
      <c r="O31" s="101"/>
      <c r="P31" s="123"/>
      <c r="Q31" s="100"/>
      <c r="AN31" s="31"/>
      <c r="AO31" s="31"/>
      <c r="AP31" s="31"/>
      <c r="AQ31" s="31"/>
      <c r="AR31" s="31"/>
    </row>
    <row r="32" spans="2:44" ht="15" customHeight="1" x14ac:dyDescent="0.35">
      <c r="C32" s="409" t="s">
        <v>69</v>
      </c>
      <c r="D32" s="411" t="s">
        <v>182</v>
      </c>
      <c r="E32" s="411" t="s">
        <v>181</v>
      </c>
      <c r="J32" s="127"/>
      <c r="K32" s="128"/>
      <c r="L32" s="128"/>
      <c r="M32" s="129"/>
      <c r="N32" s="132" t="str">
        <f t="shared" si="0"/>
        <v/>
      </c>
      <c r="O32" s="101"/>
      <c r="P32" s="123"/>
      <c r="Q32" s="100"/>
      <c r="AN32" s="31"/>
      <c r="AO32" s="31"/>
      <c r="AP32" s="31"/>
      <c r="AQ32" s="31"/>
      <c r="AR32" s="31"/>
    </row>
    <row r="33" spans="1:44" ht="15" customHeight="1" x14ac:dyDescent="0.45">
      <c r="B33" s="299" t="s">
        <v>180</v>
      </c>
      <c r="C33" s="410"/>
      <c r="D33" s="412"/>
      <c r="E33" s="412"/>
      <c r="J33" s="127"/>
      <c r="K33" s="128"/>
      <c r="L33" s="128"/>
      <c r="M33" s="129"/>
      <c r="N33" s="132" t="str">
        <f t="shared" si="0"/>
        <v/>
      </c>
      <c r="O33" s="101"/>
      <c r="P33" s="123"/>
      <c r="Q33" s="100"/>
      <c r="AN33" s="31"/>
      <c r="AO33" s="31"/>
      <c r="AP33" s="31"/>
      <c r="AQ33" s="31"/>
      <c r="AR33" s="31"/>
    </row>
    <row r="34" spans="1:44" ht="15" customHeight="1" x14ac:dyDescent="0.35">
      <c r="B34" s="39" t="s">
        <v>11</v>
      </c>
      <c r="C34" s="253">
        <f>HLOOKUP($B$2,'BUYING PLAN'!$D$23:$O$32,ROW()-32,0)</f>
        <v>0</v>
      </c>
      <c r="D34" s="253">
        <f t="shared" ref="D34:D42" si="8">D20+SUMIF(P:P,B34,Q:Q)</f>
        <v>0</v>
      </c>
      <c r="E34" s="298">
        <f>C34-D34</f>
        <v>0</v>
      </c>
      <c r="J34" s="127"/>
      <c r="K34" s="128"/>
      <c r="L34" s="128"/>
      <c r="M34" s="129"/>
      <c r="N34" s="132" t="str">
        <f t="shared" si="0"/>
        <v/>
      </c>
      <c r="O34" s="101"/>
      <c r="P34" s="123"/>
      <c r="Q34" s="100"/>
      <c r="AN34" s="31"/>
      <c r="AO34" s="31"/>
      <c r="AP34" s="31"/>
      <c r="AQ34" s="31"/>
      <c r="AR34" s="31"/>
    </row>
    <row r="35" spans="1:44" ht="15" customHeight="1" x14ac:dyDescent="0.35">
      <c r="B35" s="39" t="s">
        <v>12</v>
      </c>
      <c r="C35" s="253">
        <f>HLOOKUP($B$2,'BUYING PLAN'!$D$23:$O$32,ROW()-32,0)</f>
        <v>0</v>
      </c>
      <c r="D35" s="253">
        <f t="shared" si="8"/>
        <v>0</v>
      </c>
      <c r="E35" s="298">
        <f t="shared" ref="E35:E42" si="9">C35-D35</f>
        <v>0</v>
      </c>
      <c r="J35" s="127"/>
      <c r="K35" s="128"/>
      <c r="L35" s="128"/>
      <c r="M35" s="129"/>
      <c r="N35" s="132" t="str">
        <f t="shared" si="0"/>
        <v/>
      </c>
      <c r="O35" s="101"/>
      <c r="P35" s="123"/>
      <c r="Q35" s="100"/>
      <c r="AN35" s="31"/>
      <c r="AO35" s="31"/>
      <c r="AP35" s="31"/>
      <c r="AQ35" s="31"/>
      <c r="AR35" s="31"/>
    </row>
    <row r="36" spans="1:44" ht="15" customHeight="1" x14ac:dyDescent="0.35">
      <c r="B36" s="39" t="s">
        <v>13</v>
      </c>
      <c r="C36" s="253">
        <f>HLOOKUP($B$2,'BUYING PLAN'!$D$23:$O$32,ROW()-32,0)</f>
        <v>0</v>
      </c>
      <c r="D36" s="253">
        <f t="shared" si="8"/>
        <v>0</v>
      </c>
      <c r="E36" s="298">
        <f t="shared" si="9"/>
        <v>0</v>
      </c>
      <c r="J36" s="127"/>
      <c r="K36" s="128"/>
      <c r="L36" s="128"/>
      <c r="M36" s="129"/>
      <c r="N36" s="132"/>
      <c r="O36" s="101"/>
      <c r="P36" s="123"/>
      <c r="Q36" s="100"/>
      <c r="AN36" s="31"/>
      <c r="AO36" s="31"/>
      <c r="AP36" s="31"/>
      <c r="AQ36" s="31"/>
      <c r="AR36" s="31"/>
    </row>
    <row r="37" spans="1:44" ht="15" customHeight="1" x14ac:dyDescent="0.35">
      <c r="B37" s="39" t="s">
        <v>14</v>
      </c>
      <c r="C37" s="253">
        <f>HLOOKUP($B$2,'BUYING PLAN'!$D$23:$O$32,ROW()-32,0)</f>
        <v>0</v>
      </c>
      <c r="D37" s="253">
        <f t="shared" si="8"/>
        <v>0</v>
      </c>
      <c r="E37" s="298">
        <f t="shared" si="9"/>
        <v>0</v>
      </c>
      <c r="J37" s="127"/>
      <c r="K37" s="128"/>
      <c r="L37" s="128"/>
      <c r="M37" s="129"/>
      <c r="N37" s="132" t="str">
        <f t="shared" ref="N37:N100" si="10">IF(ISBLANK(O37)=TRUE,"","10-9005")</f>
        <v/>
      </c>
      <c r="O37" s="101"/>
      <c r="P37" s="123"/>
      <c r="Q37" s="100"/>
      <c r="AN37" s="31"/>
      <c r="AO37" s="31"/>
      <c r="AP37" s="31"/>
      <c r="AQ37" s="31"/>
      <c r="AR37" s="31"/>
    </row>
    <row r="38" spans="1:44" ht="15" customHeight="1" x14ac:dyDescent="0.35">
      <c r="B38" s="39" t="s">
        <v>15</v>
      </c>
      <c r="C38" s="253">
        <f>HLOOKUP($B$2,'BUYING PLAN'!$D$23:$O$32,ROW()-32,0)</f>
        <v>0</v>
      </c>
      <c r="D38" s="253">
        <f t="shared" si="8"/>
        <v>0</v>
      </c>
      <c r="E38" s="298">
        <f t="shared" si="9"/>
        <v>0</v>
      </c>
      <c r="J38" s="127"/>
      <c r="K38" s="128"/>
      <c r="L38" s="128"/>
      <c r="M38" s="129"/>
      <c r="N38" s="132" t="str">
        <f t="shared" si="10"/>
        <v/>
      </c>
      <c r="O38" s="101"/>
      <c r="P38" s="123"/>
      <c r="Q38" s="100"/>
      <c r="AN38" s="31"/>
      <c r="AO38" s="31"/>
      <c r="AP38" s="31"/>
      <c r="AQ38" s="31"/>
      <c r="AR38" s="31"/>
    </row>
    <row r="39" spans="1:44" ht="15" customHeight="1" x14ac:dyDescent="0.35">
      <c r="B39" s="39" t="s">
        <v>16</v>
      </c>
      <c r="C39" s="253">
        <f>HLOOKUP($B$2,'BUYING PLAN'!$D$23:$O$32,ROW()-32,0)</f>
        <v>0</v>
      </c>
      <c r="D39" s="253">
        <f t="shared" si="8"/>
        <v>0</v>
      </c>
      <c r="E39" s="298">
        <f t="shared" si="9"/>
        <v>0</v>
      </c>
      <c r="J39" s="127"/>
      <c r="K39" s="128"/>
      <c r="L39" s="128"/>
      <c r="M39" s="129"/>
      <c r="N39" s="132" t="str">
        <f t="shared" si="10"/>
        <v/>
      </c>
      <c r="O39" s="101"/>
      <c r="P39" s="123"/>
      <c r="Q39" s="100"/>
      <c r="AN39" s="31"/>
      <c r="AO39" s="31"/>
      <c r="AP39" s="31"/>
      <c r="AQ39" s="31"/>
      <c r="AR39" s="31"/>
    </row>
    <row r="40" spans="1:44" ht="15" customHeight="1" x14ac:dyDescent="0.35">
      <c r="B40" s="39" t="s">
        <v>17</v>
      </c>
      <c r="C40" s="253">
        <f>HLOOKUP($B$2,'BUYING PLAN'!$D$23:$O$32,ROW()-32,0)</f>
        <v>0</v>
      </c>
      <c r="D40" s="253">
        <f t="shared" si="8"/>
        <v>0</v>
      </c>
      <c r="E40" s="298">
        <f t="shared" si="9"/>
        <v>0</v>
      </c>
      <c r="J40" s="127"/>
      <c r="K40" s="128"/>
      <c r="L40" s="128"/>
      <c r="M40" s="129"/>
      <c r="N40" s="132" t="str">
        <f t="shared" si="10"/>
        <v/>
      </c>
      <c r="O40" s="101"/>
      <c r="P40" s="123"/>
      <c r="Q40" s="100"/>
      <c r="AN40" s="31"/>
      <c r="AO40" s="31"/>
      <c r="AP40" s="31"/>
      <c r="AQ40" s="31"/>
      <c r="AR40" s="31"/>
    </row>
    <row r="41" spans="1:44" ht="15" customHeight="1" x14ac:dyDescent="0.35">
      <c r="A41" s="32"/>
      <c r="B41" s="39" t="s">
        <v>18</v>
      </c>
      <c r="C41" s="253">
        <f>HLOOKUP($B$2,'BUYING PLAN'!$D$23:$O$32,ROW()-32,0)</f>
        <v>0</v>
      </c>
      <c r="D41" s="253">
        <f t="shared" si="8"/>
        <v>0</v>
      </c>
      <c r="E41" s="298">
        <f t="shared" si="9"/>
        <v>0</v>
      </c>
      <c r="F41" s="110"/>
      <c r="G41" s="110"/>
      <c r="H41" s="110"/>
      <c r="I41" s="32"/>
      <c r="J41" s="127"/>
      <c r="K41" s="128"/>
      <c r="L41" s="128"/>
      <c r="M41" s="129"/>
      <c r="N41" s="132" t="str">
        <f t="shared" si="10"/>
        <v/>
      </c>
      <c r="O41" s="101"/>
      <c r="P41" s="123"/>
      <c r="Q41" s="100"/>
      <c r="AN41" s="31"/>
      <c r="AO41" s="31"/>
      <c r="AP41" s="31"/>
      <c r="AQ41" s="31"/>
      <c r="AR41" s="31"/>
    </row>
    <row r="42" spans="1:44" ht="15" customHeight="1" x14ac:dyDescent="0.35">
      <c r="A42" s="32"/>
      <c r="B42" s="39" t="s">
        <v>19</v>
      </c>
      <c r="C42" s="253">
        <f>HLOOKUP($B$2,'BUYING PLAN'!$D$23:$O$32,ROW()-32,0)</f>
        <v>0</v>
      </c>
      <c r="D42" s="253">
        <f t="shared" si="8"/>
        <v>0</v>
      </c>
      <c r="E42" s="298">
        <f t="shared" si="9"/>
        <v>0</v>
      </c>
      <c r="F42" s="33"/>
      <c r="G42" s="33"/>
      <c r="H42" s="33"/>
      <c r="I42" s="32"/>
      <c r="J42" s="127"/>
      <c r="K42" s="128"/>
      <c r="L42" s="128"/>
      <c r="M42" s="129"/>
      <c r="N42" s="132" t="str">
        <f t="shared" si="10"/>
        <v/>
      </c>
      <c r="O42" s="101"/>
      <c r="P42" s="123"/>
      <c r="Q42" s="100"/>
      <c r="AN42" s="31"/>
      <c r="AO42" s="31"/>
      <c r="AP42" s="31"/>
      <c r="AQ42" s="31"/>
      <c r="AR42" s="31"/>
    </row>
    <row r="43" spans="1:44" ht="15" customHeight="1" x14ac:dyDescent="0.35">
      <c r="A43" s="32"/>
      <c r="B43" s="42" t="s">
        <v>4</v>
      </c>
      <c r="C43" s="105">
        <f>SUM(C34:C42)</f>
        <v>0</v>
      </c>
      <c r="D43" s="105">
        <f>SUM(D34:D42)</f>
        <v>0</v>
      </c>
      <c r="E43" s="105">
        <f>SUM(E34:E42)</f>
        <v>0</v>
      </c>
      <c r="F43" s="32"/>
      <c r="G43" s="32"/>
      <c r="H43" s="32"/>
      <c r="I43" s="32"/>
      <c r="J43" s="127"/>
      <c r="K43" s="128"/>
      <c r="L43" s="128"/>
      <c r="M43" s="129"/>
      <c r="N43" s="132" t="str">
        <f t="shared" si="10"/>
        <v/>
      </c>
      <c r="O43" s="101"/>
      <c r="P43" s="123"/>
      <c r="Q43" s="100"/>
      <c r="AN43" s="31"/>
      <c r="AO43" s="31"/>
      <c r="AP43" s="31"/>
      <c r="AQ43" s="31"/>
      <c r="AR43" s="31"/>
    </row>
    <row r="44" spans="1:44" ht="15.75" customHeight="1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127"/>
      <c r="K44" s="128"/>
      <c r="L44" s="128"/>
      <c r="M44" s="129"/>
      <c r="N44" s="132" t="str">
        <f t="shared" si="10"/>
        <v/>
      </c>
      <c r="O44" s="101"/>
      <c r="P44" s="123"/>
      <c r="Q44" s="100"/>
      <c r="AN44" s="31"/>
      <c r="AO44" s="31"/>
      <c r="AP44" s="31"/>
      <c r="AQ44" s="31"/>
      <c r="AR44" s="31"/>
    </row>
    <row r="45" spans="1:44" ht="15.75" customHeight="1" x14ac:dyDescent="0.45">
      <c r="A45" s="32"/>
      <c r="B45" s="300" t="str">
        <f>B$1&amp;" KPI"</f>
        <v>MARCH KPI</v>
      </c>
      <c r="C45" s="38" t="s">
        <v>23</v>
      </c>
      <c r="D45" s="38" t="s">
        <v>24</v>
      </c>
      <c r="E45" s="43" t="s">
        <v>1</v>
      </c>
      <c r="F45" s="32"/>
      <c r="G45" s="32"/>
      <c r="H45" s="32"/>
      <c r="I45" s="32"/>
      <c r="J45" s="127"/>
      <c r="K45" s="128"/>
      <c r="L45" s="128"/>
      <c r="M45" s="129"/>
      <c r="N45" s="132" t="str">
        <f t="shared" si="10"/>
        <v/>
      </c>
      <c r="O45" s="101"/>
      <c r="P45" s="123"/>
      <c r="Q45" s="100"/>
      <c r="AN45" s="31"/>
      <c r="AO45" s="31"/>
      <c r="AP45" s="31"/>
      <c r="AQ45" s="31"/>
      <c r="AR45" s="31"/>
    </row>
    <row r="46" spans="1:44" ht="15.75" customHeight="1" x14ac:dyDescent="0.35">
      <c r="A46" s="32"/>
      <c r="B46" s="45" t="str">
        <f>BUDGET!B7:C7</f>
        <v>Golf Rounds</v>
      </c>
      <c r="C46" s="46"/>
      <c r="D46" s="55">
        <f>BUDGET!F7</f>
        <v>0</v>
      </c>
      <c r="E46" s="182">
        <f t="shared" ref="E46:E53" si="11">C46-D46</f>
        <v>0</v>
      </c>
      <c r="F46" s="32"/>
      <c r="G46" s="32"/>
      <c r="H46" s="32"/>
      <c r="I46" s="32"/>
      <c r="J46" s="127"/>
      <c r="K46" s="128"/>
      <c r="L46" s="128"/>
      <c r="M46" s="129"/>
      <c r="N46" s="132" t="str">
        <f t="shared" si="10"/>
        <v/>
      </c>
      <c r="O46" s="101"/>
      <c r="P46" s="123"/>
      <c r="Q46" s="100"/>
      <c r="AN46" s="31"/>
      <c r="AO46" s="31"/>
      <c r="AP46" s="31"/>
      <c r="AQ46" s="31"/>
      <c r="AR46" s="31"/>
    </row>
    <row r="47" spans="1:44" ht="15.75" customHeight="1" x14ac:dyDescent="0.35">
      <c r="A47" s="32"/>
      <c r="B47" s="45" t="str">
        <f>BUDGET!B8:C8</f>
        <v>Merchandise Yield</v>
      </c>
      <c r="C47" s="47">
        <f>IF(C46=0,0,C17/C46)</f>
        <v>0</v>
      </c>
      <c r="D47" s="56">
        <f>BUDGET!F8</f>
        <v>0</v>
      </c>
      <c r="E47" s="184">
        <f t="shared" si="11"/>
        <v>0</v>
      </c>
      <c r="F47" s="32"/>
      <c r="G47" s="32"/>
      <c r="H47" s="32"/>
      <c r="I47" s="32"/>
      <c r="J47" s="127"/>
      <c r="K47" s="128"/>
      <c r="L47" s="128"/>
      <c r="M47" s="129"/>
      <c r="N47" s="132" t="str">
        <f t="shared" si="10"/>
        <v/>
      </c>
      <c r="O47" s="101"/>
      <c r="P47" s="123"/>
      <c r="Q47" s="100"/>
      <c r="AN47" s="31"/>
      <c r="AO47" s="31"/>
      <c r="AP47" s="31"/>
      <c r="AQ47" s="31"/>
      <c r="AR47" s="31"/>
    </row>
    <row r="48" spans="1:44" s="32" customFormat="1" ht="15.75" customHeight="1" x14ac:dyDescent="0.35">
      <c r="B48" s="45" t="s">
        <v>41</v>
      </c>
      <c r="C48" s="49">
        <f>C17</f>
        <v>0</v>
      </c>
      <c r="D48" s="58">
        <f>D17</f>
        <v>0</v>
      </c>
      <c r="E48" s="182">
        <f t="shared" si="11"/>
        <v>0</v>
      </c>
      <c r="J48" s="127"/>
      <c r="K48" s="128"/>
      <c r="L48" s="128"/>
      <c r="M48" s="129"/>
      <c r="N48" s="132" t="str">
        <f t="shared" si="10"/>
        <v/>
      </c>
      <c r="O48" s="101"/>
      <c r="P48" s="123"/>
      <c r="Q48" s="100"/>
    </row>
    <row r="49" spans="1:44" s="32" customFormat="1" ht="15.75" customHeight="1" x14ac:dyDescent="0.35">
      <c r="B49" s="45" t="s">
        <v>117</v>
      </c>
      <c r="C49" s="49">
        <f>F29</f>
        <v>0</v>
      </c>
      <c r="D49" s="58">
        <f>D50*D48</f>
        <v>0</v>
      </c>
      <c r="E49" s="182">
        <f>C49-D49</f>
        <v>0</v>
      </c>
      <c r="J49" s="127"/>
      <c r="K49" s="128"/>
      <c r="L49" s="128"/>
      <c r="M49" s="129"/>
      <c r="N49" s="132" t="str">
        <f t="shared" si="10"/>
        <v/>
      </c>
      <c r="O49" s="101"/>
      <c r="P49" s="123"/>
      <c r="Q49" s="100"/>
    </row>
    <row r="50" spans="1:44" s="32" customFormat="1" ht="15.75" customHeight="1" x14ac:dyDescent="0.35">
      <c r="B50" s="45" t="str">
        <f>BUDGET!B10:C10</f>
        <v>Cost of Sales %</v>
      </c>
      <c r="C50" s="48">
        <f>G29</f>
        <v>0</v>
      </c>
      <c r="D50" s="57">
        <f>BUDGET!F10</f>
        <v>0</v>
      </c>
      <c r="E50" s="51">
        <f t="shared" si="11"/>
        <v>0</v>
      </c>
      <c r="J50" s="127"/>
      <c r="K50" s="128"/>
      <c r="L50" s="128"/>
      <c r="M50" s="129"/>
      <c r="N50" s="132" t="str">
        <f t="shared" si="10"/>
        <v/>
      </c>
      <c r="O50" s="101"/>
      <c r="P50" s="123"/>
      <c r="Q50" s="100"/>
    </row>
    <row r="51" spans="1:44" s="32" customFormat="1" ht="15.75" customHeight="1" x14ac:dyDescent="0.35">
      <c r="B51" s="45" t="str">
        <f>BUDGET!B12:C12</f>
        <v>GROSS MARGIN</v>
      </c>
      <c r="C51" s="49">
        <f>C47*C46*(1-C50)</f>
        <v>0</v>
      </c>
      <c r="D51" s="58">
        <f>BUDGET!F12</f>
        <v>0</v>
      </c>
      <c r="E51" s="182">
        <f t="shared" si="11"/>
        <v>0</v>
      </c>
      <c r="J51" s="127"/>
      <c r="K51" s="128"/>
      <c r="L51" s="128"/>
      <c r="M51" s="129"/>
      <c r="N51" s="132" t="str">
        <f t="shared" si="10"/>
        <v/>
      </c>
      <c r="O51" s="101"/>
      <c r="P51" s="123"/>
      <c r="Q51" s="100"/>
    </row>
    <row r="52" spans="1:44" s="32" customFormat="1" ht="15.75" customHeight="1" x14ac:dyDescent="0.35">
      <c r="B52" s="45" t="str">
        <f>BUDGET!B13:C13</f>
        <v>Inventory Turns</v>
      </c>
      <c r="C52" s="50">
        <f>IF(F29=0,0,F29/AVERAGE(C29,E29))</f>
        <v>0</v>
      </c>
      <c r="D52" s="59">
        <f>BUDGET!F13</f>
        <v>0</v>
      </c>
      <c r="E52" s="184">
        <f t="shared" si="11"/>
        <v>0</v>
      </c>
      <c r="J52" s="127"/>
      <c r="K52" s="128"/>
      <c r="L52" s="128"/>
      <c r="M52" s="129"/>
      <c r="N52" s="132" t="str">
        <f t="shared" si="10"/>
        <v/>
      </c>
      <c r="O52" s="101"/>
      <c r="P52" s="123"/>
      <c r="Q52" s="100"/>
    </row>
    <row r="53" spans="1:44" s="32" customFormat="1" ht="15.75" customHeight="1" x14ac:dyDescent="0.35">
      <c r="B53" s="45" t="str">
        <f>BUDGET!B14:C14</f>
        <v>GMROI</v>
      </c>
      <c r="C53" s="48">
        <f>IF(C50=0,0,C52*(1-C50)/C50)</f>
        <v>0</v>
      </c>
      <c r="D53" s="57" t="e">
        <f>BUDGET!F14</f>
        <v>#DIV/0!</v>
      </c>
      <c r="E53" s="51" t="e">
        <f t="shared" si="11"/>
        <v>#DIV/0!</v>
      </c>
      <c r="J53" s="127"/>
      <c r="K53" s="128"/>
      <c r="L53" s="128"/>
      <c r="M53" s="129"/>
      <c r="N53" s="132" t="str">
        <f t="shared" si="10"/>
        <v/>
      </c>
      <c r="O53" s="101"/>
      <c r="P53" s="123"/>
      <c r="Q53" s="100"/>
    </row>
    <row r="54" spans="1:44" s="32" customFormat="1" ht="15" customHeight="1" x14ac:dyDescent="0.35">
      <c r="F54" s="33"/>
      <c r="G54" s="33"/>
      <c r="H54" s="33"/>
      <c r="J54" s="127"/>
      <c r="K54" s="128"/>
      <c r="L54" s="128"/>
      <c r="M54" s="129"/>
      <c r="N54" s="132" t="str">
        <f t="shared" si="10"/>
        <v/>
      </c>
      <c r="O54" s="101"/>
      <c r="P54" s="123"/>
      <c r="Q54" s="100"/>
    </row>
    <row r="55" spans="1:44" s="32" customFormat="1" ht="15" customHeight="1" x14ac:dyDescent="0.35">
      <c r="F55" s="33"/>
      <c r="G55" s="33"/>
      <c r="H55" s="33"/>
      <c r="J55" s="127"/>
      <c r="K55" s="128"/>
      <c r="L55" s="128"/>
      <c r="M55" s="129"/>
      <c r="N55" s="132" t="str">
        <f t="shared" si="10"/>
        <v/>
      </c>
      <c r="O55" s="101"/>
      <c r="P55" s="123"/>
      <c r="Q55" s="100"/>
    </row>
    <row r="56" spans="1:44" s="32" customFormat="1" ht="15" customHeight="1" x14ac:dyDescent="0.35">
      <c r="F56" s="33"/>
      <c r="G56" s="33"/>
      <c r="H56" s="33"/>
      <c r="J56" s="127"/>
      <c r="K56" s="128"/>
      <c r="L56" s="128"/>
      <c r="M56" s="129"/>
      <c r="N56" s="132" t="str">
        <f t="shared" si="10"/>
        <v/>
      </c>
      <c r="O56" s="101"/>
      <c r="P56" s="123"/>
      <c r="Q56" s="100"/>
    </row>
    <row r="57" spans="1:44" s="32" customFormat="1" ht="15" customHeight="1" x14ac:dyDescent="0.35">
      <c r="F57" s="33"/>
      <c r="G57" s="33"/>
      <c r="H57" s="33"/>
      <c r="J57" s="127"/>
      <c r="K57" s="128"/>
      <c r="L57" s="128"/>
      <c r="M57" s="129"/>
      <c r="N57" s="132" t="str">
        <f t="shared" si="10"/>
        <v/>
      </c>
      <c r="O57" s="101"/>
      <c r="P57" s="123"/>
      <c r="Q57" s="100"/>
    </row>
    <row r="58" spans="1:44" s="32" customFormat="1" ht="15" customHeight="1" x14ac:dyDescent="0.35">
      <c r="F58" s="33"/>
      <c r="G58" s="33"/>
      <c r="H58" s="33"/>
      <c r="J58" s="127"/>
      <c r="K58" s="128"/>
      <c r="L58" s="128"/>
      <c r="M58" s="129"/>
      <c r="N58" s="132" t="str">
        <f t="shared" si="10"/>
        <v/>
      </c>
      <c r="O58" s="101"/>
      <c r="P58" s="123"/>
      <c r="Q58" s="100"/>
    </row>
    <row r="59" spans="1:44" s="32" customFormat="1" ht="15" customHeight="1" x14ac:dyDescent="0.35">
      <c r="F59" s="33"/>
      <c r="G59" s="33"/>
      <c r="H59" s="33"/>
      <c r="J59" s="127"/>
      <c r="K59" s="128"/>
      <c r="L59" s="128"/>
      <c r="M59" s="129"/>
      <c r="N59" s="132" t="str">
        <f t="shared" si="10"/>
        <v/>
      </c>
      <c r="O59" s="101"/>
      <c r="P59" s="123"/>
      <c r="Q59" s="100"/>
    </row>
    <row r="60" spans="1:44" s="32" customFormat="1" ht="15" customHeight="1" x14ac:dyDescent="0.35">
      <c r="C60" s="33"/>
      <c r="D60" s="33"/>
      <c r="E60" s="33"/>
      <c r="F60" s="33"/>
      <c r="G60" s="33"/>
      <c r="H60" s="33"/>
      <c r="J60" s="127"/>
      <c r="K60" s="128"/>
      <c r="L60" s="128"/>
      <c r="M60" s="129"/>
      <c r="N60" s="132" t="str">
        <f t="shared" si="10"/>
        <v/>
      </c>
      <c r="O60" s="101"/>
      <c r="P60" s="123"/>
      <c r="Q60" s="100"/>
    </row>
    <row r="61" spans="1:44" s="32" customFormat="1" ht="15" customHeight="1" x14ac:dyDescent="0.35">
      <c r="C61" s="33"/>
      <c r="D61" s="33"/>
      <c r="E61" s="33"/>
      <c r="F61" s="33"/>
      <c r="G61" s="33"/>
      <c r="H61" s="33"/>
      <c r="J61" s="127"/>
      <c r="K61" s="128"/>
      <c r="L61" s="128"/>
      <c r="M61" s="129"/>
      <c r="N61" s="132" t="str">
        <f t="shared" si="10"/>
        <v/>
      </c>
      <c r="O61" s="101"/>
      <c r="P61" s="123"/>
      <c r="Q61" s="100"/>
    </row>
    <row r="62" spans="1:44" s="32" customFormat="1" ht="15" customHeight="1" x14ac:dyDescent="0.35">
      <c r="C62" s="33"/>
      <c r="D62" s="33"/>
      <c r="E62" s="33"/>
      <c r="F62" s="33"/>
      <c r="G62" s="33"/>
      <c r="H62" s="33"/>
      <c r="J62" s="127"/>
      <c r="K62" s="128"/>
      <c r="L62" s="128"/>
      <c r="M62" s="129"/>
      <c r="N62" s="132" t="str">
        <f t="shared" si="10"/>
        <v/>
      </c>
      <c r="O62" s="101"/>
      <c r="P62" s="123"/>
      <c r="Q62" s="100"/>
    </row>
    <row r="63" spans="1:44" ht="15" customHeight="1" x14ac:dyDescent="0.35">
      <c r="A63" s="32"/>
      <c r="B63" s="32"/>
      <c r="C63" s="33"/>
      <c r="D63" s="33"/>
      <c r="E63" s="33"/>
      <c r="F63" s="33"/>
      <c r="G63" s="33"/>
      <c r="H63" s="33"/>
      <c r="I63" s="32"/>
      <c r="J63" s="127"/>
      <c r="K63" s="128"/>
      <c r="L63" s="128"/>
      <c r="M63" s="129"/>
      <c r="N63" s="132" t="str">
        <f t="shared" si="10"/>
        <v/>
      </c>
      <c r="O63" s="101"/>
      <c r="P63" s="123"/>
      <c r="Q63" s="100"/>
      <c r="AN63" s="31"/>
      <c r="AO63" s="31"/>
      <c r="AP63" s="31"/>
      <c r="AQ63" s="31"/>
      <c r="AR63" s="31"/>
    </row>
    <row r="64" spans="1:44" s="32" customFormat="1" ht="15" customHeight="1" x14ac:dyDescent="0.35">
      <c r="C64" s="33"/>
      <c r="D64" s="33"/>
      <c r="E64" s="33"/>
      <c r="F64" s="33"/>
      <c r="G64" s="33"/>
      <c r="H64" s="33"/>
      <c r="J64" s="127"/>
      <c r="K64" s="128"/>
      <c r="L64" s="128"/>
      <c r="M64" s="129"/>
      <c r="N64" s="132" t="str">
        <f t="shared" si="10"/>
        <v/>
      </c>
      <c r="O64" s="101"/>
      <c r="P64" s="123"/>
      <c r="Q64" s="100"/>
    </row>
    <row r="65" spans="3:17" s="32" customFormat="1" ht="15" customHeight="1" x14ac:dyDescent="0.35">
      <c r="C65" s="33"/>
      <c r="D65" s="33"/>
      <c r="E65" s="33"/>
      <c r="F65" s="33"/>
      <c r="G65" s="33"/>
      <c r="H65" s="33"/>
      <c r="J65" s="127"/>
      <c r="K65" s="128"/>
      <c r="L65" s="128"/>
      <c r="M65" s="129"/>
      <c r="N65" s="132" t="str">
        <f t="shared" si="10"/>
        <v/>
      </c>
      <c r="O65" s="101"/>
      <c r="P65" s="123"/>
      <c r="Q65" s="100"/>
    </row>
    <row r="66" spans="3:17" s="32" customFormat="1" ht="15" customHeight="1" x14ac:dyDescent="0.35">
      <c r="C66" s="33"/>
      <c r="D66" s="33"/>
      <c r="E66" s="33"/>
      <c r="F66" s="33"/>
      <c r="G66" s="33"/>
      <c r="H66" s="33"/>
      <c r="J66" s="127"/>
      <c r="K66" s="128"/>
      <c r="L66" s="128"/>
      <c r="M66" s="129"/>
      <c r="N66" s="132" t="str">
        <f t="shared" si="10"/>
        <v/>
      </c>
      <c r="O66" s="101"/>
      <c r="P66" s="123"/>
      <c r="Q66" s="100"/>
    </row>
    <row r="67" spans="3:17" s="32" customFormat="1" ht="15" customHeight="1" x14ac:dyDescent="0.35">
      <c r="C67" s="33"/>
      <c r="D67" s="33"/>
      <c r="E67" s="33"/>
      <c r="F67" s="33"/>
      <c r="G67" s="33"/>
      <c r="H67" s="33"/>
      <c r="J67" s="127"/>
      <c r="K67" s="128"/>
      <c r="L67" s="128"/>
      <c r="M67" s="129"/>
      <c r="N67" s="132" t="str">
        <f t="shared" si="10"/>
        <v/>
      </c>
      <c r="O67" s="101"/>
      <c r="P67" s="123"/>
      <c r="Q67" s="100"/>
    </row>
    <row r="68" spans="3:17" s="32" customFormat="1" ht="15" customHeight="1" x14ac:dyDescent="0.35">
      <c r="C68" s="33"/>
      <c r="D68" s="33"/>
      <c r="E68" s="33"/>
      <c r="F68" s="33"/>
      <c r="G68" s="33"/>
      <c r="H68" s="33"/>
      <c r="J68" s="127"/>
      <c r="K68" s="128"/>
      <c r="L68" s="128"/>
      <c r="M68" s="129"/>
      <c r="N68" s="132" t="str">
        <f t="shared" si="10"/>
        <v/>
      </c>
      <c r="O68" s="101"/>
      <c r="P68" s="123"/>
      <c r="Q68" s="100"/>
    </row>
    <row r="69" spans="3:17" s="32" customFormat="1" ht="15" customHeight="1" x14ac:dyDescent="0.35">
      <c r="C69" s="33"/>
      <c r="D69" s="33"/>
      <c r="E69" s="33"/>
      <c r="F69" s="33"/>
      <c r="G69" s="33"/>
      <c r="H69" s="33"/>
      <c r="J69" s="127"/>
      <c r="K69" s="128"/>
      <c r="L69" s="128"/>
      <c r="M69" s="129"/>
      <c r="N69" s="132" t="str">
        <f t="shared" si="10"/>
        <v/>
      </c>
      <c r="O69" s="101"/>
      <c r="P69" s="123"/>
      <c r="Q69" s="100"/>
    </row>
    <row r="70" spans="3:17" s="32" customFormat="1" ht="15" customHeight="1" x14ac:dyDescent="0.35">
      <c r="C70" s="33"/>
      <c r="D70" s="33"/>
      <c r="E70" s="33"/>
      <c r="F70" s="33"/>
      <c r="G70" s="33"/>
      <c r="H70" s="33"/>
      <c r="J70" s="127"/>
      <c r="K70" s="128"/>
      <c r="L70" s="128"/>
      <c r="M70" s="129"/>
      <c r="N70" s="132" t="str">
        <f t="shared" si="10"/>
        <v/>
      </c>
      <c r="O70" s="101"/>
      <c r="P70" s="123"/>
      <c r="Q70" s="100"/>
    </row>
    <row r="71" spans="3:17" s="32" customFormat="1" ht="15" customHeight="1" x14ac:dyDescent="0.35">
      <c r="C71" s="33"/>
      <c r="D71" s="33"/>
      <c r="E71" s="33"/>
      <c r="F71" s="33"/>
      <c r="G71" s="33"/>
      <c r="H71" s="33"/>
      <c r="J71" s="127"/>
      <c r="K71" s="128"/>
      <c r="L71" s="128"/>
      <c r="M71" s="129"/>
      <c r="N71" s="132" t="str">
        <f t="shared" si="10"/>
        <v/>
      </c>
      <c r="O71" s="101"/>
      <c r="P71" s="123"/>
      <c r="Q71" s="100"/>
    </row>
    <row r="72" spans="3:17" s="32" customFormat="1" ht="15" customHeight="1" x14ac:dyDescent="0.35">
      <c r="C72" s="33"/>
      <c r="D72" s="33"/>
      <c r="E72" s="33"/>
      <c r="F72" s="33"/>
      <c r="G72" s="33"/>
      <c r="H72" s="33"/>
      <c r="J72" s="127"/>
      <c r="K72" s="128"/>
      <c r="L72" s="128"/>
      <c r="M72" s="129"/>
      <c r="N72" s="132" t="str">
        <f t="shared" si="10"/>
        <v/>
      </c>
      <c r="O72" s="101"/>
      <c r="P72" s="123"/>
      <c r="Q72" s="100"/>
    </row>
    <row r="73" spans="3:17" s="32" customFormat="1" ht="15" customHeight="1" x14ac:dyDescent="0.35">
      <c r="C73" s="33"/>
      <c r="D73" s="33"/>
      <c r="E73" s="33"/>
      <c r="F73" s="33"/>
      <c r="G73" s="33"/>
      <c r="H73" s="33"/>
      <c r="J73" s="127"/>
      <c r="K73" s="128"/>
      <c r="L73" s="128"/>
      <c r="M73" s="129"/>
      <c r="N73" s="132" t="str">
        <f t="shared" si="10"/>
        <v/>
      </c>
      <c r="O73" s="101"/>
      <c r="P73" s="123"/>
      <c r="Q73" s="100"/>
    </row>
    <row r="74" spans="3:17" s="32" customFormat="1" ht="15" customHeight="1" x14ac:dyDescent="0.35">
      <c r="C74" s="33"/>
      <c r="D74" s="33"/>
      <c r="E74" s="33"/>
      <c r="F74" s="33"/>
      <c r="G74" s="33"/>
      <c r="H74" s="33"/>
      <c r="J74" s="127"/>
      <c r="K74" s="128"/>
      <c r="L74" s="128"/>
      <c r="M74" s="129"/>
      <c r="N74" s="132" t="str">
        <f t="shared" si="10"/>
        <v/>
      </c>
      <c r="O74" s="101"/>
      <c r="P74" s="123"/>
      <c r="Q74" s="100"/>
    </row>
    <row r="75" spans="3:17" s="32" customFormat="1" ht="15" customHeight="1" x14ac:dyDescent="0.35">
      <c r="C75" s="33"/>
      <c r="D75" s="33"/>
      <c r="E75" s="33"/>
      <c r="F75" s="33"/>
      <c r="G75" s="33"/>
      <c r="H75" s="33"/>
      <c r="J75" s="127"/>
      <c r="K75" s="128"/>
      <c r="L75" s="128"/>
      <c r="M75" s="129"/>
      <c r="N75" s="132" t="str">
        <f t="shared" si="10"/>
        <v/>
      </c>
      <c r="O75" s="101"/>
      <c r="P75" s="123"/>
      <c r="Q75" s="100"/>
    </row>
    <row r="76" spans="3:17" s="32" customFormat="1" ht="15" customHeight="1" x14ac:dyDescent="0.35">
      <c r="C76" s="33"/>
      <c r="D76" s="33"/>
      <c r="E76" s="33"/>
      <c r="F76" s="33"/>
      <c r="G76" s="33"/>
      <c r="H76" s="33"/>
      <c r="J76" s="127"/>
      <c r="K76" s="128"/>
      <c r="L76" s="128"/>
      <c r="M76" s="129"/>
      <c r="N76" s="132" t="str">
        <f t="shared" si="10"/>
        <v/>
      </c>
      <c r="O76" s="101"/>
      <c r="P76" s="123"/>
      <c r="Q76" s="100"/>
    </row>
    <row r="77" spans="3:17" s="32" customFormat="1" ht="15" customHeight="1" x14ac:dyDescent="0.35">
      <c r="C77" s="33"/>
      <c r="D77" s="33"/>
      <c r="E77" s="33"/>
      <c r="F77" s="33"/>
      <c r="G77" s="33"/>
      <c r="H77" s="33"/>
      <c r="J77" s="127"/>
      <c r="K77" s="128"/>
      <c r="L77" s="128"/>
      <c r="M77" s="129"/>
      <c r="N77" s="132" t="str">
        <f t="shared" si="10"/>
        <v/>
      </c>
      <c r="O77" s="101"/>
      <c r="P77" s="123"/>
      <c r="Q77" s="100"/>
    </row>
    <row r="78" spans="3:17" s="32" customFormat="1" ht="15" customHeight="1" x14ac:dyDescent="0.35">
      <c r="C78" s="33"/>
      <c r="D78" s="33"/>
      <c r="E78" s="33"/>
      <c r="F78" s="33"/>
      <c r="G78" s="33"/>
      <c r="H78" s="33"/>
      <c r="J78" s="127"/>
      <c r="K78" s="128"/>
      <c r="L78" s="128"/>
      <c r="M78" s="129"/>
      <c r="N78" s="132" t="str">
        <f t="shared" si="10"/>
        <v/>
      </c>
      <c r="O78" s="101"/>
      <c r="P78" s="123"/>
      <c r="Q78" s="100"/>
    </row>
    <row r="79" spans="3:17" s="32" customFormat="1" ht="15" customHeight="1" x14ac:dyDescent="0.35">
      <c r="C79" s="33"/>
      <c r="D79" s="33"/>
      <c r="E79" s="33"/>
      <c r="F79" s="33"/>
      <c r="G79" s="33"/>
      <c r="H79" s="33"/>
      <c r="J79" s="127"/>
      <c r="K79" s="128"/>
      <c r="L79" s="128"/>
      <c r="M79" s="129"/>
      <c r="N79" s="132" t="str">
        <f t="shared" si="10"/>
        <v/>
      </c>
      <c r="O79" s="101"/>
      <c r="P79" s="123"/>
      <c r="Q79" s="100"/>
    </row>
    <row r="80" spans="3:17" s="32" customFormat="1" ht="15" customHeight="1" x14ac:dyDescent="0.35">
      <c r="C80" s="33"/>
      <c r="D80" s="33"/>
      <c r="E80" s="33"/>
      <c r="F80" s="33"/>
      <c r="G80" s="33"/>
      <c r="H80" s="33"/>
      <c r="J80" s="127"/>
      <c r="K80" s="128"/>
      <c r="L80" s="128"/>
      <c r="M80" s="129"/>
      <c r="N80" s="132" t="str">
        <f t="shared" si="10"/>
        <v/>
      </c>
      <c r="O80" s="101"/>
      <c r="P80" s="123"/>
      <c r="Q80" s="100"/>
    </row>
    <row r="81" spans="3:17" s="32" customFormat="1" ht="15" customHeight="1" x14ac:dyDescent="0.35">
      <c r="C81" s="33"/>
      <c r="D81" s="33"/>
      <c r="E81" s="33"/>
      <c r="F81" s="33"/>
      <c r="G81" s="33"/>
      <c r="H81" s="33"/>
      <c r="J81" s="127"/>
      <c r="K81" s="128"/>
      <c r="L81" s="128"/>
      <c r="M81" s="129"/>
      <c r="N81" s="132" t="str">
        <f t="shared" si="10"/>
        <v/>
      </c>
      <c r="O81" s="101"/>
      <c r="P81" s="123"/>
      <c r="Q81" s="100"/>
    </row>
    <row r="82" spans="3:17" s="32" customFormat="1" ht="15" customHeight="1" x14ac:dyDescent="0.35">
      <c r="C82" s="33"/>
      <c r="D82" s="33"/>
      <c r="E82" s="33"/>
      <c r="F82" s="33"/>
      <c r="G82" s="33"/>
      <c r="H82" s="33"/>
      <c r="J82" s="127"/>
      <c r="K82" s="128"/>
      <c r="L82" s="128"/>
      <c r="M82" s="129"/>
      <c r="N82" s="132" t="str">
        <f t="shared" si="10"/>
        <v/>
      </c>
      <c r="O82" s="101"/>
      <c r="P82" s="123"/>
      <c r="Q82" s="100"/>
    </row>
    <row r="83" spans="3:17" s="32" customFormat="1" ht="15" customHeight="1" x14ac:dyDescent="0.35">
      <c r="C83" s="33"/>
      <c r="D83" s="33"/>
      <c r="E83" s="33"/>
      <c r="F83" s="33"/>
      <c r="G83" s="33"/>
      <c r="H83" s="33"/>
      <c r="J83" s="127"/>
      <c r="K83" s="128"/>
      <c r="L83" s="128"/>
      <c r="M83" s="129"/>
      <c r="N83" s="132" t="str">
        <f t="shared" si="10"/>
        <v/>
      </c>
      <c r="O83" s="101"/>
      <c r="P83" s="123"/>
      <c r="Q83" s="100"/>
    </row>
    <row r="84" spans="3:17" s="32" customFormat="1" ht="15" customHeight="1" x14ac:dyDescent="0.35">
      <c r="C84" s="33"/>
      <c r="D84" s="33"/>
      <c r="E84" s="33"/>
      <c r="F84" s="33"/>
      <c r="G84" s="33"/>
      <c r="H84" s="33"/>
      <c r="J84" s="127"/>
      <c r="K84" s="128"/>
      <c r="L84" s="128"/>
      <c r="M84" s="129"/>
      <c r="N84" s="132" t="str">
        <f t="shared" si="10"/>
        <v/>
      </c>
      <c r="O84" s="101"/>
      <c r="P84" s="123"/>
      <c r="Q84" s="100"/>
    </row>
    <row r="85" spans="3:17" s="32" customFormat="1" ht="15" customHeight="1" x14ac:dyDescent="0.35">
      <c r="C85" s="33"/>
      <c r="D85" s="33"/>
      <c r="E85" s="33"/>
      <c r="F85" s="33"/>
      <c r="G85" s="33"/>
      <c r="H85" s="33"/>
      <c r="J85" s="127"/>
      <c r="K85" s="128"/>
      <c r="L85" s="128"/>
      <c r="M85" s="129"/>
      <c r="N85" s="132" t="str">
        <f t="shared" si="10"/>
        <v/>
      </c>
      <c r="O85" s="101"/>
      <c r="P85" s="123"/>
      <c r="Q85" s="100"/>
    </row>
    <row r="86" spans="3:17" s="32" customFormat="1" ht="15" customHeight="1" x14ac:dyDescent="0.35">
      <c r="C86" s="33"/>
      <c r="D86" s="33"/>
      <c r="E86" s="33"/>
      <c r="F86" s="33"/>
      <c r="G86" s="33"/>
      <c r="H86" s="33"/>
      <c r="J86" s="127"/>
      <c r="K86" s="128"/>
      <c r="L86" s="128"/>
      <c r="M86" s="129"/>
      <c r="N86" s="132" t="str">
        <f t="shared" si="10"/>
        <v/>
      </c>
      <c r="O86" s="101"/>
      <c r="P86" s="123"/>
      <c r="Q86" s="100"/>
    </row>
    <row r="87" spans="3:17" s="32" customFormat="1" ht="15" customHeight="1" x14ac:dyDescent="0.35">
      <c r="C87" s="33"/>
      <c r="D87" s="33"/>
      <c r="E87" s="33"/>
      <c r="F87" s="33"/>
      <c r="G87" s="33"/>
      <c r="H87" s="33"/>
      <c r="J87" s="127"/>
      <c r="K87" s="128"/>
      <c r="L87" s="128"/>
      <c r="M87" s="129"/>
      <c r="N87" s="132" t="str">
        <f t="shared" si="10"/>
        <v/>
      </c>
      <c r="O87" s="101"/>
      <c r="P87" s="123"/>
      <c r="Q87" s="100"/>
    </row>
    <row r="88" spans="3:17" s="32" customFormat="1" ht="15" customHeight="1" x14ac:dyDescent="0.35">
      <c r="C88" s="33"/>
      <c r="D88" s="33"/>
      <c r="E88" s="33"/>
      <c r="F88" s="33"/>
      <c r="G88" s="33"/>
      <c r="H88" s="33"/>
      <c r="J88" s="127"/>
      <c r="K88" s="128"/>
      <c r="L88" s="128"/>
      <c r="M88" s="129"/>
      <c r="N88" s="132" t="str">
        <f t="shared" si="10"/>
        <v/>
      </c>
      <c r="O88" s="101"/>
      <c r="P88" s="123"/>
      <c r="Q88" s="100"/>
    </row>
    <row r="89" spans="3:17" s="32" customFormat="1" ht="15" customHeight="1" x14ac:dyDescent="0.35">
      <c r="C89" s="33"/>
      <c r="D89" s="33"/>
      <c r="E89" s="33"/>
      <c r="F89" s="33"/>
      <c r="G89" s="33"/>
      <c r="H89" s="33"/>
      <c r="J89" s="127"/>
      <c r="K89" s="128"/>
      <c r="L89" s="128"/>
      <c r="M89" s="129"/>
      <c r="N89" s="132" t="str">
        <f t="shared" si="10"/>
        <v/>
      </c>
      <c r="O89" s="101"/>
      <c r="P89" s="123"/>
      <c r="Q89" s="100"/>
    </row>
    <row r="90" spans="3:17" s="32" customFormat="1" ht="15" customHeight="1" x14ac:dyDescent="0.35">
      <c r="C90" s="33"/>
      <c r="D90" s="33"/>
      <c r="E90" s="33"/>
      <c r="F90" s="33"/>
      <c r="G90" s="33"/>
      <c r="H90" s="33"/>
      <c r="J90" s="127"/>
      <c r="K90" s="128"/>
      <c r="L90" s="128"/>
      <c r="M90" s="129"/>
      <c r="N90" s="132" t="str">
        <f t="shared" si="10"/>
        <v/>
      </c>
      <c r="O90" s="101"/>
      <c r="P90" s="123"/>
      <c r="Q90" s="100"/>
    </row>
    <row r="91" spans="3:17" s="32" customFormat="1" ht="15" customHeight="1" x14ac:dyDescent="0.35">
      <c r="C91" s="33"/>
      <c r="D91" s="33"/>
      <c r="E91" s="33"/>
      <c r="F91" s="33"/>
      <c r="G91" s="33"/>
      <c r="H91" s="33"/>
      <c r="J91" s="127"/>
      <c r="K91" s="128"/>
      <c r="L91" s="128"/>
      <c r="M91" s="129"/>
      <c r="N91" s="132" t="str">
        <f t="shared" si="10"/>
        <v/>
      </c>
      <c r="O91" s="101"/>
      <c r="P91" s="123"/>
      <c r="Q91" s="100"/>
    </row>
    <row r="92" spans="3:17" s="32" customFormat="1" ht="15" customHeight="1" x14ac:dyDescent="0.35">
      <c r="C92" s="33"/>
      <c r="D92" s="33"/>
      <c r="E92" s="33"/>
      <c r="F92" s="33"/>
      <c r="G92" s="33"/>
      <c r="H92" s="33"/>
      <c r="J92" s="127"/>
      <c r="K92" s="128"/>
      <c r="L92" s="128"/>
      <c r="M92" s="129"/>
      <c r="N92" s="132" t="str">
        <f t="shared" si="10"/>
        <v/>
      </c>
      <c r="O92" s="101"/>
      <c r="P92" s="123"/>
      <c r="Q92" s="100"/>
    </row>
    <row r="93" spans="3:17" s="32" customFormat="1" ht="15" customHeight="1" x14ac:dyDescent="0.35">
      <c r="C93" s="33"/>
      <c r="D93" s="33"/>
      <c r="E93" s="33"/>
      <c r="F93" s="33"/>
      <c r="G93" s="33"/>
      <c r="H93" s="33"/>
      <c r="J93" s="127"/>
      <c r="K93" s="128"/>
      <c r="L93" s="128"/>
      <c r="M93" s="129"/>
      <c r="N93" s="132" t="str">
        <f t="shared" si="10"/>
        <v/>
      </c>
      <c r="O93" s="101"/>
      <c r="P93" s="123"/>
      <c r="Q93" s="100"/>
    </row>
    <row r="94" spans="3:17" s="32" customFormat="1" ht="15" customHeight="1" x14ac:dyDescent="0.35">
      <c r="C94" s="33"/>
      <c r="D94" s="33"/>
      <c r="E94" s="33"/>
      <c r="F94" s="33"/>
      <c r="G94" s="33"/>
      <c r="H94" s="33"/>
      <c r="J94" s="127"/>
      <c r="K94" s="128"/>
      <c r="L94" s="128"/>
      <c r="M94" s="129"/>
      <c r="N94" s="132" t="str">
        <f t="shared" si="10"/>
        <v/>
      </c>
      <c r="O94" s="101"/>
      <c r="P94" s="123"/>
      <c r="Q94" s="100"/>
    </row>
    <row r="95" spans="3:17" s="32" customFormat="1" ht="15" customHeight="1" x14ac:dyDescent="0.35">
      <c r="C95" s="33"/>
      <c r="D95" s="33"/>
      <c r="E95" s="33"/>
      <c r="F95" s="33"/>
      <c r="G95" s="33"/>
      <c r="H95" s="33"/>
      <c r="J95" s="127"/>
      <c r="K95" s="128"/>
      <c r="L95" s="128"/>
      <c r="M95" s="129"/>
      <c r="N95" s="132" t="str">
        <f t="shared" si="10"/>
        <v/>
      </c>
      <c r="O95" s="101"/>
      <c r="P95" s="123"/>
      <c r="Q95" s="100"/>
    </row>
    <row r="96" spans="3:17" s="32" customFormat="1" ht="15" customHeight="1" x14ac:dyDescent="0.35">
      <c r="C96" s="33"/>
      <c r="D96" s="33"/>
      <c r="E96" s="33"/>
      <c r="F96" s="33"/>
      <c r="G96" s="33"/>
      <c r="H96" s="33"/>
      <c r="J96" s="127"/>
      <c r="K96" s="128"/>
      <c r="L96" s="128"/>
      <c r="M96" s="129"/>
      <c r="N96" s="132" t="str">
        <f t="shared" si="10"/>
        <v/>
      </c>
      <c r="O96" s="101"/>
      <c r="P96" s="123"/>
      <c r="Q96" s="100"/>
    </row>
    <row r="97" spans="3:17" s="32" customFormat="1" ht="15" customHeight="1" x14ac:dyDescent="0.35">
      <c r="C97" s="33"/>
      <c r="D97" s="33"/>
      <c r="E97" s="33"/>
      <c r="F97" s="33"/>
      <c r="G97" s="33"/>
      <c r="H97" s="33"/>
      <c r="J97" s="127"/>
      <c r="K97" s="128"/>
      <c r="L97" s="128"/>
      <c r="M97" s="129"/>
      <c r="N97" s="132" t="str">
        <f t="shared" si="10"/>
        <v/>
      </c>
      <c r="O97" s="101"/>
      <c r="P97" s="123"/>
      <c r="Q97" s="100"/>
    </row>
    <row r="98" spans="3:17" s="32" customFormat="1" ht="15" customHeight="1" x14ac:dyDescent="0.35">
      <c r="C98" s="33"/>
      <c r="D98" s="33"/>
      <c r="E98" s="33"/>
      <c r="F98" s="33"/>
      <c r="G98" s="33"/>
      <c r="H98" s="33"/>
      <c r="J98" s="127"/>
      <c r="K98" s="128"/>
      <c r="L98" s="128"/>
      <c r="M98" s="129"/>
      <c r="N98" s="132" t="str">
        <f t="shared" si="10"/>
        <v/>
      </c>
      <c r="O98" s="101"/>
      <c r="P98" s="123"/>
      <c r="Q98" s="100"/>
    </row>
    <row r="99" spans="3:17" s="32" customFormat="1" ht="15" customHeight="1" x14ac:dyDescent="0.35">
      <c r="C99" s="33"/>
      <c r="D99" s="33"/>
      <c r="E99" s="33"/>
      <c r="F99" s="33"/>
      <c r="G99" s="33"/>
      <c r="H99" s="33"/>
      <c r="J99" s="127"/>
      <c r="K99" s="128"/>
      <c r="L99" s="128"/>
      <c r="M99" s="129"/>
      <c r="N99" s="132" t="str">
        <f t="shared" si="10"/>
        <v/>
      </c>
      <c r="O99" s="101"/>
      <c r="P99" s="123"/>
      <c r="Q99" s="100"/>
    </row>
    <row r="100" spans="3:17" s="32" customFormat="1" ht="15" customHeight="1" x14ac:dyDescent="0.35">
      <c r="C100" s="33"/>
      <c r="D100" s="33"/>
      <c r="E100" s="33"/>
      <c r="F100" s="33"/>
      <c r="G100" s="33"/>
      <c r="H100" s="33"/>
      <c r="J100" s="127"/>
      <c r="K100" s="128"/>
      <c r="L100" s="128"/>
      <c r="M100" s="129"/>
      <c r="N100" s="132" t="str">
        <f t="shared" si="10"/>
        <v/>
      </c>
      <c r="O100" s="101"/>
      <c r="P100" s="123"/>
      <c r="Q100" s="100"/>
    </row>
    <row r="101" spans="3:17" s="32" customFormat="1" ht="15" customHeight="1" x14ac:dyDescent="0.35">
      <c r="C101" s="33"/>
      <c r="D101" s="33"/>
      <c r="E101" s="33"/>
      <c r="F101" s="33"/>
      <c r="G101" s="33"/>
      <c r="H101" s="33"/>
      <c r="J101" s="127"/>
      <c r="K101" s="128"/>
      <c r="L101" s="128"/>
      <c r="M101" s="129"/>
      <c r="N101" s="132" t="str">
        <f t="shared" ref="N101:N155" si="12">IF(ISBLANK(O101)=TRUE,"","10-9005")</f>
        <v/>
      </c>
      <c r="O101" s="101"/>
      <c r="P101" s="123"/>
      <c r="Q101" s="100"/>
    </row>
    <row r="102" spans="3:17" s="32" customFormat="1" x14ac:dyDescent="0.35">
      <c r="C102" s="33"/>
      <c r="D102" s="33"/>
      <c r="E102" s="33"/>
      <c r="F102" s="33"/>
      <c r="G102" s="33"/>
      <c r="H102" s="33"/>
      <c r="J102" s="127"/>
      <c r="K102" s="128"/>
      <c r="L102" s="128"/>
      <c r="M102" s="129"/>
      <c r="N102" s="132" t="str">
        <f t="shared" si="12"/>
        <v/>
      </c>
      <c r="O102" s="101"/>
      <c r="P102" s="123"/>
      <c r="Q102" s="100"/>
    </row>
    <row r="103" spans="3:17" s="32" customFormat="1" x14ac:dyDescent="0.35">
      <c r="C103" s="33"/>
      <c r="D103" s="33"/>
      <c r="E103" s="33"/>
      <c r="F103" s="33"/>
      <c r="G103" s="33"/>
      <c r="H103" s="33"/>
      <c r="J103" s="127"/>
      <c r="K103" s="128"/>
      <c r="L103" s="128"/>
      <c r="M103" s="129"/>
      <c r="N103" s="132" t="str">
        <f t="shared" si="12"/>
        <v/>
      </c>
      <c r="O103" s="101"/>
      <c r="P103" s="123"/>
      <c r="Q103" s="100"/>
    </row>
    <row r="104" spans="3:17" s="32" customFormat="1" x14ac:dyDescent="0.35">
      <c r="C104" s="33"/>
      <c r="D104" s="33"/>
      <c r="E104" s="33"/>
      <c r="F104" s="33"/>
      <c r="G104" s="33"/>
      <c r="H104" s="33"/>
      <c r="J104" s="127"/>
      <c r="K104" s="128"/>
      <c r="L104" s="128"/>
      <c r="M104" s="129"/>
      <c r="N104" s="132" t="str">
        <f t="shared" si="12"/>
        <v/>
      </c>
      <c r="O104" s="101"/>
      <c r="P104" s="123"/>
      <c r="Q104" s="100"/>
    </row>
    <row r="105" spans="3:17" s="32" customFormat="1" x14ac:dyDescent="0.35">
      <c r="C105" s="33"/>
      <c r="D105" s="33"/>
      <c r="E105" s="33"/>
      <c r="F105" s="33"/>
      <c r="G105" s="33"/>
      <c r="H105" s="33"/>
      <c r="J105" s="127"/>
      <c r="K105" s="128"/>
      <c r="L105" s="128"/>
      <c r="M105" s="129"/>
      <c r="N105" s="132" t="str">
        <f t="shared" si="12"/>
        <v/>
      </c>
      <c r="O105" s="101"/>
      <c r="P105" s="123"/>
      <c r="Q105" s="100"/>
    </row>
    <row r="106" spans="3:17" s="32" customFormat="1" x14ac:dyDescent="0.35">
      <c r="C106" s="33"/>
      <c r="D106" s="33"/>
      <c r="E106" s="33"/>
      <c r="F106" s="33"/>
      <c r="G106" s="33"/>
      <c r="H106" s="33"/>
      <c r="J106" s="127"/>
      <c r="K106" s="128"/>
      <c r="L106" s="128"/>
      <c r="M106" s="129"/>
      <c r="N106" s="132" t="str">
        <f t="shared" si="12"/>
        <v/>
      </c>
      <c r="O106" s="101"/>
      <c r="P106" s="123"/>
      <c r="Q106" s="100"/>
    </row>
    <row r="107" spans="3:17" s="32" customFormat="1" x14ac:dyDescent="0.35">
      <c r="C107" s="33"/>
      <c r="D107" s="33"/>
      <c r="E107" s="33"/>
      <c r="F107" s="33"/>
      <c r="G107" s="33"/>
      <c r="H107" s="33"/>
      <c r="J107" s="127"/>
      <c r="K107" s="128"/>
      <c r="L107" s="128"/>
      <c r="M107" s="129"/>
      <c r="N107" s="132" t="str">
        <f t="shared" si="12"/>
        <v/>
      </c>
      <c r="O107" s="101"/>
      <c r="P107" s="123"/>
      <c r="Q107" s="100"/>
    </row>
    <row r="108" spans="3:17" s="32" customFormat="1" x14ac:dyDescent="0.35">
      <c r="C108" s="33"/>
      <c r="D108" s="33"/>
      <c r="E108" s="33"/>
      <c r="F108" s="33"/>
      <c r="G108" s="33"/>
      <c r="H108" s="33"/>
      <c r="J108" s="127"/>
      <c r="K108" s="128"/>
      <c r="L108" s="128"/>
      <c r="M108" s="129"/>
      <c r="N108" s="132" t="str">
        <f t="shared" si="12"/>
        <v/>
      </c>
      <c r="O108" s="101"/>
      <c r="P108" s="123"/>
      <c r="Q108" s="100"/>
    </row>
    <row r="109" spans="3:17" s="32" customFormat="1" x14ac:dyDescent="0.35">
      <c r="C109" s="33"/>
      <c r="D109" s="33"/>
      <c r="E109" s="33"/>
      <c r="F109" s="33"/>
      <c r="G109" s="33"/>
      <c r="H109" s="33"/>
      <c r="J109" s="127"/>
      <c r="K109" s="128"/>
      <c r="L109" s="128"/>
      <c r="M109" s="129"/>
      <c r="N109" s="132" t="str">
        <f t="shared" si="12"/>
        <v/>
      </c>
      <c r="O109" s="101"/>
      <c r="P109" s="123"/>
      <c r="Q109" s="100"/>
    </row>
    <row r="110" spans="3:17" s="32" customFormat="1" x14ac:dyDescent="0.35">
      <c r="C110" s="33"/>
      <c r="D110" s="33"/>
      <c r="E110" s="33"/>
      <c r="F110" s="33"/>
      <c r="G110" s="33"/>
      <c r="H110" s="33"/>
      <c r="J110" s="127"/>
      <c r="K110" s="128"/>
      <c r="L110" s="128"/>
      <c r="M110" s="129"/>
      <c r="N110" s="132" t="str">
        <f t="shared" si="12"/>
        <v/>
      </c>
      <c r="O110" s="101"/>
      <c r="P110" s="123"/>
      <c r="Q110" s="100"/>
    </row>
    <row r="111" spans="3:17" s="32" customFormat="1" x14ac:dyDescent="0.35">
      <c r="C111" s="33"/>
      <c r="D111" s="33"/>
      <c r="E111" s="33"/>
      <c r="F111" s="33"/>
      <c r="G111" s="33"/>
      <c r="H111" s="33"/>
      <c r="J111" s="127"/>
      <c r="K111" s="128"/>
      <c r="L111" s="128"/>
      <c r="M111" s="129"/>
      <c r="N111" s="132" t="str">
        <f t="shared" si="12"/>
        <v/>
      </c>
      <c r="O111" s="101"/>
      <c r="P111" s="123"/>
      <c r="Q111" s="100"/>
    </row>
    <row r="112" spans="3:17" s="32" customFormat="1" x14ac:dyDescent="0.35">
      <c r="C112" s="33"/>
      <c r="D112" s="33"/>
      <c r="E112" s="33"/>
      <c r="F112" s="33"/>
      <c r="G112" s="33"/>
      <c r="H112" s="33"/>
      <c r="J112" s="127"/>
      <c r="K112" s="128"/>
      <c r="L112" s="128"/>
      <c r="M112" s="129"/>
      <c r="N112" s="132" t="str">
        <f t="shared" si="12"/>
        <v/>
      </c>
      <c r="O112" s="101"/>
      <c r="P112" s="123"/>
      <c r="Q112" s="100"/>
    </row>
    <row r="113" spans="3:17" s="32" customFormat="1" x14ac:dyDescent="0.35">
      <c r="C113" s="33"/>
      <c r="D113" s="33"/>
      <c r="E113" s="33"/>
      <c r="F113" s="33"/>
      <c r="G113" s="33"/>
      <c r="H113" s="33"/>
      <c r="J113" s="127"/>
      <c r="K113" s="128"/>
      <c r="L113" s="128"/>
      <c r="M113" s="129"/>
      <c r="N113" s="132" t="str">
        <f t="shared" si="12"/>
        <v/>
      </c>
      <c r="O113" s="101"/>
      <c r="P113" s="123"/>
      <c r="Q113" s="100"/>
    </row>
    <row r="114" spans="3:17" s="32" customFormat="1" x14ac:dyDescent="0.35">
      <c r="C114" s="33"/>
      <c r="D114" s="33"/>
      <c r="E114" s="33"/>
      <c r="F114" s="33"/>
      <c r="G114" s="33"/>
      <c r="H114" s="33"/>
      <c r="J114" s="127"/>
      <c r="K114" s="128"/>
      <c r="L114" s="128"/>
      <c r="M114" s="129"/>
      <c r="N114" s="132" t="str">
        <f t="shared" si="12"/>
        <v/>
      </c>
      <c r="O114" s="101"/>
      <c r="P114" s="123"/>
      <c r="Q114" s="100"/>
    </row>
    <row r="115" spans="3:17" s="32" customFormat="1" x14ac:dyDescent="0.35">
      <c r="C115" s="33"/>
      <c r="D115" s="33"/>
      <c r="E115" s="33"/>
      <c r="F115" s="33"/>
      <c r="G115" s="33"/>
      <c r="H115" s="33"/>
      <c r="J115" s="127"/>
      <c r="K115" s="128"/>
      <c r="L115" s="128"/>
      <c r="M115" s="129"/>
      <c r="N115" s="132" t="str">
        <f t="shared" si="12"/>
        <v/>
      </c>
      <c r="O115" s="101"/>
      <c r="P115" s="123"/>
      <c r="Q115" s="100"/>
    </row>
    <row r="116" spans="3:17" s="32" customFormat="1" x14ac:dyDescent="0.35">
      <c r="C116" s="33"/>
      <c r="D116" s="33"/>
      <c r="E116" s="33"/>
      <c r="F116" s="33"/>
      <c r="G116" s="33"/>
      <c r="H116" s="33"/>
      <c r="J116" s="127"/>
      <c r="K116" s="128"/>
      <c r="L116" s="128"/>
      <c r="M116" s="129"/>
      <c r="N116" s="132" t="str">
        <f t="shared" si="12"/>
        <v/>
      </c>
      <c r="O116" s="101"/>
      <c r="P116" s="123"/>
      <c r="Q116" s="100"/>
    </row>
    <row r="117" spans="3:17" s="32" customFormat="1" x14ac:dyDescent="0.35">
      <c r="C117" s="33"/>
      <c r="D117" s="33"/>
      <c r="E117" s="33"/>
      <c r="F117" s="33"/>
      <c r="G117" s="33"/>
      <c r="H117" s="33"/>
      <c r="J117" s="127"/>
      <c r="K117" s="128"/>
      <c r="L117" s="128"/>
      <c r="M117" s="129"/>
      <c r="N117" s="132" t="str">
        <f t="shared" si="12"/>
        <v/>
      </c>
      <c r="O117" s="101"/>
      <c r="P117" s="123"/>
      <c r="Q117" s="100"/>
    </row>
    <row r="118" spans="3:17" s="32" customFormat="1" x14ac:dyDescent="0.35">
      <c r="C118" s="33"/>
      <c r="D118" s="33"/>
      <c r="E118" s="33"/>
      <c r="F118" s="33"/>
      <c r="G118" s="33"/>
      <c r="H118" s="33"/>
      <c r="J118" s="127"/>
      <c r="K118" s="128"/>
      <c r="L118" s="128"/>
      <c r="M118" s="129"/>
      <c r="N118" s="132" t="str">
        <f t="shared" si="12"/>
        <v/>
      </c>
      <c r="O118" s="101"/>
      <c r="P118" s="123"/>
      <c r="Q118" s="100"/>
    </row>
    <row r="119" spans="3:17" s="32" customFormat="1" x14ac:dyDescent="0.35">
      <c r="C119" s="33"/>
      <c r="D119" s="33"/>
      <c r="E119" s="33"/>
      <c r="F119" s="33"/>
      <c r="G119" s="33"/>
      <c r="H119" s="33"/>
      <c r="J119" s="127"/>
      <c r="K119" s="128"/>
      <c r="L119" s="128"/>
      <c r="M119" s="129"/>
      <c r="N119" s="132" t="str">
        <f t="shared" si="12"/>
        <v/>
      </c>
      <c r="O119" s="101"/>
      <c r="P119" s="123"/>
      <c r="Q119" s="100"/>
    </row>
    <row r="120" spans="3:17" s="32" customFormat="1" x14ac:dyDescent="0.35">
      <c r="C120" s="33"/>
      <c r="D120" s="33"/>
      <c r="E120" s="33"/>
      <c r="F120" s="33"/>
      <c r="G120" s="33"/>
      <c r="H120" s="33"/>
      <c r="J120" s="127"/>
      <c r="K120" s="128"/>
      <c r="L120" s="128"/>
      <c r="M120" s="129"/>
      <c r="N120" s="132" t="str">
        <f t="shared" si="12"/>
        <v/>
      </c>
      <c r="O120" s="101"/>
      <c r="P120" s="123"/>
      <c r="Q120" s="100"/>
    </row>
    <row r="121" spans="3:17" s="32" customFormat="1" x14ac:dyDescent="0.35">
      <c r="C121" s="33"/>
      <c r="D121" s="33"/>
      <c r="E121" s="33"/>
      <c r="F121" s="33"/>
      <c r="G121" s="33"/>
      <c r="H121" s="33"/>
      <c r="J121" s="127"/>
      <c r="K121" s="128"/>
      <c r="L121" s="128"/>
      <c r="M121" s="129"/>
      <c r="N121" s="132" t="str">
        <f t="shared" si="12"/>
        <v/>
      </c>
      <c r="O121" s="101"/>
      <c r="P121" s="123"/>
      <c r="Q121" s="100"/>
    </row>
    <row r="122" spans="3:17" s="32" customFormat="1" x14ac:dyDescent="0.35">
      <c r="C122" s="33"/>
      <c r="D122" s="33"/>
      <c r="E122" s="33"/>
      <c r="F122" s="33"/>
      <c r="G122" s="33"/>
      <c r="H122" s="33"/>
      <c r="J122" s="127"/>
      <c r="K122" s="128"/>
      <c r="L122" s="128"/>
      <c r="M122" s="129"/>
      <c r="N122" s="132" t="str">
        <f t="shared" si="12"/>
        <v/>
      </c>
      <c r="O122" s="101"/>
      <c r="P122" s="123"/>
      <c r="Q122" s="100"/>
    </row>
    <row r="123" spans="3:17" s="32" customFormat="1" x14ac:dyDescent="0.35">
      <c r="C123" s="33"/>
      <c r="D123" s="33"/>
      <c r="E123" s="33"/>
      <c r="F123" s="33"/>
      <c r="G123" s="33"/>
      <c r="H123" s="33"/>
      <c r="J123" s="127"/>
      <c r="K123" s="128"/>
      <c r="L123" s="128"/>
      <c r="M123" s="129"/>
      <c r="N123" s="132" t="str">
        <f t="shared" si="12"/>
        <v/>
      </c>
      <c r="O123" s="101"/>
      <c r="P123" s="123"/>
      <c r="Q123" s="100"/>
    </row>
    <row r="124" spans="3:17" s="32" customFormat="1" x14ac:dyDescent="0.35">
      <c r="C124" s="33"/>
      <c r="D124" s="33"/>
      <c r="E124" s="33"/>
      <c r="F124" s="33"/>
      <c r="G124" s="33"/>
      <c r="H124" s="33"/>
      <c r="J124" s="127"/>
      <c r="K124" s="128"/>
      <c r="L124" s="128"/>
      <c r="M124" s="129"/>
      <c r="N124" s="132" t="str">
        <f t="shared" si="12"/>
        <v/>
      </c>
      <c r="O124" s="101"/>
      <c r="P124" s="123"/>
      <c r="Q124" s="100"/>
    </row>
    <row r="125" spans="3:17" s="32" customFormat="1" x14ac:dyDescent="0.35">
      <c r="C125" s="33"/>
      <c r="D125" s="33"/>
      <c r="E125" s="33"/>
      <c r="F125" s="33"/>
      <c r="G125" s="33"/>
      <c r="H125" s="33"/>
      <c r="J125" s="127"/>
      <c r="K125" s="128"/>
      <c r="L125" s="128"/>
      <c r="M125" s="129"/>
      <c r="N125" s="132" t="str">
        <f t="shared" si="12"/>
        <v/>
      </c>
      <c r="O125" s="101"/>
      <c r="P125" s="123"/>
      <c r="Q125" s="100"/>
    </row>
    <row r="126" spans="3:17" s="32" customFormat="1" x14ac:dyDescent="0.35">
      <c r="C126" s="33"/>
      <c r="D126" s="33"/>
      <c r="E126" s="33"/>
      <c r="F126" s="33"/>
      <c r="G126" s="33"/>
      <c r="H126" s="33"/>
      <c r="J126" s="127"/>
      <c r="K126" s="128"/>
      <c r="L126" s="128"/>
      <c r="M126" s="129"/>
      <c r="N126" s="132" t="str">
        <f t="shared" si="12"/>
        <v/>
      </c>
      <c r="O126" s="101"/>
      <c r="P126" s="123"/>
      <c r="Q126" s="100"/>
    </row>
    <row r="127" spans="3:17" s="32" customFormat="1" x14ac:dyDescent="0.35">
      <c r="C127" s="33"/>
      <c r="D127" s="33"/>
      <c r="E127" s="33"/>
      <c r="F127" s="33"/>
      <c r="G127" s="33"/>
      <c r="H127" s="33"/>
      <c r="J127" s="127"/>
      <c r="K127" s="128"/>
      <c r="L127" s="128"/>
      <c r="M127" s="129"/>
      <c r="N127" s="132" t="str">
        <f t="shared" si="12"/>
        <v/>
      </c>
      <c r="O127" s="101"/>
      <c r="P127" s="123"/>
      <c r="Q127" s="100"/>
    </row>
    <row r="128" spans="3:17" s="32" customFormat="1" x14ac:dyDescent="0.35">
      <c r="C128" s="33"/>
      <c r="D128" s="33"/>
      <c r="E128" s="33"/>
      <c r="F128" s="33"/>
      <c r="G128" s="33"/>
      <c r="H128" s="33"/>
      <c r="J128" s="127"/>
      <c r="K128" s="128"/>
      <c r="L128" s="128"/>
      <c r="M128" s="129"/>
      <c r="N128" s="132" t="str">
        <f t="shared" si="12"/>
        <v/>
      </c>
      <c r="O128" s="101"/>
      <c r="P128" s="123"/>
      <c r="Q128" s="100"/>
    </row>
    <row r="129" spans="3:21" s="32" customFormat="1" x14ac:dyDescent="0.35">
      <c r="C129" s="33"/>
      <c r="D129" s="33"/>
      <c r="E129" s="33"/>
      <c r="F129" s="33"/>
      <c r="G129" s="33"/>
      <c r="H129" s="33"/>
      <c r="J129" s="127"/>
      <c r="K129" s="128"/>
      <c r="L129" s="128"/>
      <c r="M129" s="129"/>
      <c r="N129" s="132" t="str">
        <f t="shared" si="12"/>
        <v/>
      </c>
      <c r="O129" s="101"/>
      <c r="P129" s="123"/>
      <c r="Q129" s="100"/>
    </row>
    <row r="130" spans="3:21" s="32" customFormat="1" x14ac:dyDescent="0.35">
      <c r="C130" s="33"/>
      <c r="D130" s="33"/>
      <c r="E130" s="33"/>
      <c r="F130" s="33"/>
      <c r="G130" s="33"/>
      <c r="H130" s="33"/>
      <c r="J130" s="127"/>
      <c r="K130" s="128"/>
      <c r="L130" s="128"/>
      <c r="M130" s="129"/>
      <c r="N130" s="132" t="str">
        <f t="shared" si="12"/>
        <v/>
      </c>
      <c r="O130" s="101"/>
      <c r="P130" s="123"/>
      <c r="Q130" s="100"/>
    </row>
    <row r="131" spans="3:21" s="32" customFormat="1" x14ac:dyDescent="0.35">
      <c r="C131" s="33"/>
      <c r="D131" s="33"/>
      <c r="E131" s="33"/>
      <c r="F131" s="33"/>
      <c r="G131" s="33"/>
      <c r="H131" s="33"/>
      <c r="J131" s="127"/>
      <c r="K131" s="128"/>
      <c r="L131" s="128"/>
      <c r="M131" s="129"/>
      <c r="N131" s="132" t="str">
        <f t="shared" si="12"/>
        <v/>
      </c>
      <c r="O131" s="101"/>
      <c r="P131" s="123"/>
      <c r="Q131" s="100"/>
    </row>
    <row r="132" spans="3:21" s="32" customFormat="1" x14ac:dyDescent="0.35">
      <c r="C132" s="33"/>
      <c r="D132" s="33"/>
      <c r="E132" s="33"/>
      <c r="F132" s="33"/>
      <c r="G132" s="33"/>
      <c r="H132" s="33"/>
      <c r="J132" s="127"/>
      <c r="K132" s="128"/>
      <c r="L132" s="128"/>
      <c r="M132" s="129"/>
      <c r="N132" s="132" t="str">
        <f t="shared" si="12"/>
        <v/>
      </c>
      <c r="O132" s="101"/>
      <c r="P132" s="123"/>
      <c r="Q132" s="100"/>
    </row>
    <row r="133" spans="3:21" s="32" customFormat="1" x14ac:dyDescent="0.35">
      <c r="C133" s="33"/>
      <c r="D133" s="33"/>
      <c r="E133" s="33"/>
      <c r="F133" s="33"/>
      <c r="G133" s="33"/>
      <c r="H133" s="33"/>
      <c r="J133" s="127"/>
      <c r="K133" s="128"/>
      <c r="L133" s="128"/>
      <c r="M133" s="129"/>
      <c r="N133" s="132" t="str">
        <f t="shared" si="12"/>
        <v/>
      </c>
      <c r="O133" s="101"/>
      <c r="P133" s="123"/>
      <c r="Q133" s="100"/>
    </row>
    <row r="134" spans="3:21" s="32" customFormat="1" x14ac:dyDescent="0.35">
      <c r="C134" s="33"/>
      <c r="D134" s="33"/>
      <c r="E134" s="33"/>
      <c r="F134" s="33"/>
      <c r="G134" s="33"/>
      <c r="H134" s="33"/>
      <c r="J134" s="127"/>
      <c r="K134" s="128"/>
      <c r="L134" s="128"/>
      <c r="M134" s="129"/>
      <c r="N134" s="132" t="str">
        <f t="shared" si="12"/>
        <v/>
      </c>
      <c r="O134" s="101"/>
      <c r="P134" s="123"/>
      <c r="Q134" s="100"/>
      <c r="R134" s="52"/>
      <c r="S134" s="52"/>
      <c r="T134" s="52"/>
      <c r="U134" s="52"/>
    </row>
    <row r="135" spans="3:21" s="32" customFormat="1" x14ac:dyDescent="0.35">
      <c r="C135" s="33"/>
      <c r="D135" s="33"/>
      <c r="E135" s="33"/>
      <c r="F135" s="33"/>
      <c r="G135" s="33"/>
      <c r="H135" s="33"/>
      <c r="J135" s="127"/>
      <c r="K135" s="128"/>
      <c r="L135" s="128"/>
      <c r="M135" s="129"/>
      <c r="N135" s="132" t="str">
        <f t="shared" si="12"/>
        <v/>
      </c>
      <c r="O135" s="101"/>
      <c r="P135" s="123"/>
      <c r="Q135" s="100"/>
      <c r="R135" s="52"/>
      <c r="S135" s="52"/>
      <c r="T135" s="52"/>
      <c r="U135" s="52"/>
    </row>
    <row r="136" spans="3:21" s="32" customFormat="1" x14ac:dyDescent="0.35">
      <c r="C136" s="33"/>
      <c r="D136" s="33"/>
      <c r="E136" s="33"/>
      <c r="F136" s="33"/>
      <c r="G136" s="33"/>
      <c r="H136" s="33"/>
      <c r="J136" s="127"/>
      <c r="K136" s="128"/>
      <c r="L136" s="128"/>
      <c r="M136" s="129"/>
      <c r="N136" s="132" t="str">
        <f t="shared" si="12"/>
        <v/>
      </c>
      <c r="O136" s="101"/>
      <c r="P136" s="123"/>
      <c r="Q136" s="100"/>
      <c r="R136" s="52"/>
      <c r="S136" s="52"/>
      <c r="T136" s="52"/>
      <c r="U136" s="52"/>
    </row>
    <row r="137" spans="3:21" s="32" customFormat="1" x14ac:dyDescent="0.35">
      <c r="C137" s="33"/>
      <c r="D137" s="33"/>
      <c r="E137" s="33"/>
      <c r="F137" s="33"/>
      <c r="G137" s="33"/>
      <c r="H137" s="33"/>
      <c r="J137" s="127"/>
      <c r="K137" s="128"/>
      <c r="L137" s="128"/>
      <c r="M137" s="129"/>
      <c r="N137" s="132" t="str">
        <f t="shared" si="12"/>
        <v/>
      </c>
      <c r="O137" s="101"/>
      <c r="P137" s="123"/>
      <c r="Q137" s="100"/>
      <c r="R137" s="52"/>
      <c r="S137" s="52"/>
      <c r="T137" s="52"/>
      <c r="U137" s="52"/>
    </row>
    <row r="138" spans="3:21" s="32" customFormat="1" x14ac:dyDescent="0.35">
      <c r="C138" s="33"/>
      <c r="D138" s="33"/>
      <c r="E138" s="33"/>
      <c r="F138" s="33"/>
      <c r="G138" s="33"/>
      <c r="H138" s="33"/>
      <c r="J138" s="127"/>
      <c r="K138" s="128"/>
      <c r="L138" s="128"/>
      <c r="M138" s="129"/>
      <c r="N138" s="132" t="str">
        <f t="shared" si="12"/>
        <v/>
      </c>
      <c r="O138" s="101"/>
      <c r="P138" s="123"/>
      <c r="Q138" s="100"/>
      <c r="R138" s="52"/>
      <c r="S138" s="52"/>
      <c r="T138" s="52"/>
      <c r="U138" s="52"/>
    </row>
    <row r="139" spans="3:21" s="32" customFormat="1" x14ac:dyDescent="0.35">
      <c r="C139" s="33"/>
      <c r="D139" s="33"/>
      <c r="E139" s="33"/>
      <c r="F139" s="33"/>
      <c r="G139" s="33"/>
      <c r="H139" s="33"/>
      <c r="J139" s="127"/>
      <c r="K139" s="128"/>
      <c r="L139" s="128"/>
      <c r="M139" s="129"/>
      <c r="N139" s="132" t="str">
        <f t="shared" si="12"/>
        <v/>
      </c>
      <c r="O139" s="101"/>
      <c r="P139" s="123"/>
      <c r="Q139" s="100"/>
      <c r="R139" s="52"/>
      <c r="S139" s="52"/>
      <c r="T139" s="52"/>
      <c r="U139" s="52"/>
    </row>
    <row r="140" spans="3:21" s="32" customFormat="1" x14ac:dyDescent="0.35">
      <c r="C140" s="33"/>
      <c r="D140" s="33"/>
      <c r="E140" s="33"/>
      <c r="F140" s="33"/>
      <c r="G140" s="33"/>
      <c r="H140" s="33"/>
      <c r="J140" s="127"/>
      <c r="K140" s="128"/>
      <c r="L140" s="128"/>
      <c r="M140" s="129"/>
      <c r="N140" s="132" t="str">
        <f t="shared" si="12"/>
        <v/>
      </c>
      <c r="O140" s="101"/>
      <c r="P140" s="123"/>
      <c r="Q140" s="100"/>
      <c r="R140" s="52"/>
      <c r="S140" s="52"/>
      <c r="T140" s="52"/>
      <c r="U140" s="52"/>
    </row>
    <row r="141" spans="3:21" s="32" customFormat="1" x14ac:dyDescent="0.35">
      <c r="C141" s="33"/>
      <c r="D141" s="33"/>
      <c r="E141" s="33"/>
      <c r="F141" s="33"/>
      <c r="G141" s="33"/>
      <c r="H141" s="33"/>
      <c r="J141" s="127"/>
      <c r="K141" s="128"/>
      <c r="L141" s="128"/>
      <c r="M141" s="129"/>
      <c r="N141" s="132" t="str">
        <f t="shared" si="12"/>
        <v/>
      </c>
      <c r="O141" s="101"/>
      <c r="P141" s="123"/>
      <c r="Q141" s="100"/>
      <c r="R141" s="52"/>
      <c r="S141" s="52"/>
      <c r="T141" s="52"/>
      <c r="U141" s="52"/>
    </row>
    <row r="142" spans="3:21" s="32" customFormat="1" x14ac:dyDescent="0.35">
      <c r="C142" s="33"/>
      <c r="D142" s="33"/>
      <c r="E142" s="33"/>
      <c r="F142" s="33"/>
      <c r="G142" s="33"/>
      <c r="H142" s="33"/>
      <c r="J142" s="127"/>
      <c r="K142" s="128"/>
      <c r="L142" s="128"/>
      <c r="M142" s="129"/>
      <c r="N142" s="132" t="str">
        <f t="shared" si="12"/>
        <v/>
      </c>
      <c r="O142" s="101"/>
      <c r="P142" s="123"/>
      <c r="Q142" s="100"/>
      <c r="R142" s="52"/>
      <c r="S142" s="52"/>
      <c r="T142" s="52"/>
      <c r="U142" s="52"/>
    </row>
    <row r="143" spans="3:21" s="32" customFormat="1" x14ac:dyDescent="0.35">
      <c r="C143" s="33"/>
      <c r="D143" s="33"/>
      <c r="E143" s="33"/>
      <c r="F143" s="33"/>
      <c r="G143" s="33"/>
      <c r="H143" s="33"/>
      <c r="J143" s="127"/>
      <c r="K143" s="128"/>
      <c r="L143" s="128"/>
      <c r="M143" s="129"/>
      <c r="N143" s="132" t="str">
        <f t="shared" si="12"/>
        <v/>
      </c>
      <c r="O143" s="101"/>
      <c r="P143" s="123"/>
      <c r="Q143" s="100"/>
      <c r="R143" s="52"/>
      <c r="S143" s="52"/>
      <c r="T143" s="52"/>
      <c r="U143" s="52"/>
    </row>
    <row r="144" spans="3:21" s="32" customFormat="1" x14ac:dyDescent="0.35">
      <c r="C144" s="33"/>
      <c r="D144" s="33"/>
      <c r="E144" s="33"/>
      <c r="F144" s="33"/>
      <c r="G144" s="33"/>
      <c r="H144" s="33"/>
      <c r="J144" s="127"/>
      <c r="K144" s="128"/>
      <c r="L144" s="128"/>
      <c r="M144" s="129"/>
      <c r="N144" s="132" t="str">
        <f t="shared" si="12"/>
        <v/>
      </c>
      <c r="O144" s="101"/>
      <c r="P144" s="123"/>
      <c r="Q144" s="100"/>
      <c r="R144" s="52"/>
      <c r="S144" s="52"/>
      <c r="T144" s="52"/>
      <c r="U144" s="52"/>
    </row>
    <row r="145" spans="3:21" s="32" customFormat="1" x14ac:dyDescent="0.35">
      <c r="C145" s="33"/>
      <c r="D145" s="33"/>
      <c r="E145" s="33"/>
      <c r="F145" s="33"/>
      <c r="G145" s="33"/>
      <c r="H145" s="33"/>
      <c r="J145" s="127"/>
      <c r="K145" s="128"/>
      <c r="L145" s="128"/>
      <c r="M145" s="129"/>
      <c r="N145" s="132" t="str">
        <f t="shared" si="12"/>
        <v/>
      </c>
      <c r="O145" s="101"/>
      <c r="P145" s="123"/>
      <c r="Q145" s="100"/>
      <c r="R145" s="52"/>
      <c r="S145" s="52"/>
      <c r="T145" s="52"/>
      <c r="U145" s="52"/>
    </row>
    <row r="146" spans="3:21" s="32" customFormat="1" x14ac:dyDescent="0.35">
      <c r="C146" s="33"/>
      <c r="D146" s="33"/>
      <c r="E146" s="33"/>
      <c r="F146" s="33"/>
      <c r="G146" s="33"/>
      <c r="H146" s="33"/>
      <c r="J146" s="127"/>
      <c r="K146" s="128"/>
      <c r="L146" s="128"/>
      <c r="M146" s="129"/>
      <c r="N146" s="132" t="str">
        <f t="shared" si="12"/>
        <v/>
      </c>
      <c r="O146" s="101"/>
      <c r="P146" s="123"/>
      <c r="Q146" s="100"/>
      <c r="R146" s="52"/>
      <c r="S146" s="52"/>
      <c r="T146" s="52"/>
      <c r="U146" s="52"/>
    </row>
    <row r="147" spans="3:21" s="32" customFormat="1" x14ac:dyDescent="0.35">
      <c r="C147" s="33"/>
      <c r="D147" s="33"/>
      <c r="E147" s="33"/>
      <c r="F147" s="33"/>
      <c r="G147" s="33"/>
      <c r="H147" s="33"/>
      <c r="J147" s="127"/>
      <c r="K147" s="128"/>
      <c r="L147" s="128"/>
      <c r="M147" s="129"/>
      <c r="N147" s="132" t="str">
        <f t="shared" si="12"/>
        <v/>
      </c>
      <c r="O147" s="101"/>
      <c r="P147" s="123"/>
      <c r="Q147" s="100"/>
      <c r="R147" s="52"/>
      <c r="S147" s="52"/>
      <c r="T147" s="52"/>
      <c r="U147" s="52"/>
    </row>
    <row r="148" spans="3:21" s="32" customFormat="1" x14ac:dyDescent="0.35">
      <c r="C148" s="33"/>
      <c r="D148" s="33"/>
      <c r="E148" s="33"/>
      <c r="F148" s="33"/>
      <c r="G148" s="33"/>
      <c r="H148" s="33"/>
      <c r="J148" s="127"/>
      <c r="K148" s="128"/>
      <c r="L148" s="128"/>
      <c r="M148" s="129"/>
      <c r="N148" s="132" t="str">
        <f t="shared" si="12"/>
        <v/>
      </c>
      <c r="O148" s="101"/>
      <c r="P148" s="123"/>
      <c r="Q148" s="100"/>
      <c r="R148" s="52"/>
      <c r="S148" s="52"/>
      <c r="T148" s="52"/>
      <c r="U148" s="52"/>
    </row>
    <row r="149" spans="3:21" s="32" customFormat="1" x14ac:dyDescent="0.35">
      <c r="C149" s="33"/>
      <c r="D149" s="33"/>
      <c r="E149" s="33"/>
      <c r="F149" s="33"/>
      <c r="G149" s="33"/>
      <c r="H149" s="33"/>
      <c r="J149" s="127"/>
      <c r="K149" s="128"/>
      <c r="L149" s="128"/>
      <c r="M149" s="129"/>
      <c r="N149" s="132" t="str">
        <f t="shared" si="12"/>
        <v/>
      </c>
      <c r="O149" s="101"/>
      <c r="P149" s="123"/>
      <c r="Q149" s="100"/>
      <c r="R149" s="52"/>
      <c r="S149" s="52"/>
      <c r="T149" s="52"/>
      <c r="U149" s="52"/>
    </row>
    <row r="150" spans="3:21" s="32" customFormat="1" x14ac:dyDescent="0.35">
      <c r="C150" s="33"/>
      <c r="D150" s="33"/>
      <c r="E150" s="33"/>
      <c r="F150" s="33"/>
      <c r="G150" s="33"/>
      <c r="H150" s="33"/>
      <c r="J150" s="127"/>
      <c r="K150" s="128"/>
      <c r="L150" s="128"/>
      <c r="M150" s="129"/>
      <c r="N150" s="132" t="str">
        <f t="shared" si="12"/>
        <v/>
      </c>
      <c r="O150" s="101"/>
      <c r="P150" s="123"/>
      <c r="Q150" s="100"/>
      <c r="R150" s="52"/>
      <c r="S150" s="52"/>
      <c r="T150" s="52"/>
      <c r="U150" s="52"/>
    </row>
    <row r="151" spans="3:21" s="32" customFormat="1" x14ac:dyDescent="0.35">
      <c r="C151" s="33"/>
      <c r="D151" s="33"/>
      <c r="E151" s="33"/>
      <c r="F151" s="33"/>
      <c r="G151" s="33"/>
      <c r="H151" s="33"/>
      <c r="J151" s="127"/>
      <c r="K151" s="128"/>
      <c r="L151" s="128"/>
      <c r="M151" s="129"/>
      <c r="N151" s="132" t="str">
        <f t="shared" si="12"/>
        <v/>
      </c>
      <c r="O151" s="101"/>
      <c r="P151" s="123"/>
      <c r="Q151" s="100"/>
      <c r="R151" s="52"/>
      <c r="S151" s="52"/>
      <c r="T151" s="52"/>
      <c r="U151" s="52"/>
    </row>
    <row r="152" spans="3:21" s="32" customFormat="1" x14ac:dyDescent="0.35">
      <c r="C152" s="33"/>
      <c r="D152" s="33"/>
      <c r="E152" s="33"/>
      <c r="F152" s="33"/>
      <c r="G152" s="33"/>
      <c r="H152" s="33"/>
      <c r="J152" s="127"/>
      <c r="K152" s="128"/>
      <c r="L152" s="128"/>
      <c r="M152" s="129"/>
      <c r="N152" s="132" t="str">
        <f t="shared" si="12"/>
        <v/>
      </c>
      <c r="O152" s="101"/>
      <c r="P152" s="123"/>
      <c r="Q152" s="100"/>
      <c r="R152" s="52"/>
      <c r="S152" s="52"/>
      <c r="T152" s="52"/>
      <c r="U152" s="52"/>
    </row>
    <row r="153" spans="3:21" s="32" customFormat="1" x14ac:dyDescent="0.35">
      <c r="C153" s="33"/>
      <c r="D153" s="33"/>
      <c r="E153" s="33"/>
      <c r="F153" s="33"/>
      <c r="G153" s="33"/>
      <c r="H153" s="33"/>
      <c r="J153" s="127"/>
      <c r="K153" s="128"/>
      <c r="L153" s="128"/>
      <c r="M153" s="129"/>
      <c r="N153" s="132" t="str">
        <f t="shared" si="12"/>
        <v/>
      </c>
      <c r="O153" s="101"/>
      <c r="P153" s="123"/>
      <c r="Q153" s="100"/>
      <c r="R153" s="52"/>
      <c r="S153" s="52"/>
      <c r="T153" s="52"/>
      <c r="U153" s="52"/>
    </row>
    <row r="154" spans="3:21" s="32" customFormat="1" x14ac:dyDescent="0.35">
      <c r="C154" s="33"/>
      <c r="D154" s="33"/>
      <c r="E154" s="33"/>
      <c r="F154" s="33"/>
      <c r="G154" s="33"/>
      <c r="H154" s="33"/>
      <c r="J154" s="127"/>
      <c r="K154" s="128"/>
      <c r="L154" s="128"/>
      <c r="M154" s="129"/>
      <c r="N154" s="132" t="str">
        <f t="shared" si="12"/>
        <v/>
      </c>
      <c r="O154" s="101"/>
      <c r="P154" s="123"/>
      <c r="Q154" s="100"/>
      <c r="R154" s="52"/>
      <c r="S154" s="52"/>
      <c r="T154" s="52"/>
      <c r="U154" s="52"/>
    </row>
    <row r="155" spans="3:21" s="32" customFormat="1" x14ac:dyDescent="0.35">
      <c r="C155" s="33"/>
      <c r="D155" s="33"/>
      <c r="E155" s="33"/>
      <c r="F155" s="33"/>
      <c r="G155" s="33"/>
      <c r="H155" s="33"/>
      <c r="J155" s="127"/>
      <c r="K155" s="128"/>
      <c r="L155" s="128"/>
      <c r="M155" s="129"/>
      <c r="N155" s="132" t="str">
        <f t="shared" si="12"/>
        <v/>
      </c>
      <c r="O155" s="101"/>
      <c r="P155" s="123"/>
      <c r="Q155" s="100"/>
      <c r="R155" s="52"/>
      <c r="S155" s="52"/>
      <c r="T155" s="52"/>
      <c r="U155" s="52"/>
    </row>
    <row r="156" spans="3:21" s="32" customFormat="1" x14ac:dyDescent="0.35">
      <c r="U156" s="52"/>
    </row>
    <row r="157" spans="3:21" s="32" customFormat="1" x14ac:dyDescent="0.35">
      <c r="C157" s="33"/>
      <c r="D157" s="33"/>
      <c r="E157" s="33"/>
      <c r="F157" s="33"/>
      <c r="G157" s="33"/>
      <c r="H157" s="33"/>
      <c r="J157" s="52"/>
      <c r="K157" s="52"/>
      <c r="L157" s="52"/>
      <c r="M157" s="52"/>
      <c r="N157" s="137"/>
      <c r="O157" s="54"/>
      <c r="P157" s="52"/>
      <c r="Q157" s="52"/>
      <c r="R157" s="52"/>
      <c r="S157" s="52"/>
      <c r="T157" s="52"/>
      <c r="U157" s="52"/>
    </row>
    <row r="158" spans="3:21" s="32" customFormat="1" x14ac:dyDescent="0.35">
      <c r="C158" s="33"/>
      <c r="D158" s="33"/>
      <c r="E158" s="33"/>
      <c r="F158" s="33"/>
      <c r="G158" s="33"/>
      <c r="H158" s="33"/>
      <c r="J158" s="52"/>
      <c r="K158" s="52"/>
      <c r="L158" s="52"/>
      <c r="M158" s="52"/>
      <c r="N158" s="137"/>
      <c r="O158" s="54"/>
      <c r="P158" s="52"/>
      <c r="Q158" s="40">
        <f>SUMIF($P$8:$P$155,#REF!,Q$8:Q$155)</f>
        <v>0</v>
      </c>
      <c r="R158" s="52"/>
      <c r="S158" s="52"/>
      <c r="T158" s="52"/>
      <c r="U158" s="52"/>
    </row>
    <row r="159" spans="3:21" s="32" customFormat="1" x14ac:dyDescent="0.35">
      <c r="C159" s="33"/>
      <c r="D159" s="33"/>
      <c r="E159" s="33"/>
      <c r="F159" s="33"/>
      <c r="G159" s="33"/>
      <c r="H159" s="33"/>
      <c r="J159" s="52"/>
      <c r="K159" s="52"/>
      <c r="L159" s="52"/>
      <c r="M159" s="52"/>
      <c r="N159" s="137"/>
      <c r="O159" s="54"/>
      <c r="P159" s="52"/>
      <c r="Q159" s="40">
        <f>SUMIF($P$8:$P$155,#REF!,Q$8:Q$155)</f>
        <v>0</v>
      </c>
      <c r="R159" s="52"/>
      <c r="S159" s="52"/>
      <c r="T159" s="52"/>
      <c r="U159" s="52"/>
    </row>
    <row r="160" spans="3:21" s="32" customFormat="1" x14ac:dyDescent="0.35">
      <c r="C160" s="33"/>
      <c r="D160" s="33"/>
      <c r="E160" s="33"/>
      <c r="F160" s="33"/>
      <c r="G160" s="33"/>
      <c r="H160" s="33"/>
      <c r="J160" s="52"/>
      <c r="K160" s="52"/>
      <c r="L160" s="52"/>
      <c r="M160" s="52"/>
      <c r="N160" s="137"/>
      <c r="O160" s="54"/>
      <c r="P160" s="52"/>
      <c r="Q160" s="40">
        <f>SUMIF($P$8:$P$155,#REF!,Q$8:Q$155)</f>
        <v>0</v>
      </c>
      <c r="R160" s="52"/>
      <c r="S160" s="52"/>
      <c r="T160" s="52"/>
      <c r="U160" s="52"/>
    </row>
    <row r="161" spans="3:21" s="32" customFormat="1" x14ac:dyDescent="0.35">
      <c r="C161" s="33"/>
      <c r="D161" s="33"/>
      <c r="E161" s="33"/>
      <c r="F161" s="33"/>
      <c r="G161" s="33"/>
      <c r="H161" s="33"/>
      <c r="J161" s="52"/>
      <c r="K161" s="52"/>
      <c r="L161" s="52"/>
      <c r="M161" s="52"/>
      <c r="N161" s="137"/>
      <c r="O161" s="54"/>
      <c r="P161" s="52"/>
      <c r="Q161" s="40">
        <f>SUMIF($P$8:$P$155,#REF!,Q$8:Q$155)</f>
        <v>0</v>
      </c>
      <c r="R161" s="52"/>
      <c r="S161" s="52"/>
      <c r="T161" s="52"/>
      <c r="U161" s="52"/>
    </row>
    <row r="162" spans="3:21" s="32" customFormat="1" x14ac:dyDescent="0.35">
      <c r="C162" s="33"/>
      <c r="D162" s="33"/>
      <c r="E162" s="33"/>
      <c r="F162" s="33"/>
      <c r="G162" s="33"/>
      <c r="H162" s="33"/>
      <c r="J162" s="52"/>
      <c r="K162" s="52"/>
      <c r="L162" s="52"/>
      <c r="M162" s="52"/>
      <c r="N162" s="137"/>
      <c r="O162" s="54"/>
      <c r="P162" s="52"/>
      <c r="Q162" s="40">
        <f>SUMIF($P$8:$P$155,#REF!,Q$8:Q$155)</f>
        <v>0</v>
      </c>
      <c r="R162" s="52"/>
      <c r="S162" s="52"/>
      <c r="T162" s="52"/>
      <c r="U162" s="52"/>
    </row>
    <row r="163" spans="3:21" s="32" customFormat="1" x14ac:dyDescent="0.35">
      <c r="C163" s="33"/>
      <c r="D163" s="33"/>
      <c r="E163" s="33"/>
      <c r="F163" s="33"/>
      <c r="G163" s="33"/>
      <c r="H163" s="33"/>
      <c r="J163" s="52"/>
      <c r="K163" s="52"/>
      <c r="L163" s="52"/>
      <c r="M163" s="52"/>
      <c r="N163" s="137"/>
      <c r="O163" s="54"/>
      <c r="P163" s="52"/>
      <c r="Q163" s="40">
        <f>SUMIF($P$8:$P$155,#REF!,Q$8:Q$155)</f>
        <v>0</v>
      </c>
      <c r="R163" s="52"/>
      <c r="S163" s="52"/>
      <c r="T163" s="52"/>
      <c r="U163" s="52"/>
    </row>
    <row r="164" spans="3:21" s="32" customFormat="1" x14ac:dyDescent="0.35">
      <c r="C164" s="33"/>
      <c r="D164" s="33"/>
      <c r="E164" s="33"/>
      <c r="F164" s="33"/>
      <c r="G164" s="33"/>
      <c r="H164" s="33"/>
      <c r="J164" s="52"/>
      <c r="K164" s="52"/>
      <c r="L164" s="52"/>
      <c r="M164" s="52"/>
      <c r="N164" s="137"/>
      <c r="O164" s="54"/>
      <c r="P164" s="52"/>
      <c r="Q164" s="40">
        <f>SUMIF($P$8:$P$155,#REF!,Q$8:Q$155)</f>
        <v>0</v>
      </c>
      <c r="R164" s="52"/>
      <c r="S164" s="52"/>
      <c r="T164" s="52"/>
      <c r="U164" s="52"/>
    </row>
    <row r="165" spans="3:21" s="32" customFormat="1" x14ac:dyDescent="0.35">
      <c r="C165" s="33"/>
      <c r="D165" s="33"/>
      <c r="E165" s="33"/>
      <c r="F165" s="33"/>
      <c r="G165" s="33"/>
      <c r="H165" s="33"/>
      <c r="J165" s="52"/>
      <c r="K165" s="52"/>
      <c r="L165" s="52"/>
      <c r="M165" s="52"/>
      <c r="N165" s="137"/>
      <c r="O165" s="54"/>
      <c r="P165" s="52"/>
      <c r="Q165" s="40">
        <f>SUMIF($P$8:$P$155,#REF!,Q$8:Q$155)</f>
        <v>0</v>
      </c>
      <c r="R165" s="52"/>
      <c r="S165" s="52"/>
      <c r="T165" s="52"/>
      <c r="U165" s="52"/>
    </row>
    <row r="166" spans="3:21" s="32" customFormat="1" x14ac:dyDescent="0.35">
      <c r="C166" s="33"/>
      <c r="D166" s="33"/>
      <c r="E166" s="33"/>
      <c r="F166" s="33"/>
      <c r="G166" s="33"/>
      <c r="H166" s="33"/>
      <c r="J166" s="52"/>
      <c r="K166" s="52"/>
      <c r="L166" s="52"/>
      <c r="M166" s="52"/>
      <c r="N166" s="137"/>
      <c r="O166" s="54"/>
      <c r="P166" s="52"/>
      <c r="Q166" s="40">
        <f>SUMIF($P$8:$P$155,#REF!,Q$8:Q$155)</f>
        <v>0</v>
      </c>
      <c r="R166" s="52"/>
      <c r="S166" s="52"/>
      <c r="T166" s="52"/>
      <c r="U166" s="52"/>
    </row>
    <row r="167" spans="3:21" s="32" customFormat="1" x14ac:dyDescent="0.35">
      <c r="C167" s="33"/>
      <c r="D167" s="33"/>
      <c r="E167" s="33"/>
      <c r="F167" s="33"/>
      <c r="G167" s="33"/>
      <c r="H167" s="33"/>
      <c r="J167" s="52"/>
      <c r="K167" s="52"/>
      <c r="L167" s="52"/>
      <c r="M167" s="52"/>
      <c r="N167" s="137"/>
      <c r="O167" s="54"/>
      <c r="P167" s="52"/>
      <c r="Q167" s="52"/>
      <c r="R167" s="52"/>
      <c r="S167" s="52"/>
      <c r="T167" s="52"/>
      <c r="U167" s="52"/>
    </row>
    <row r="168" spans="3:21" s="32" customFormat="1" x14ac:dyDescent="0.35">
      <c r="C168" s="33"/>
      <c r="D168" s="33"/>
      <c r="E168" s="33"/>
      <c r="F168" s="33"/>
      <c r="G168" s="33"/>
      <c r="H168" s="33"/>
      <c r="N168" s="134"/>
      <c r="O168" s="33"/>
      <c r="P168" s="52"/>
      <c r="Q168" s="52"/>
      <c r="R168" s="52"/>
      <c r="S168" s="52"/>
      <c r="T168" s="52"/>
      <c r="U168" s="52"/>
    </row>
    <row r="169" spans="3:21" s="32" customFormat="1" x14ac:dyDescent="0.35">
      <c r="C169" s="33"/>
      <c r="D169" s="33"/>
      <c r="E169" s="33"/>
      <c r="F169" s="33"/>
      <c r="G169" s="33"/>
      <c r="H169" s="33"/>
      <c r="N169" s="134"/>
      <c r="O169" s="33"/>
      <c r="P169" s="52"/>
      <c r="Q169" s="52"/>
      <c r="R169" s="52"/>
      <c r="S169" s="52"/>
      <c r="T169" s="52"/>
      <c r="U169" s="52"/>
    </row>
    <row r="170" spans="3:21" s="32" customFormat="1" x14ac:dyDescent="0.35">
      <c r="C170" s="33"/>
      <c r="D170" s="33"/>
      <c r="E170" s="33"/>
      <c r="F170" s="33"/>
      <c r="G170" s="33"/>
      <c r="H170" s="33"/>
      <c r="N170" s="134"/>
      <c r="O170" s="33"/>
      <c r="P170" s="52"/>
      <c r="Q170" s="52"/>
      <c r="R170" s="52"/>
      <c r="S170" s="52"/>
      <c r="T170" s="52"/>
      <c r="U170" s="52"/>
    </row>
    <row r="171" spans="3:21" s="32" customFormat="1" x14ac:dyDescent="0.35">
      <c r="C171" s="33"/>
      <c r="D171" s="33"/>
      <c r="E171" s="33"/>
      <c r="F171" s="33"/>
      <c r="G171" s="33"/>
      <c r="H171" s="33"/>
      <c r="N171" s="134"/>
      <c r="O171" s="33"/>
      <c r="P171" s="52"/>
      <c r="Q171" s="52"/>
      <c r="R171" s="52"/>
      <c r="S171" s="52"/>
      <c r="T171" s="52"/>
      <c r="U171" s="52"/>
    </row>
    <row r="172" spans="3:21" s="32" customFormat="1" x14ac:dyDescent="0.35">
      <c r="C172" s="33"/>
      <c r="D172" s="33"/>
      <c r="E172" s="33"/>
      <c r="F172" s="33"/>
      <c r="G172" s="33"/>
      <c r="H172" s="33"/>
      <c r="N172" s="134"/>
      <c r="O172" s="33"/>
      <c r="P172" s="52"/>
      <c r="Q172" s="52"/>
      <c r="R172" s="52"/>
      <c r="S172" s="52"/>
      <c r="T172" s="52"/>
      <c r="U172" s="52"/>
    </row>
    <row r="173" spans="3:21" s="32" customFormat="1" x14ac:dyDescent="0.35">
      <c r="C173" s="33"/>
      <c r="D173" s="33"/>
      <c r="E173" s="33"/>
      <c r="F173" s="33"/>
      <c r="G173" s="33"/>
      <c r="H173" s="33"/>
      <c r="N173" s="134"/>
      <c r="O173" s="33"/>
      <c r="P173" s="52"/>
      <c r="Q173" s="52"/>
      <c r="R173" s="52"/>
      <c r="S173" s="52"/>
      <c r="T173" s="52"/>
      <c r="U173" s="52"/>
    </row>
    <row r="174" spans="3:21" s="32" customFormat="1" x14ac:dyDescent="0.35">
      <c r="C174" s="33"/>
      <c r="D174" s="33"/>
      <c r="E174" s="33"/>
      <c r="F174" s="33"/>
      <c r="G174" s="33"/>
      <c r="H174" s="33"/>
      <c r="N174" s="134"/>
      <c r="O174" s="33"/>
      <c r="P174" s="52"/>
      <c r="Q174" s="52"/>
      <c r="R174" s="52"/>
      <c r="S174" s="52"/>
      <c r="T174" s="52"/>
      <c r="U174" s="52"/>
    </row>
    <row r="175" spans="3:21" s="32" customFormat="1" x14ac:dyDescent="0.35">
      <c r="C175" s="33"/>
      <c r="D175" s="33"/>
      <c r="E175" s="33"/>
      <c r="F175" s="33"/>
      <c r="G175" s="33"/>
      <c r="H175" s="33"/>
      <c r="N175" s="134"/>
      <c r="O175" s="33"/>
      <c r="P175" s="52"/>
      <c r="Q175" s="52"/>
      <c r="R175" s="52"/>
      <c r="S175" s="52"/>
      <c r="T175" s="52"/>
      <c r="U175" s="52"/>
    </row>
    <row r="176" spans="3:21" s="32" customFormat="1" x14ac:dyDescent="0.35">
      <c r="C176" s="33"/>
      <c r="D176" s="33"/>
      <c r="E176" s="33"/>
      <c r="F176" s="33"/>
      <c r="G176" s="33"/>
      <c r="H176" s="33"/>
      <c r="N176" s="134"/>
      <c r="O176" s="33"/>
      <c r="P176" s="52"/>
      <c r="Q176" s="52"/>
      <c r="R176" s="52"/>
      <c r="S176" s="52"/>
      <c r="T176" s="52"/>
      <c r="U176" s="52"/>
    </row>
    <row r="177" spans="1:21" x14ac:dyDescent="0.35">
      <c r="A177" s="32"/>
      <c r="B177" s="32"/>
      <c r="C177" s="33"/>
      <c r="D177" s="33"/>
      <c r="E177" s="33"/>
      <c r="F177" s="33"/>
      <c r="G177" s="33"/>
      <c r="H177" s="33"/>
      <c r="I177" s="32"/>
      <c r="P177" s="52"/>
      <c r="Q177" s="52"/>
      <c r="R177" s="52"/>
      <c r="S177" s="52"/>
      <c r="T177" s="52"/>
      <c r="U177" s="52"/>
    </row>
    <row r="178" spans="1:21" x14ac:dyDescent="0.35">
      <c r="A178" s="32"/>
      <c r="B178" s="32"/>
      <c r="C178" s="33"/>
      <c r="D178" s="33"/>
      <c r="E178" s="33"/>
      <c r="F178" s="33"/>
      <c r="G178" s="33"/>
      <c r="H178" s="33"/>
      <c r="P178" s="52"/>
      <c r="Q178" s="52"/>
      <c r="R178" s="52"/>
      <c r="S178" s="52"/>
      <c r="T178" s="52"/>
      <c r="U178" s="52"/>
    </row>
    <row r="179" spans="1:21" x14ac:dyDescent="0.35">
      <c r="A179" s="32"/>
      <c r="B179" s="32"/>
      <c r="C179" s="33"/>
      <c r="D179" s="33"/>
      <c r="E179" s="33"/>
      <c r="F179" s="33"/>
      <c r="G179" s="33"/>
      <c r="H179" s="33"/>
      <c r="R179" s="52"/>
      <c r="S179" s="52"/>
      <c r="T179" s="52"/>
      <c r="U179" s="52"/>
    </row>
    <row r="180" spans="1:21" x14ac:dyDescent="0.35">
      <c r="B180" s="32"/>
      <c r="C180" s="33"/>
      <c r="D180" s="33"/>
      <c r="E180" s="33"/>
      <c r="F180" s="33"/>
      <c r="G180" s="33"/>
      <c r="H180" s="33"/>
      <c r="R180" s="52"/>
      <c r="S180" s="52"/>
      <c r="T180" s="52"/>
      <c r="U180" s="52"/>
    </row>
  </sheetData>
  <sortState xmlns:xlrd2="http://schemas.microsoft.com/office/spreadsheetml/2017/richdata2" ref="J8:P22">
    <sortCondition ref="K8:K22"/>
    <sortCondition ref="J8:J22"/>
    <sortCondition ref="M8:M22"/>
  </sortState>
  <mergeCells count="5">
    <mergeCell ref="C32:C33"/>
    <mergeCell ref="D32:D33"/>
    <mergeCell ref="E32:E33"/>
    <mergeCell ref="C6:E6"/>
    <mergeCell ref="F6:H6"/>
  </mergeCells>
  <dataValidations count="1">
    <dataValidation type="list" allowBlank="1" showInputMessage="1" showErrorMessage="1" sqref="P8:P155" xr:uid="{00000000-0002-0000-0500-000000000000}">
      <formula1>$B$8:$B$16</formula1>
    </dataValidation>
  </dataValidations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R182"/>
  <sheetViews>
    <sheetView tabSelected="1" topLeftCell="A4" zoomScale="70" zoomScaleNormal="70" zoomScalePageLayoutView="70" workbookViewId="0">
      <selection activeCell="E20" sqref="E20:E28"/>
    </sheetView>
  </sheetViews>
  <sheetFormatPr defaultColWidth="9.1796875" defaultRowHeight="14.5" x14ac:dyDescent="0.35"/>
  <cols>
    <col min="1" max="1" width="6.36328125" style="31" customWidth="1"/>
    <col min="2" max="2" width="24.36328125" style="31" customWidth="1"/>
    <col min="3" max="8" width="9.453125" style="36" customWidth="1"/>
    <col min="9" max="9" width="4.36328125" style="31" customWidth="1"/>
    <col min="10" max="10" width="8.6328125" style="32" customWidth="1"/>
    <col min="11" max="11" width="25.81640625" style="32" customWidth="1"/>
    <col min="12" max="12" width="31.36328125" style="32" customWidth="1"/>
    <col min="13" max="13" width="16.81640625" style="32" customWidth="1"/>
    <col min="14" max="14" width="11.36328125" style="134" customWidth="1"/>
    <col min="15" max="15" width="12.6328125" style="33" customWidth="1"/>
    <col min="16" max="16" width="21.1796875" style="32" customWidth="1"/>
    <col min="17" max="17" width="13.6328125" style="32" customWidth="1"/>
    <col min="18" max="18" width="17.453125" style="32" customWidth="1"/>
    <col min="19" max="19" width="5.453125" style="32" customWidth="1"/>
    <col min="20" max="20" width="9.1796875" style="32"/>
    <col min="21" max="21" width="14.36328125" style="32" customWidth="1"/>
    <col min="22" max="22" width="3" style="32" customWidth="1"/>
    <col min="23" max="44" width="9.1796875" style="32"/>
    <col min="45" max="16384" width="9.1796875" style="31"/>
  </cols>
  <sheetData>
    <row r="1" spans="1:44" ht="32.25" hidden="1" customHeight="1" x14ac:dyDescent="0.35">
      <c r="B1" s="31" t="s">
        <v>74</v>
      </c>
      <c r="C1" s="186" t="s">
        <v>25</v>
      </c>
      <c r="D1" s="186" t="s">
        <v>102</v>
      </c>
      <c r="E1" s="186" t="s">
        <v>103</v>
      </c>
      <c r="F1" s="186" t="s">
        <v>1</v>
      </c>
      <c r="G1" s="186" t="s">
        <v>104</v>
      </c>
      <c r="H1" s="186" t="s">
        <v>65</v>
      </c>
      <c r="I1" s="31" t="s">
        <v>105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44" ht="17.25" hidden="1" customHeight="1" x14ac:dyDescent="0.35">
      <c r="B2" s="31" t="str">
        <f>LEFT(B1,3)</f>
        <v>APR</v>
      </c>
      <c r="C2" s="187">
        <f>C46</f>
        <v>0</v>
      </c>
      <c r="D2" s="187">
        <f>C17</f>
        <v>0</v>
      </c>
      <c r="E2" s="187">
        <f>D17</f>
        <v>0</v>
      </c>
      <c r="F2" s="187">
        <f>E17</f>
        <v>0</v>
      </c>
      <c r="G2" s="187">
        <f>F29</f>
        <v>0</v>
      </c>
      <c r="H2" s="79">
        <f>D2-G2</f>
        <v>0</v>
      </c>
      <c r="I2" s="187" t="str">
        <f>IF(E29=0,"",AVERAGE(C29,E29))</f>
        <v/>
      </c>
      <c r="J2" s="94"/>
      <c r="K2" s="188"/>
      <c r="N2" s="130"/>
    </row>
    <row r="3" spans="1:44" ht="17.25" hidden="1" customHeight="1" x14ac:dyDescent="0.35"/>
    <row r="4" spans="1:44" ht="17.25" customHeight="1" x14ac:dyDescent="0.35"/>
    <row r="5" spans="1:44" ht="42.75" customHeight="1" x14ac:dyDescent="0.45">
      <c r="B5" s="102" t="str">
        <f>BUDGET!B2:E2</f>
        <v>Enter Club Name on Budget Tab</v>
      </c>
      <c r="C5" s="103"/>
      <c r="D5" s="103"/>
      <c r="E5" s="103"/>
      <c r="F5" s="103"/>
      <c r="G5" s="103"/>
      <c r="H5" s="103"/>
      <c r="J5" s="35" t="s">
        <v>70</v>
      </c>
      <c r="K5" s="31"/>
      <c r="L5" s="31"/>
      <c r="M5" s="31"/>
      <c r="N5" s="135"/>
      <c r="O5" s="36"/>
      <c r="P5" s="31"/>
      <c r="Q5" s="31"/>
      <c r="AN5" s="31"/>
      <c r="AO5" s="31"/>
      <c r="AP5" s="31"/>
      <c r="AQ5" s="31"/>
      <c r="AR5" s="31"/>
    </row>
    <row r="6" spans="1:44" ht="21.75" customHeight="1" x14ac:dyDescent="0.45">
      <c r="B6" s="34"/>
      <c r="C6" s="408" t="s">
        <v>84</v>
      </c>
      <c r="D6" s="408"/>
      <c r="E6" s="408"/>
      <c r="F6" s="408" t="s">
        <v>85</v>
      </c>
      <c r="G6" s="408"/>
      <c r="H6" s="408"/>
      <c r="J6" s="35"/>
      <c r="K6" s="31"/>
      <c r="L6" s="31"/>
      <c r="M6" s="31"/>
      <c r="N6" s="135"/>
      <c r="O6" s="36"/>
      <c r="P6" s="31"/>
      <c r="Q6" s="31"/>
      <c r="AN6" s="31"/>
      <c r="AO6" s="31"/>
      <c r="AP6" s="31"/>
      <c r="AQ6" s="31"/>
      <c r="AR6" s="31"/>
    </row>
    <row r="7" spans="1:44" ht="15" customHeight="1" x14ac:dyDescent="0.35">
      <c r="B7" s="37" t="str">
        <f>B$1&amp;" SALES"</f>
        <v>APRIL SALES</v>
      </c>
      <c r="C7" s="38" t="s">
        <v>7</v>
      </c>
      <c r="D7" s="38" t="s">
        <v>8</v>
      </c>
      <c r="E7" s="38" t="s">
        <v>101</v>
      </c>
      <c r="F7" s="38" t="s">
        <v>7</v>
      </c>
      <c r="G7" s="38" t="s">
        <v>8</v>
      </c>
      <c r="H7" s="38" t="s">
        <v>101</v>
      </c>
      <c r="J7" s="96" t="s">
        <v>46</v>
      </c>
      <c r="K7" s="97" t="s">
        <v>47</v>
      </c>
      <c r="L7" s="96" t="s">
        <v>48</v>
      </c>
      <c r="M7" s="97" t="s">
        <v>49</v>
      </c>
      <c r="N7" s="136" t="s">
        <v>50</v>
      </c>
      <c r="O7" s="98" t="s">
        <v>51</v>
      </c>
      <c r="P7" s="96" t="s">
        <v>40</v>
      </c>
      <c r="Q7" s="98" t="s">
        <v>62</v>
      </c>
      <c r="AN7" s="31"/>
      <c r="AO7" s="31"/>
      <c r="AP7" s="31"/>
      <c r="AQ7" s="31"/>
      <c r="AR7" s="31"/>
    </row>
    <row r="8" spans="1:44" ht="15" customHeight="1" x14ac:dyDescent="0.35">
      <c r="B8" s="39" t="s">
        <v>11</v>
      </c>
      <c r="C8" s="259"/>
      <c r="D8" s="49">
        <f>BUDGET!G41</f>
        <v>0</v>
      </c>
      <c r="E8" s="182">
        <f>C8-D8</f>
        <v>0</v>
      </c>
      <c r="F8" s="49">
        <f>C8+MAR!F8</f>
        <v>0</v>
      </c>
      <c r="G8" s="49">
        <f>D8+MAR!G8</f>
        <v>0</v>
      </c>
      <c r="H8" s="182">
        <f>F8-G8</f>
        <v>0</v>
      </c>
      <c r="J8" s="124"/>
      <c r="K8" s="125"/>
      <c r="L8" s="125"/>
      <c r="M8" s="126"/>
      <c r="N8" s="132" t="str">
        <f t="shared" ref="N8:N35" si="0">IF(ISBLANK(O8)=TRUE,"","10-9005")</f>
        <v/>
      </c>
      <c r="O8" s="99"/>
      <c r="P8" s="123"/>
      <c r="Q8" s="100"/>
      <c r="AN8" s="31"/>
      <c r="AO8" s="31"/>
      <c r="AP8" s="31"/>
      <c r="AQ8" s="31"/>
      <c r="AR8" s="31"/>
    </row>
    <row r="9" spans="1:44" ht="15" customHeight="1" x14ac:dyDescent="0.35">
      <c r="B9" s="39" t="s">
        <v>12</v>
      </c>
      <c r="C9" s="259"/>
      <c r="D9" s="49">
        <f>BUDGET!G42</f>
        <v>0</v>
      </c>
      <c r="E9" s="182">
        <f t="shared" ref="E9:E16" si="1">C9-D9</f>
        <v>0</v>
      </c>
      <c r="F9" s="49">
        <f>C9+MAR!F9</f>
        <v>0</v>
      </c>
      <c r="G9" s="49">
        <f>D9+MAR!G9</f>
        <v>0</v>
      </c>
      <c r="H9" s="182">
        <f t="shared" ref="H9:H16" si="2">F9-G9</f>
        <v>0</v>
      </c>
      <c r="J9" s="124"/>
      <c r="K9" s="125"/>
      <c r="L9" s="125"/>
      <c r="M9" s="126"/>
      <c r="N9" s="132" t="str">
        <f t="shared" si="0"/>
        <v/>
      </c>
      <c r="O9" s="99"/>
      <c r="P9" s="123"/>
      <c r="Q9" s="100"/>
      <c r="AN9" s="31"/>
      <c r="AO9" s="31"/>
      <c r="AP9" s="31"/>
      <c r="AQ9" s="31"/>
      <c r="AR9" s="31"/>
    </row>
    <row r="10" spans="1:44" ht="15" customHeight="1" x14ac:dyDescent="0.35">
      <c r="B10" s="39" t="s">
        <v>13</v>
      </c>
      <c r="C10" s="259"/>
      <c r="D10" s="49">
        <f>BUDGET!G43</f>
        <v>0</v>
      </c>
      <c r="E10" s="182">
        <f t="shared" si="1"/>
        <v>0</v>
      </c>
      <c r="F10" s="49">
        <f>C10+MAR!F10</f>
        <v>0</v>
      </c>
      <c r="G10" s="49">
        <f>D10+MAR!G10</f>
        <v>0</v>
      </c>
      <c r="H10" s="182">
        <f t="shared" si="2"/>
        <v>0</v>
      </c>
      <c r="J10" s="124"/>
      <c r="K10" s="125"/>
      <c r="L10" s="125"/>
      <c r="M10" s="126"/>
      <c r="N10" s="132" t="str">
        <f t="shared" si="0"/>
        <v/>
      </c>
      <c r="O10" s="99"/>
      <c r="P10" s="212"/>
      <c r="Q10" s="100"/>
      <c r="AN10" s="31"/>
      <c r="AO10" s="31"/>
      <c r="AP10" s="31"/>
      <c r="AQ10" s="31"/>
      <c r="AR10" s="31"/>
    </row>
    <row r="11" spans="1:44" ht="15" customHeight="1" x14ac:dyDescent="0.35">
      <c r="B11" s="39" t="s">
        <v>14</v>
      </c>
      <c r="C11" s="259"/>
      <c r="D11" s="49">
        <f>BUDGET!G44</f>
        <v>0</v>
      </c>
      <c r="E11" s="182">
        <f t="shared" si="1"/>
        <v>0</v>
      </c>
      <c r="F11" s="49">
        <f>C11+MAR!F11</f>
        <v>0</v>
      </c>
      <c r="G11" s="49">
        <f>D11+MAR!G11</f>
        <v>0</v>
      </c>
      <c r="H11" s="182">
        <f t="shared" si="2"/>
        <v>0</v>
      </c>
      <c r="J11" s="124"/>
      <c r="K11" s="359"/>
      <c r="L11" s="125"/>
      <c r="M11" s="126"/>
      <c r="N11" s="132" t="str">
        <f t="shared" si="0"/>
        <v/>
      </c>
      <c r="O11" s="99"/>
      <c r="P11" s="212"/>
      <c r="Q11" s="100"/>
      <c r="AN11" s="31"/>
      <c r="AO11" s="31"/>
      <c r="AP11" s="31"/>
      <c r="AQ11" s="31"/>
      <c r="AR11" s="31"/>
    </row>
    <row r="12" spans="1:44" ht="15" customHeight="1" x14ac:dyDescent="0.35">
      <c r="B12" s="39" t="s">
        <v>15</v>
      </c>
      <c r="C12" s="259"/>
      <c r="D12" s="49">
        <f>BUDGET!G45</f>
        <v>0</v>
      </c>
      <c r="E12" s="182">
        <f t="shared" si="1"/>
        <v>0</v>
      </c>
      <c r="F12" s="49">
        <f>C12+MAR!F12</f>
        <v>0</v>
      </c>
      <c r="G12" s="49">
        <f>D12+MAR!G12</f>
        <v>0</v>
      </c>
      <c r="H12" s="182">
        <f t="shared" si="2"/>
        <v>0</v>
      </c>
      <c r="J12" s="127"/>
      <c r="K12" s="128"/>
      <c r="L12" s="128"/>
      <c r="M12" s="129"/>
      <c r="N12" s="132" t="str">
        <f t="shared" si="0"/>
        <v/>
      </c>
      <c r="O12" s="99"/>
      <c r="P12" s="123"/>
      <c r="Q12" s="100"/>
      <c r="AN12" s="31"/>
      <c r="AO12" s="31"/>
      <c r="AP12" s="31"/>
      <c r="AQ12" s="31"/>
      <c r="AR12" s="31"/>
    </row>
    <row r="13" spans="1:44" ht="15" customHeight="1" x14ac:dyDescent="0.35">
      <c r="B13" s="39" t="s">
        <v>16</v>
      </c>
      <c r="C13" s="259"/>
      <c r="D13" s="49">
        <f>BUDGET!G46</f>
        <v>0</v>
      </c>
      <c r="E13" s="182">
        <f t="shared" si="1"/>
        <v>0</v>
      </c>
      <c r="F13" s="49">
        <f>C13+MAR!F13</f>
        <v>0</v>
      </c>
      <c r="G13" s="49">
        <f>D13+MAR!G13</f>
        <v>0</v>
      </c>
      <c r="H13" s="182">
        <f t="shared" si="2"/>
        <v>0</v>
      </c>
      <c r="J13" s="127"/>
      <c r="K13" s="128"/>
      <c r="L13" s="128"/>
      <c r="M13" s="129"/>
      <c r="N13" s="132" t="str">
        <f t="shared" si="0"/>
        <v/>
      </c>
      <c r="O13" s="99"/>
      <c r="P13" s="123"/>
      <c r="Q13" s="100"/>
      <c r="AN13" s="31"/>
      <c r="AO13" s="31"/>
      <c r="AP13" s="31"/>
      <c r="AQ13" s="31"/>
      <c r="AR13" s="31"/>
    </row>
    <row r="14" spans="1:44" ht="15" customHeight="1" x14ac:dyDescent="0.35">
      <c r="B14" s="39" t="s">
        <v>17</v>
      </c>
      <c r="C14" s="259"/>
      <c r="D14" s="49">
        <f>BUDGET!G47</f>
        <v>0</v>
      </c>
      <c r="E14" s="182">
        <f t="shared" si="1"/>
        <v>0</v>
      </c>
      <c r="F14" s="49">
        <f>C14+MAR!F14</f>
        <v>0</v>
      </c>
      <c r="G14" s="49">
        <f>D14+MAR!G14</f>
        <v>0</v>
      </c>
      <c r="H14" s="182">
        <f t="shared" si="2"/>
        <v>0</v>
      </c>
      <c r="J14" s="127"/>
      <c r="K14" s="128"/>
      <c r="L14" s="128"/>
      <c r="M14" s="129"/>
      <c r="N14" s="132" t="str">
        <f t="shared" si="0"/>
        <v/>
      </c>
      <c r="O14" s="99"/>
      <c r="P14" s="123"/>
      <c r="Q14" s="100"/>
      <c r="AN14" s="31"/>
      <c r="AO14" s="31"/>
      <c r="AP14" s="31"/>
      <c r="AQ14" s="31"/>
      <c r="AR14" s="31"/>
    </row>
    <row r="15" spans="1:44" ht="15" customHeight="1" x14ac:dyDescent="0.35">
      <c r="B15" s="39" t="s">
        <v>18</v>
      </c>
      <c r="C15" s="259"/>
      <c r="D15" s="49">
        <f>BUDGET!G48</f>
        <v>0</v>
      </c>
      <c r="E15" s="182">
        <f t="shared" si="1"/>
        <v>0</v>
      </c>
      <c r="F15" s="49">
        <f>C15+MAR!F15</f>
        <v>0</v>
      </c>
      <c r="G15" s="49">
        <f>D15+MAR!G15</f>
        <v>0</v>
      </c>
      <c r="H15" s="182">
        <f t="shared" si="2"/>
        <v>0</v>
      </c>
      <c r="J15" s="127"/>
      <c r="K15" s="128"/>
      <c r="L15" s="128"/>
      <c r="M15" s="129"/>
      <c r="N15" s="132" t="str">
        <f t="shared" si="0"/>
        <v/>
      </c>
      <c r="O15" s="99"/>
      <c r="P15" s="123"/>
      <c r="Q15" s="100"/>
      <c r="AN15" s="31"/>
      <c r="AO15" s="31"/>
      <c r="AP15" s="31"/>
      <c r="AQ15" s="31"/>
      <c r="AR15" s="31"/>
    </row>
    <row r="16" spans="1:44" s="32" customFormat="1" ht="15" customHeight="1" x14ac:dyDescent="0.35">
      <c r="A16" s="31"/>
      <c r="B16" s="39" t="s">
        <v>19</v>
      </c>
      <c r="C16" s="259"/>
      <c r="D16" s="49">
        <f>BUDGET!G49</f>
        <v>0</v>
      </c>
      <c r="E16" s="182">
        <f t="shared" si="1"/>
        <v>0</v>
      </c>
      <c r="F16" s="49">
        <f>C16+MAR!F16</f>
        <v>0</v>
      </c>
      <c r="G16" s="49">
        <f>D16+MAR!G16</f>
        <v>0</v>
      </c>
      <c r="H16" s="182">
        <f t="shared" si="2"/>
        <v>0</v>
      </c>
      <c r="I16" s="41"/>
      <c r="J16" s="127"/>
      <c r="K16" s="128"/>
      <c r="L16" s="128"/>
      <c r="M16" s="129"/>
      <c r="N16" s="132" t="str">
        <f t="shared" si="0"/>
        <v/>
      </c>
      <c r="O16" s="99"/>
      <c r="P16" s="123"/>
      <c r="Q16" s="100"/>
    </row>
    <row r="17" spans="1:44" s="32" customFormat="1" ht="15" customHeight="1" x14ac:dyDescent="0.35">
      <c r="A17" s="31"/>
      <c r="B17" s="42" t="s">
        <v>4</v>
      </c>
      <c r="C17" s="105">
        <f t="shared" ref="C17:H17" si="3">SUM(C8:C16)</f>
        <v>0</v>
      </c>
      <c r="D17" s="105">
        <f t="shared" si="3"/>
        <v>0</v>
      </c>
      <c r="E17" s="183">
        <f t="shared" si="3"/>
        <v>0</v>
      </c>
      <c r="F17" s="105">
        <f t="shared" si="3"/>
        <v>0</v>
      </c>
      <c r="G17" s="105">
        <f t="shared" si="3"/>
        <v>0</v>
      </c>
      <c r="H17" s="183">
        <f t="shared" si="3"/>
        <v>0</v>
      </c>
      <c r="I17" s="31"/>
      <c r="J17" s="127"/>
      <c r="K17" s="128"/>
      <c r="L17" s="128"/>
      <c r="M17" s="129"/>
      <c r="N17" s="132" t="str">
        <f t="shared" si="0"/>
        <v/>
      </c>
      <c r="O17" s="101"/>
      <c r="P17" s="123"/>
      <c r="Q17" s="100"/>
    </row>
    <row r="18" spans="1:44" ht="15" customHeight="1" x14ac:dyDescent="0.35">
      <c r="B18" s="78"/>
      <c r="C18" s="106"/>
      <c r="D18" s="106"/>
      <c r="E18" s="106"/>
      <c r="F18" s="106"/>
      <c r="G18" s="106"/>
      <c r="H18" s="106"/>
      <c r="J18" s="127"/>
      <c r="K18" s="128"/>
      <c r="L18" s="128"/>
      <c r="M18" s="129"/>
      <c r="N18" s="132" t="str">
        <f t="shared" si="0"/>
        <v/>
      </c>
      <c r="O18" s="101"/>
      <c r="P18" s="123"/>
      <c r="Q18" s="100"/>
      <c r="AN18" s="31"/>
      <c r="AO18" s="31"/>
      <c r="AP18" s="31"/>
      <c r="AQ18" s="31"/>
      <c r="AR18" s="31"/>
    </row>
    <row r="19" spans="1:44" ht="15" customHeight="1" x14ac:dyDescent="0.35">
      <c r="B19" s="37" t="str">
        <f>B$1&amp;" INVENTORY"</f>
        <v>APRIL INVENTORY</v>
      </c>
      <c r="C19" s="38" t="s">
        <v>20</v>
      </c>
      <c r="D19" s="38" t="s">
        <v>21</v>
      </c>
      <c r="E19" s="43" t="s">
        <v>22</v>
      </c>
      <c r="F19" s="43" t="s">
        <v>9</v>
      </c>
      <c r="G19" s="38" t="s">
        <v>10</v>
      </c>
      <c r="H19" s="38" t="s">
        <v>6</v>
      </c>
      <c r="J19" s="127"/>
      <c r="K19" s="128"/>
      <c r="L19" s="128"/>
      <c r="M19" s="129"/>
      <c r="N19" s="132" t="str">
        <f t="shared" si="0"/>
        <v/>
      </c>
      <c r="O19" s="101"/>
      <c r="P19" s="123"/>
      <c r="Q19" s="100"/>
      <c r="AN19" s="31"/>
      <c r="AO19" s="31"/>
      <c r="AP19" s="31"/>
      <c r="AQ19" s="31"/>
      <c r="AR19" s="31"/>
    </row>
    <row r="20" spans="1:44" ht="15" customHeight="1" x14ac:dyDescent="0.35">
      <c r="B20" s="39" t="s">
        <v>11</v>
      </c>
      <c r="C20" s="107">
        <f>MAR!E20</f>
        <v>0</v>
      </c>
      <c r="D20" s="49">
        <f t="shared" ref="D20:D28" si="4">SUMIF(P:P,B20,O:O)</f>
        <v>0</v>
      </c>
      <c r="E20" s="259"/>
      <c r="F20" s="49">
        <f t="shared" ref="F20:F28" si="5">IF(E20=0,0,C20+D20-E20)</f>
        <v>0</v>
      </c>
      <c r="G20" s="51">
        <f t="shared" ref="G20:G29" si="6">IF(C8=0,0,F20/C8)</f>
        <v>0</v>
      </c>
      <c r="H20" s="51">
        <f t="shared" ref="H20:H29" si="7">IF(C20=0,0,(C8-F20)/AVERAGE(C20,E20))</f>
        <v>0</v>
      </c>
      <c r="J20" s="127"/>
      <c r="K20" s="128"/>
      <c r="L20" s="128"/>
      <c r="M20" s="129"/>
      <c r="N20" s="132" t="str">
        <f t="shared" si="0"/>
        <v/>
      </c>
      <c r="O20" s="101"/>
      <c r="P20" s="123"/>
      <c r="Q20" s="100"/>
      <c r="S20" s="31"/>
      <c r="T20" s="31"/>
      <c r="AN20" s="31"/>
      <c r="AO20" s="31"/>
      <c r="AP20" s="31"/>
      <c r="AQ20" s="31"/>
      <c r="AR20" s="31"/>
    </row>
    <row r="21" spans="1:44" ht="15" customHeight="1" x14ac:dyDescent="0.35">
      <c r="B21" s="39" t="s">
        <v>12</v>
      </c>
      <c r="C21" s="107">
        <f>MAR!E21</f>
        <v>0</v>
      </c>
      <c r="D21" s="49">
        <f t="shared" si="4"/>
        <v>0</v>
      </c>
      <c r="E21" s="259"/>
      <c r="F21" s="49">
        <f t="shared" si="5"/>
        <v>0</v>
      </c>
      <c r="G21" s="51">
        <f t="shared" si="6"/>
        <v>0</v>
      </c>
      <c r="H21" s="51">
        <f t="shared" si="7"/>
        <v>0</v>
      </c>
      <c r="J21" s="127"/>
      <c r="K21" s="128"/>
      <c r="L21" s="128"/>
      <c r="M21" s="129"/>
      <c r="N21" s="132" t="str">
        <f t="shared" si="0"/>
        <v/>
      </c>
      <c r="O21" s="101"/>
      <c r="P21" s="123"/>
      <c r="Q21" s="100"/>
      <c r="S21" s="31"/>
      <c r="T21" s="31"/>
      <c r="AN21" s="31"/>
      <c r="AO21" s="31"/>
      <c r="AP21" s="31"/>
      <c r="AQ21" s="31"/>
      <c r="AR21" s="31"/>
    </row>
    <row r="22" spans="1:44" ht="15" customHeight="1" x14ac:dyDescent="0.35">
      <c r="B22" s="39" t="s">
        <v>13</v>
      </c>
      <c r="C22" s="107">
        <f>MAR!E22</f>
        <v>0</v>
      </c>
      <c r="D22" s="49">
        <f t="shared" si="4"/>
        <v>0</v>
      </c>
      <c r="E22" s="259"/>
      <c r="F22" s="49">
        <f t="shared" si="5"/>
        <v>0</v>
      </c>
      <c r="G22" s="51">
        <f t="shared" si="6"/>
        <v>0</v>
      </c>
      <c r="H22" s="51">
        <f t="shared" si="7"/>
        <v>0</v>
      </c>
      <c r="J22" s="127"/>
      <c r="K22" s="128"/>
      <c r="L22" s="128"/>
      <c r="M22" s="129"/>
      <c r="N22" s="132" t="str">
        <f t="shared" si="0"/>
        <v/>
      </c>
      <c r="O22" s="101"/>
      <c r="P22" s="123"/>
      <c r="Q22" s="100"/>
      <c r="S22" s="31"/>
      <c r="T22" s="31"/>
      <c r="AN22" s="31"/>
      <c r="AO22" s="31"/>
      <c r="AP22" s="31"/>
      <c r="AQ22" s="31"/>
      <c r="AR22" s="31"/>
    </row>
    <row r="23" spans="1:44" ht="15" customHeight="1" x14ac:dyDescent="0.35">
      <c r="B23" s="39" t="s">
        <v>14</v>
      </c>
      <c r="C23" s="107">
        <f>MAR!E23</f>
        <v>0</v>
      </c>
      <c r="D23" s="49">
        <f t="shared" si="4"/>
        <v>0</v>
      </c>
      <c r="E23" s="259"/>
      <c r="F23" s="49">
        <f t="shared" si="5"/>
        <v>0</v>
      </c>
      <c r="G23" s="51">
        <f t="shared" si="6"/>
        <v>0</v>
      </c>
      <c r="H23" s="51">
        <f t="shared" si="7"/>
        <v>0</v>
      </c>
      <c r="J23" s="127"/>
      <c r="K23" s="128"/>
      <c r="L23" s="128"/>
      <c r="M23" s="129"/>
      <c r="N23" s="132" t="str">
        <f t="shared" si="0"/>
        <v/>
      </c>
      <c r="O23" s="101"/>
      <c r="P23" s="123"/>
      <c r="Q23" s="100"/>
      <c r="S23" s="31"/>
      <c r="T23" s="31"/>
      <c r="AN23" s="31"/>
      <c r="AO23" s="31"/>
      <c r="AP23" s="31"/>
      <c r="AQ23" s="31"/>
      <c r="AR23" s="31"/>
    </row>
    <row r="24" spans="1:44" ht="15" customHeight="1" x14ac:dyDescent="0.35">
      <c r="B24" s="39" t="s">
        <v>15</v>
      </c>
      <c r="C24" s="107">
        <f>MAR!E24</f>
        <v>0</v>
      </c>
      <c r="D24" s="49">
        <f t="shared" si="4"/>
        <v>0</v>
      </c>
      <c r="E24" s="259"/>
      <c r="F24" s="49">
        <f t="shared" si="5"/>
        <v>0</v>
      </c>
      <c r="G24" s="51">
        <f t="shared" si="6"/>
        <v>0</v>
      </c>
      <c r="H24" s="51">
        <f t="shared" si="7"/>
        <v>0</v>
      </c>
      <c r="J24" s="127"/>
      <c r="K24" s="128"/>
      <c r="L24" s="128"/>
      <c r="M24" s="129"/>
      <c r="N24" s="132" t="str">
        <f t="shared" si="0"/>
        <v/>
      </c>
      <c r="O24" s="101"/>
      <c r="P24" s="123"/>
      <c r="Q24" s="100"/>
      <c r="S24" s="31"/>
      <c r="T24" s="31"/>
      <c r="AN24" s="31"/>
      <c r="AO24" s="31"/>
      <c r="AP24" s="31"/>
      <c r="AQ24" s="31"/>
      <c r="AR24" s="31"/>
    </row>
    <row r="25" spans="1:44" ht="15" customHeight="1" x14ac:dyDescent="0.35">
      <c r="B25" s="39" t="s">
        <v>16</v>
      </c>
      <c r="C25" s="107">
        <f>MAR!E25</f>
        <v>0</v>
      </c>
      <c r="D25" s="49">
        <f t="shared" si="4"/>
        <v>0</v>
      </c>
      <c r="E25" s="259"/>
      <c r="F25" s="49">
        <f t="shared" si="5"/>
        <v>0</v>
      </c>
      <c r="G25" s="51">
        <f t="shared" si="6"/>
        <v>0</v>
      </c>
      <c r="H25" s="51">
        <f t="shared" si="7"/>
        <v>0</v>
      </c>
      <c r="J25" s="127"/>
      <c r="K25" s="128"/>
      <c r="L25" s="128"/>
      <c r="M25" s="129"/>
      <c r="N25" s="132" t="str">
        <f t="shared" si="0"/>
        <v/>
      </c>
      <c r="O25" s="101"/>
      <c r="P25" s="123"/>
      <c r="Q25" s="100"/>
      <c r="S25" s="31"/>
      <c r="T25" s="31"/>
      <c r="AN25" s="31"/>
      <c r="AO25" s="31"/>
      <c r="AP25" s="31"/>
      <c r="AQ25" s="31"/>
      <c r="AR25" s="31"/>
    </row>
    <row r="26" spans="1:44" ht="15" customHeight="1" x14ac:dyDescent="0.35">
      <c r="B26" s="39" t="s">
        <v>17</v>
      </c>
      <c r="C26" s="107">
        <f>MAR!E26</f>
        <v>0</v>
      </c>
      <c r="D26" s="49">
        <f t="shared" si="4"/>
        <v>0</v>
      </c>
      <c r="E26" s="259"/>
      <c r="F26" s="49">
        <f t="shared" si="5"/>
        <v>0</v>
      </c>
      <c r="G26" s="51">
        <f t="shared" si="6"/>
        <v>0</v>
      </c>
      <c r="H26" s="51">
        <f t="shared" si="7"/>
        <v>0</v>
      </c>
      <c r="J26" s="127"/>
      <c r="K26" s="128"/>
      <c r="L26" s="128"/>
      <c r="M26" s="129"/>
      <c r="N26" s="132" t="str">
        <f t="shared" si="0"/>
        <v/>
      </c>
      <c r="O26" s="101"/>
      <c r="P26" s="123"/>
      <c r="Q26" s="100"/>
      <c r="S26" s="31"/>
      <c r="T26" s="31"/>
      <c r="AN26" s="31"/>
      <c r="AO26" s="31"/>
      <c r="AP26" s="31"/>
      <c r="AQ26" s="31"/>
      <c r="AR26" s="31"/>
    </row>
    <row r="27" spans="1:44" ht="15" customHeight="1" x14ac:dyDescent="0.35">
      <c r="B27" s="39" t="s">
        <v>18</v>
      </c>
      <c r="C27" s="107">
        <f>MAR!E27</f>
        <v>0</v>
      </c>
      <c r="D27" s="49">
        <f t="shared" si="4"/>
        <v>0</v>
      </c>
      <c r="E27" s="259"/>
      <c r="F27" s="49">
        <f t="shared" si="5"/>
        <v>0</v>
      </c>
      <c r="G27" s="51">
        <f t="shared" si="6"/>
        <v>0</v>
      </c>
      <c r="H27" s="51">
        <f t="shared" si="7"/>
        <v>0</v>
      </c>
      <c r="J27" s="127"/>
      <c r="K27" s="128"/>
      <c r="L27" s="128"/>
      <c r="M27" s="129"/>
      <c r="N27" s="132" t="str">
        <f t="shared" si="0"/>
        <v/>
      </c>
      <c r="O27" s="101"/>
      <c r="P27" s="123"/>
      <c r="Q27" s="100"/>
      <c r="S27" s="31"/>
      <c r="T27" s="31"/>
      <c r="AN27" s="31"/>
      <c r="AO27" s="31"/>
      <c r="AP27" s="31"/>
      <c r="AQ27" s="31"/>
      <c r="AR27" s="31"/>
    </row>
    <row r="28" spans="1:44" ht="15" customHeight="1" x14ac:dyDescent="0.35">
      <c r="B28" s="39" t="s">
        <v>19</v>
      </c>
      <c r="C28" s="107">
        <f>MAR!E28</f>
        <v>0</v>
      </c>
      <c r="D28" s="49">
        <f t="shared" si="4"/>
        <v>0</v>
      </c>
      <c r="E28" s="259"/>
      <c r="F28" s="49">
        <f t="shared" si="5"/>
        <v>0</v>
      </c>
      <c r="G28" s="51">
        <f t="shared" si="6"/>
        <v>0</v>
      </c>
      <c r="H28" s="51">
        <f t="shared" si="7"/>
        <v>0</v>
      </c>
      <c r="J28" s="127"/>
      <c r="K28" s="128"/>
      <c r="L28" s="128"/>
      <c r="M28" s="129"/>
      <c r="N28" s="132" t="str">
        <f t="shared" si="0"/>
        <v/>
      </c>
      <c r="O28" s="101"/>
      <c r="P28" s="123"/>
      <c r="Q28" s="100"/>
      <c r="S28" s="31"/>
      <c r="T28" s="31"/>
      <c r="AN28" s="31"/>
      <c r="AO28" s="31"/>
      <c r="AP28" s="31"/>
      <c r="AQ28" s="31"/>
      <c r="AR28" s="31"/>
    </row>
    <row r="29" spans="1:44" ht="15" customHeight="1" x14ac:dyDescent="0.35">
      <c r="B29" s="42" t="s">
        <v>4</v>
      </c>
      <c r="C29" s="105">
        <f>SUM(C20:C28)</f>
        <v>0</v>
      </c>
      <c r="D29" s="105">
        <f>SUM(D20:D28)</f>
        <v>0</v>
      </c>
      <c r="E29" s="105">
        <f>SUM(E20:E28)</f>
        <v>0</v>
      </c>
      <c r="F29" s="105">
        <f>SUM(F20:F28)</f>
        <v>0</v>
      </c>
      <c r="G29" s="138">
        <f t="shared" si="6"/>
        <v>0</v>
      </c>
      <c r="H29" s="138">
        <f t="shared" si="7"/>
        <v>0</v>
      </c>
      <c r="J29" s="127"/>
      <c r="K29" s="128"/>
      <c r="L29" s="128"/>
      <c r="M29" s="129"/>
      <c r="N29" s="132" t="str">
        <f t="shared" si="0"/>
        <v/>
      </c>
      <c r="O29" s="101"/>
      <c r="P29" s="123"/>
      <c r="Q29" s="100"/>
      <c r="S29" s="31"/>
      <c r="T29" s="31"/>
      <c r="AN29" s="31"/>
      <c r="AO29" s="31"/>
      <c r="AP29" s="31"/>
      <c r="AQ29" s="31"/>
      <c r="AR29" s="31"/>
    </row>
    <row r="30" spans="1:44" ht="15" customHeight="1" x14ac:dyDescent="0.35">
      <c r="B30" s="248" t="s">
        <v>63</v>
      </c>
      <c r="C30" s="249">
        <f>'BUYING PLAN'!F2</f>
        <v>0</v>
      </c>
      <c r="D30" s="250"/>
      <c r="E30" s="249">
        <f>'BUYING PLAN'!G2</f>
        <v>0</v>
      </c>
      <c r="F30" s="109"/>
      <c r="J30" s="127"/>
      <c r="K30" s="128"/>
      <c r="L30" s="128"/>
      <c r="M30" s="129"/>
      <c r="N30" s="132" t="str">
        <f t="shared" si="0"/>
        <v/>
      </c>
      <c r="O30" s="101"/>
      <c r="P30" s="123"/>
      <c r="Q30" s="100"/>
      <c r="S30" s="31"/>
      <c r="T30" s="31"/>
      <c r="AN30" s="31"/>
      <c r="AO30" s="31"/>
      <c r="AP30" s="31"/>
      <c r="AQ30" s="31"/>
      <c r="AR30" s="31"/>
    </row>
    <row r="31" spans="1:44" ht="15" customHeight="1" x14ac:dyDescent="0.35">
      <c r="J31" s="127"/>
      <c r="K31" s="128"/>
      <c r="L31" s="128"/>
      <c r="M31" s="129"/>
      <c r="N31" s="132" t="str">
        <f t="shared" si="0"/>
        <v/>
      </c>
      <c r="O31" s="101"/>
      <c r="P31" s="123"/>
      <c r="Q31" s="100"/>
      <c r="AN31" s="31"/>
      <c r="AO31" s="31"/>
      <c r="AP31" s="31"/>
      <c r="AQ31" s="31"/>
      <c r="AR31" s="31"/>
    </row>
    <row r="32" spans="1:44" ht="15" customHeight="1" x14ac:dyDescent="0.35">
      <c r="C32" s="409" t="s">
        <v>69</v>
      </c>
      <c r="D32" s="411" t="s">
        <v>182</v>
      </c>
      <c r="E32" s="411" t="s">
        <v>181</v>
      </c>
      <c r="J32" s="127"/>
      <c r="K32" s="128"/>
      <c r="L32" s="128"/>
      <c r="M32" s="129"/>
      <c r="N32" s="132" t="str">
        <f t="shared" si="0"/>
        <v/>
      </c>
      <c r="O32" s="101"/>
      <c r="P32" s="123"/>
      <c r="Q32" s="100"/>
      <c r="AN32" s="31"/>
      <c r="AO32" s="31"/>
      <c r="AP32" s="31"/>
      <c r="AQ32" s="31"/>
      <c r="AR32" s="31"/>
    </row>
    <row r="33" spans="1:44" ht="15" customHeight="1" x14ac:dyDescent="0.45">
      <c r="B33" s="299" t="s">
        <v>180</v>
      </c>
      <c r="C33" s="410"/>
      <c r="D33" s="412"/>
      <c r="E33" s="412"/>
      <c r="J33" s="127"/>
      <c r="K33" s="128"/>
      <c r="L33" s="128"/>
      <c r="M33" s="129"/>
      <c r="N33" s="132" t="str">
        <f t="shared" si="0"/>
        <v/>
      </c>
      <c r="O33" s="101"/>
      <c r="P33" s="123"/>
      <c r="Q33" s="100"/>
      <c r="AN33" s="31"/>
      <c r="AO33" s="31"/>
      <c r="AP33" s="31"/>
      <c r="AQ33" s="31"/>
      <c r="AR33" s="31"/>
    </row>
    <row r="34" spans="1:44" ht="15" customHeight="1" x14ac:dyDescent="0.35">
      <c r="B34" s="39" t="s">
        <v>11</v>
      </c>
      <c r="C34" s="253">
        <f>HLOOKUP($B$2,'BUYING PLAN'!$D$23:$O$32,ROW()-32,0)</f>
        <v>0</v>
      </c>
      <c r="D34" s="253">
        <f t="shared" ref="D34:D42" si="8">D20+SUMIF(P:P,B34,Q:Q)</f>
        <v>0</v>
      </c>
      <c r="E34" s="298">
        <f>C34-D34</f>
        <v>0</v>
      </c>
      <c r="J34" s="127"/>
      <c r="K34" s="128"/>
      <c r="L34" s="128"/>
      <c r="M34" s="129"/>
      <c r="N34" s="132" t="str">
        <f t="shared" si="0"/>
        <v/>
      </c>
      <c r="O34" s="101"/>
      <c r="P34" s="123"/>
      <c r="Q34" s="100"/>
      <c r="AN34" s="31"/>
      <c r="AO34" s="31"/>
      <c r="AP34" s="31"/>
      <c r="AQ34" s="31"/>
      <c r="AR34" s="31"/>
    </row>
    <row r="35" spans="1:44" ht="15" customHeight="1" x14ac:dyDescent="0.35">
      <c r="B35" s="39" t="s">
        <v>12</v>
      </c>
      <c r="C35" s="253">
        <f>HLOOKUP($B$2,'BUYING PLAN'!$D$23:$O$32,ROW()-32,0)</f>
        <v>0</v>
      </c>
      <c r="D35" s="253">
        <f t="shared" si="8"/>
        <v>0</v>
      </c>
      <c r="E35" s="298">
        <f t="shared" ref="E35:E42" si="9">C35-D35</f>
        <v>0</v>
      </c>
      <c r="J35" s="127"/>
      <c r="K35" s="128"/>
      <c r="L35" s="128"/>
      <c r="M35" s="129"/>
      <c r="N35" s="132" t="str">
        <f t="shared" si="0"/>
        <v/>
      </c>
      <c r="O35" s="101"/>
      <c r="P35" s="123"/>
      <c r="Q35" s="100"/>
      <c r="AN35" s="31"/>
      <c r="AO35" s="31"/>
      <c r="AP35" s="31"/>
      <c r="AQ35" s="31"/>
      <c r="AR35" s="31"/>
    </row>
    <row r="36" spans="1:44" ht="15" customHeight="1" x14ac:dyDescent="0.35">
      <c r="B36" s="39" t="s">
        <v>13</v>
      </c>
      <c r="C36" s="253">
        <f>HLOOKUP($B$2,'BUYING PLAN'!$D$23:$O$32,ROW()-32,0)</f>
        <v>0</v>
      </c>
      <c r="D36" s="253">
        <f t="shared" si="8"/>
        <v>0</v>
      </c>
      <c r="E36" s="298">
        <f t="shared" si="9"/>
        <v>0</v>
      </c>
      <c r="J36" s="127"/>
      <c r="K36" s="128"/>
      <c r="L36" s="128"/>
      <c r="M36" s="129"/>
      <c r="N36" s="132"/>
      <c r="O36" s="101"/>
      <c r="P36" s="123"/>
      <c r="Q36" s="100"/>
      <c r="AN36" s="31"/>
      <c r="AO36" s="31"/>
      <c r="AP36" s="31"/>
      <c r="AQ36" s="31"/>
      <c r="AR36" s="31"/>
    </row>
    <row r="37" spans="1:44" ht="15" customHeight="1" x14ac:dyDescent="0.35">
      <c r="B37" s="39" t="s">
        <v>14</v>
      </c>
      <c r="C37" s="253">
        <f>HLOOKUP($B$2,'BUYING PLAN'!$D$23:$O$32,ROW()-32,0)</f>
        <v>0</v>
      </c>
      <c r="D37" s="253">
        <f t="shared" si="8"/>
        <v>0</v>
      </c>
      <c r="E37" s="298">
        <f t="shared" si="9"/>
        <v>0</v>
      </c>
      <c r="J37" s="127"/>
      <c r="K37" s="128"/>
      <c r="L37" s="128"/>
      <c r="M37" s="129"/>
      <c r="N37" s="132" t="str">
        <f t="shared" ref="N37:N100" si="10">IF(ISBLANK(O37)=TRUE,"","10-9005")</f>
        <v/>
      </c>
      <c r="O37" s="101"/>
      <c r="P37" s="123"/>
      <c r="Q37" s="100"/>
      <c r="AN37" s="31"/>
      <c r="AO37" s="31"/>
      <c r="AP37" s="31"/>
      <c r="AQ37" s="31"/>
      <c r="AR37" s="31"/>
    </row>
    <row r="38" spans="1:44" ht="15" customHeight="1" x14ac:dyDescent="0.35">
      <c r="B38" s="39" t="s">
        <v>15</v>
      </c>
      <c r="C38" s="253">
        <f>HLOOKUP($B$2,'BUYING PLAN'!$D$23:$O$32,ROW()-32,0)</f>
        <v>0</v>
      </c>
      <c r="D38" s="253">
        <f t="shared" si="8"/>
        <v>0</v>
      </c>
      <c r="E38" s="298">
        <f t="shared" si="9"/>
        <v>0</v>
      </c>
      <c r="J38" s="127"/>
      <c r="K38" s="128"/>
      <c r="L38" s="128"/>
      <c r="M38" s="129"/>
      <c r="N38" s="132" t="str">
        <f t="shared" si="10"/>
        <v/>
      </c>
      <c r="O38" s="101"/>
      <c r="P38" s="123"/>
      <c r="Q38" s="100"/>
      <c r="AN38" s="31"/>
      <c r="AO38" s="31"/>
      <c r="AP38" s="31"/>
      <c r="AQ38" s="31"/>
      <c r="AR38" s="31"/>
    </row>
    <row r="39" spans="1:44" ht="15" customHeight="1" x14ac:dyDescent="0.35">
      <c r="B39" s="39" t="s">
        <v>16</v>
      </c>
      <c r="C39" s="253">
        <f>HLOOKUP($B$2,'BUYING PLAN'!$D$23:$O$32,ROW()-32,0)</f>
        <v>0</v>
      </c>
      <c r="D39" s="253">
        <f t="shared" si="8"/>
        <v>0</v>
      </c>
      <c r="E39" s="298">
        <f t="shared" si="9"/>
        <v>0</v>
      </c>
      <c r="J39" s="127"/>
      <c r="K39" s="128"/>
      <c r="L39" s="128"/>
      <c r="M39" s="129"/>
      <c r="N39" s="132" t="str">
        <f t="shared" si="10"/>
        <v/>
      </c>
      <c r="O39" s="101"/>
      <c r="P39" s="123"/>
      <c r="Q39" s="100"/>
      <c r="AN39" s="31"/>
      <c r="AO39" s="31"/>
      <c r="AP39" s="31"/>
      <c r="AQ39" s="31"/>
      <c r="AR39" s="31"/>
    </row>
    <row r="40" spans="1:44" ht="15" customHeight="1" x14ac:dyDescent="0.35">
      <c r="B40" s="39" t="s">
        <v>17</v>
      </c>
      <c r="C40" s="253">
        <f>HLOOKUP($B$2,'BUYING PLAN'!$D$23:$O$32,ROW()-32,0)</f>
        <v>0</v>
      </c>
      <c r="D40" s="253">
        <f t="shared" si="8"/>
        <v>0</v>
      </c>
      <c r="E40" s="298">
        <f t="shared" si="9"/>
        <v>0</v>
      </c>
      <c r="J40" s="127"/>
      <c r="K40" s="128"/>
      <c r="L40" s="128"/>
      <c r="M40" s="129"/>
      <c r="N40" s="132" t="str">
        <f t="shared" si="10"/>
        <v/>
      </c>
      <c r="O40" s="101"/>
      <c r="P40" s="123"/>
      <c r="Q40" s="100"/>
      <c r="AN40" s="31"/>
      <c r="AO40" s="31"/>
      <c r="AP40" s="31"/>
      <c r="AQ40" s="31"/>
      <c r="AR40" s="31"/>
    </row>
    <row r="41" spans="1:44" ht="15" customHeight="1" x14ac:dyDescent="0.35">
      <c r="A41" s="32"/>
      <c r="B41" s="39" t="s">
        <v>18</v>
      </c>
      <c r="C41" s="253">
        <f>HLOOKUP($B$2,'BUYING PLAN'!$D$23:$O$32,ROW()-32,0)</f>
        <v>0</v>
      </c>
      <c r="D41" s="253">
        <f t="shared" si="8"/>
        <v>0</v>
      </c>
      <c r="E41" s="298">
        <f t="shared" si="9"/>
        <v>0</v>
      </c>
      <c r="F41" s="110"/>
      <c r="I41" s="32"/>
      <c r="J41" s="127"/>
      <c r="K41" s="128"/>
      <c r="L41" s="128"/>
      <c r="M41" s="129"/>
      <c r="N41" s="132" t="str">
        <f t="shared" si="10"/>
        <v/>
      </c>
      <c r="O41" s="101"/>
      <c r="P41" s="123"/>
      <c r="Q41" s="100"/>
      <c r="AN41" s="31"/>
      <c r="AO41" s="31"/>
      <c r="AP41" s="31"/>
      <c r="AQ41" s="31"/>
      <c r="AR41" s="31"/>
    </row>
    <row r="42" spans="1:44" ht="15" customHeight="1" x14ac:dyDescent="0.35">
      <c r="A42" s="32"/>
      <c r="B42" s="39" t="s">
        <v>19</v>
      </c>
      <c r="C42" s="253">
        <f>HLOOKUP($B$2,'BUYING PLAN'!$D$23:$O$32,ROW()-32,0)</f>
        <v>0</v>
      </c>
      <c r="D42" s="253">
        <f t="shared" si="8"/>
        <v>0</v>
      </c>
      <c r="E42" s="298">
        <f t="shared" si="9"/>
        <v>0</v>
      </c>
      <c r="F42" s="33"/>
      <c r="G42" s="33"/>
      <c r="H42" s="33"/>
      <c r="I42" s="32"/>
      <c r="J42" s="127"/>
      <c r="K42" s="128"/>
      <c r="L42" s="128"/>
      <c r="M42" s="129"/>
      <c r="N42" s="132" t="str">
        <f t="shared" si="10"/>
        <v/>
      </c>
      <c r="O42" s="101"/>
      <c r="P42" s="123"/>
      <c r="Q42" s="100"/>
      <c r="AN42" s="31"/>
      <c r="AO42" s="31"/>
      <c r="AP42" s="31"/>
      <c r="AQ42" s="31"/>
      <c r="AR42" s="31"/>
    </row>
    <row r="43" spans="1:44" ht="18.5" customHeight="1" x14ac:dyDescent="0.35">
      <c r="A43" s="32"/>
      <c r="B43" s="42" t="s">
        <v>4</v>
      </c>
      <c r="C43" s="105">
        <f>SUM(C34:C42)</f>
        <v>0</v>
      </c>
      <c r="D43" s="105">
        <f>SUM(D34:D42)</f>
        <v>0</v>
      </c>
      <c r="E43" s="105">
        <f>SUM(E34:E42)</f>
        <v>0</v>
      </c>
      <c r="F43" s="32"/>
      <c r="G43" s="32"/>
      <c r="H43" s="32"/>
      <c r="I43" s="32"/>
      <c r="J43" s="127"/>
      <c r="K43" s="128"/>
      <c r="L43" s="128"/>
      <c r="M43" s="129"/>
      <c r="N43" s="132" t="str">
        <f t="shared" si="10"/>
        <v/>
      </c>
      <c r="O43" s="101"/>
      <c r="P43" s="123"/>
      <c r="Q43" s="100"/>
      <c r="AN43" s="31"/>
      <c r="AO43" s="31"/>
      <c r="AP43" s="31"/>
      <c r="AQ43" s="31"/>
      <c r="AR43" s="31"/>
    </row>
    <row r="44" spans="1:44" s="214" customFormat="1" ht="18.5" customHeight="1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127"/>
      <c r="K44" s="128"/>
      <c r="L44" s="128"/>
      <c r="M44" s="129"/>
      <c r="N44" s="132" t="str">
        <f t="shared" si="10"/>
        <v/>
      </c>
      <c r="O44" s="101"/>
      <c r="P44" s="123"/>
      <c r="Q44" s="100"/>
      <c r="R44" s="32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</row>
    <row r="45" spans="1:44" s="214" customFormat="1" ht="18.5" customHeight="1" x14ac:dyDescent="0.45">
      <c r="A45" s="213"/>
      <c r="B45" s="300" t="str">
        <f>B$1&amp;" KPI"</f>
        <v>APRIL KPI</v>
      </c>
      <c r="C45" s="38" t="s">
        <v>23</v>
      </c>
      <c r="D45" s="38" t="s">
        <v>24</v>
      </c>
      <c r="E45" s="43" t="s">
        <v>1</v>
      </c>
      <c r="F45" s="32"/>
      <c r="G45" s="32"/>
      <c r="H45" s="32"/>
      <c r="I45" s="32"/>
      <c r="J45" s="127"/>
      <c r="K45" s="128"/>
      <c r="L45" s="128"/>
      <c r="M45" s="129"/>
      <c r="N45" s="132" t="str">
        <f t="shared" si="10"/>
        <v/>
      </c>
      <c r="O45" s="101"/>
      <c r="P45" s="123"/>
      <c r="Q45" s="100"/>
      <c r="R45" s="32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</row>
    <row r="46" spans="1:44" s="214" customFormat="1" ht="18.5" customHeight="1" x14ac:dyDescent="0.35">
      <c r="A46" s="213"/>
      <c r="B46" s="45" t="str">
        <f>BUDGET!B7:C7</f>
        <v>Golf Rounds</v>
      </c>
      <c r="C46" s="46"/>
      <c r="D46" s="55">
        <f>BUDGET!G7</f>
        <v>0</v>
      </c>
      <c r="E46" s="182">
        <f t="shared" ref="E46:E53" si="11">C46-D46</f>
        <v>0</v>
      </c>
      <c r="F46" s="32"/>
      <c r="G46" s="32"/>
      <c r="H46" s="32"/>
      <c r="I46" s="32"/>
      <c r="J46" s="127"/>
      <c r="K46" s="128"/>
      <c r="L46" s="128"/>
      <c r="M46" s="129"/>
      <c r="N46" s="132" t="str">
        <f t="shared" si="10"/>
        <v/>
      </c>
      <c r="O46" s="101"/>
      <c r="P46" s="123"/>
      <c r="Q46" s="100"/>
      <c r="R46" s="32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</row>
    <row r="47" spans="1:44" s="214" customFormat="1" ht="18.5" customHeight="1" x14ac:dyDescent="0.35">
      <c r="A47" s="213"/>
      <c r="B47" s="45" t="str">
        <f>BUDGET!B8:C8</f>
        <v>Merchandise Yield</v>
      </c>
      <c r="C47" s="47" t="e">
        <f>C48/C46</f>
        <v>#DIV/0!</v>
      </c>
      <c r="D47" s="56">
        <f>BUDGET!G8</f>
        <v>0</v>
      </c>
      <c r="E47" s="184" t="e">
        <f t="shared" si="11"/>
        <v>#DIV/0!</v>
      </c>
      <c r="F47" s="32"/>
      <c r="G47" s="32"/>
      <c r="H47" s="32"/>
      <c r="I47" s="32"/>
      <c r="J47" s="127"/>
      <c r="K47" s="128"/>
      <c r="L47" s="128"/>
      <c r="M47" s="129"/>
      <c r="N47" s="132" t="str">
        <f t="shared" si="10"/>
        <v/>
      </c>
      <c r="O47" s="101"/>
      <c r="P47" s="123"/>
      <c r="Q47" s="100"/>
      <c r="R47" s="32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</row>
    <row r="48" spans="1:44" s="214" customFormat="1" ht="18.5" customHeight="1" x14ac:dyDescent="0.35">
      <c r="A48" s="213"/>
      <c r="B48" s="45" t="s">
        <v>41</v>
      </c>
      <c r="C48" s="49">
        <f>C17</f>
        <v>0</v>
      </c>
      <c r="D48" s="58">
        <f>D17</f>
        <v>0</v>
      </c>
      <c r="E48" s="182">
        <f t="shared" si="11"/>
        <v>0</v>
      </c>
      <c r="F48" s="32"/>
      <c r="G48" s="32"/>
      <c r="H48" s="32"/>
      <c r="I48" s="32"/>
      <c r="J48" s="127"/>
      <c r="K48" s="128"/>
      <c r="L48" s="128"/>
      <c r="M48" s="129"/>
      <c r="N48" s="132" t="str">
        <f t="shared" si="10"/>
        <v/>
      </c>
      <c r="O48" s="101"/>
      <c r="P48" s="123"/>
      <c r="Q48" s="100"/>
      <c r="R48" s="32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</row>
    <row r="49" spans="1:44" s="213" customFormat="1" ht="18.5" customHeight="1" x14ac:dyDescent="0.35">
      <c r="B49" s="45" t="s">
        <v>117</v>
      </c>
      <c r="C49" s="49">
        <f>F29</f>
        <v>0</v>
      </c>
      <c r="D49" s="58">
        <f>D50*D48</f>
        <v>0</v>
      </c>
      <c r="E49" s="182">
        <f>C49-D49</f>
        <v>0</v>
      </c>
      <c r="F49" s="32"/>
      <c r="G49" s="32"/>
      <c r="H49" s="32"/>
      <c r="I49" s="32"/>
      <c r="J49" s="127"/>
      <c r="K49" s="128"/>
      <c r="L49" s="128"/>
      <c r="M49" s="129"/>
      <c r="N49" s="132" t="str">
        <f t="shared" si="10"/>
        <v/>
      </c>
      <c r="O49" s="101"/>
      <c r="P49" s="123"/>
      <c r="Q49" s="100"/>
      <c r="R49" s="32"/>
    </row>
    <row r="50" spans="1:44" s="213" customFormat="1" ht="18.5" customHeight="1" x14ac:dyDescent="0.35">
      <c r="B50" s="45" t="str">
        <f>BUDGET!B10:C10</f>
        <v>Cost of Sales %</v>
      </c>
      <c r="C50" s="48">
        <f>G29</f>
        <v>0</v>
      </c>
      <c r="D50" s="57">
        <f>BUDGET!G10</f>
        <v>0</v>
      </c>
      <c r="E50" s="51">
        <f t="shared" si="11"/>
        <v>0</v>
      </c>
      <c r="F50" s="32"/>
      <c r="G50" s="32"/>
      <c r="H50" s="32"/>
      <c r="I50" s="32"/>
      <c r="J50" s="127"/>
      <c r="K50" s="128"/>
      <c r="L50" s="128"/>
      <c r="M50" s="129"/>
      <c r="N50" s="132" t="str">
        <f t="shared" si="10"/>
        <v/>
      </c>
      <c r="O50" s="101"/>
      <c r="P50" s="123"/>
      <c r="Q50" s="100"/>
      <c r="R50" s="32"/>
    </row>
    <row r="51" spans="1:44" s="213" customFormat="1" ht="18.5" customHeight="1" x14ac:dyDescent="0.35">
      <c r="B51" s="45" t="str">
        <f>BUDGET!B12:C12</f>
        <v>GROSS MARGIN</v>
      </c>
      <c r="C51" s="49" t="e">
        <f>C47*C46*(1-C50)</f>
        <v>#DIV/0!</v>
      </c>
      <c r="D51" s="58">
        <f>BUDGET!G12</f>
        <v>0</v>
      </c>
      <c r="E51" s="182" t="e">
        <f t="shared" si="11"/>
        <v>#DIV/0!</v>
      </c>
      <c r="F51" s="32"/>
      <c r="G51" s="32"/>
      <c r="H51" s="32"/>
      <c r="I51" s="32"/>
      <c r="J51" s="127"/>
      <c r="K51" s="128"/>
      <c r="L51" s="128"/>
      <c r="M51" s="129"/>
      <c r="N51" s="132" t="str">
        <f t="shared" si="10"/>
        <v/>
      </c>
      <c r="O51" s="101"/>
      <c r="P51" s="123"/>
      <c r="Q51" s="100"/>
      <c r="R51" s="32"/>
    </row>
    <row r="52" spans="1:44" s="213" customFormat="1" ht="18.5" customHeight="1" x14ac:dyDescent="0.35">
      <c r="B52" s="45" t="str">
        <f>BUDGET!B13:C13</f>
        <v>Inventory Turns</v>
      </c>
      <c r="C52" s="50">
        <f>IF(F29=0,0,F29/AVERAGE(C29,E29))</f>
        <v>0</v>
      </c>
      <c r="D52" s="59">
        <f>BUDGET!G13</f>
        <v>0</v>
      </c>
      <c r="E52" s="184">
        <f t="shared" si="11"/>
        <v>0</v>
      </c>
      <c r="F52" s="32"/>
      <c r="G52" s="32"/>
      <c r="H52" s="32"/>
      <c r="I52" s="32"/>
      <c r="J52" s="127"/>
      <c r="K52" s="128"/>
      <c r="L52" s="128"/>
      <c r="M52" s="129"/>
      <c r="N52" s="132" t="str">
        <f t="shared" si="10"/>
        <v/>
      </c>
      <c r="O52" s="101"/>
      <c r="P52" s="123"/>
      <c r="Q52" s="100"/>
      <c r="R52" s="32"/>
    </row>
    <row r="53" spans="1:44" s="32" customFormat="1" ht="18.5" customHeight="1" x14ac:dyDescent="0.35">
      <c r="B53" s="45" t="str">
        <f>BUDGET!B14:C14</f>
        <v>GMROI</v>
      </c>
      <c r="C53" s="48">
        <f>IF(C50=0,0,C52*(1-C50)/C50)</f>
        <v>0</v>
      </c>
      <c r="D53" s="57" t="e">
        <f>BUDGET!G14</f>
        <v>#DIV/0!</v>
      </c>
      <c r="E53" s="51" t="e">
        <f t="shared" si="11"/>
        <v>#DIV/0!</v>
      </c>
      <c r="J53" s="127"/>
      <c r="K53" s="128"/>
      <c r="L53" s="128"/>
      <c r="M53" s="129"/>
      <c r="N53" s="132" t="str">
        <f t="shared" si="10"/>
        <v/>
      </c>
      <c r="O53" s="101"/>
      <c r="P53" s="123"/>
      <c r="Q53" s="100"/>
    </row>
    <row r="54" spans="1:44" s="32" customFormat="1" ht="18.5" customHeight="1" x14ac:dyDescent="0.35">
      <c r="F54" s="33"/>
      <c r="G54" s="33"/>
      <c r="H54" s="33"/>
      <c r="J54" s="127"/>
      <c r="K54" s="128"/>
      <c r="L54" s="128"/>
      <c r="M54" s="129"/>
      <c r="N54" s="132" t="str">
        <f t="shared" si="10"/>
        <v/>
      </c>
      <c r="O54" s="101"/>
      <c r="P54" s="123"/>
      <c r="Q54" s="100"/>
    </row>
    <row r="55" spans="1:44" s="32" customFormat="1" ht="15" customHeight="1" x14ac:dyDescent="0.35">
      <c r="F55" s="33"/>
      <c r="G55" s="33"/>
      <c r="H55" s="33"/>
      <c r="J55" s="127"/>
      <c r="K55" s="128"/>
      <c r="L55" s="128"/>
      <c r="M55" s="129"/>
      <c r="N55" s="132" t="str">
        <f t="shared" si="10"/>
        <v/>
      </c>
      <c r="O55" s="101"/>
      <c r="P55" s="123"/>
      <c r="Q55" s="100"/>
    </row>
    <row r="56" spans="1:44" s="32" customFormat="1" ht="15" customHeight="1" x14ac:dyDescent="0.35">
      <c r="F56" s="33"/>
      <c r="G56" s="33"/>
      <c r="H56" s="33"/>
      <c r="J56" s="127"/>
      <c r="K56" s="128"/>
      <c r="L56" s="128"/>
      <c r="M56" s="129"/>
      <c r="N56" s="132" t="str">
        <f t="shared" si="10"/>
        <v/>
      </c>
      <c r="O56" s="101"/>
      <c r="P56" s="123"/>
      <c r="Q56" s="100"/>
    </row>
    <row r="57" spans="1:44" s="32" customFormat="1" ht="15" customHeight="1" x14ac:dyDescent="0.35">
      <c r="F57" s="33"/>
      <c r="G57" s="33"/>
      <c r="H57" s="33"/>
      <c r="J57" s="127"/>
      <c r="K57" s="128"/>
      <c r="L57" s="128"/>
      <c r="M57" s="129"/>
      <c r="N57" s="132" t="str">
        <f t="shared" si="10"/>
        <v/>
      </c>
      <c r="O57" s="101"/>
      <c r="P57" s="123"/>
      <c r="Q57" s="100"/>
    </row>
    <row r="58" spans="1:44" s="32" customFormat="1" ht="15" customHeight="1" x14ac:dyDescent="0.35">
      <c r="F58" s="33"/>
      <c r="G58" s="33"/>
      <c r="H58" s="33"/>
      <c r="J58" s="127"/>
      <c r="K58" s="128"/>
      <c r="L58" s="128"/>
      <c r="M58" s="129"/>
      <c r="N58" s="132" t="str">
        <f t="shared" si="10"/>
        <v/>
      </c>
      <c r="O58" s="101"/>
      <c r="P58" s="123"/>
      <c r="Q58" s="100"/>
    </row>
    <row r="59" spans="1:44" s="32" customFormat="1" ht="15" customHeight="1" x14ac:dyDescent="0.35">
      <c r="F59" s="33"/>
      <c r="G59" s="33"/>
      <c r="H59" s="33"/>
      <c r="J59" s="127"/>
      <c r="K59" s="128"/>
      <c r="L59" s="128"/>
      <c r="M59" s="129"/>
      <c r="N59" s="132" t="str">
        <f t="shared" si="10"/>
        <v/>
      </c>
      <c r="O59" s="101"/>
      <c r="P59" s="123"/>
      <c r="Q59" s="100"/>
    </row>
    <row r="60" spans="1:44" s="32" customFormat="1" ht="15" customHeight="1" x14ac:dyDescent="0.35">
      <c r="C60" s="33"/>
      <c r="D60" s="33"/>
      <c r="E60" s="33"/>
      <c r="F60" s="33"/>
      <c r="G60" s="33"/>
      <c r="H60" s="33"/>
      <c r="J60" s="127"/>
      <c r="K60" s="128"/>
      <c r="L60" s="128"/>
      <c r="M60" s="129"/>
      <c r="N60" s="132" t="str">
        <f t="shared" si="10"/>
        <v/>
      </c>
      <c r="O60" s="101"/>
      <c r="P60" s="123"/>
      <c r="Q60" s="100"/>
    </row>
    <row r="61" spans="1:44" s="32" customFormat="1" ht="15" customHeight="1" x14ac:dyDescent="0.35">
      <c r="C61" s="33"/>
      <c r="D61" s="33"/>
      <c r="E61" s="33"/>
      <c r="F61" s="33"/>
      <c r="G61" s="33"/>
      <c r="H61" s="33"/>
      <c r="J61" s="127"/>
      <c r="K61" s="128"/>
      <c r="L61" s="128"/>
      <c r="M61" s="129"/>
      <c r="N61" s="132" t="str">
        <f t="shared" si="10"/>
        <v/>
      </c>
      <c r="O61" s="101"/>
      <c r="P61" s="123"/>
      <c r="Q61" s="100"/>
    </row>
    <row r="62" spans="1:44" s="32" customFormat="1" ht="15" customHeight="1" x14ac:dyDescent="0.35">
      <c r="C62" s="33"/>
      <c r="D62" s="33"/>
      <c r="E62" s="33"/>
      <c r="F62" s="33"/>
      <c r="G62" s="33"/>
      <c r="H62" s="33"/>
      <c r="J62" s="127"/>
      <c r="K62" s="128"/>
      <c r="L62" s="128"/>
      <c r="M62" s="129"/>
      <c r="N62" s="132" t="str">
        <f t="shared" si="10"/>
        <v/>
      </c>
      <c r="O62" s="101"/>
      <c r="P62" s="123"/>
      <c r="Q62" s="100"/>
    </row>
    <row r="63" spans="1:44" s="32" customFormat="1" ht="15" customHeight="1" x14ac:dyDescent="0.35">
      <c r="C63" s="33"/>
      <c r="D63" s="33"/>
      <c r="E63" s="33"/>
      <c r="F63" s="33"/>
      <c r="G63" s="33"/>
      <c r="H63" s="33"/>
      <c r="J63" s="127"/>
      <c r="K63" s="128"/>
      <c r="L63" s="128"/>
      <c r="M63" s="129"/>
      <c r="N63" s="132" t="str">
        <f t="shared" si="10"/>
        <v/>
      </c>
      <c r="O63" s="101"/>
      <c r="P63" s="123"/>
      <c r="Q63" s="100"/>
    </row>
    <row r="64" spans="1:44" ht="15" customHeight="1" x14ac:dyDescent="0.35">
      <c r="A64" s="32"/>
      <c r="B64" s="32"/>
      <c r="C64" s="33"/>
      <c r="D64" s="33"/>
      <c r="E64" s="33"/>
      <c r="F64" s="33"/>
      <c r="G64" s="33"/>
      <c r="H64" s="33"/>
      <c r="I64" s="32"/>
      <c r="J64" s="127"/>
      <c r="K64" s="128"/>
      <c r="L64" s="128"/>
      <c r="M64" s="129"/>
      <c r="N64" s="132" t="str">
        <f t="shared" si="10"/>
        <v/>
      </c>
      <c r="O64" s="101"/>
      <c r="P64" s="123"/>
      <c r="Q64" s="100"/>
      <c r="AN64" s="31"/>
      <c r="AO64" s="31"/>
      <c r="AP64" s="31"/>
      <c r="AQ64" s="31"/>
      <c r="AR64" s="31"/>
    </row>
    <row r="65" spans="3:17" s="32" customFormat="1" ht="15" customHeight="1" x14ac:dyDescent="0.35">
      <c r="C65" s="33"/>
      <c r="D65" s="33"/>
      <c r="E65" s="33"/>
      <c r="F65" s="33"/>
      <c r="G65" s="33"/>
      <c r="H65" s="33"/>
      <c r="J65" s="127"/>
      <c r="K65" s="128"/>
      <c r="L65" s="128"/>
      <c r="M65" s="129"/>
      <c r="N65" s="132" t="str">
        <f t="shared" si="10"/>
        <v/>
      </c>
      <c r="O65" s="101"/>
      <c r="P65" s="123"/>
      <c r="Q65" s="100"/>
    </row>
    <row r="66" spans="3:17" s="32" customFormat="1" ht="15" customHeight="1" x14ac:dyDescent="0.35">
      <c r="C66" s="33"/>
      <c r="D66" s="33"/>
      <c r="E66" s="33"/>
      <c r="F66" s="33"/>
      <c r="G66" s="33"/>
      <c r="H66" s="33"/>
      <c r="J66" s="127"/>
      <c r="K66" s="128"/>
      <c r="L66" s="128"/>
      <c r="M66" s="129"/>
      <c r="N66" s="132" t="str">
        <f t="shared" si="10"/>
        <v/>
      </c>
      <c r="O66" s="101"/>
      <c r="P66" s="123"/>
      <c r="Q66" s="100"/>
    </row>
    <row r="67" spans="3:17" s="32" customFormat="1" ht="15" customHeight="1" x14ac:dyDescent="0.35">
      <c r="C67" s="33"/>
      <c r="D67" s="33"/>
      <c r="E67" s="33"/>
      <c r="F67" s="33"/>
      <c r="G67" s="33"/>
      <c r="H67" s="33"/>
      <c r="J67" s="127"/>
      <c r="K67" s="128"/>
      <c r="L67" s="128"/>
      <c r="M67" s="129"/>
      <c r="N67" s="132" t="str">
        <f t="shared" si="10"/>
        <v/>
      </c>
      <c r="O67" s="101"/>
      <c r="P67" s="123"/>
      <c r="Q67" s="100"/>
    </row>
    <row r="68" spans="3:17" s="32" customFormat="1" ht="15" customHeight="1" x14ac:dyDescent="0.35">
      <c r="C68" s="33"/>
      <c r="D68" s="33"/>
      <c r="E68" s="33"/>
      <c r="F68" s="33"/>
      <c r="G68" s="33"/>
      <c r="H68" s="33"/>
      <c r="J68" s="127"/>
      <c r="K68" s="128"/>
      <c r="L68" s="128"/>
      <c r="M68" s="129"/>
      <c r="N68" s="132" t="str">
        <f t="shared" si="10"/>
        <v/>
      </c>
      <c r="O68" s="101"/>
      <c r="P68" s="123"/>
      <c r="Q68" s="100"/>
    </row>
    <row r="69" spans="3:17" s="32" customFormat="1" ht="15" customHeight="1" x14ac:dyDescent="0.35">
      <c r="C69" s="33"/>
      <c r="D69" s="33"/>
      <c r="E69" s="33"/>
      <c r="F69" s="33"/>
      <c r="G69" s="33"/>
      <c r="H69" s="33"/>
      <c r="J69" s="127"/>
      <c r="K69" s="128"/>
      <c r="L69" s="128"/>
      <c r="M69" s="129"/>
      <c r="N69" s="132" t="str">
        <f t="shared" si="10"/>
        <v/>
      </c>
      <c r="O69" s="101"/>
      <c r="P69" s="123"/>
      <c r="Q69" s="100"/>
    </row>
    <row r="70" spans="3:17" s="32" customFormat="1" ht="15" customHeight="1" x14ac:dyDescent="0.35">
      <c r="C70" s="33"/>
      <c r="D70" s="33"/>
      <c r="E70" s="33"/>
      <c r="F70" s="33"/>
      <c r="G70" s="33"/>
      <c r="H70" s="33"/>
      <c r="J70" s="127"/>
      <c r="K70" s="128"/>
      <c r="L70" s="128"/>
      <c r="M70" s="129"/>
      <c r="N70" s="132" t="str">
        <f t="shared" si="10"/>
        <v/>
      </c>
      <c r="O70" s="101"/>
      <c r="P70" s="123"/>
      <c r="Q70" s="100"/>
    </row>
    <row r="71" spans="3:17" s="32" customFormat="1" ht="15" customHeight="1" x14ac:dyDescent="0.35">
      <c r="C71" s="33"/>
      <c r="D71" s="33"/>
      <c r="E71" s="33"/>
      <c r="F71" s="33"/>
      <c r="G71" s="33"/>
      <c r="H71" s="33"/>
      <c r="J71" s="127"/>
      <c r="K71" s="128"/>
      <c r="L71" s="128"/>
      <c r="M71" s="129"/>
      <c r="N71" s="132" t="str">
        <f t="shared" si="10"/>
        <v/>
      </c>
      <c r="O71" s="101"/>
      <c r="P71" s="123"/>
      <c r="Q71" s="100"/>
    </row>
    <row r="72" spans="3:17" s="32" customFormat="1" ht="15" customHeight="1" x14ac:dyDescent="0.35">
      <c r="C72" s="33"/>
      <c r="D72" s="33"/>
      <c r="E72" s="33"/>
      <c r="F72" s="33"/>
      <c r="G72" s="33"/>
      <c r="H72" s="33"/>
      <c r="J72" s="127"/>
      <c r="K72" s="128"/>
      <c r="L72" s="128"/>
      <c r="M72" s="129"/>
      <c r="N72" s="132" t="str">
        <f t="shared" si="10"/>
        <v/>
      </c>
      <c r="O72" s="101"/>
      <c r="P72" s="123"/>
      <c r="Q72" s="100"/>
    </row>
    <row r="73" spans="3:17" s="32" customFormat="1" ht="15" customHeight="1" x14ac:dyDescent="0.35">
      <c r="C73" s="33"/>
      <c r="D73" s="33"/>
      <c r="E73" s="33"/>
      <c r="F73" s="33"/>
      <c r="G73" s="33"/>
      <c r="H73" s="33"/>
      <c r="J73" s="127"/>
      <c r="K73" s="128"/>
      <c r="L73" s="128"/>
      <c r="M73" s="129"/>
      <c r="N73" s="132" t="str">
        <f t="shared" si="10"/>
        <v/>
      </c>
      <c r="O73" s="101"/>
      <c r="P73" s="123"/>
      <c r="Q73" s="100"/>
    </row>
    <row r="74" spans="3:17" s="32" customFormat="1" ht="15" customHeight="1" x14ac:dyDescent="0.35">
      <c r="C74" s="33"/>
      <c r="D74" s="33"/>
      <c r="E74" s="33"/>
      <c r="F74" s="33"/>
      <c r="G74" s="33"/>
      <c r="H74" s="33"/>
      <c r="J74" s="127"/>
      <c r="K74" s="128"/>
      <c r="L74" s="128"/>
      <c r="M74" s="129"/>
      <c r="N74" s="132" t="str">
        <f t="shared" si="10"/>
        <v/>
      </c>
      <c r="O74" s="101"/>
      <c r="P74" s="123"/>
      <c r="Q74" s="100"/>
    </row>
    <row r="75" spans="3:17" s="32" customFormat="1" ht="15" customHeight="1" x14ac:dyDescent="0.35">
      <c r="C75" s="33"/>
      <c r="D75" s="33"/>
      <c r="E75" s="33"/>
      <c r="F75" s="33"/>
      <c r="G75" s="33"/>
      <c r="H75" s="33"/>
      <c r="J75" s="127"/>
      <c r="K75" s="128"/>
      <c r="L75" s="128"/>
      <c r="M75" s="129"/>
      <c r="N75" s="132" t="str">
        <f t="shared" si="10"/>
        <v/>
      </c>
      <c r="O75" s="101"/>
      <c r="P75" s="123"/>
      <c r="Q75" s="100"/>
    </row>
    <row r="76" spans="3:17" s="32" customFormat="1" ht="15" customHeight="1" x14ac:dyDescent="0.35">
      <c r="C76" s="33"/>
      <c r="D76" s="33"/>
      <c r="E76" s="33"/>
      <c r="F76" s="33"/>
      <c r="G76" s="33"/>
      <c r="H76" s="33"/>
      <c r="J76" s="127"/>
      <c r="K76" s="128"/>
      <c r="L76" s="128"/>
      <c r="M76" s="129"/>
      <c r="N76" s="132" t="str">
        <f t="shared" si="10"/>
        <v/>
      </c>
      <c r="O76" s="101"/>
      <c r="P76" s="123"/>
      <c r="Q76" s="100"/>
    </row>
    <row r="77" spans="3:17" s="32" customFormat="1" ht="15" customHeight="1" x14ac:dyDescent="0.35">
      <c r="C77" s="33"/>
      <c r="D77" s="33"/>
      <c r="E77" s="33"/>
      <c r="F77" s="33"/>
      <c r="G77" s="33"/>
      <c r="H77" s="33"/>
      <c r="J77" s="127"/>
      <c r="K77" s="128"/>
      <c r="L77" s="128"/>
      <c r="M77" s="129"/>
      <c r="N77" s="132" t="str">
        <f t="shared" si="10"/>
        <v/>
      </c>
      <c r="O77" s="101"/>
      <c r="P77" s="123"/>
      <c r="Q77" s="100"/>
    </row>
    <row r="78" spans="3:17" s="32" customFormat="1" ht="15" customHeight="1" x14ac:dyDescent="0.35">
      <c r="C78" s="33"/>
      <c r="D78" s="33"/>
      <c r="E78" s="33"/>
      <c r="F78" s="33"/>
      <c r="G78" s="33"/>
      <c r="H78" s="33"/>
      <c r="J78" s="127"/>
      <c r="K78" s="128"/>
      <c r="L78" s="128"/>
      <c r="M78" s="129"/>
      <c r="N78" s="132" t="str">
        <f t="shared" si="10"/>
        <v/>
      </c>
      <c r="O78" s="101"/>
      <c r="P78" s="123"/>
      <c r="Q78" s="100"/>
    </row>
    <row r="79" spans="3:17" s="32" customFormat="1" ht="15" customHeight="1" x14ac:dyDescent="0.35">
      <c r="C79" s="33"/>
      <c r="D79" s="33"/>
      <c r="E79" s="33"/>
      <c r="F79" s="33"/>
      <c r="G79" s="33"/>
      <c r="H79" s="33"/>
      <c r="J79" s="127"/>
      <c r="K79" s="128"/>
      <c r="L79" s="128"/>
      <c r="M79" s="129"/>
      <c r="N79" s="132" t="str">
        <f t="shared" si="10"/>
        <v/>
      </c>
      <c r="O79" s="101"/>
      <c r="P79" s="123"/>
      <c r="Q79" s="100"/>
    </row>
    <row r="80" spans="3:17" s="32" customFormat="1" ht="15" customHeight="1" x14ac:dyDescent="0.35">
      <c r="C80" s="33"/>
      <c r="D80" s="33"/>
      <c r="E80" s="33"/>
      <c r="F80" s="33"/>
      <c r="G80" s="33"/>
      <c r="H80" s="33"/>
      <c r="J80" s="127"/>
      <c r="K80" s="128"/>
      <c r="L80" s="128"/>
      <c r="M80" s="129"/>
      <c r="N80" s="132" t="str">
        <f t="shared" si="10"/>
        <v/>
      </c>
      <c r="O80" s="101"/>
      <c r="P80" s="123"/>
      <c r="Q80" s="100"/>
    </row>
    <row r="81" spans="3:17" s="32" customFormat="1" ht="15" customHeight="1" x14ac:dyDescent="0.35">
      <c r="C81" s="33"/>
      <c r="D81" s="33"/>
      <c r="E81" s="33"/>
      <c r="F81" s="33"/>
      <c r="G81" s="33"/>
      <c r="H81" s="33"/>
      <c r="J81" s="127"/>
      <c r="K81" s="128"/>
      <c r="L81" s="128"/>
      <c r="M81" s="129"/>
      <c r="N81" s="132" t="str">
        <f t="shared" si="10"/>
        <v/>
      </c>
      <c r="O81" s="101"/>
      <c r="P81" s="123"/>
      <c r="Q81" s="100"/>
    </row>
    <row r="82" spans="3:17" s="32" customFormat="1" ht="15" customHeight="1" x14ac:dyDescent="0.35">
      <c r="C82" s="33"/>
      <c r="D82" s="33"/>
      <c r="E82" s="33"/>
      <c r="F82" s="33"/>
      <c r="G82" s="33"/>
      <c r="H82" s="33"/>
      <c r="J82" s="127"/>
      <c r="K82" s="128"/>
      <c r="L82" s="128"/>
      <c r="M82" s="129"/>
      <c r="N82" s="132" t="str">
        <f t="shared" si="10"/>
        <v/>
      </c>
      <c r="O82" s="101"/>
      <c r="P82" s="123"/>
      <c r="Q82" s="100"/>
    </row>
    <row r="83" spans="3:17" s="32" customFormat="1" ht="15" customHeight="1" x14ac:dyDescent="0.35">
      <c r="C83" s="33"/>
      <c r="D83" s="33"/>
      <c r="E83" s="33"/>
      <c r="F83" s="33"/>
      <c r="G83" s="33"/>
      <c r="H83" s="33"/>
      <c r="J83" s="127"/>
      <c r="K83" s="128"/>
      <c r="L83" s="128"/>
      <c r="M83" s="129"/>
      <c r="N83" s="132" t="str">
        <f t="shared" si="10"/>
        <v/>
      </c>
      <c r="O83" s="101"/>
      <c r="P83" s="123"/>
      <c r="Q83" s="100"/>
    </row>
    <row r="84" spans="3:17" s="32" customFormat="1" ht="15" customHeight="1" x14ac:dyDescent="0.35">
      <c r="C84" s="33"/>
      <c r="D84" s="33"/>
      <c r="E84" s="33"/>
      <c r="F84" s="33"/>
      <c r="G84" s="33"/>
      <c r="H84" s="33"/>
      <c r="J84" s="127"/>
      <c r="K84" s="128"/>
      <c r="L84" s="128"/>
      <c r="M84" s="129"/>
      <c r="N84" s="132" t="str">
        <f t="shared" si="10"/>
        <v/>
      </c>
      <c r="O84" s="101"/>
      <c r="P84" s="123"/>
      <c r="Q84" s="100"/>
    </row>
    <row r="85" spans="3:17" s="32" customFormat="1" ht="15" customHeight="1" x14ac:dyDescent="0.35">
      <c r="C85" s="33"/>
      <c r="D85" s="33"/>
      <c r="E85" s="33"/>
      <c r="F85" s="33"/>
      <c r="G85" s="33"/>
      <c r="H85" s="33"/>
      <c r="J85" s="127"/>
      <c r="K85" s="128"/>
      <c r="L85" s="128"/>
      <c r="M85" s="129"/>
      <c r="N85" s="132" t="str">
        <f t="shared" si="10"/>
        <v/>
      </c>
      <c r="O85" s="101"/>
      <c r="P85" s="123"/>
      <c r="Q85" s="100"/>
    </row>
    <row r="86" spans="3:17" s="32" customFormat="1" ht="15" customHeight="1" x14ac:dyDescent="0.35">
      <c r="C86" s="33"/>
      <c r="D86" s="33"/>
      <c r="E86" s="33"/>
      <c r="F86" s="33"/>
      <c r="G86" s="33"/>
      <c r="H86" s="33"/>
      <c r="J86" s="127"/>
      <c r="K86" s="128"/>
      <c r="L86" s="128"/>
      <c r="M86" s="129"/>
      <c r="N86" s="132" t="str">
        <f t="shared" si="10"/>
        <v/>
      </c>
      <c r="O86" s="101"/>
      <c r="P86" s="123"/>
      <c r="Q86" s="100"/>
    </row>
    <row r="87" spans="3:17" s="32" customFormat="1" ht="15" customHeight="1" x14ac:dyDescent="0.35">
      <c r="C87" s="33"/>
      <c r="D87" s="33"/>
      <c r="E87" s="33"/>
      <c r="F87" s="33"/>
      <c r="G87" s="33"/>
      <c r="H87" s="33"/>
      <c r="J87" s="127"/>
      <c r="K87" s="128"/>
      <c r="L87" s="128"/>
      <c r="M87" s="129"/>
      <c r="N87" s="132" t="str">
        <f t="shared" si="10"/>
        <v/>
      </c>
      <c r="O87" s="101"/>
      <c r="P87" s="123"/>
      <c r="Q87" s="100"/>
    </row>
    <row r="88" spans="3:17" s="32" customFormat="1" ht="15" customHeight="1" x14ac:dyDescent="0.35">
      <c r="C88" s="33"/>
      <c r="D88" s="33"/>
      <c r="E88" s="33"/>
      <c r="F88" s="33"/>
      <c r="G88" s="33"/>
      <c r="H88" s="33"/>
      <c r="J88" s="127"/>
      <c r="K88" s="128"/>
      <c r="L88" s="128"/>
      <c r="M88" s="129"/>
      <c r="N88" s="132" t="str">
        <f t="shared" si="10"/>
        <v/>
      </c>
      <c r="O88" s="101"/>
      <c r="P88" s="123"/>
      <c r="Q88" s="100"/>
    </row>
    <row r="89" spans="3:17" s="32" customFormat="1" ht="15" customHeight="1" x14ac:dyDescent="0.35">
      <c r="C89" s="33"/>
      <c r="D89" s="33"/>
      <c r="E89" s="33"/>
      <c r="F89" s="33"/>
      <c r="G89" s="33"/>
      <c r="H89" s="33"/>
      <c r="J89" s="127"/>
      <c r="K89" s="128"/>
      <c r="L89" s="128"/>
      <c r="M89" s="129"/>
      <c r="N89" s="132" t="str">
        <f t="shared" si="10"/>
        <v/>
      </c>
      <c r="O89" s="101"/>
      <c r="P89" s="123"/>
      <c r="Q89" s="100"/>
    </row>
    <row r="90" spans="3:17" s="32" customFormat="1" ht="15" customHeight="1" x14ac:dyDescent="0.35">
      <c r="C90" s="33"/>
      <c r="D90" s="33"/>
      <c r="E90" s="33"/>
      <c r="F90" s="33"/>
      <c r="G90" s="33"/>
      <c r="H90" s="33"/>
      <c r="J90" s="127"/>
      <c r="K90" s="128"/>
      <c r="L90" s="128"/>
      <c r="M90" s="129"/>
      <c r="N90" s="132" t="str">
        <f t="shared" si="10"/>
        <v/>
      </c>
      <c r="O90" s="101"/>
      <c r="P90" s="123"/>
      <c r="Q90" s="100"/>
    </row>
    <row r="91" spans="3:17" s="32" customFormat="1" ht="15" customHeight="1" x14ac:dyDescent="0.35">
      <c r="C91" s="33"/>
      <c r="D91" s="33"/>
      <c r="E91" s="33"/>
      <c r="F91" s="33"/>
      <c r="G91" s="33"/>
      <c r="H91" s="33"/>
      <c r="J91" s="127"/>
      <c r="K91" s="128"/>
      <c r="L91" s="128"/>
      <c r="M91" s="129"/>
      <c r="N91" s="132" t="str">
        <f t="shared" si="10"/>
        <v/>
      </c>
      <c r="O91" s="101"/>
      <c r="P91" s="123"/>
      <c r="Q91" s="100"/>
    </row>
    <row r="92" spans="3:17" s="32" customFormat="1" ht="15" customHeight="1" x14ac:dyDescent="0.35">
      <c r="C92" s="33"/>
      <c r="D92" s="33"/>
      <c r="E92" s="33"/>
      <c r="F92" s="33"/>
      <c r="G92" s="33"/>
      <c r="H92" s="33"/>
      <c r="J92" s="127"/>
      <c r="K92" s="128"/>
      <c r="L92" s="128"/>
      <c r="M92" s="129"/>
      <c r="N92" s="132" t="str">
        <f t="shared" si="10"/>
        <v/>
      </c>
      <c r="O92" s="101"/>
      <c r="P92" s="123"/>
      <c r="Q92" s="100"/>
    </row>
    <row r="93" spans="3:17" s="32" customFormat="1" ht="15" customHeight="1" x14ac:dyDescent="0.35">
      <c r="C93" s="33"/>
      <c r="D93" s="33"/>
      <c r="E93" s="33"/>
      <c r="F93" s="33"/>
      <c r="G93" s="33"/>
      <c r="H93" s="33"/>
      <c r="J93" s="127"/>
      <c r="K93" s="128"/>
      <c r="L93" s="128"/>
      <c r="M93" s="129"/>
      <c r="N93" s="132" t="str">
        <f t="shared" si="10"/>
        <v/>
      </c>
      <c r="O93" s="101"/>
      <c r="P93" s="123"/>
      <c r="Q93" s="100"/>
    </row>
    <row r="94" spans="3:17" s="32" customFormat="1" ht="15" customHeight="1" x14ac:dyDescent="0.35">
      <c r="C94" s="33"/>
      <c r="D94" s="33"/>
      <c r="E94" s="33"/>
      <c r="F94" s="33"/>
      <c r="G94" s="33"/>
      <c r="H94" s="33"/>
      <c r="J94" s="127"/>
      <c r="K94" s="128"/>
      <c r="L94" s="128"/>
      <c r="M94" s="129"/>
      <c r="N94" s="132" t="str">
        <f t="shared" si="10"/>
        <v/>
      </c>
      <c r="O94" s="101"/>
      <c r="P94" s="123"/>
      <c r="Q94" s="100"/>
    </row>
    <row r="95" spans="3:17" s="32" customFormat="1" ht="15" customHeight="1" x14ac:dyDescent="0.35">
      <c r="C95" s="33"/>
      <c r="D95" s="33"/>
      <c r="E95" s="33"/>
      <c r="F95" s="33"/>
      <c r="G95" s="33"/>
      <c r="H95" s="33"/>
      <c r="J95" s="127"/>
      <c r="K95" s="128"/>
      <c r="L95" s="128"/>
      <c r="M95" s="129"/>
      <c r="N95" s="132" t="str">
        <f t="shared" si="10"/>
        <v/>
      </c>
      <c r="O95" s="101"/>
      <c r="P95" s="123"/>
      <c r="Q95" s="100"/>
    </row>
    <row r="96" spans="3:17" s="32" customFormat="1" ht="15" customHeight="1" x14ac:dyDescent="0.35">
      <c r="C96" s="33"/>
      <c r="D96" s="33"/>
      <c r="E96" s="33"/>
      <c r="F96" s="33"/>
      <c r="G96" s="33"/>
      <c r="H96" s="33"/>
      <c r="J96" s="127"/>
      <c r="K96" s="128"/>
      <c r="L96" s="128"/>
      <c r="M96" s="129"/>
      <c r="N96" s="132" t="str">
        <f t="shared" si="10"/>
        <v/>
      </c>
      <c r="O96" s="101"/>
      <c r="P96" s="123"/>
      <c r="Q96" s="100"/>
    </row>
    <row r="97" spans="3:17" s="32" customFormat="1" ht="15" customHeight="1" x14ac:dyDescent="0.35">
      <c r="C97" s="33"/>
      <c r="D97" s="33"/>
      <c r="E97" s="33"/>
      <c r="F97" s="33"/>
      <c r="G97" s="33"/>
      <c r="H97" s="33"/>
      <c r="J97" s="127"/>
      <c r="K97" s="128"/>
      <c r="L97" s="128"/>
      <c r="M97" s="129"/>
      <c r="N97" s="132" t="str">
        <f t="shared" si="10"/>
        <v/>
      </c>
      <c r="O97" s="101"/>
      <c r="P97" s="123"/>
      <c r="Q97" s="100"/>
    </row>
    <row r="98" spans="3:17" s="32" customFormat="1" ht="15" customHeight="1" x14ac:dyDescent="0.35">
      <c r="C98" s="33"/>
      <c r="D98" s="33"/>
      <c r="E98" s="33"/>
      <c r="F98" s="33"/>
      <c r="G98" s="33"/>
      <c r="H98" s="33"/>
      <c r="J98" s="127"/>
      <c r="K98" s="128"/>
      <c r="L98" s="128"/>
      <c r="M98" s="129"/>
      <c r="N98" s="132" t="str">
        <f t="shared" si="10"/>
        <v/>
      </c>
      <c r="O98" s="101"/>
      <c r="P98" s="123"/>
      <c r="Q98" s="100"/>
    </row>
    <row r="99" spans="3:17" s="32" customFormat="1" ht="15" customHeight="1" x14ac:dyDescent="0.35">
      <c r="C99" s="33"/>
      <c r="D99" s="33"/>
      <c r="E99" s="33"/>
      <c r="F99" s="33"/>
      <c r="G99" s="33"/>
      <c r="H99" s="33"/>
      <c r="J99" s="127"/>
      <c r="K99" s="128"/>
      <c r="L99" s="128"/>
      <c r="M99" s="129"/>
      <c r="N99" s="132" t="str">
        <f t="shared" si="10"/>
        <v/>
      </c>
      <c r="O99" s="101"/>
      <c r="P99" s="123"/>
      <c r="Q99" s="100"/>
    </row>
    <row r="100" spans="3:17" s="32" customFormat="1" ht="15" customHeight="1" x14ac:dyDescent="0.35">
      <c r="C100" s="33"/>
      <c r="D100" s="33"/>
      <c r="E100" s="33"/>
      <c r="F100" s="33"/>
      <c r="G100" s="33"/>
      <c r="H100" s="33"/>
      <c r="J100" s="127"/>
      <c r="K100" s="128"/>
      <c r="L100" s="128"/>
      <c r="M100" s="129"/>
      <c r="N100" s="132" t="str">
        <f t="shared" si="10"/>
        <v/>
      </c>
      <c r="O100" s="101"/>
      <c r="P100" s="123"/>
      <c r="Q100" s="100"/>
    </row>
    <row r="101" spans="3:17" s="32" customFormat="1" ht="15" customHeight="1" x14ac:dyDescent="0.35">
      <c r="C101" s="33"/>
      <c r="D101" s="33"/>
      <c r="E101" s="33"/>
      <c r="F101" s="33"/>
      <c r="G101" s="33"/>
      <c r="H101" s="33"/>
      <c r="J101" s="127"/>
      <c r="K101" s="128"/>
      <c r="L101" s="128"/>
      <c r="M101" s="129"/>
      <c r="N101" s="132" t="str">
        <f t="shared" ref="N101:N155" si="12">IF(ISBLANK(O101)=TRUE,"","10-9005")</f>
        <v/>
      </c>
      <c r="O101" s="101"/>
      <c r="P101" s="123"/>
      <c r="Q101" s="100"/>
    </row>
    <row r="102" spans="3:17" s="32" customFormat="1" ht="15" customHeight="1" x14ac:dyDescent="0.35">
      <c r="C102" s="33"/>
      <c r="D102" s="33"/>
      <c r="E102" s="33"/>
      <c r="F102" s="33"/>
      <c r="G102" s="33"/>
      <c r="H102" s="33"/>
      <c r="J102" s="127"/>
      <c r="K102" s="128"/>
      <c r="L102" s="128"/>
      <c r="M102" s="129"/>
      <c r="N102" s="132" t="str">
        <f t="shared" si="12"/>
        <v/>
      </c>
      <c r="O102" s="101"/>
      <c r="P102" s="123"/>
      <c r="Q102" s="100"/>
    </row>
    <row r="103" spans="3:17" s="32" customFormat="1" x14ac:dyDescent="0.35">
      <c r="C103" s="33"/>
      <c r="D103" s="33"/>
      <c r="E103" s="33"/>
      <c r="F103" s="33"/>
      <c r="G103" s="33"/>
      <c r="H103" s="33"/>
      <c r="J103" s="127"/>
      <c r="K103" s="128"/>
      <c r="L103" s="128"/>
      <c r="M103" s="129"/>
      <c r="N103" s="132" t="str">
        <f t="shared" si="12"/>
        <v/>
      </c>
      <c r="O103" s="101"/>
      <c r="P103" s="123"/>
      <c r="Q103" s="100"/>
    </row>
    <row r="104" spans="3:17" s="32" customFormat="1" x14ac:dyDescent="0.35">
      <c r="C104" s="33"/>
      <c r="D104" s="33"/>
      <c r="E104" s="33"/>
      <c r="F104" s="33"/>
      <c r="G104" s="33"/>
      <c r="H104" s="33"/>
      <c r="J104" s="127"/>
      <c r="K104" s="128"/>
      <c r="L104" s="128"/>
      <c r="M104" s="129"/>
      <c r="N104" s="132" t="str">
        <f t="shared" si="12"/>
        <v/>
      </c>
      <c r="O104" s="101"/>
      <c r="P104" s="123"/>
      <c r="Q104" s="100"/>
    </row>
    <row r="105" spans="3:17" s="32" customFormat="1" x14ac:dyDescent="0.35">
      <c r="C105" s="33"/>
      <c r="D105" s="33"/>
      <c r="E105" s="33"/>
      <c r="F105" s="33"/>
      <c r="G105" s="33"/>
      <c r="H105" s="33"/>
      <c r="J105" s="127"/>
      <c r="K105" s="128"/>
      <c r="L105" s="128"/>
      <c r="M105" s="129"/>
      <c r="N105" s="132" t="str">
        <f t="shared" si="12"/>
        <v/>
      </c>
      <c r="O105" s="101"/>
      <c r="P105" s="123"/>
      <c r="Q105" s="100"/>
    </row>
    <row r="106" spans="3:17" s="32" customFormat="1" x14ac:dyDescent="0.35">
      <c r="C106" s="33"/>
      <c r="D106" s="33"/>
      <c r="E106" s="33"/>
      <c r="F106" s="33"/>
      <c r="G106" s="33"/>
      <c r="H106" s="33"/>
      <c r="J106" s="127"/>
      <c r="K106" s="128"/>
      <c r="L106" s="128"/>
      <c r="M106" s="129"/>
      <c r="N106" s="132" t="str">
        <f t="shared" si="12"/>
        <v/>
      </c>
      <c r="O106" s="101"/>
      <c r="P106" s="123"/>
      <c r="Q106" s="100"/>
    </row>
    <row r="107" spans="3:17" s="32" customFormat="1" x14ac:dyDescent="0.35">
      <c r="C107" s="33"/>
      <c r="D107" s="33"/>
      <c r="E107" s="33"/>
      <c r="F107" s="33"/>
      <c r="G107" s="33"/>
      <c r="H107" s="33"/>
      <c r="J107" s="127"/>
      <c r="K107" s="128"/>
      <c r="L107" s="128"/>
      <c r="M107" s="129"/>
      <c r="N107" s="132" t="str">
        <f t="shared" si="12"/>
        <v/>
      </c>
      <c r="O107" s="101"/>
      <c r="P107" s="123"/>
      <c r="Q107" s="100"/>
    </row>
    <row r="108" spans="3:17" s="32" customFormat="1" x14ac:dyDescent="0.35">
      <c r="C108" s="33"/>
      <c r="D108" s="33"/>
      <c r="E108" s="33"/>
      <c r="F108" s="33"/>
      <c r="G108" s="33"/>
      <c r="H108" s="33"/>
      <c r="J108" s="127"/>
      <c r="K108" s="128"/>
      <c r="L108" s="128"/>
      <c r="M108" s="129"/>
      <c r="N108" s="132" t="str">
        <f t="shared" si="12"/>
        <v/>
      </c>
      <c r="O108" s="101"/>
      <c r="P108" s="123"/>
      <c r="Q108" s="100"/>
    </row>
    <row r="109" spans="3:17" s="32" customFormat="1" x14ac:dyDescent="0.35">
      <c r="C109" s="33"/>
      <c r="D109" s="33"/>
      <c r="E109" s="33"/>
      <c r="F109" s="33"/>
      <c r="G109" s="33"/>
      <c r="H109" s="33"/>
      <c r="J109" s="127"/>
      <c r="K109" s="128"/>
      <c r="L109" s="128"/>
      <c r="M109" s="129"/>
      <c r="N109" s="132" t="str">
        <f t="shared" si="12"/>
        <v/>
      </c>
      <c r="O109" s="101"/>
      <c r="P109" s="123"/>
      <c r="Q109" s="100"/>
    </row>
    <row r="110" spans="3:17" s="32" customFormat="1" x14ac:dyDescent="0.35">
      <c r="C110" s="33"/>
      <c r="D110" s="33"/>
      <c r="E110" s="33"/>
      <c r="F110" s="33"/>
      <c r="G110" s="33"/>
      <c r="H110" s="33"/>
      <c r="J110" s="127"/>
      <c r="K110" s="128"/>
      <c r="L110" s="128"/>
      <c r="M110" s="129"/>
      <c r="N110" s="132" t="str">
        <f t="shared" si="12"/>
        <v/>
      </c>
      <c r="O110" s="101"/>
      <c r="P110" s="123"/>
      <c r="Q110" s="100"/>
    </row>
    <row r="111" spans="3:17" s="32" customFormat="1" x14ac:dyDescent="0.35">
      <c r="C111" s="33"/>
      <c r="D111" s="33"/>
      <c r="E111" s="33"/>
      <c r="F111" s="33"/>
      <c r="G111" s="33"/>
      <c r="H111" s="33"/>
      <c r="J111" s="127"/>
      <c r="K111" s="128"/>
      <c r="L111" s="128"/>
      <c r="M111" s="129"/>
      <c r="N111" s="132" t="str">
        <f t="shared" si="12"/>
        <v/>
      </c>
      <c r="O111" s="101"/>
      <c r="P111" s="123"/>
      <c r="Q111" s="100"/>
    </row>
    <row r="112" spans="3:17" s="32" customFormat="1" x14ac:dyDescent="0.35">
      <c r="C112" s="33"/>
      <c r="D112" s="33"/>
      <c r="E112" s="33"/>
      <c r="F112" s="33"/>
      <c r="G112" s="33"/>
      <c r="H112" s="33"/>
      <c r="J112" s="127"/>
      <c r="K112" s="128"/>
      <c r="L112" s="128"/>
      <c r="M112" s="129"/>
      <c r="N112" s="132" t="str">
        <f t="shared" si="12"/>
        <v/>
      </c>
      <c r="O112" s="101"/>
      <c r="P112" s="123"/>
      <c r="Q112" s="100"/>
    </row>
    <row r="113" spans="3:17" s="32" customFormat="1" x14ac:dyDescent="0.35">
      <c r="C113" s="33"/>
      <c r="D113" s="33"/>
      <c r="E113" s="33"/>
      <c r="F113" s="33"/>
      <c r="G113" s="33"/>
      <c r="H113" s="33"/>
      <c r="J113" s="127"/>
      <c r="K113" s="128"/>
      <c r="L113" s="128"/>
      <c r="M113" s="129"/>
      <c r="N113" s="132" t="str">
        <f t="shared" si="12"/>
        <v/>
      </c>
      <c r="O113" s="101"/>
      <c r="P113" s="123"/>
      <c r="Q113" s="100"/>
    </row>
    <row r="114" spans="3:17" s="32" customFormat="1" x14ac:dyDescent="0.35">
      <c r="C114" s="33"/>
      <c r="D114" s="33"/>
      <c r="E114" s="33"/>
      <c r="F114" s="33"/>
      <c r="G114" s="33"/>
      <c r="H114" s="33"/>
      <c r="J114" s="127"/>
      <c r="K114" s="128"/>
      <c r="L114" s="128"/>
      <c r="M114" s="129"/>
      <c r="N114" s="132" t="str">
        <f t="shared" si="12"/>
        <v/>
      </c>
      <c r="O114" s="101"/>
      <c r="P114" s="123"/>
      <c r="Q114" s="100"/>
    </row>
    <row r="115" spans="3:17" s="32" customFormat="1" x14ac:dyDescent="0.35">
      <c r="C115" s="33"/>
      <c r="D115" s="33"/>
      <c r="E115" s="33"/>
      <c r="F115" s="33"/>
      <c r="G115" s="33"/>
      <c r="H115" s="33"/>
      <c r="J115" s="127"/>
      <c r="K115" s="128"/>
      <c r="L115" s="128"/>
      <c r="M115" s="129"/>
      <c r="N115" s="132" t="str">
        <f t="shared" si="12"/>
        <v/>
      </c>
      <c r="O115" s="101"/>
      <c r="P115" s="123"/>
      <c r="Q115" s="100"/>
    </row>
    <row r="116" spans="3:17" s="32" customFormat="1" x14ac:dyDescent="0.35">
      <c r="C116" s="33"/>
      <c r="D116" s="33"/>
      <c r="E116" s="33"/>
      <c r="F116" s="33"/>
      <c r="G116" s="33"/>
      <c r="H116" s="33"/>
      <c r="J116" s="127"/>
      <c r="K116" s="128"/>
      <c r="L116" s="128"/>
      <c r="M116" s="129"/>
      <c r="N116" s="132" t="str">
        <f t="shared" si="12"/>
        <v/>
      </c>
      <c r="O116" s="101"/>
      <c r="P116" s="123"/>
      <c r="Q116" s="100"/>
    </row>
    <row r="117" spans="3:17" s="32" customFormat="1" x14ac:dyDescent="0.35">
      <c r="C117" s="33"/>
      <c r="D117" s="33"/>
      <c r="E117" s="33"/>
      <c r="F117" s="33"/>
      <c r="G117" s="33"/>
      <c r="H117" s="33"/>
      <c r="J117" s="127"/>
      <c r="K117" s="128"/>
      <c r="L117" s="128"/>
      <c r="M117" s="129"/>
      <c r="N117" s="132" t="str">
        <f t="shared" si="12"/>
        <v/>
      </c>
      <c r="O117" s="101"/>
      <c r="P117" s="123"/>
      <c r="Q117" s="100"/>
    </row>
    <row r="118" spans="3:17" s="32" customFormat="1" x14ac:dyDescent="0.35">
      <c r="C118" s="33"/>
      <c r="D118" s="33"/>
      <c r="E118" s="33"/>
      <c r="F118" s="33"/>
      <c r="G118" s="33"/>
      <c r="H118" s="33"/>
      <c r="J118" s="127"/>
      <c r="K118" s="128"/>
      <c r="L118" s="128"/>
      <c r="M118" s="129"/>
      <c r="N118" s="132" t="str">
        <f t="shared" si="12"/>
        <v/>
      </c>
      <c r="O118" s="101"/>
      <c r="P118" s="123"/>
      <c r="Q118" s="100"/>
    </row>
    <row r="119" spans="3:17" s="32" customFormat="1" x14ac:dyDescent="0.35">
      <c r="C119" s="33"/>
      <c r="D119" s="33"/>
      <c r="E119" s="33"/>
      <c r="F119" s="33"/>
      <c r="G119" s="33"/>
      <c r="H119" s="33"/>
      <c r="J119" s="127"/>
      <c r="K119" s="128"/>
      <c r="L119" s="128"/>
      <c r="M119" s="129"/>
      <c r="N119" s="132" t="str">
        <f t="shared" si="12"/>
        <v/>
      </c>
      <c r="O119" s="101"/>
      <c r="P119" s="123"/>
      <c r="Q119" s="100"/>
    </row>
    <row r="120" spans="3:17" s="32" customFormat="1" x14ac:dyDescent="0.35">
      <c r="C120" s="33"/>
      <c r="D120" s="33"/>
      <c r="E120" s="33"/>
      <c r="F120" s="33"/>
      <c r="G120" s="33"/>
      <c r="H120" s="33"/>
      <c r="J120" s="127"/>
      <c r="K120" s="128"/>
      <c r="L120" s="128"/>
      <c r="M120" s="129"/>
      <c r="N120" s="132" t="str">
        <f t="shared" si="12"/>
        <v/>
      </c>
      <c r="O120" s="101"/>
      <c r="P120" s="123"/>
      <c r="Q120" s="100"/>
    </row>
    <row r="121" spans="3:17" s="32" customFormat="1" x14ac:dyDescent="0.35">
      <c r="C121" s="33"/>
      <c r="D121" s="33"/>
      <c r="E121" s="33"/>
      <c r="F121" s="33"/>
      <c r="G121" s="33"/>
      <c r="H121" s="33"/>
      <c r="J121" s="127"/>
      <c r="K121" s="128"/>
      <c r="L121" s="128"/>
      <c r="M121" s="129"/>
      <c r="N121" s="132" t="str">
        <f t="shared" si="12"/>
        <v/>
      </c>
      <c r="O121" s="101"/>
      <c r="P121" s="123"/>
      <c r="Q121" s="100"/>
    </row>
    <row r="122" spans="3:17" s="32" customFormat="1" x14ac:dyDescent="0.35">
      <c r="C122" s="33"/>
      <c r="D122" s="33"/>
      <c r="E122" s="33"/>
      <c r="F122" s="33"/>
      <c r="G122" s="33"/>
      <c r="H122" s="33"/>
      <c r="J122" s="127"/>
      <c r="K122" s="128"/>
      <c r="L122" s="128"/>
      <c r="M122" s="129"/>
      <c r="N122" s="132" t="str">
        <f t="shared" si="12"/>
        <v/>
      </c>
      <c r="O122" s="101"/>
      <c r="P122" s="123"/>
      <c r="Q122" s="100"/>
    </row>
    <row r="123" spans="3:17" s="32" customFormat="1" x14ac:dyDescent="0.35">
      <c r="C123" s="33"/>
      <c r="D123" s="33"/>
      <c r="E123" s="33"/>
      <c r="F123" s="33"/>
      <c r="G123" s="33"/>
      <c r="H123" s="33"/>
      <c r="J123" s="127"/>
      <c r="K123" s="128"/>
      <c r="L123" s="128"/>
      <c r="M123" s="129"/>
      <c r="N123" s="132" t="str">
        <f t="shared" si="12"/>
        <v/>
      </c>
      <c r="O123" s="101"/>
      <c r="P123" s="123"/>
      <c r="Q123" s="100"/>
    </row>
    <row r="124" spans="3:17" s="32" customFormat="1" x14ac:dyDescent="0.35">
      <c r="C124" s="33"/>
      <c r="D124" s="33"/>
      <c r="E124" s="33"/>
      <c r="F124" s="33"/>
      <c r="G124" s="33"/>
      <c r="H124" s="33"/>
      <c r="J124" s="127"/>
      <c r="K124" s="128"/>
      <c r="L124" s="128"/>
      <c r="M124" s="129"/>
      <c r="N124" s="132" t="str">
        <f t="shared" si="12"/>
        <v/>
      </c>
      <c r="O124" s="101"/>
      <c r="P124" s="123"/>
      <c r="Q124" s="100"/>
    </row>
    <row r="125" spans="3:17" s="32" customFormat="1" x14ac:dyDescent="0.35">
      <c r="C125" s="33"/>
      <c r="D125" s="33"/>
      <c r="E125" s="33"/>
      <c r="F125" s="33"/>
      <c r="G125" s="33"/>
      <c r="H125" s="33"/>
      <c r="J125" s="127"/>
      <c r="K125" s="128"/>
      <c r="L125" s="128"/>
      <c r="M125" s="129"/>
      <c r="N125" s="132" t="str">
        <f t="shared" si="12"/>
        <v/>
      </c>
      <c r="O125" s="101"/>
      <c r="P125" s="123"/>
      <c r="Q125" s="100"/>
    </row>
    <row r="126" spans="3:17" s="32" customFormat="1" x14ac:dyDescent="0.35">
      <c r="C126" s="33"/>
      <c r="D126" s="33"/>
      <c r="E126" s="33"/>
      <c r="F126" s="33"/>
      <c r="G126" s="33"/>
      <c r="H126" s="33"/>
      <c r="J126" s="127"/>
      <c r="K126" s="128"/>
      <c r="L126" s="128"/>
      <c r="M126" s="129"/>
      <c r="N126" s="132" t="str">
        <f t="shared" si="12"/>
        <v/>
      </c>
      <c r="O126" s="101"/>
      <c r="P126" s="123"/>
      <c r="Q126" s="100"/>
    </row>
    <row r="127" spans="3:17" s="32" customFormat="1" x14ac:dyDescent="0.35">
      <c r="C127" s="33"/>
      <c r="D127" s="33"/>
      <c r="E127" s="33"/>
      <c r="F127" s="33"/>
      <c r="G127" s="33"/>
      <c r="H127" s="33"/>
      <c r="J127" s="127"/>
      <c r="K127" s="128"/>
      <c r="L127" s="128"/>
      <c r="M127" s="129"/>
      <c r="N127" s="132" t="str">
        <f t="shared" si="12"/>
        <v/>
      </c>
      <c r="O127" s="101"/>
      <c r="P127" s="123"/>
      <c r="Q127" s="100"/>
    </row>
    <row r="128" spans="3:17" s="32" customFormat="1" x14ac:dyDescent="0.35">
      <c r="C128" s="33"/>
      <c r="D128" s="33"/>
      <c r="E128" s="33"/>
      <c r="F128" s="33"/>
      <c r="G128" s="33"/>
      <c r="H128" s="33"/>
      <c r="J128" s="127"/>
      <c r="K128" s="128"/>
      <c r="L128" s="128"/>
      <c r="M128" s="129"/>
      <c r="N128" s="132" t="str">
        <f t="shared" si="12"/>
        <v/>
      </c>
      <c r="O128" s="101"/>
      <c r="P128" s="123"/>
      <c r="Q128" s="100"/>
    </row>
    <row r="129" spans="3:21" s="32" customFormat="1" x14ac:dyDescent="0.35">
      <c r="C129" s="33"/>
      <c r="D129" s="33"/>
      <c r="E129" s="33"/>
      <c r="F129" s="33"/>
      <c r="G129" s="33"/>
      <c r="H129" s="33"/>
      <c r="J129" s="127"/>
      <c r="K129" s="128"/>
      <c r="L129" s="128"/>
      <c r="M129" s="129"/>
      <c r="N129" s="132" t="str">
        <f t="shared" si="12"/>
        <v/>
      </c>
      <c r="O129" s="101"/>
      <c r="P129" s="123"/>
      <c r="Q129" s="100"/>
    </row>
    <row r="130" spans="3:21" s="32" customFormat="1" x14ac:dyDescent="0.35">
      <c r="C130" s="33"/>
      <c r="D130" s="33"/>
      <c r="E130" s="33"/>
      <c r="F130" s="33"/>
      <c r="G130" s="33"/>
      <c r="H130" s="33"/>
      <c r="J130" s="127"/>
      <c r="K130" s="128"/>
      <c r="L130" s="128"/>
      <c r="M130" s="129"/>
      <c r="N130" s="132" t="str">
        <f t="shared" si="12"/>
        <v/>
      </c>
      <c r="O130" s="101"/>
      <c r="P130" s="123"/>
      <c r="Q130" s="100"/>
    </row>
    <row r="131" spans="3:21" s="32" customFormat="1" x14ac:dyDescent="0.35">
      <c r="C131" s="33"/>
      <c r="D131" s="33"/>
      <c r="E131" s="33"/>
      <c r="F131" s="33"/>
      <c r="G131" s="33"/>
      <c r="H131" s="33"/>
      <c r="J131" s="127"/>
      <c r="K131" s="128"/>
      <c r="L131" s="128"/>
      <c r="M131" s="129"/>
      <c r="N131" s="132" t="str">
        <f t="shared" si="12"/>
        <v/>
      </c>
      <c r="O131" s="101"/>
      <c r="P131" s="123"/>
      <c r="Q131" s="100"/>
    </row>
    <row r="132" spans="3:21" s="32" customFormat="1" x14ac:dyDescent="0.35">
      <c r="C132" s="33"/>
      <c r="D132" s="33"/>
      <c r="E132" s="33"/>
      <c r="F132" s="33"/>
      <c r="G132" s="33"/>
      <c r="H132" s="33"/>
      <c r="J132" s="127"/>
      <c r="K132" s="128"/>
      <c r="L132" s="128"/>
      <c r="M132" s="129"/>
      <c r="N132" s="132" t="str">
        <f t="shared" si="12"/>
        <v/>
      </c>
      <c r="O132" s="101"/>
      <c r="P132" s="123"/>
      <c r="Q132" s="100"/>
    </row>
    <row r="133" spans="3:21" s="32" customFormat="1" x14ac:dyDescent="0.35">
      <c r="C133" s="33"/>
      <c r="D133" s="33"/>
      <c r="E133" s="33"/>
      <c r="F133" s="33"/>
      <c r="G133" s="33"/>
      <c r="H133" s="33"/>
      <c r="J133" s="127"/>
      <c r="K133" s="128"/>
      <c r="L133" s="128"/>
      <c r="M133" s="129"/>
      <c r="N133" s="132" t="str">
        <f t="shared" si="12"/>
        <v/>
      </c>
      <c r="O133" s="101"/>
      <c r="P133" s="123"/>
      <c r="Q133" s="100"/>
    </row>
    <row r="134" spans="3:21" s="32" customFormat="1" x14ac:dyDescent="0.35">
      <c r="C134" s="33"/>
      <c r="D134" s="33"/>
      <c r="E134" s="33"/>
      <c r="F134" s="33"/>
      <c r="G134" s="33"/>
      <c r="H134" s="33"/>
      <c r="J134" s="127"/>
      <c r="K134" s="128"/>
      <c r="L134" s="128"/>
      <c r="M134" s="129"/>
      <c r="N134" s="132" t="str">
        <f t="shared" si="12"/>
        <v/>
      </c>
      <c r="O134" s="101"/>
      <c r="P134" s="123"/>
      <c r="Q134" s="100"/>
    </row>
    <row r="135" spans="3:21" s="32" customFormat="1" x14ac:dyDescent="0.35">
      <c r="C135" s="33"/>
      <c r="D135" s="33"/>
      <c r="E135" s="33"/>
      <c r="F135" s="33"/>
      <c r="G135" s="33"/>
      <c r="H135" s="33"/>
      <c r="J135" s="127"/>
      <c r="K135" s="128"/>
      <c r="L135" s="128"/>
      <c r="M135" s="129"/>
      <c r="N135" s="132" t="str">
        <f t="shared" si="12"/>
        <v/>
      </c>
      <c r="O135" s="101"/>
      <c r="P135" s="123"/>
      <c r="Q135" s="100"/>
      <c r="S135" s="52"/>
      <c r="T135" s="52"/>
      <c r="U135" s="52"/>
    </row>
    <row r="136" spans="3:21" s="32" customFormat="1" x14ac:dyDescent="0.35">
      <c r="C136" s="33"/>
      <c r="D136" s="33"/>
      <c r="E136" s="33"/>
      <c r="F136" s="33"/>
      <c r="G136" s="33"/>
      <c r="H136" s="33"/>
      <c r="J136" s="127"/>
      <c r="K136" s="128"/>
      <c r="L136" s="128"/>
      <c r="M136" s="129"/>
      <c r="N136" s="132" t="str">
        <f t="shared" si="12"/>
        <v/>
      </c>
      <c r="O136" s="101"/>
      <c r="P136" s="123"/>
      <c r="Q136" s="100"/>
      <c r="S136" s="52"/>
      <c r="T136" s="52"/>
      <c r="U136" s="52"/>
    </row>
    <row r="137" spans="3:21" s="32" customFormat="1" x14ac:dyDescent="0.35">
      <c r="C137" s="33"/>
      <c r="D137" s="33"/>
      <c r="E137" s="33"/>
      <c r="F137" s="33"/>
      <c r="G137" s="33"/>
      <c r="H137" s="33"/>
      <c r="J137" s="127"/>
      <c r="K137" s="128"/>
      <c r="L137" s="128"/>
      <c r="M137" s="129"/>
      <c r="N137" s="132" t="str">
        <f t="shared" si="12"/>
        <v/>
      </c>
      <c r="O137" s="101"/>
      <c r="P137" s="123"/>
      <c r="Q137" s="100"/>
      <c r="S137" s="52"/>
      <c r="T137" s="52"/>
      <c r="U137" s="52"/>
    </row>
    <row r="138" spans="3:21" s="32" customFormat="1" x14ac:dyDescent="0.35">
      <c r="C138" s="33"/>
      <c r="D138" s="33"/>
      <c r="E138" s="33"/>
      <c r="F138" s="33"/>
      <c r="G138" s="33"/>
      <c r="H138" s="33"/>
      <c r="J138" s="127"/>
      <c r="K138" s="128"/>
      <c r="L138" s="128"/>
      <c r="M138" s="129"/>
      <c r="N138" s="132" t="str">
        <f t="shared" si="12"/>
        <v/>
      </c>
      <c r="O138" s="101"/>
      <c r="P138" s="123"/>
      <c r="Q138" s="100"/>
      <c r="S138" s="52"/>
      <c r="T138" s="52"/>
      <c r="U138" s="52"/>
    </row>
    <row r="139" spans="3:21" s="32" customFormat="1" x14ac:dyDescent="0.35">
      <c r="C139" s="33"/>
      <c r="D139" s="33"/>
      <c r="E139" s="33"/>
      <c r="F139" s="33"/>
      <c r="G139" s="33"/>
      <c r="H139" s="33"/>
      <c r="J139" s="127"/>
      <c r="K139" s="128"/>
      <c r="L139" s="128"/>
      <c r="M139" s="129"/>
      <c r="N139" s="132" t="str">
        <f t="shared" si="12"/>
        <v/>
      </c>
      <c r="O139" s="101"/>
      <c r="P139" s="123"/>
      <c r="Q139" s="100"/>
      <c r="S139" s="52"/>
      <c r="T139" s="52"/>
      <c r="U139" s="52"/>
    </row>
    <row r="140" spans="3:21" s="32" customFormat="1" x14ac:dyDescent="0.35">
      <c r="C140" s="33"/>
      <c r="D140" s="33"/>
      <c r="E140" s="33"/>
      <c r="F140" s="33"/>
      <c r="G140" s="33"/>
      <c r="H140" s="33"/>
      <c r="J140" s="127"/>
      <c r="K140" s="128"/>
      <c r="L140" s="128"/>
      <c r="M140" s="129"/>
      <c r="N140" s="132" t="str">
        <f t="shared" si="12"/>
        <v/>
      </c>
      <c r="O140" s="101"/>
      <c r="P140" s="123"/>
      <c r="Q140" s="100"/>
      <c r="S140" s="52"/>
      <c r="T140" s="52"/>
      <c r="U140" s="52"/>
    </row>
    <row r="141" spans="3:21" s="32" customFormat="1" x14ac:dyDescent="0.35">
      <c r="C141" s="33"/>
      <c r="D141" s="33"/>
      <c r="E141" s="33"/>
      <c r="F141" s="33"/>
      <c r="G141" s="33"/>
      <c r="H141" s="33"/>
      <c r="J141" s="127"/>
      <c r="K141" s="128"/>
      <c r="L141" s="128"/>
      <c r="M141" s="129"/>
      <c r="N141" s="132" t="str">
        <f t="shared" si="12"/>
        <v/>
      </c>
      <c r="O141" s="101"/>
      <c r="P141" s="123"/>
      <c r="Q141" s="100"/>
      <c r="S141" s="52"/>
      <c r="T141" s="52"/>
      <c r="U141" s="52"/>
    </row>
    <row r="142" spans="3:21" s="32" customFormat="1" x14ac:dyDescent="0.35">
      <c r="C142" s="33"/>
      <c r="D142" s="33"/>
      <c r="E142" s="33"/>
      <c r="F142" s="33"/>
      <c r="G142" s="33"/>
      <c r="H142" s="33"/>
      <c r="J142" s="127"/>
      <c r="K142" s="128"/>
      <c r="L142" s="128"/>
      <c r="M142" s="129"/>
      <c r="N142" s="132" t="str">
        <f t="shared" si="12"/>
        <v/>
      </c>
      <c r="O142" s="101"/>
      <c r="P142" s="123"/>
      <c r="Q142" s="100"/>
      <c r="S142" s="52"/>
      <c r="T142" s="52"/>
      <c r="U142" s="52"/>
    </row>
    <row r="143" spans="3:21" s="32" customFormat="1" x14ac:dyDescent="0.35">
      <c r="C143" s="33"/>
      <c r="D143" s="33"/>
      <c r="E143" s="33"/>
      <c r="F143" s="33"/>
      <c r="G143" s="33"/>
      <c r="H143" s="33"/>
      <c r="J143" s="127"/>
      <c r="K143" s="128"/>
      <c r="L143" s="128"/>
      <c r="M143" s="129"/>
      <c r="N143" s="132" t="str">
        <f t="shared" si="12"/>
        <v/>
      </c>
      <c r="O143" s="101"/>
      <c r="P143" s="123"/>
      <c r="Q143" s="100"/>
      <c r="S143" s="52"/>
      <c r="T143" s="52"/>
      <c r="U143" s="52"/>
    </row>
    <row r="144" spans="3:21" s="32" customFormat="1" x14ac:dyDescent="0.35">
      <c r="C144" s="33"/>
      <c r="D144" s="33"/>
      <c r="E144" s="33"/>
      <c r="F144" s="33"/>
      <c r="G144" s="33"/>
      <c r="H144" s="33"/>
      <c r="J144" s="127"/>
      <c r="K144" s="128"/>
      <c r="L144" s="128"/>
      <c r="M144" s="129"/>
      <c r="N144" s="132" t="str">
        <f t="shared" si="12"/>
        <v/>
      </c>
      <c r="O144" s="101"/>
      <c r="P144" s="123"/>
      <c r="Q144" s="100"/>
      <c r="S144" s="52"/>
      <c r="T144" s="52"/>
      <c r="U144" s="52"/>
    </row>
    <row r="145" spans="3:21" s="32" customFormat="1" x14ac:dyDescent="0.35">
      <c r="C145" s="33"/>
      <c r="D145" s="33"/>
      <c r="E145" s="33"/>
      <c r="F145" s="33"/>
      <c r="G145" s="33"/>
      <c r="H145" s="33"/>
      <c r="J145" s="127"/>
      <c r="K145" s="128"/>
      <c r="L145" s="128"/>
      <c r="M145" s="129"/>
      <c r="N145" s="132" t="str">
        <f t="shared" si="12"/>
        <v/>
      </c>
      <c r="O145" s="101"/>
      <c r="P145" s="123"/>
      <c r="Q145" s="100"/>
      <c r="S145" s="52"/>
      <c r="T145" s="52"/>
      <c r="U145" s="52"/>
    </row>
    <row r="146" spans="3:21" s="32" customFormat="1" x14ac:dyDescent="0.35">
      <c r="C146" s="33"/>
      <c r="D146" s="33"/>
      <c r="E146" s="33"/>
      <c r="F146" s="33"/>
      <c r="G146" s="33"/>
      <c r="H146" s="33"/>
      <c r="J146" s="127"/>
      <c r="K146" s="128"/>
      <c r="L146" s="128"/>
      <c r="M146" s="129"/>
      <c r="N146" s="132" t="str">
        <f t="shared" si="12"/>
        <v/>
      </c>
      <c r="O146" s="101"/>
      <c r="P146" s="123"/>
      <c r="Q146" s="100"/>
      <c r="S146" s="52"/>
      <c r="T146" s="52"/>
      <c r="U146" s="52"/>
    </row>
    <row r="147" spans="3:21" s="32" customFormat="1" x14ac:dyDescent="0.35">
      <c r="C147" s="33"/>
      <c r="D147" s="33"/>
      <c r="E147" s="33"/>
      <c r="F147" s="33"/>
      <c r="G147" s="33"/>
      <c r="H147" s="33"/>
      <c r="J147" s="127"/>
      <c r="K147" s="128"/>
      <c r="L147" s="128"/>
      <c r="M147" s="129"/>
      <c r="N147" s="132" t="str">
        <f t="shared" si="12"/>
        <v/>
      </c>
      <c r="O147" s="101"/>
      <c r="P147" s="123"/>
      <c r="Q147" s="100"/>
      <c r="S147" s="52"/>
      <c r="T147" s="52"/>
      <c r="U147" s="52"/>
    </row>
    <row r="148" spans="3:21" s="32" customFormat="1" x14ac:dyDescent="0.35">
      <c r="C148" s="33"/>
      <c r="D148" s="33"/>
      <c r="E148" s="33"/>
      <c r="F148" s="33"/>
      <c r="G148" s="33"/>
      <c r="H148" s="33"/>
      <c r="J148" s="127"/>
      <c r="K148" s="128"/>
      <c r="L148" s="128"/>
      <c r="M148" s="129"/>
      <c r="N148" s="132" t="str">
        <f t="shared" si="12"/>
        <v/>
      </c>
      <c r="O148" s="101"/>
      <c r="P148" s="123"/>
      <c r="Q148" s="100"/>
      <c r="S148" s="52"/>
      <c r="T148" s="52"/>
      <c r="U148" s="52"/>
    </row>
    <row r="149" spans="3:21" s="32" customFormat="1" x14ac:dyDescent="0.35">
      <c r="C149" s="33"/>
      <c r="D149" s="33"/>
      <c r="E149" s="33"/>
      <c r="F149" s="33"/>
      <c r="G149" s="33"/>
      <c r="H149" s="33"/>
      <c r="J149" s="127"/>
      <c r="K149" s="128"/>
      <c r="L149" s="128"/>
      <c r="M149" s="129"/>
      <c r="N149" s="132" t="str">
        <f t="shared" si="12"/>
        <v/>
      </c>
      <c r="O149" s="101"/>
      <c r="P149" s="123"/>
      <c r="Q149" s="100"/>
      <c r="S149" s="52"/>
      <c r="T149" s="52"/>
      <c r="U149" s="52"/>
    </row>
    <row r="150" spans="3:21" s="32" customFormat="1" x14ac:dyDescent="0.35">
      <c r="C150" s="33"/>
      <c r="D150" s="33"/>
      <c r="E150" s="33"/>
      <c r="F150" s="33"/>
      <c r="G150" s="33"/>
      <c r="H150" s="33"/>
      <c r="J150" s="127"/>
      <c r="K150" s="128"/>
      <c r="L150" s="128"/>
      <c r="M150" s="129"/>
      <c r="N150" s="132" t="str">
        <f t="shared" si="12"/>
        <v/>
      </c>
      <c r="O150" s="101"/>
      <c r="P150" s="123"/>
      <c r="Q150" s="100"/>
      <c r="S150" s="52"/>
      <c r="T150" s="52"/>
      <c r="U150" s="52"/>
    </row>
    <row r="151" spans="3:21" s="32" customFormat="1" x14ac:dyDescent="0.35">
      <c r="C151" s="33"/>
      <c r="D151" s="33"/>
      <c r="E151" s="33"/>
      <c r="F151" s="33"/>
      <c r="G151" s="33"/>
      <c r="H151" s="33"/>
      <c r="J151" s="127"/>
      <c r="K151" s="128"/>
      <c r="L151" s="128"/>
      <c r="M151" s="129"/>
      <c r="N151" s="132" t="str">
        <f t="shared" si="12"/>
        <v/>
      </c>
      <c r="O151" s="101"/>
      <c r="P151" s="123"/>
      <c r="Q151" s="100"/>
      <c r="S151" s="52"/>
      <c r="T151" s="52"/>
      <c r="U151" s="52"/>
    </row>
    <row r="152" spans="3:21" s="32" customFormat="1" x14ac:dyDescent="0.35">
      <c r="C152" s="33"/>
      <c r="D152" s="33"/>
      <c r="E152" s="33"/>
      <c r="F152" s="33"/>
      <c r="G152" s="33"/>
      <c r="H152" s="33"/>
      <c r="J152" s="127"/>
      <c r="K152" s="128"/>
      <c r="L152" s="128"/>
      <c r="M152" s="129"/>
      <c r="N152" s="132" t="str">
        <f t="shared" si="12"/>
        <v/>
      </c>
      <c r="O152" s="101"/>
      <c r="P152" s="123"/>
      <c r="Q152" s="100"/>
      <c r="S152" s="52"/>
      <c r="T152" s="52"/>
      <c r="U152" s="52"/>
    </row>
    <row r="153" spans="3:21" s="32" customFormat="1" x14ac:dyDescent="0.35">
      <c r="C153" s="33"/>
      <c r="D153" s="33"/>
      <c r="E153" s="33"/>
      <c r="F153" s="33"/>
      <c r="G153" s="33"/>
      <c r="H153" s="33"/>
      <c r="J153" s="127"/>
      <c r="K153" s="128"/>
      <c r="L153" s="128"/>
      <c r="M153" s="129"/>
      <c r="N153" s="132" t="str">
        <f t="shared" si="12"/>
        <v/>
      </c>
      <c r="O153" s="101"/>
      <c r="P153" s="123"/>
      <c r="Q153" s="100"/>
      <c r="S153" s="52"/>
      <c r="T153" s="52"/>
      <c r="U153" s="52"/>
    </row>
    <row r="154" spans="3:21" s="32" customFormat="1" x14ac:dyDescent="0.35">
      <c r="C154" s="33"/>
      <c r="D154" s="33"/>
      <c r="E154" s="33"/>
      <c r="F154" s="33"/>
      <c r="G154" s="33"/>
      <c r="H154" s="33"/>
      <c r="J154" s="127"/>
      <c r="K154" s="128"/>
      <c r="L154" s="128"/>
      <c r="M154" s="129"/>
      <c r="N154" s="132" t="str">
        <f t="shared" si="12"/>
        <v/>
      </c>
      <c r="O154" s="101"/>
      <c r="P154" s="123"/>
      <c r="Q154" s="100"/>
      <c r="S154" s="52"/>
      <c r="T154" s="52"/>
      <c r="U154" s="52"/>
    </row>
    <row r="155" spans="3:21" s="32" customFormat="1" x14ac:dyDescent="0.35">
      <c r="C155" s="33"/>
      <c r="D155" s="33"/>
      <c r="E155" s="33"/>
      <c r="F155" s="33"/>
      <c r="G155" s="33"/>
      <c r="H155" s="33"/>
      <c r="J155" s="127"/>
      <c r="K155" s="128"/>
      <c r="L155" s="128"/>
      <c r="M155" s="129"/>
      <c r="N155" s="132" t="str">
        <f t="shared" si="12"/>
        <v/>
      </c>
      <c r="O155" s="101"/>
      <c r="P155" s="123"/>
      <c r="Q155" s="100"/>
      <c r="S155" s="52"/>
      <c r="T155" s="52"/>
      <c r="U155" s="52"/>
    </row>
    <row r="156" spans="3:21" s="32" customFormat="1" x14ac:dyDescent="0.35">
      <c r="S156" s="52"/>
      <c r="T156" s="52"/>
      <c r="U156" s="52"/>
    </row>
    <row r="157" spans="3:21" s="32" customFormat="1" x14ac:dyDescent="0.35">
      <c r="C157" s="33"/>
      <c r="D157" s="33"/>
      <c r="E157" s="33"/>
      <c r="F157" s="33"/>
      <c r="G157" s="33"/>
      <c r="H157" s="33"/>
      <c r="J157" s="52"/>
      <c r="K157" s="52"/>
      <c r="L157" s="52"/>
      <c r="M157" s="52"/>
      <c r="N157" s="137"/>
      <c r="O157" s="54"/>
      <c r="P157" s="52"/>
      <c r="U157" s="52"/>
    </row>
    <row r="158" spans="3:21" s="32" customFormat="1" x14ac:dyDescent="0.35">
      <c r="C158" s="33"/>
      <c r="D158" s="33"/>
      <c r="E158" s="33"/>
      <c r="F158" s="33"/>
      <c r="G158" s="33"/>
      <c r="H158" s="33"/>
      <c r="J158" s="52"/>
      <c r="K158" s="52"/>
      <c r="L158" s="52"/>
      <c r="M158" s="52"/>
      <c r="N158" s="137"/>
      <c r="O158" s="54"/>
      <c r="P158" s="52"/>
      <c r="R158" s="52"/>
      <c r="S158" s="52"/>
      <c r="T158" s="52"/>
      <c r="U158" s="52"/>
    </row>
    <row r="159" spans="3:21" s="32" customFormat="1" x14ac:dyDescent="0.35">
      <c r="C159" s="33"/>
      <c r="D159" s="33"/>
      <c r="E159" s="33"/>
      <c r="F159" s="33"/>
      <c r="G159" s="33"/>
      <c r="H159" s="33"/>
      <c r="J159" s="52"/>
      <c r="K159" s="52"/>
      <c r="L159" s="52"/>
      <c r="M159" s="52"/>
      <c r="N159" s="137"/>
      <c r="O159" s="54"/>
      <c r="P159" s="52"/>
      <c r="Q159" s="40">
        <f>SUMIF($P$8:$P$156,#REF!,Q$8:Q$156)</f>
        <v>0</v>
      </c>
      <c r="R159" s="52"/>
      <c r="S159" s="52"/>
      <c r="T159" s="52"/>
      <c r="U159" s="52"/>
    </row>
    <row r="160" spans="3:21" s="32" customFormat="1" x14ac:dyDescent="0.35">
      <c r="C160" s="33"/>
      <c r="D160" s="33"/>
      <c r="E160" s="33"/>
      <c r="F160" s="33"/>
      <c r="G160" s="33"/>
      <c r="H160" s="33"/>
      <c r="J160" s="52"/>
      <c r="K160" s="52"/>
      <c r="L160" s="52"/>
      <c r="M160" s="52"/>
      <c r="N160" s="137"/>
      <c r="O160" s="54"/>
      <c r="P160" s="52"/>
      <c r="Q160" s="40">
        <f>SUMIF($P$8:$P$156,#REF!,Q$8:Q$156)</f>
        <v>0</v>
      </c>
      <c r="R160" s="52"/>
      <c r="S160" s="52"/>
      <c r="T160" s="52"/>
      <c r="U160" s="52"/>
    </row>
    <row r="161" spans="3:21" s="32" customFormat="1" x14ac:dyDescent="0.35">
      <c r="C161" s="33"/>
      <c r="D161" s="33"/>
      <c r="E161" s="33"/>
      <c r="F161" s="33"/>
      <c r="G161" s="33"/>
      <c r="H161" s="33"/>
      <c r="J161" s="52"/>
      <c r="K161" s="52"/>
      <c r="L161" s="52"/>
      <c r="M161" s="52"/>
      <c r="N161" s="137"/>
      <c r="O161" s="54"/>
      <c r="P161" s="52"/>
      <c r="Q161" s="40">
        <f>SUMIF($P$8:$P$156,#REF!,Q$8:Q$156)</f>
        <v>0</v>
      </c>
      <c r="R161" s="52"/>
      <c r="S161" s="52"/>
      <c r="T161" s="52"/>
      <c r="U161" s="52"/>
    </row>
    <row r="162" spans="3:21" s="32" customFormat="1" x14ac:dyDescent="0.35">
      <c r="C162" s="33"/>
      <c r="D162" s="33"/>
      <c r="E162" s="33"/>
      <c r="F162" s="33"/>
      <c r="G162" s="33"/>
      <c r="H162" s="33"/>
      <c r="J162" s="52"/>
      <c r="K162" s="52"/>
      <c r="L162" s="52"/>
      <c r="M162" s="52"/>
      <c r="N162" s="137"/>
      <c r="O162" s="54"/>
      <c r="P162" s="52"/>
      <c r="Q162" s="40">
        <f>SUMIF($P$8:$P$156,#REF!,Q$8:Q$156)</f>
        <v>0</v>
      </c>
      <c r="R162" s="52"/>
      <c r="S162" s="52"/>
      <c r="T162" s="52"/>
      <c r="U162" s="52"/>
    </row>
    <row r="163" spans="3:21" s="32" customFormat="1" x14ac:dyDescent="0.35">
      <c r="C163" s="33"/>
      <c r="D163" s="33"/>
      <c r="E163" s="33"/>
      <c r="F163" s="33"/>
      <c r="G163" s="33"/>
      <c r="H163" s="33"/>
      <c r="J163" s="52"/>
      <c r="K163" s="52"/>
      <c r="L163" s="52"/>
      <c r="M163" s="52"/>
      <c r="N163" s="137"/>
      <c r="O163" s="54"/>
      <c r="P163" s="52"/>
      <c r="Q163" s="40">
        <f>SUMIF($P$8:$P$156,#REF!,Q$8:Q$156)</f>
        <v>0</v>
      </c>
      <c r="R163" s="52"/>
      <c r="S163" s="52"/>
      <c r="T163" s="52"/>
      <c r="U163" s="52"/>
    </row>
    <row r="164" spans="3:21" s="32" customFormat="1" x14ac:dyDescent="0.35">
      <c r="C164" s="33"/>
      <c r="D164" s="33"/>
      <c r="E164" s="33"/>
      <c r="F164" s="33"/>
      <c r="G164" s="33"/>
      <c r="H164" s="33"/>
      <c r="J164" s="52"/>
      <c r="K164" s="52"/>
      <c r="L164" s="52"/>
      <c r="M164" s="52"/>
      <c r="N164" s="137"/>
      <c r="O164" s="54"/>
      <c r="P164" s="52"/>
      <c r="Q164" s="40">
        <f>SUMIF($P$8:$P$156,#REF!,Q$8:Q$156)</f>
        <v>0</v>
      </c>
      <c r="R164" s="52"/>
      <c r="S164" s="52"/>
      <c r="T164" s="52"/>
      <c r="U164" s="52"/>
    </row>
    <row r="165" spans="3:21" s="32" customFormat="1" x14ac:dyDescent="0.35">
      <c r="C165" s="33"/>
      <c r="D165" s="33"/>
      <c r="E165" s="33"/>
      <c r="F165" s="33"/>
      <c r="G165" s="33"/>
      <c r="H165" s="33"/>
      <c r="J165" s="52"/>
      <c r="K165" s="52"/>
      <c r="L165" s="52"/>
      <c r="M165" s="52"/>
      <c r="N165" s="137"/>
      <c r="O165" s="54"/>
      <c r="P165" s="52"/>
      <c r="Q165" s="40">
        <f>SUMIF($P$8:$P$156,#REF!,Q$8:Q$156)</f>
        <v>0</v>
      </c>
      <c r="R165" s="52"/>
      <c r="S165" s="52"/>
      <c r="T165" s="52"/>
      <c r="U165" s="52"/>
    </row>
    <row r="166" spans="3:21" s="32" customFormat="1" x14ac:dyDescent="0.35">
      <c r="C166" s="33"/>
      <c r="D166" s="33"/>
      <c r="E166" s="33"/>
      <c r="F166" s="33"/>
      <c r="G166" s="33"/>
      <c r="H166" s="33"/>
      <c r="J166" s="52"/>
      <c r="K166" s="52"/>
      <c r="L166" s="52"/>
      <c r="M166" s="52"/>
      <c r="N166" s="137"/>
      <c r="O166" s="54"/>
      <c r="P166" s="52"/>
      <c r="Q166" s="40">
        <f>SUMIF($P$8:$P$156,#REF!,Q$8:Q$156)</f>
        <v>0</v>
      </c>
      <c r="R166" s="52"/>
      <c r="S166" s="52"/>
      <c r="T166" s="52"/>
      <c r="U166" s="52"/>
    </row>
    <row r="167" spans="3:21" s="32" customFormat="1" x14ac:dyDescent="0.35">
      <c r="C167" s="33"/>
      <c r="D167" s="33"/>
      <c r="E167" s="33"/>
      <c r="F167" s="33"/>
      <c r="G167" s="33"/>
      <c r="H167" s="33"/>
      <c r="J167" s="52"/>
      <c r="K167" s="52"/>
      <c r="L167" s="52"/>
      <c r="M167" s="52"/>
      <c r="N167" s="137"/>
      <c r="O167" s="54"/>
      <c r="P167" s="52"/>
      <c r="Q167" s="40">
        <f>SUMIF($P$8:$P$156,#REF!,Q$8:Q$156)</f>
        <v>0</v>
      </c>
      <c r="R167" s="52"/>
      <c r="S167" s="52"/>
      <c r="T167" s="52"/>
      <c r="U167" s="52"/>
    </row>
    <row r="168" spans="3:21" s="32" customFormat="1" x14ac:dyDescent="0.35">
      <c r="C168" s="33"/>
      <c r="D168" s="33"/>
      <c r="E168" s="33"/>
      <c r="F168" s="33"/>
      <c r="G168" s="33"/>
      <c r="H168" s="33"/>
      <c r="J168" s="52"/>
      <c r="K168" s="52"/>
      <c r="L168" s="52"/>
      <c r="M168" s="52"/>
      <c r="N168" s="137"/>
      <c r="O168" s="54"/>
      <c r="P168" s="52"/>
      <c r="Q168" s="52"/>
      <c r="R168" s="52"/>
      <c r="S168" s="52"/>
      <c r="T168" s="52"/>
      <c r="U168" s="52"/>
    </row>
    <row r="169" spans="3:21" s="32" customFormat="1" x14ac:dyDescent="0.35">
      <c r="C169" s="33"/>
      <c r="D169" s="33"/>
      <c r="E169" s="33"/>
      <c r="F169" s="33"/>
      <c r="G169" s="33"/>
      <c r="H169" s="33"/>
      <c r="J169" s="52"/>
      <c r="K169" s="52"/>
      <c r="L169" s="52"/>
      <c r="M169" s="52"/>
      <c r="N169" s="137"/>
      <c r="O169" s="54"/>
      <c r="P169" s="52"/>
      <c r="Q169" s="52"/>
      <c r="R169" s="52"/>
      <c r="S169" s="52"/>
      <c r="T169" s="52"/>
      <c r="U169" s="52"/>
    </row>
    <row r="170" spans="3:21" s="32" customFormat="1" x14ac:dyDescent="0.35">
      <c r="C170" s="33"/>
      <c r="D170" s="33"/>
      <c r="E170" s="33"/>
      <c r="F170" s="33"/>
      <c r="G170" s="33"/>
      <c r="H170" s="33"/>
      <c r="N170" s="134"/>
      <c r="O170" s="33"/>
      <c r="P170" s="52"/>
      <c r="Q170" s="52"/>
      <c r="R170" s="52"/>
      <c r="S170" s="52"/>
      <c r="T170" s="52"/>
      <c r="U170" s="52"/>
    </row>
    <row r="171" spans="3:21" s="32" customFormat="1" x14ac:dyDescent="0.35">
      <c r="C171" s="33"/>
      <c r="D171" s="33"/>
      <c r="E171" s="33"/>
      <c r="F171" s="33"/>
      <c r="G171" s="33"/>
      <c r="H171" s="33"/>
      <c r="N171" s="134"/>
      <c r="O171" s="33"/>
      <c r="P171" s="52"/>
      <c r="Q171" s="52"/>
      <c r="R171" s="52"/>
      <c r="S171" s="52"/>
      <c r="T171" s="52"/>
      <c r="U171" s="52"/>
    </row>
    <row r="172" spans="3:21" s="32" customFormat="1" x14ac:dyDescent="0.35">
      <c r="C172" s="33"/>
      <c r="D172" s="33"/>
      <c r="E172" s="33"/>
      <c r="F172" s="33"/>
      <c r="G172" s="33"/>
      <c r="H172" s="33"/>
      <c r="N172" s="134"/>
      <c r="O172" s="33"/>
      <c r="P172" s="52"/>
      <c r="Q172" s="52"/>
      <c r="R172" s="52"/>
      <c r="S172" s="52"/>
      <c r="T172" s="52"/>
      <c r="U172" s="52"/>
    </row>
    <row r="173" spans="3:21" s="32" customFormat="1" x14ac:dyDescent="0.35">
      <c r="C173" s="33"/>
      <c r="D173" s="33"/>
      <c r="E173" s="33"/>
      <c r="F173" s="33"/>
      <c r="G173" s="33"/>
      <c r="H173" s="33"/>
      <c r="N173" s="134"/>
      <c r="O173" s="33"/>
      <c r="P173" s="52"/>
      <c r="Q173" s="52"/>
      <c r="R173" s="52"/>
      <c r="S173" s="52"/>
      <c r="T173" s="52"/>
      <c r="U173" s="52"/>
    </row>
    <row r="174" spans="3:21" s="32" customFormat="1" x14ac:dyDescent="0.35">
      <c r="C174" s="33"/>
      <c r="D174" s="33"/>
      <c r="E174" s="33"/>
      <c r="F174" s="33"/>
      <c r="G174" s="33"/>
      <c r="H174" s="33"/>
      <c r="N174" s="134"/>
      <c r="O174" s="33"/>
      <c r="P174" s="52"/>
      <c r="Q174" s="52"/>
      <c r="R174" s="52"/>
      <c r="S174" s="52"/>
      <c r="T174" s="52"/>
      <c r="U174" s="52"/>
    </row>
    <row r="175" spans="3:21" s="32" customFormat="1" x14ac:dyDescent="0.35">
      <c r="C175" s="33"/>
      <c r="D175" s="33"/>
      <c r="E175" s="33"/>
      <c r="F175" s="33"/>
      <c r="G175" s="33"/>
      <c r="H175" s="33"/>
      <c r="N175" s="134"/>
      <c r="O175" s="33"/>
      <c r="P175" s="52"/>
      <c r="Q175" s="52"/>
      <c r="R175" s="52"/>
      <c r="S175" s="52"/>
      <c r="T175" s="52"/>
      <c r="U175" s="52"/>
    </row>
    <row r="176" spans="3:21" s="32" customFormat="1" x14ac:dyDescent="0.35">
      <c r="C176" s="33"/>
      <c r="D176" s="33"/>
      <c r="E176" s="33"/>
      <c r="F176" s="33"/>
      <c r="G176" s="33"/>
      <c r="H176" s="33"/>
      <c r="N176" s="134"/>
      <c r="O176" s="33"/>
      <c r="P176" s="52"/>
      <c r="Q176" s="52"/>
      <c r="R176" s="52"/>
      <c r="S176" s="52"/>
      <c r="T176" s="52"/>
      <c r="U176" s="52"/>
    </row>
    <row r="177" spans="1:21" s="32" customFormat="1" x14ac:dyDescent="0.35">
      <c r="C177" s="33"/>
      <c r="D177" s="33"/>
      <c r="E177" s="33"/>
      <c r="F177" s="33"/>
      <c r="G177" s="33"/>
      <c r="H177" s="33"/>
      <c r="N177" s="134"/>
      <c r="O177" s="33"/>
      <c r="P177" s="52"/>
      <c r="Q177" s="52"/>
      <c r="R177" s="52"/>
      <c r="S177" s="52"/>
      <c r="T177" s="52"/>
      <c r="U177" s="52"/>
    </row>
    <row r="178" spans="1:21" s="32" customFormat="1" x14ac:dyDescent="0.35">
      <c r="C178" s="33"/>
      <c r="D178" s="33"/>
      <c r="E178" s="33"/>
      <c r="F178" s="33"/>
      <c r="G178" s="33"/>
      <c r="H178" s="33"/>
      <c r="N178" s="134"/>
      <c r="O178" s="33"/>
      <c r="P178" s="52"/>
      <c r="Q178" s="52"/>
      <c r="R178" s="52"/>
      <c r="S178" s="52"/>
      <c r="T178" s="52"/>
      <c r="U178" s="52"/>
    </row>
    <row r="179" spans="1:21" x14ac:dyDescent="0.35">
      <c r="A179" s="32"/>
      <c r="B179" s="32"/>
      <c r="C179" s="33"/>
      <c r="D179" s="33"/>
      <c r="E179" s="33"/>
      <c r="F179" s="33"/>
      <c r="G179" s="33"/>
      <c r="H179" s="33"/>
      <c r="P179" s="52"/>
      <c r="Q179" s="52"/>
      <c r="R179" s="52"/>
      <c r="S179" s="52"/>
      <c r="T179" s="52"/>
      <c r="U179" s="52"/>
    </row>
    <row r="180" spans="1:21" x14ac:dyDescent="0.35">
      <c r="A180" s="32"/>
      <c r="B180" s="32"/>
      <c r="C180" s="33"/>
      <c r="D180" s="33"/>
      <c r="E180" s="33"/>
      <c r="F180" s="33"/>
      <c r="G180" s="33"/>
      <c r="H180" s="33"/>
      <c r="P180" s="52"/>
      <c r="Q180" s="52"/>
      <c r="R180" s="52"/>
      <c r="S180" s="52"/>
      <c r="T180" s="52"/>
      <c r="U180" s="52"/>
    </row>
    <row r="181" spans="1:21" x14ac:dyDescent="0.35">
      <c r="B181" s="32"/>
      <c r="C181" s="33"/>
      <c r="D181" s="33"/>
      <c r="E181" s="33"/>
      <c r="F181" s="33"/>
      <c r="G181" s="33"/>
      <c r="H181" s="33"/>
      <c r="R181" s="52"/>
      <c r="S181" s="52"/>
      <c r="T181" s="52"/>
      <c r="U181" s="52"/>
    </row>
    <row r="182" spans="1:21" x14ac:dyDescent="0.35">
      <c r="R182" s="52"/>
      <c r="S182" s="52"/>
      <c r="T182" s="52"/>
      <c r="U182" s="52"/>
    </row>
  </sheetData>
  <sortState xmlns:xlrd2="http://schemas.microsoft.com/office/spreadsheetml/2017/richdata2" ref="J8:P37">
    <sortCondition ref="K8:K37"/>
    <sortCondition ref="P8:P37"/>
  </sortState>
  <mergeCells count="5">
    <mergeCell ref="C32:C33"/>
    <mergeCell ref="D32:D33"/>
    <mergeCell ref="E32:E33"/>
    <mergeCell ref="C6:E6"/>
    <mergeCell ref="F6:H6"/>
  </mergeCells>
  <dataValidations disablePrompts="1" count="1">
    <dataValidation type="list" allowBlank="1" showInputMessage="1" showErrorMessage="1" sqref="P8:P155" xr:uid="{00000000-0002-0000-0600-000000000000}">
      <formula1>$B$8:$B$16</formula1>
    </dataValidation>
  </dataValidation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R181"/>
  <sheetViews>
    <sheetView topLeftCell="A4" zoomScale="70" zoomScaleNormal="70" zoomScalePageLayoutView="70" workbookViewId="0">
      <selection activeCell="H17" sqref="H17"/>
    </sheetView>
  </sheetViews>
  <sheetFormatPr defaultColWidth="9.1796875" defaultRowHeight="14.5" x14ac:dyDescent="0.35"/>
  <cols>
    <col min="1" max="1" width="6.36328125" style="31" customWidth="1"/>
    <col min="2" max="2" width="24.36328125" style="31" customWidth="1"/>
    <col min="3" max="8" width="9.453125" style="36" customWidth="1"/>
    <col min="9" max="9" width="4.36328125" style="31" customWidth="1"/>
    <col min="10" max="10" width="8.6328125" style="32" customWidth="1"/>
    <col min="11" max="12" width="25.81640625" style="32" customWidth="1"/>
    <col min="13" max="13" width="16.81640625" style="32" customWidth="1"/>
    <col min="14" max="14" width="11.36328125" style="134" hidden="1" customWidth="1"/>
    <col min="15" max="15" width="12.6328125" style="33" customWidth="1"/>
    <col min="16" max="16" width="21.1796875" style="32" customWidth="1"/>
    <col min="17" max="17" width="13.6328125" style="32" customWidth="1"/>
    <col min="18" max="18" width="17.453125" style="32" customWidth="1"/>
    <col min="19" max="19" width="5.453125" style="32" customWidth="1"/>
    <col min="20" max="20" width="9.1796875" style="32"/>
    <col min="21" max="21" width="14.36328125" style="32" customWidth="1"/>
    <col min="22" max="22" width="3" style="32" customWidth="1"/>
    <col min="23" max="44" width="9.1796875" style="32"/>
    <col min="45" max="16384" width="9.1796875" style="31"/>
  </cols>
  <sheetData>
    <row r="1" spans="1:44" ht="32.25" hidden="1" customHeight="1" x14ac:dyDescent="0.35">
      <c r="B1" s="31" t="s">
        <v>31</v>
      </c>
      <c r="C1" s="186" t="s">
        <v>25</v>
      </c>
      <c r="D1" s="186" t="s">
        <v>102</v>
      </c>
      <c r="E1" s="186" t="s">
        <v>103</v>
      </c>
      <c r="F1" s="186" t="s">
        <v>1</v>
      </c>
      <c r="G1" s="186" t="s">
        <v>104</v>
      </c>
      <c r="H1" s="186" t="s">
        <v>65</v>
      </c>
      <c r="I1" s="31" t="s">
        <v>105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44" ht="17.25" hidden="1" customHeight="1" x14ac:dyDescent="0.35">
      <c r="B2" s="31" t="str">
        <f>LEFT(B1,3)</f>
        <v>MAY</v>
      </c>
      <c r="C2" s="187">
        <f>C46</f>
        <v>0</v>
      </c>
      <c r="D2" s="187">
        <f>C17</f>
        <v>0</v>
      </c>
      <c r="E2" s="187">
        <f>D17</f>
        <v>0</v>
      </c>
      <c r="F2" s="187">
        <f>E17</f>
        <v>0</v>
      </c>
      <c r="G2" s="187">
        <f>F29</f>
        <v>0</v>
      </c>
      <c r="H2" s="79">
        <f>D2-G2</f>
        <v>0</v>
      </c>
      <c r="I2" s="187" t="str">
        <f>IF(E29=0,"",AVERAGE(C29,E29))</f>
        <v/>
      </c>
      <c r="J2" s="94"/>
      <c r="K2" s="188"/>
      <c r="N2" s="130"/>
    </row>
    <row r="3" spans="1:44" ht="17.25" hidden="1" customHeight="1" x14ac:dyDescent="0.35"/>
    <row r="4" spans="1:44" ht="17.25" customHeight="1" x14ac:dyDescent="0.35"/>
    <row r="5" spans="1:44" ht="42.75" customHeight="1" x14ac:dyDescent="0.45">
      <c r="B5" s="102" t="str">
        <f>BUDGET!B2:E2</f>
        <v>Enter Club Name on Budget Tab</v>
      </c>
      <c r="C5" s="103"/>
      <c r="D5" s="103"/>
      <c r="E5" s="103"/>
      <c r="F5" s="103"/>
      <c r="G5" s="103"/>
      <c r="H5" s="103"/>
      <c r="J5" s="35" t="s">
        <v>70</v>
      </c>
      <c r="K5" s="31"/>
      <c r="L5" s="31"/>
      <c r="M5" s="31"/>
      <c r="N5" s="135"/>
      <c r="O5" s="36"/>
      <c r="P5" s="31"/>
      <c r="Q5" s="31"/>
      <c r="AN5" s="31"/>
      <c r="AO5" s="31"/>
      <c r="AP5" s="31"/>
      <c r="AQ5" s="31"/>
      <c r="AR5" s="31"/>
    </row>
    <row r="6" spans="1:44" ht="21.75" customHeight="1" x14ac:dyDescent="0.45">
      <c r="B6" s="34"/>
      <c r="C6" s="408" t="s">
        <v>84</v>
      </c>
      <c r="D6" s="408"/>
      <c r="E6" s="408"/>
      <c r="F6" s="408" t="s">
        <v>85</v>
      </c>
      <c r="G6" s="408"/>
      <c r="H6" s="408"/>
      <c r="J6" s="35"/>
      <c r="K6" s="31"/>
      <c r="L6" s="31"/>
      <c r="M6" s="31"/>
      <c r="N6" s="135"/>
      <c r="O6" s="36"/>
      <c r="P6" s="31"/>
      <c r="Q6" s="31"/>
      <c r="AN6" s="31"/>
      <c r="AO6" s="31"/>
      <c r="AP6" s="31"/>
      <c r="AQ6" s="31"/>
      <c r="AR6" s="31"/>
    </row>
    <row r="7" spans="1:44" ht="15" customHeight="1" x14ac:dyDescent="0.35">
      <c r="B7" s="37" t="str">
        <f>B$1&amp;" SALES"</f>
        <v>MAY SALES</v>
      </c>
      <c r="C7" s="38" t="s">
        <v>7</v>
      </c>
      <c r="D7" s="38" t="s">
        <v>8</v>
      </c>
      <c r="E7" s="38" t="s">
        <v>101</v>
      </c>
      <c r="F7" s="38" t="s">
        <v>7</v>
      </c>
      <c r="G7" s="38" t="s">
        <v>8</v>
      </c>
      <c r="H7" s="38" t="s">
        <v>101</v>
      </c>
      <c r="J7" s="96" t="s">
        <v>46</v>
      </c>
      <c r="K7" s="97" t="s">
        <v>47</v>
      </c>
      <c r="L7" s="96" t="s">
        <v>48</v>
      </c>
      <c r="M7" s="97" t="s">
        <v>49</v>
      </c>
      <c r="N7" s="136" t="s">
        <v>50</v>
      </c>
      <c r="O7" s="98" t="s">
        <v>51</v>
      </c>
      <c r="P7" s="96" t="s">
        <v>40</v>
      </c>
      <c r="Q7" s="98" t="s">
        <v>62</v>
      </c>
      <c r="AN7" s="31"/>
      <c r="AO7" s="31"/>
      <c r="AP7" s="31"/>
      <c r="AQ7" s="31"/>
      <c r="AR7" s="31"/>
    </row>
    <row r="8" spans="1:44" ht="15" customHeight="1" x14ac:dyDescent="0.35">
      <c r="B8" s="39" t="s">
        <v>11</v>
      </c>
      <c r="C8" s="259"/>
      <c r="D8" s="49">
        <f>BUDGET!H41</f>
        <v>0</v>
      </c>
      <c r="E8" s="182">
        <f>C8-D8</f>
        <v>0</v>
      </c>
      <c r="F8" s="49">
        <f>C8+APR!F8</f>
        <v>0</v>
      </c>
      <c r="G8" s="49">
        <f>D8+APR!G8</f>
        <v>0</v>
      </c>
      <c r="H8" s="182">
        <f>F8-G8</f>
        <v>0</v>
      </c>
      <c r="J8" s="124"/>
      <c r="K8" s="125"/>
      <c r="L8" s="125"/>
      <c r="M8" s="126"/>
      <c r="N8" s="132" t="str">
        <f t="shared" ref="N8:N35" si="0">IF(ISBLANK(O8)=TRUE,"","10-9005")</f>
        <v/>
      </c>
      <c r="O8" s="99"/>
      <c r="P8" s="123"/>
      <c r="Q8" s="100"/>
      <c r="AN8" s="31"/>
      <c r="AO8" s="31"/>
      <c r="AP8" s="31"/>
      <c r="AQ8" s="31"/>
      <c r="AR8" s="31"/>
    </row>
    <row r="9" spans="1:44" ht="15" customHeight="1" x14ac:dyDescent="0.35">
      <c r="B9" s="39" t="s">
        <v>12</v>
      </c>
      <c r="C9" s="259"/>
      <c r="D9" s="49">
        <f>BUDGET!H42</f>
        <v>0</v>
      </c>
      <c r="E9" s="182">
        <f t="shared" ref="E9:E16" si="1">C9-D9</f>
        <v>0</v>
      </c>
      <c r="F9" s="49">
        <f>C9+APR!F9</f>
        <v>0</v>
      </c>
      <c r="G9" s="49">
        <f>D9+APR!G9</f>
        <v>0</v>
      </c>
      <c r="H9" s="182">
        <f t="shared" ref="H9:H16" si="2">F9-G9</f>
        <v>0</v>
      </c>
      <c r="J9" s="124"/>
      <c r="K9" s="125"/>
      <c r="L9" s="125"/>
      <c r="M9" s="126"/>
      <c r="N9" s="132" t="str">
        <f t="shared" si="0"/>
        <v/>
      </c>
      <c r="O9" s="99"/>
      <c r="P9" s="123"/>
      <c r="Q9" s="100"/>
      <c r="R9" s="217"/>
      <c r="AN9" s="31"/>
      <c r="AO9" s="31"/>
      <c r="AP9" s="31"/>
      <c r="AQ9" s="31"/>
      <c r="AR9" s="31"/>
    </row>
    <row r="10" spans="1:44" ht="15" customHeight="1" x14ac:dyDescent="0.35">
      <c r="B10" s="39" t="s">
        <v>13</v>
      </c>
      <c r="C10" s="259"/>
      <c r="D10" s="49">
        <f>BUDGET!H43</f>
        <v>0</v>
      </c>
      <c r="E10" s="182">
        <f t="shared" si="1"/>
        <v>0</v>
      </c>
      <c r="F10" s="49">
        <f>C10+APR!F10</f>
        <v>0</v>
      </c>
      <c r="G10" s="49">
        <f>D10+APR!G10</f>
        <v>0</v>
      </c>
      <c r="H10" s="182">
        <f t="shared" si="2"/>
        <v>0</v>
      </c>
      <c r="J10" s="124"/>
      <c r="K10" s="125"/>
      <c r="L10" s="125"/>
      <c r="M10" s="126"/>
      <c r="N10" s="132" t="str">
        <f t="shared" si="0"/>
        <v/>
      </c>
      <c r="O10" s="99"/>
      <c r="P10" s="212"/>
      <c r="Q10" s="100"/>
      <c r="AN10" s="31"/>
      <c r="AO10" s="31"/>
      <c r="AP10" s="31"/>
      <c r="AQ10" s="31"/>
      <c r="AR10" s="31"/>
    </row>
    <row r="11" spans="1:44" ht="15" customHeight="1" x14ac:dyDescent="0.35">
      <c r="B11" s="39" t="s">
        <v>14</v>
      </c>
      <c r="C11" s="259"/>
      <c r="D11" s="49">
        <f>BUDGET!H44</f>
        <v>0</v>
      </c>
      <c r="E11" s="182">
        <f t="shared" si="1"/>
        <v>0</v>
      </c>
      <c r="F11" s="49">
        <f>C11+APR!F11</f>
        <v>0</v>
      </c>
      <c r="G11" s="49">
        <f>D11+APR!G11</f>
        <v>0</v>
      </c>
      <c r="H11" s="182">
        <f t="shared" si="2"/>
        <v>0</v>
      </c>
      <c r="J11" s="124"/>
      <c r="K11" s="359"/>
      <c r="L11" s="125"/>
      <c r="M11" s="126"/>
      <c r="N11" s="132" t="str">
        <f t="shared" si="0"/>
        <v/>
      </c>
      <c r="O11" s="99"/>
      <c r="P11" s="212"/>
      <c r="Q11" s="100"/>
      <c r="AN11" s="31"/>
      <c r="AO11" s="31"/>
      <c r="AP11" s="31"/>
      <c r="AQ11" s="31"/>
      <c r="AR11" s="31"/>
    </row>
    <row r="12" spans="1:44" ht="15" customHeight="1" x14ac:dyDescent="0.35">
      <c r="B12" s="39" t="s">
        <v>15</v>
      </c>
      <c r="C12" s="259"/>
      <c r="D12" s="49">
        <f>BUDGET!H45</f>
        <v>0</v>
      </c>
      <c r="E12" s="182">
        <f t="shared" si="1"/>
        <v>0</v>
      </c>
      <c r="F12" s="49">
        <f>C12+APR!F12</f>
        <v>0</v>
      </c>
      <c r="G12" s="49">
        <f>D12+APR!G12</f>
        <v>0</v>
      </c>
      <c r="H12" s="182">
        <f t="shared" si="2"/>
        <v>0</v>
      </c>
      <c r="J12" s="127"/>
      <c r="K12" s="128"/>
      <c r="L12" s="128"/>
      <c r="M12" s="129"/>
      <c r="N12" s="132" t="str">
        <f t="shared" si="0"/>
        <v/>
      </c>
      <c r="O12" s="99"/>
      <c r="P12" s="123"/>
      <c r="Q12" s="100"/>
      <c r="R12" s="217"/>
      <c r="AN12" s="31"/>
      <c r="AO12" s="31"/>
      <c r="AP12" s="31"/>
      <c r="AQ12" s="31"/>
      <c r="AR12" s="31"/>
    </row>
    <row r="13" spans="1:44" ht="15" customHeight="1" x14ac:dyDescent="0.35">
      <c r="B13" s="39" t="s">
        <v>16</v>
      </c>
      <c r="C13" s="259"/>
      <c r="D13" s="49">
        <f>BUDGET!H46</f>
        <v>0</v>
      </c>
      <c r="E13" s="182">
        <f t="shared" si="1"/>
        <v>0</v>
      </c>
      <c r="F13" s="49">
        <f>C13+APR!F13</f>
        <v>0</v>
      </c>
      <c r="G13" s="49">
        <f>D13+APR!G13</f>
        <v>0</v>
      </c>
      <c r="H13" s="182">
        <f t="shared" si="2"/>
        <v>0</v>
      </c>
      <c r="J13" s="127"/>
      <c r="K13" s="128"/>
      <c r="L13" s="128"/>
      <c r="M13" s="129"/>
      <c r="N13" s="132" t="str">
        <f t="shared" si="0"/>
        <v/>
      </c>
      <c r="O13" s="99"/>
      <c r="P13" s="123"/>
      <c r="Q13" s="100"/>
      <c r="AN13" s="31"/>
      <c r="AO13" s="31"/>
      <c r="AP13" s="31"/>
      <c r="AQ13" s="31"/>
      <c r="AR13" s="31"/>
    </row>
    <row r="14" spans="1:44" ht="15" customHeight="1" x14ac:dyDescent="0.35">
      <c r="B14" s="39" t="s">
        <v>17</v>
      </c>
      <c r="C14" s="259"/>
      <c r="D14" s="49">
        <f>BUDGET!H47</f>
        <v>0</v>
      </c>
      <c r="E14" s="182">
        <f t="shared" si="1"/>
        <v>0</v>
      </c>
      <c r="F14" s="49">
        <f>C14+APR!F14</f>
        <v>0</v>
      </c>
      <c r="G14" s="49">
        <f>D14+APR!G14</f>
        <v>0</v>
      </c>
      <c r="H14" s="182">
        <f t="shared" si="2"/>
        <v>0</v>
      </c>
      <c r="J14" s="127"/>
      <c r="K14" s="128"/>
      <c r="L14" s="128"/>
      <c r="M14" s="129"/>
      <c r="N14" s="132" t="str">
        <f t="shared" si="0"/>
        <v/>
      </c>
      <c r="O14" s="99"/>
      <c r="P14" s="123"/>
      <c r="Q14" s="100"/>
      <c r="AN14" s="31"/>
      <c r="AO14" s="31"/>
      <c r="AP14" s="31"/>
      <c r="AQ14" s="31"/>
      <c r="AR14" s="31"/>
    </row>
    <row r="15" spans="1:44" ht="15" customHeight="1" x14ac:dyDescent="0.35">
      <c r="B15" s="39" t="s">
        <v>18</v>
      </c>
      <c r="C15" s="259"/>
      <c r="D15" s="49">
        <f>BUDGET!H48</f>
        <v>0</v>
      </c>
      <c r="E15" s="182">
        <f t="shared" si="1"/>
        <v>0</v>
      </c>
      <c r="F15" s="49">
        <f>C15+APR!F15</f>
        <v>0</v>
      </c>
      <c r="G15" s="49">
        <f>D15+APR!G15</f>
        <v>0</v>
      </c>
      <c r="H15" s="182">
        <f t="shared" si="2"/>
        <v>0</v>
      </c>
      <c r="J15" s="127"/>
      <c r="K15" s="128"/>
      <c r="L15" s="128"/>
      <c r="M15" s="129"/>
      <c r="N15" s="132" t="str">
        <f t="shared" si="0"/>
        <v/>
      </c>
      <c r="O15" s="99"/>
      <c r="P15" s="123"/>
      <c r="Q15" s="100"/>
      <c r="AN15" s="31"/>
      <c r="AO15" s="31"/>
      <c r="AP15" s="31"/>
      <c r="AQ15" s="31"/>
      <c r="AR15" s="31"/>
    </row>
    <row r="16" spans="1:44" s="32" customFormat="1" ht="15" customHeight="1" x14ac:dyDescent="0.35">
      <c r="A16" s="31"/>
      <c r="B16" s="39" t="s">
        <v>19</v>
      </c>
      <c r="C16" s="259"/>
      <c r="D16" s="49">
        <f>BUDGET!H49</f>
        <v>0</v>
      </c>
      <c r="E16" s="182">
        <f t="shared" si="1"/>
        <v>0</v>
      </c>
      <c r="F16" s="49">
        <f>C16+APR!F16</f>
        <v>0</v>
      </c>
      <c r="G16" s="49">
        <f>D16+APR!G16</f>
        <v>0</v>
      </c>
      <c r="H16" s="182">
        <f t="shared" si="2"/>
        <v>0</v>
      </c>
      <c r="I16" s="31"/>
      <c r="J16" s="127"/>
      <c r="K16" s="128"/>
      <c r="L16" s="128"/>
      <c r="M16" s="129"/>
      <c r="N16" s="132" t="str">
        <f t="shared" si="0"/>
        <v/>
      </c>
      <c r="O16" s="99"/>
      <c r="P16" s="123"/>
      <c r="Q16" s="100"/>
    </row>
    <row r="17" spans="2:44" ht="15" customHeight="1" x14ac:dyDescent="0.35">
      <c r="B17" s="42" t="s">
        <v>4</v>
      </c>
      <c r="C17" s="105">
        <f t="shared" ref="C17:H17" si="3">SUM(C8:C16)</f>
        <v>0</v>
      </c>
      <c r="D17" s="105">
        <f t="shared" si="3"/>
        <v>0</v>
      </c>
      <c r="E17" s="183">
        <f t="shared" si="3"/>
        <v>0</v>
      </c>
      <c r="F17" s="105">
        <f t="shared" si="3"/>
        <v>0</v>
      </c>
      <c r="G17" s="105">
        <f t="shared" si="3"/>
        <v>0</v>
      </c>
      <c r="H17" s="183">
        <f t="shared" si="3"/>
        <v>0</v>
      </c>
      <c r="J17" s="127"/>
      <c r="K17" s="128"/>
      <c r="L17" s="128"/>
      <c r="M17" s="129"/>
      <c r="N17" s="132" t="str">
        <f t="shared" si="0"/>
        <v/>
      </c>
      <c r="O17" s="101"/>
      <c r="P17" s="123"/>
      <c r="Q17" s="100"/>
      <c r="AN17" s="31"/>
      <c r="AO17" s="31"/>
      <c r="AP17" s="31"/>
      <c r="AQ17" s="31"/>
      <c r="AR17" s="31"/>
    </row>
    <row r="18" spans="2:44" ht="15" customHeight="1" x14ac:dyDescent="0.35">
      <c r="B18" s="78"/>
      <c r="C18" s="106"/>
      <c r="D18" s="106"/>
      <c r="E18" s="106"/>
      <c r="F18" s="106"/>
      <c r="G18" s="106"/>
      <c r="H18" s="106"/>
      <c r="J18" s="127"/>
      <c r="K18" s="128"/>
      <c r="L18" s="128"/>
      <c r="M18" s="129"/>
      <c r="N18" s="132" t="str">
        <f t="shared" si="0"/>
        <v/>
      </c>
      <c r="O18" s="101"/>
      <c r="P18" s="123"/>
      <c r="Q18" s="100"/>
      <c r="AN18" s="31"/>
      <c r="AO18" s="31"/>
      <c r="AP18" s="31"/>
      <c r="AQ18" s="31"/>
      <c r="AR18" s="31"/>
    </row>
    <row r="19" spans="2:44" ht="15" customHeight="1" x14ac:dyDescent="0.35">
      <c r="B19" s="37" t="str">
        <f>B$1&amp;" INVENTORY"</f>
        <v>MAY INVENTORY</v>
      </c>
      <c r="C19" s="38" t="s">
        <v>20</v>
      </c>
      <c r="D19" s="38" t="s">
        <v>21</v>
      </c>
      <c r="E19" s="43" t="s">
        <v>22</v>
      </c>
      <c r="F19" s="43" t="s">
        <v>9</v>
      </c>
      <c r="G19" s="38" t="s">
        <v>10</v>
      </c>
      <c r="H19" s="38" t="s">
        <v>6</v>
      </c>
      <c r="J19" s="127"/>
      <c r="K19" s="128"/>
      <c r="L19" s="128"/>
      <c r="M19" s="129"/>
      <c r="N19" s="132" t="str">
        <f t="shared" si="0"/>
        <v/>
      </c>
      <c r="O19" s="101"/>
      <c r="P19" s="123"/>
      <c r="Q19" s="100"/>
      <c r="S19" s="31"/>
      <c r="T19" s="31"/>
      <c r="AN19" s="31"/>
      <c r="AO19" s="31"/>
      <c r="AP19" s="31"/>
      <c r="AQ19" s="31"/>
      <c r="AR19" s="31"/>
    </row>
    <row r="20" spans="2:44" ht="15" customHeight="1" x14ac:dyDescent="0.35">
      <c r="B20" s="39" t="s">
        <v>11</v>
      </c>
      <c r="C20" s="107">
        <f>APR!E20</f>
        <v>0</v>
      </c>
      <c r="D20" s="49">
        <f t="shared" ref="D20:D28" si="4">SUMIF(P:P,B20,O:O)</f>
        <v>0</v>
      </c>
      <c r="E20" s="259"/>
      <c r="F20" s="49">
        <f t="shared" ref="F20:F28" si="5">IF(E20=0,0,C20+D20-E20)</f>
        <v>0</v>
      </c>
      <c r="G20" s="51">
        <f t="shared" ref="G20:G29" si="6">IF(C8=0,0,F20/C8)</f>
        <v>0</v>
      </c>
      <c r="H20" s="51">
        <f t="shared" ref="H20:H29" si="7">IF(C20=0,0,(C8-F20)/AVERAGE(C20,E20))</f>
        <v>0</v>
      </c>
      <c r="J20" s="127"/>
      <c r="K20" s="128"/>
      <c r="L20" s="128"/>
      <c r="M20" s="129"/>
      <c r="N20" s="132" t="str">
        <f t="shared" si="0"/>
        <v/>
      </c>
      <c r="O20" s="101"/>
      <c r="P20" s="123"/>
      <c r="Q20" s="100"/>
      <c r="S20" s="31"/>
      <c r="T20" s="31"/>
      <c r="AN20" s="31"/>
      <c r="AO20" s="31"/>
      <c r="AP20" s="31"/>
      <c r="AQ20" s="31"/>
      <c r="AR20" s="31"/>
    </row>
    <row r="21" spans="2:44" ht="15" customHeight="1" x14ac:dyDescent="0.35">
      <c r="B21" s="39" t="s">
        <v>12</v>
      </c>
      <c r="C21" s="107">
        <f>APR!E21</f>
        <v>0</v>
      </c>
      <c r="D21" s="49">
        <f t="shared" si="4"/>
        <v>0</v>
      </c>
      <c r="E21" s="259"/>
      <c r="F21" s="49">
        <f t="shared" si="5"/>
        <v>0</v>
      </c>
      <c r="G21" s="51">
        <f t="shared" si="6"/>
        <v>0</v>
      </c>
      <c r="H21" s="51">
        <f t="shared" si="7"/>
        <v>0</v>
      </c>
      <c r="J21" s="127"/>
      <c r="K21" s="128"/>
      <c r="L21" s="128"/>
      <c r="M21" s="129"/>
      <c r="N21" s="132" t="str">
        <f t="shared" si="0"/>
        <v/>
      </c>
      <c r="O21" s="101"/>
      <c r="P21" s="123"/>
      <c r="Q21" s="100"/>
      <c r="S21" s="31"/>
      <c r="T21" s="31"/>
      <c r="AN21" s="31"/>
      <c r="AO21" s="31"/>
      <c r="AP21" s="31"/>
      <c r="AQ21" s="31"/>
      <c r="AR21" s="31"/>
    </row>
    <row r="22" spans="2:44" ht="15" customHeight="1" x14ac:dyDescent="0.35">
      <c r="B22" s="39" t="s">
        <v>13</v>
      </c>
      <c r="C22" s="107">
        <f>APR!E22</f>
        <v>0</v>
      </c>
      <c r="D22" s="49">
        <f t="shared" si="4"/>
        <v>0</v>
      </c>
      <c r="E22" s="259"/>
      <c r="F22" s="49">
        <f t="shared" si="5"/>
        <v>0</v>
      </c>
      <c r="G22" s="51">
        <f t="shared" si="6"/>
        <v>0</v>
      </c>
      <c r="H22" s="51">
        <f t="shared" si="7"/>
        <v>0</v>
      </c>
      <c r="J22" s="127"/>
      <c r="K22" s="128"/>
      <c r="L22" s="128"/>
      <c r="M22" s="129"/>
      <c r="N22" s="132" t="str">
        <f t="shared" si="0"/>
        <v/>
      </c>
      <c r="O22" s="101"/>
      <c r="P22" s="123"/>
      <c r="Q22" s="100"/>
      <c r="S22" s="31"/>
      <c r="T22" s="31"/>
      <c r="AN22" s="31"/>
      <c r="AO22" s="31"/>
      <c r="AP22" s="31"/>
      <c r="AQ22" s="31"/>
      <c r="AR22" s="31"/>
    </row>
    <row r="23" spans="2:44" ht="15" customHeight="1" x14ac:dyDescent="0.35">
      <c r="B23" s="39" t="s">
        <v>14</v>
      </c>
      <c r="C23" s="107">
        <f>APR!E23</f>
        <v>0</v>
      </c>
      <c r="D23" s="49">
        <f t="shared" si="4"/>
        <v>0</v>
      </c>
      <c r="E23" s="259"/>
      <c r="F23" s="49">
        <f t="shared" si="5"/>
        <v>0</v>
      </c>
      <c r="G23" s="51">
        <f t="shared" si="6"/>
        <v>0</v>
      </c>
      <c r="H23" s="51">
        <f t="shared" si="7"/>
        <v>0</v>
      </c>
      <c r="J23" s="127"/>
      <c r="K23" s="128"/>
      <c r="L23" s="128"/>
      <c r="M23" s="129"/>
      <c r="N23" s="132" t="str">
        <f t="shared" si="0"/>
        <v/>
      </c>
      <c r="O23" s="101"/>
      <c r="P23" s="123"/>
      <c r="Q23" s="100"/>
      <c r="S23" s="31"/>
      <c r="T23" s="31"/>
      <c r="AN23" s="31"/>
      <c r="AO23" s="31"/>
      <c r="AP23" s="31"/>
      <c r="AQ23" s="31"/>
      <c r="AR23" s="31"/>
    </row>
    <row r="24" spans="2:44" ht="15" customHeight="1" x14ac:dyDescent="0.35">
      <c r="B24" s="39" t="s">
        <v>15</v>
      </c>
      <c r="C24" s="107">
        <f>APR!E24</f>
        <v>0</v>
      </c>
      <c r="D24" s="49">
        <f t="shared" si="4"/>
        <v>0</v>
      </c>
      <c r="E24" s="259"/>
      <c r="F24" s="49">
        <f t="shared" si="5"/>
        <v>0</v>
      </c>
      <c r="G24" s="51">
        <f t="shared" si="6"/>
        <v>0</v>
      </c>
      <c r="H24" s="51">
        <f t="shared" si="7"/>
        <v>0</v>
      </c>
      <c r="J24" s="127"/>
      <c r="K24" s="128"/>
      <c r="L24" s="128"/>
      <c r="M24" s="129"/>
      <c r="N24" s="132" t="str">
        <f t="shared" si="0"/>
        <v/>
      </c>
      <c r="O24" s="101"/>
      <c r="P24" s="123"/>
      <c r="Q24" s="100"/>
      <c r="S24" s="31"/>
      <c r="T24" s="31"/>
      <c r="AN24" s="31"/>
      <c r="AO24" s="31"/>
      <c r="AP24" s="31"/>
      <c r="AQ24" s="31"/>
      <c r="AR24" s="31"/>
    </row>
    <row r="25" spans="2:44" ht="15" customHeight="1" x14ac:dyDescent="0.35">
      <c r="B25" s="39" t="s">
        <v>16</v>
      </c>
      <c r="C25" s="107">
        <f>APR!E25</f>
        <v>0</v>
      </c>
      <c r="D25" s="49">
        <f t="shared" si="4"/>
        <v>0</v>
      </c>
      <c r="E25" s="259"/>
      <c r="F25" s="49">
        <f t="shared" si="5"/>
        <v>0</v>
      </c>
      <c r="G25" s="51">
        <f t="shared" si="6"/>
        <v>0</v>
      </c>
      <c r="H25" s="51">
        <f t="shared" si="7"/>
        <v>0</v>
      </c>
      <c r="J25" s="127"/>
      <c r="K25" s="128"/>
      <c r="L25" s="128"/>
      <c r="M25" s="129"/>
      <c r="N25" s="132" t="str">
        <f t="shared" si="0"/>
        <v/>
      </c>
      <c r="O25" s="101"/>
      <c r="P25" s="123"/>
      <c r="Q25" s="100"/>
      <c r="S25" s="31"/>
      <c r="T25" s="31"/>
      <c r="AN25" s="31"/>
      <c r="AO25" s="31"/>
      <c r="AP25" s="31"/>
      <c r="AQ25" s="31"/>
      <c r="AR25" s="31"/>
    </row>
    <row r="26" spans="2:44" ht="15" customHeight="1" x14ac:dyDescent="0.35">
      <c r="B26" s="39" t="s">
        <v>17</v>
      </c>
      <c r="C26" s="107">
        <f>APR!E26</f>
        <v>0</v>
      </c>
      <c r="D26" s="49">
        <f t="shared" si="4"/>
        <v>0</v>
      </c>
      <c r="E26" s="259"/>
      <c r="F26" s="49">
        <f t="shared" si="5"/>
        <v>0</v>
      </c>
      <c r="G26" s="51">
        <f t="shared" si="6"/>
        <v>0</v>
      </c>
      <c r="H26" s="51">
        <f t="shared" si="7"/>
        <v>0</v>
      </c>
      <c r="J26" s="127"/>
      <c r="K26" s="128"/>
      <c r="L26" s="128"/>
      <c r="M26" s="129"/>
      <c r="N26" s="132" t="str">
        <f t="shared" si="0"/>
        <v/>
      </c>
      <c r="O26" s="101"/>
      <c r="P26" s="123"/>
      <c r="Q26" s="100"/>
      <c r="S26" s="31"/>
      <c r="T26" s="31"/>
      <c r="AN26" s="31"/>
      <c r="AO26" s="31"/>
      <c r="AP26" s="31"/>
      <c r="AQ26" s="31"/>
      <c r="AR26" s="31"/>
    </row>
    <row r="27" spans="2:44" ht="15" customHeight="1" x14ac:dyDescent="0.35">
      <c r="B27" s="39" t="s">
        <v>18</v>
      </c>
      <c r="C27" s="107">
        <f>APR!E27</f>
        <v>0</v>
      </c>
      <c r="D27" s="49">
        <f t="shared" si="4"/>
        <v>0</v>
      </c>
      <c r="E27" s="259"/>
      <c r="F27" s="49">
        <f t="shared" si="5"/>
        <v>0</v>
      </c>
      <c r="G27" s="51">
        <f t="shared" si="6"/>
        <v>0</v>
      </c>
      <c r="H27" s="51">
        <f t="shared" si="7"/>
        <v>0</v>
      </c>
      <c r="J27" s="127"/>
      <c r="K27" s="128"/>
      <c r="L27" s="128"/>
      <c r="M27" s="129"/>
      <c r="N27" s="132" t="str">
        <f t="shared" si="0"/>
        <v/>
      </c>
      <c r="O27" s="101"/>
      <c r="P27" s="123"/>
      <c r="Q27" s="100"/>
      <c r="S27" s="31"/>
      <c r="T27" s="31"/>
      <c r="AN27" s="31"/>
      <c r="AO27" s="31"/>
      <c r="AP27" s="31"/>
      <c r="AQ27" s="31"/>
      <c r="AR27" s="31"/>
    </row>
    <row r="28" spans="2:44" ht="15" customHeight="1" x14ac:dyDescent="0.35">
      <c r="B28" s="39" t="s">
        <v>19</v>
      </c>
      <c r="C28" s="107">
        <f>APR!E28</f>
        <v>0</v>
      </c>
      <c r="D28" s="49">
        <f t="shared" si="4"/>
        <v>0</v>
      </c>
      <c r="E28" s="259"/>
      <c r="F28" s="49">
        <f t="shared" si="5"/>
        <v>0</v>
      </c>
      <c r="G28" s="51">
        <f t="shared" si="6"/>
        <v>0</v>
      </c>
      <c r="H28" s="51">
        <f t="shared" si="7"/>
        <v>0</v>
      </c>
      <c r="J28" s="127"/>
      <c r="K28" s="128"/>
      <c r="L28" s="128"/>
      <c r="M28" s="129"/>
      <c r="N28" s="132" t="str">
        <f t="shared" si="0"/>
        <v/>
      </c>
      <c r="O28" s="101"/>
      <c r="P28" s="123"/>
      <c r="Q28" s="100"/>
      <c r="S28" s="31"/>
      <c r="T28" s="31"/>
      <c r="AN28" s="31"/>
      <c r="AO28" s="31"/>
      <c r="AP28" s="31"/>
      <c r="AQ28" s="31"/>
      <c r="AR28" s="31"/>
    </row>
    <row r="29" spans="2:44" ht="15" customHeight="1" x14ac:dyDescent="0.35">
      <c r="B29" s="42" t="s">
        <v>4</v>
      </c>
      <c r="C29" s="105">
        <f>SUM(C20:C28)</f>
        <v>0</v>
      </c>
      <c r="D29" s="105">
        <f>SUM(D20:D28)</f>
        <v>0</v>
      </c>
      <c r="E29" s="105">
        <f>SUM(E20:E28)</f>
        <v>0</v>
      </c>
      <c r="F29" s="105">
        <f>SUM(F20:F28)</f>
        <v>0</v>
      </c>
      <c r="G29" s="138">
        <f t="shared" si="6"/>
        <v>0</v>
      </c>
      <c r="H29" s="138">
        <f t="shared" si="7"/>
        <v>0</v>
      </c>
      <c r="J29" s="127"/>
      <c r="K29" s="128"/>
      <c r="L29" s="128"/>
      <c r="M29" s="129"/>
      <c r="N29" s="132" t="str">
        <f t="shared" si="0"/>
        <v/>
      </c>
      <c r="O29" s="101"/>
      <c r="P29" s="123"/>
      <c r="Q29" s="100"/>
      <c r="S29" s="31"/>
      <c r="T29" s="31"/>
      <c r="AN29" s="31"/>
      <c r="AO29" s="31"/>
      <c r="AP29" s="31"/>
      <c r="AQ29" s="31"/>
      <c r="AR29" s="31"/>
    </row>
    <row r="30" spans="2:44" ht="15" customHeight="1" x14ac:dyDescent="0.35">
      <c r="B30" s="248" t="s">
        <v>63</v>
      </c>
      <c r="C30" s="249">
        <f>'BUYING PLAN'!G2</f>
        <v>0</v>
      </c>
      <c r="D30" s="250"/>
      <c r="E30" s="249">
        <f>'BUYING PLAN'!H2</f>
        <v>0</v>
      </c>
      <c r="F30" s="109"/>
      <c r="J30" s="127"/>
      <c r="K30" s="128"/>
      <c r="L30" s="128"/>
      <c r="M30" s="129"/>
      <c r="N30" s="132" t="str">
        <f t="shared" si="0"/>
        <v/>
      </c>
      <c r="O30" s="101"/>
      <c r="P30" s="123"/>
      <c r="Q30" s="100"/>
      <c r="AN30" s="31"/>
      <c r="AO30" s="31"/>
      <c r="AP30" s="31"/>
      <c r="AQ30" s="31"/>
      <c r="AR30" s="31"/>
    </row>
    <row r="31" spans="2:44" ht="15" customHeight="1" x14ac:dyDescent="0.35">
      <c r="J31" s="127"/>
      <c r="K31" s="128"/>
      <c r="L31" s="128"/>
      <c r="M31" s="129"/>
      <c r="N31" s="132" t="str">
        <f t="shared" si="0"/>
        <v/>
      </c>
      <c r="O31" s="101"/>
      <c r="P31" s="123"/>
      <c r="Q31" s="100"/>
      <c r="AN31" s="31"/>
      <c r="AO31" s="31"/>
      <c r="AP31" s="31"/>
      <c r="AQ31" s="31"/>
      <c r="AR31" s="31"/>
    </row>
    <row r="32" spans="2:44" ht="15" customHeight="1" x14ac:dyDescent="0.35">
      <c r="C32" s="409" t="s">
        <v>69</v>
      </c>
      <c r="D32" s="411" t="s">
        <v>182</v>
      </c>
      <c r="E32" s="411" t="s">
        <v>181</v>
      </c>
      <c r="J32" s="127"/>
      <c r="K32" s="128"/>
      <c r="L32" s="128"/>
      <c r="M32" s="129"/>
      <c r="N32" s="132" t="str">
        <f t="shared" si="0"/>
        <v/>
      </c>
      <c r="O32" s="101"/>
      <c r="P32" s="123"/>
      <c r="Q32" s="100"/>
      <c r="AN32" s="31"/>
      <c r="AO32" s="31"/>
      <c r="AP32" s="31"/>
      <c r="AQ32" s="31"/>
      <c r="AR32" s="31"/>
    </row>
    <row r="33" spans="1:44" ht="15" customHeight="1" x14ac:dyDescent="0.45">
      <c r="B33" s="299" t="s">
        <v>180</v>
      </c>
      <c r="C33" s="410"/>
      <c r="D33" s="412"/>
      <c r="E33" s="412"/>
      <c r="J33" s="127"/>
      <c r="K33" s="128"/>
      <c r="L33" s="128"/>
      <c r="M33" s="129"/>
      <c r="N33" s="132" t="str">
        <f t="shared" si="0"/>
        <v/>
      </c>
      <c r="O33" s="101"/>
      <c r="P33" s="123"/>
      <c r="Q33" s="100"/>
      <c r="AN33" s="31"/>
      <c r="AO33" s="31"/>
      <c r="AP33" s="31"/>
      <c r="AQ33" s="31"/>
      <c r="AR33" s="31"/>
    </row>
    <row r="34" spans="1:44" ht="15" customHeight="1" x14ac:dyDescent="0.35">
      <c r="B34" s="39" t="s">
        <v>11</v>
      </c>
      <c r="C34" s="253">
        <f>HLOOKUP($B$2,'BUYING PLAN'!$D$23:$O$32,ROW()-32,0)</f>
        <v>0</v>
      </c>
      <c r="D34" s="253">
        <f t="shared" ref="D34:D42" si="8">D20+SUMIF(P:P,B34,Q:Q)</f>
        <v>0</v>
      </c>
      <c r="E34" s="298">
        <f>C34-D34</f>
        <v>0</v>
      </c>
      <c r="J34" s="127"/>
      <c r="K34" s="128"/>
      <c r="L34" s="128"/>
      <c r="M34" s="129"/>
      <c r="N34" s="132" t="str">
        <f t="shared" si="0"/>
        <v/>
      </c>
      <c r="O34" s="101"/>
      <c r="P34" s="123"/>
      <c r="Q34" s="100"/>
      <c r="AN34" s="31"/>
      <c r="AO34" s="31"/>
      <c r="AP34" s="31"/>
      <c r="AQ34" s="31"/>
      <c r="AR34" s="31"/>
    </row>
    <row r="35" spans="1:44" ht="15" customHeight="1" x14ac:dyDescent="0.35">
      <c r="B35" s="39" t="s">
        <v>12</v>
      </c>
      <c r="C35" s="253">
        <f>HLOOKUP($B$2,'BUYING PLAN'!$D$23:$O$32,ROW()-32,0)</f>
        <v>0</v>
      </c>
      <c r="D35" s="253">
        <f t="shared" si="8"/>
        <v>0</v>
      </c>
      <c r="E35" s="298">
        <f t="shared" ref="E35:E42" si="9">C35-D35</f>
        <v>0</v>
      </c>
      <c r="J35" s="127"/>
      <c r="K35" s="128"/>
      <c r="L35" s="128"/>
      <c r="M35" s="129"/>
      <c r="N35" s="132" t="str">
        <f t="shared" si="0"/>
        <v/>
      </c>
      <c r="O35" s="101"/>
      <c r="P35" s="123"/>
      <c r="Q35" s="100"/>
      <c r="AN35" s="31"/>
      <c r="AO35" s="31"/>
      <c r="AP35" s="31"/>
      <c r="AQ35" s="31"/>
      <c r="AR35" s="31"/>
    </row>
    <row r="36" spans="1:44" ht="15" customHeight="1" x14ac:dyDescent="0.35">
      <c r="B36" s="39" t="s">
        <v>13</v>
      </c>
      <c r="C36" s="253">
        <f>HLOOKUP($B$2,'BUYING PLAN'!$D$23:$O$32,ROW()-32,0)</f>
        <v>0</v>
      </c>
      <c r="D36" s="253">
        <f t="shared" si="8"/>
        <v>0</v>
      </c>
      <c r="E36" s="298">
        <f t="shared" si="9"/>
        <v>0</v>
      </c>
      <c r="J36" s="127"/>
      <c r="K36" s="128"/>
      <c r="L36" s="128"/>
      <c r="M36" s="129"/>
      <c r="N36" s="132"/>
      <c r="O36" s="101"/>
      <c r="P36" s="123"/>
      <c r="Q36" s="100"/>
      <c r="AN36" s="31"/>
      <c r="AO36" s="31"/>
      <c r="AP36" s="31"/>
      <c r="AQ36" s="31"/>
      <c r="AR36" s="31"/>
    </row>
    <row r="37" spans="1:44" ht="15" customHeight="1" x14ac:dyDescent="0.35">
      <c r="B37" s="39" t="s">
        <v>14</v>
      </c>
      <c r="C37" s="253">
        <f>HLOOKUP($B$2,'BUYING PLAN'!$D$23:$O$32,ROW()-32,0)</f>
        <v>0</v>
      </c>
      <c r="D37" s="253">
        <f t="shared" si="8"/>
        <v>0</v>
      </c>
      <c r="E37" s="298">
        <f t="shared" si="9"/>
        <v>0</v>
      </c>
      <c r="J37" s="127"/>
      <c r="K37" s="128"/>
      <c r="L37" s="128"/>
      <c r="M37" s="129"/>
      <c r="N37" s="132" t="str">
        <f t="shared" ref="N37:N100" si="10">IF(ISBLANK(O37)=TRUE,"","10-9005")</f>
        <v/>
      </c>
      <c r="O37" s="101"/>
      <c r="P37" s="123"/>
      <c r="Q37" s="100"/>
      <c r="AN37" s="31"/>
      <c r="AO37" s="31"/>
      <c r="AP37" s="31"/>
      <c r="AQ37" s="31"/>
      <c r="AR37" s="31"/>
    </row>
    <row r="38" spans="1:44" ht="15" customHeight="1" x14ac:dyDescent="0.35">
      <c r="B38" s="39" t="s">
        <v>15</v>
      </c>
      <c r="C38" s="253">
        <f>HLOOKUP($B$2,'BUYING PLAN'!$D$23:$O$32,ROW()-32,0)</f>
        <v>0</v>
      </c>
      <c r="D38" s="253">
        <f t="shared" si="8"/>
        <v>0</v>
      </c>
      <c r="E38" s="298">
        <f t="shared" si="9"/>
        <v>0</v>
      </c>
      <c r="J38" s="127"/>
      <c r="K38" s="128"/>
      <c r="L38" s="128"/>
      <c r="M38" s="129"/>
      <c r="N38" s="132" t="str">
        <f t="shared" si="10"/>
        <v/>
      </c>
      <c r="O38" s="101"/>
      <c r="P38" s="123"/>
      <c r="Q38" s="100"/>
      <c r="AN38" s="31"/>
      <c r="AO38" s="31"/>
      <c r="AP38" s="31"/>
      <c r="AQ38" s="31"/>
      <c r="AR38" s="31"/>
    </row>
    <row r="39" spans="1:44" ht="15" customHeight="1" x14ac:dyDescent="0.35">
      <c r="B39" s="39" t="s">
        <v>16</v>
      </c>
      <c r="C39" s="253">
        <f>HLOOKUP($B$2,'BUYING PLAN'!$D$23:$O$32,ROW()-32,0)</f>
        <v>0</v>
      </c>
      <c r="D39" s="253">
        <f t="shared" si="8"/>
        <v>0</v>
      </c>
      <c r="E39" s="298">
        <f t="shared" si="9"/>
        <v>0</v>
      </c>
      <c r="J39" s="127"/>
      <c r="K39" s="128"/>
      <c r="L39" s="128"/>
      <c r="M39" s="129"/>
      <c r="N39" s="132" t="str">
        <f t="shared" si="10"/>
        <v/>
      </c>
      <c r="O39" s="101"/>
      <c r="P39" s="123"/>
      <c r="Q39" s="100"/>
      <c r="AN39" s="31"/>
      <c r="AO39" s="31"/>
      <c r="AP39" s="31"/>
      <c r="AQ39" s="31"/>
      <c r="AR39" s="31"/>
    </row>
    <row r="40" spans="1:44" ht="15" customHeight="1" x14ac:dyDescent="0.35">
      <c r="B40" s="39" t="s">
        <v>17</v>
      </c>
      <c r="C40" s="253">
        <f>HLOOKUP($B$2,'BUYING PLAN'!$D$23:$O$32,ROW()-32,0)</f>
        <v>0</v>
      </c>
      <c r="D40" s="253">
        <f t="shared" si="8"/>
        <v>0</v>
      </c>
      <c r="E40" s="298">
        <f t="shared" si="9"/>
        <v>0</v>
      </c>
      <c r="J40" s="127"/>
      <c r="K40" s="128"/>
      <c r="L40" s="128"/>
      <c r="M40" s="129"/>
      <c r="N40" s="132" t="str">
        <f t="shared" si="10"/>
        <v/>
      </c>
      <c r="O40" s="101"/>
      <c r="P40" s="123"/>
      <c r="Q40" s="100"/>
      <c r="AN40" s="31"/>
      <c r="AO40" s="31"/>
      <c r="AP40" s="31"/>
      <c r="AQ40" s="31"/>
      <c r="AR40" s="31"/>
    </row>
    <row r="41" spans="1:44" ht="15" customHeight="1" x14ac:dyDescent="0.35">
      <c r="A41" s="32"/>
      <c r="B41" s="39" t="s">
        <v>18</v>
      </c>
      <c r="C41" s="253">
        <f>HLOOKUP($B$2,'BUYING PLAN'!$D$23:$O$32,ROW()-32,0)</f>
        <v>0</v>
      </c>
      <c r="D41" s="253">
        <f t="shared" si="8"/>
        <v>0</v>
      </c>
      <c r="E41" s="298">
        <f t="shared" si="9"/>
        <v>0</v>
      </c>
      <c r="F41" s="110"/>
      <c r="G41" s="110"/>
      <c r="H41" s="110"/>
      <c r="I41" s="32"/>
      <c r="J41" s="127"/>
      <c r="K41" s="128"/>
      <c r="L41" s="128"/>
      <c r="M41" s="129"/>
      <c r="N41" s="132" t="str">
        <f t="shared" si="10"/>
        <v/>
      </c>
      <c r="O41" s="101"/>
      <c r="P41" s="123"/>
      <c r="Q41" s="100"/>
      <c r="AN41" s="31"/>
      <c r="AO41" s="31"/>
      <c r="AP41" s="31"/>
      <c r="AQ41" s="31"/>
      <c r="AR41" s="31"/>
    </row>
    <row r="42" spans="1:44" ht="15" customHeight="1" x14ac:dyDescent="0.35">
      <c r="A42" s="32"/>
      <c r="B42" s="39" t="s">
        <v>19</v>
      </c>
      <c r="C42" s="253">
        <f>HLOOKUP($B$2,'BUYING PLAN'!$D$23:$O$32,ROW()-32,0)</f>
        <v>0</v>
      </c>
      <c r="D42" s="253">
        <f t="shared" si="8"/>
        <v>0</v>
      </c>
      <c r="E42" s="298">
        <f t="shared" si="9"/>
        <v>0</v>
      </c>
      <c r="F42" s="33"/>
      <c r="G42" s="33"/>
      <c r="H42" s="33"/>
      <c r="I42" s="32"/>
      <c r="J42" s="127"/>
      <c r="K42" s="128"/>
      <c r="L42" s="128"/>
      <c r="M42" s="129"/>
      <c r="N42" s="132" t="str">
        <f t="shared" si="10"/>
        <v/>
      </c>
      <c r="O42" s="101"/>
      <c r="P42" s="123"/>
      <c r="Q42" s="100"/>
      <c r="AN42" s="31"/>
      <c r="AO42" s="31"/>
      <c r="AP42" s="31"/>
      <c r="AQ42" s="31"/>
      <c r="AR42" s="31"/>
    </row>
    <row r="43" spans="1:44" ht="15" customHeight="1" x14ac:dyDescent="0.35">
      <c r="A43" s="32"/>
      <c r="B43" s="42" t="s">
        <v>4</v>
      </c>
      <c r="C43" s="105">
        <f>SUM(C34:C42)</f>
        <v>0</v>
      </c>
      <c r="D43" s="105">
        <f>SUM(D34:D42)</f>
        <v>0</v>
      </c>
      <c r="E43" s="105">
        <f>SUM(E34:E42)</f>
        <v>0</v>
      </c>
      <c r="F43" s="32"/>
      <c r="G43" s="32"/>
      <c r="H43" s="32"/>
      <c r="I43" s="32"/>
      <c r="J43" s="127"/>
      <c r="K43" s="128"/>
      <c r="L43" s="128"/>
      <c r="M43" s="129"/>
      <c r="N43" s="132" t="str">
        <f t="shared" si="10"/>
        <v/>
      </c>
      <c r="O43" s="101"/>
      <c r="P43" s="123"/>
      <c r="Q43" s="100"/>
      <c r="AN43" s="31"/>
      <c r="AO43" s="31"/>
      <c r="AP43" s="31"/>
      <c r="AQ43" s="31"/>
      <c r="AR43" s="31"/>
    </row>
    <row r="44" spans="1:44" ht="15" customHeight="1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127"/>
      <c r="K44" s="128"/>
      <c r="L44" s="128"/>
      <c r="M44" s="129"/>
      <c r="N44" s="132" t="str">
        <f t="shared" si="10"/>
        <v/>
      </c>
      <c r="O44" s="101"/>
      <c r="P44" s="123"/>
      <c r="Q44" s="100"/>
      <c r="AN44" s="31"/>
      <c r="AO44" s="31"/>
      <c r="AP44" s="31"/>
      <c r="AQ44" s="31"/>
      <c r="AR44" s="31"/>
    </row>
    <row r="45" spans="1:44" ht="15" customHeight="1" x14ac:dyDescent="0.45">
      <c r="A45" s="32"/>
      <c r="B45" s="300" t="str">
        <f>B$1&amp;" KPI"</f>
        <v>MAY KPI</v>
      </c>
      <c r="C45" s="38" t="s">
        <v>23</v>
      </c>
      <c r="D45" s="38" t="s">
        <v>24</v>
      </c>
      <c r="E45" s="43" t="s">
        <v>1</v>
      </c>
      <c r="F45" s="32"/>
      <c r="G45" s="32"/>
      <c r="H45" s="32"/>
      <c r="I45" s="32"/>
      <c r="J45" s="127"/>
      <c r="K45" s="128"/>
      <c r="L45" s="128"/>
      <c r="M45" s="129"/>
      <c r="N45" s="132" t="str">
        <f t="shared" si="10"/>
        <v/>
      </c>
      <c r="O45" s="101"/>
      <c r="P45" s="123"/>
      <c r="Q45" s="100"/>
      <c r="AN45" s="31"/>
      <c r="AO45" s="31"/>
      <c r="AP45" s="31"/>
      <c r="AQ45" s="31"/>
      <c r="AR45" s="31"/>
    </row>
    <row r="46" spans="1:44" ht="15" customHeight="1" x14ac:dyDescent="0.35">
      <c r="A46" s="32"/>
      <c r="B46" s="45" t="str">
        <f>BUDGET!B7:C7</f>
        <v>Golf Rounds</v>
      </c>
      <c r="C46" s="260"/>
      <c r="D46" s="55">
        <f>BUDGET!H7</f>
        <v>0</v>
      </c>
      <c r="E46" s="182">
        <f t="shared" ref="E46:E53" si="11">C46-D46</f>
        <v>0</v>
      </c>
      <c r="F46" s="32"/>
      <c r="G46" s="32"/>
      <c r="H46" s="32"/>
      <c r="I46" s="32"/>
      <c r="J46" s="127"/>
      <c r="K46" s="128"/>
      <c r="L46" s="128"/>
      <c r="M46" s="129"/>
      <c r="N46" s="132" t="str">
        <f t="shared" si="10"/>
        <v/>
      </c>
      <c r="O46" s="101"/>
      <c r="P46" s="123"/>
      <c r="Q46" s="100"/>
      <c r="AN46" s="31"/>
      <c r="AO46" s="31"/>
      <c r="AP46" s="31"/>
      <c r="AQ46" s="31"/>
      <c r="AR46" s="31"/>
    </row>
    <row r="47" spans="1:44" ht="15" customHeight="1" x14ac:dyDescent="0.35">
      <c r="A47" s="32"/>
      <c r="B47" s="45" t="str">
        <f>BUDGET!B8:C8</f>
        <v>Merchandise Yield</v>
      </c>
      <c r="C47" s="47">
        <f>IF(C46=0,0,C17/C46)</f>
        <v>0</v>
      </c>
      <c r="D47" s="56">
        <f>BUDGET!H8</f>
        <v>0</v>
      </c>
      <c r="E47" s="184">
        <f t="shared" si="11"/>
        <v>0</v>
      </c>
      <c r="F47" s="32"/>
      <c r="G47" s="32"/>
      <c r="H47" s="32"/>
      <c r="I47" s="32"/>
      <c r="J47" s="127"/>
      <c r="K47" s="128"/>
      <c r="L47" s="128"/>
      <c r="M47" s="129"/>
      <c r="N47" s="132" t="str">
        <f t="shared" si="10"/>
        <v/>
      </c>
      <c r="O47" s="101"/>
      <c r="P47" s="123"/>
      <c r="Q47" s="100"/>
      <c r="AN47" s="31"/>
      <c r="AO47" s="31"/>
      <c r="AP47" s="31"/>
      <c r="AQ47" s="31"/>
      <c r="AR47" s="31"/>
    </row>
    <row r="48" spans="1:44" s="32" customFormat="1" ht="15" customHeight="1" x14ac:dyDescent="0.35">
      <c r="B48" s="45" t="s">
        <v>41</v>
      </c>
      <c r="C48" s="49">
        <f>C17</f>
        <v>0</v>
      </c>
      <c r="D48" s="58">
        <f>D17</f>
        <v>0</v>
      </c>
      <c r="E48" s="182">
        <f t="shared" si="11"/>
        <v>0</v>
      </c>
      <c r="J48" s="127"/>
      <c r="K48" s="128"/>
      <c r="L48" s="128"/>
      <c r="M48" s="129"/>
      <c r="N48" s="132" t="str">
        <f t="shared" si="10"/>
        <v/>
      </c>
      <c r="O48" s="101"/>
      <c r="P48" s="123"/>
      <c r="Q48" s="100"/>
    </row>
    <row r="49" spans="1:44" s="32" customFormat="1" ht="15" customHeight="1" x14ac:dyDescent="0.35">
      <c r="B49" s="45" t="s">
        <v>117</v>
      </c>
      <c r="C49" s="49">
        <f>F29</f>
        <v>0</v>
      </c>
      <c r="D49" s="58">
        <f>D50*D48</f>
        <v>0</v>
      </c>
      <c r="E49" s="182">
        <f>C49-D49</f>
        <v>0</v>
      </c>
      <c r="J49" s="127"/>
      <c r="K49" s="128"/>
      <c r="L49" s="128"/>
      <c r="M49" s="129"/>
      <c r="N49" s="132" t="str">
        <f t="shared" si="10"/>
        <v/>
      </c>
      <c r="O49" s="101"/>
      <c r="P49" s="123"/>
      <c r="Q49" s="100"/>
    </row>
    <row r="50" spans="1:44" s="32" customFormat="1" ht="15" customHeight="1" x14ac:dyDescent="0.35">
      <c r="B50" s="45" t="str">
        <f>BUDGET!B10:C10</f>
        <v>Cost of Sales %</v>
      </c>
      <c r="C50" s="48">
        <f>G29</f>
        <v>0</v>
      </c>
      <c r="D50" s="57">
        <f>BUDGET!H10</f>
        <v>0</v>
      </c>
      <c r="E50" s="51">
        <f t="shared" si="11"/>
        <v>0</v>
      </c>
      <c r="J50" s="127"/>
      <c r="K50" s="128"/>
      <c r="L50" s="128"/>
      <c r="M50" s="129"/>
      <c r="N50" s="132" t="str">
        <f t="shared" si="10"/>
        <v/>
      </c>
      <c r="O50" s="101"/>
      <c r="P50" s="123"/>
      <c r="Q50" s="100"/>
    </row>
    <row r="51" spans="1:44" s="32" customFormat="1" ht="15" customHeight="1" x14ac:dyDescent="0.35">
      <c r="B51" s="45" t="str">
        <f>BUDGET!B12:C12</f>
        <v>GROSS MARGIN</v>
      </c>
      <c r="C51" s="49">
        <f>C47*C46*(1-C50)</f>
        <v>0</v>
      </c>
      <c r="D51" s="58">
        <f>BUDGET!H12</f>
        <v>0</v>
      </c>
      <c r="E51" s="182">
        <f t="shared" si="11"/>
        <v>0</v>
      </c>
      <c r="J51" s="127"/>
      <c r="K51" s="128"/>
      <c r="L51" s="128"/>
      <c r="M51" s="129"/>
      <c r="N51" s="132" t="str">
        <f t="shared" si="10"/>
        <v/>
      </c>
      <c r="O51" s="101"/>
      <c r="P51" s="123"/>
      <c r="Q51" s="100"/>
    </row>
    <row r="52" spans="1:44" s="32" customFormat="1" ht="15" customHeight="1" x14ac:dyDescent="0.35">
      <c r="B52" s="45" t="str">
        <f>BUDGET!B13:C13</f>
        <v>Inventory Turns</v>
      </c>
      <c r="C52" s="50">
        <f>IF(F29=0,0,F29/AVERAGE(C29,E29))</f>
        <v>0</v>
      </c>
      <c r="D52" s="59">
        <f>BUDGET!H13</f>
        <v>0</v>
      </c>
      <c r="E52" s="184">
        <f t="shared" si="11"/>
        <v>0</v>
      </c>
      <c r="J52" s="127"/>
      <c r="K52" s="128"/>
      <c r="L52" s="128"/>
      <c r="M52" s="129"/>
      <c r="N52" s="132" t="str">
        <f t="shared" si="10"/>
        <v/>
      </c>
      <c r="O52" s="101"/>
      <c r="P52" s="123"/>
      <c r="Q52" s="100"/>
    </row>
    <row r="53" spans="1:44" s="32" customFormat="1" ht="15" customHeight="1" x14ac:dyDescent="0.35">
      <c r="B53" s="45" t="str">
        <f>BUDGET!B14:C14</f>
        <v>GMROI</v>
      </c>
      <c r="C53" s="48">
        <f>IF(C50=0,0,C52*(1-C50)/C50)</f>
        <v>0</v>
      </c>
      <c r="D53" s="57" t="e">
        <f>BUDGET!H14</f>
        <v>#DIV/0!</v>
      </c>
      <c r="E53" s="51" t="e">
        <f t="shared" si="11"/>
        <v>#DIV/0!</v>
      </c>
      <c r="J53" s="127"/>
      <c r="K53" s="128"/>
      <c r="L53" s="128"/>
      <c r="M53" s="129"/>
      <c r="N53" s="132" t="str">
        <f t="shared" si="10"/>
        <v/>
      </c>
      <c r="O53" s="101"/>
      <c r="P53" s="123"/>
      <c r="Q53" s="100"/>
    </row>
    <row r="54" spans="1:44" s="32" customFormat="1" ht="15" customHeight="1" x14ac:dyDescent="0.35">
      <c r="F54" s="33"/>
      <c r="G54" s="33"/>
      <c r="H54" s="33"/>
      <c r="J54" s="127"/>
      <c r="K54" s="128"/>
      <c r="L54" s="128"/>
      <c r="M54" s="129"/>
      <c r="N54" s="132" t="str">
        <f t="shared" si="10"/>
        <v/>
      </c>
      <c r="O54" s="101"/>
      <c r="P54" s="123"/>
      <c r="Q54" s="100"/>
    </row>
    <row r="55" spans="1:44" s="32" customFormat="1" ht="15" customHeight="1" x14ac:dyDescent="0.35">
      <c r="J55" s="127"/>
      <c r="K55" s="128"/>
      <c r="L55" s="128"/>
      <c r="M55" s="129"/>
      <c r="N55" s="132" t="str">
        <f t="shared" si="10"/>
        <v/>
      </c>
      <c r="O55" s="101"/>
      <c r="P55" s="123"/>
      <c r="Q55" s="100"/>
    </row>
    <row r="56" spans="1:44" s="32" customFormat="1" ht="15" customHeight="1" x14ac:dyDescent="0.35">
      <c r="J56" s="127"/>
      <c r="K56" s="128"/>
      <c r="L56" s="128"/>
      <c r="M56" s="129"/>
      <c r="N56" s="132" t="str">
        <f t="shared" si="10"/>
        <v/>
      </c>
      <c r="O56" s="101"/>
      <c r="P56" s="123"/>
      <c r="Q56" s="100"/>
    </row>
    <row r="57" spans="1:44" s="32" customFormat="1" ht="15" customHeight="1" x14ac:dyDescent="0.35">
      <c r="J57" s="127"/>
      <c r="K57" s="128"/>
      <c r="L57" s="128"/>
      <c r="M57" s="129"/>
      <c r="N57" s="132" t="str">
        <f t="shared" si="10"/>
        <v/>
      </c>
      <c r="O57" s="101"/>
      <c r="P57" s="123"/>
      <c r="Q57" s="100"/>
    </row>
    <row r="58" spans="1:44" s="32" customFormat="1" ht="15" customHeight="1" x14ac:dyDescent="0.35">
      <c r="J58" s="127"/>
      <c r="K58" s="128"/>
      <c r="L58" s="128"/>
      <c r="M58" s="129"/>
      <c r="N58" s="132" t="str">
        <f t="shared" si="10"/>
        <v/>
      </c>
      <c r="O58" s="101"/>
      <c r="P58" s="123"/>
      <c r="Q58" s="100"/>
    </row>
    <row r="59" spans="1:44" s="32" customFormat="1" ht="15" customHeight="1" x14ac:dyDescent="0.35">
      <c r="J59" s="127"/>
      <c r="K59" s="128"/>
      <c r="L59" s="128"/>
      <c r="M59" s="129"/>
      <c r="N59" s="132" t="str">
        <f t="shared" si="10"/>
        <v/>
      </c>
      <c r="O59" s="101"/>
      <c r="P59" s="123"/>
      <c r="Q59" s="100"/>
    </row>
    <row r="60" spans="1:44" s="32" customFormat="1" ht="15" customHeight="1" x14ac:dyDescent="0.35">
      <c r="J60" s="127"/>
      <c r="K60" s="128"/>
      <c r="L60" s="128"/>
      <c r="M60" s="129"/>
      <c r="N60" s="132" t="str">
        <f t="shared" si="10"/>
        <v/>
      </c>
      <c r="O60" s="101"/>
      <c r="P60" s="123"/>
      <c r="Q60" s="100"/>
    </row>
    <row r="61" spans="1:44" s="32" customFormat="1" ht="15" customHeight="1" x14ac:dyDescent="0.35">
      <c r="J61" s="127"/>
      <c r="K61" s="128"/>
      <c r="L61" s="128"/>
      <c r="M61" s="129"/>
      <c r="N61" s="132" t="str">
        <f t="shared" si="10"/>
        <v/>
      </c>
      <c r="O61" s="101"/>
      <c r="P61" s="123"/>
      <c r="Q61" s="100"/>
    </row>
    <row r="62" spans="1:44" s="32" customFormat="1" ht="15" customHeight="1" x14ac:dyDescent="0.35">
      <c r="J62" s="127"/>
      <c r="K62" s="128"/>
      <c r="L62" s="128"/>
      <c r="M62" s="129"/>
      <c r="N62" s="132" t="str">
        <f t="shared" si="10"/>
        <v/>
      </c>
      <c r="O62" s="101"/>
      <c r="P62" s="123"/>
      <c r="Q62" s="100"/>
    </row>
    <row r="63" spans="1:44" ht="15" customHeight="1" x14ac:dyDescent="0.35">
      <c r="A63" s="32"/>
      <c r="B63" s="32"/>
      <c r="C63" s="32"/>
      <c r="D63" s="32"/>
      <c r="E63" s="32"/>
      <c r="F63" s="32"/>
      <c r="G63" s="32"/>
      <c r="H63" s="32"/>
      <c r="I63" s="32"/>
      <c r="J63" s="127"/>
      <c r="K63" s="128"/>
      <c r="L63" s="128"/>
      <c r="M63" s="129"/>
      <c r="N63" s="132" t="str">
        <f t="shared" si="10"/>
        <v/>
      </c>
      <c r="O63" s="101"/>
      <c r="P63" s="123"/>
      <c r="Q63" s="100"/>
      <c r="AN63" s="31"/>
      <c r="AO63" s="31"/>
      <c r="AP63" s="31"/>
      <c r="AQ63" s="31"/>
      <c r="AR63" s="31"/>
    </row>
    <row r="64" spans="1:44" s="32" customFormat="1" ht="15" customHeight="1" x14ac:dyDescent="0.35">
      <c r="J64" s="127"/>
      <c r="K64" s="128"/>
      <c r="L64" s="128"/>
      <c r="M64" s="129"/>
      <c r="N64" s="132" t="str">
        <f t="shared" si="10"/>
        <v/>
      </c>
      <c r="O64" s="101"/>
      <c r="P64" s="123"/>
      <c r="Q64" s="100"/>
    </row>
    <row r="65" spans="3:17" s="32" customFormat="1" ht="15" customHeight="1" x14ac:dyDescent="0.35">
      <c r="J65" s="127"/>
      <c r="K65" s="128"/>
      <c r="L65" s="128"/>
      <c r="M65" s="129"/>
      <c r="N65" s="132" t="str">
        <f t="shared" si="10"/>
        <v/>
      </c>
      <c r="O65" s="101"/>
      <c r="P65" s="123"/>
      <c r="Q65" s="100"/>
    </row>
    <row r="66" spans="3:17" s="32" customFormat="1" ht="15" customHeight="1" x14ac:dyDescent="0.35">
      <c r="C66" s="33"/>
      <c r="D66" s="33"/>
      <c r="E66" s="33"/>
      <c r="F66" s="33"/>
      <c r="G66" s="33"/>
      <c r="H66" s="33"/>
      <c r="J66" s="127"/>
      <c r="K66" s="128"/>
      <c r="L66" s="128"/>
      <c r="M66" s="129"/>
      <c r="N66" s="132" t="str">
        <f t="shared" si="10"/>
        <v/>
      </c>
      <c r="O66" s="101"/>
      <c r="P66" s="123"/>
      <c r="Q66" s="100"/>
    </row>
    <row r="67" spans="3:17" s="32" customFormat="1" ht="15" customHeight="1" x14ac:dyDescent="0.35">
      <c r="C67" s="33"/>
      <c r="D67" s="33"/>
      <c r="E67" s="33"/>
      <c r="F67" s="33"/>
      <c r="G67" s="33"/>
      <c r="H67" s="33"/>
      <c r="J67" s="127"/>
      <c r="K67" s="128"/>
      <c r="L67" s="128"/>
      <c r="M67" s="129"/>
      <c r="N67" s="132" t="str">
        <f t="shared" si="10"/>
        <v/>
      </c>
      <c r="O67" s="101"/>
      <c r="P67" s="123"/>
      <c r="Q67" s="100"/>
    </row>
    <row r="68" spans="3:17" s="32" customFormat="1" ht="15" customHeight="1" x14ac:dyDescent="0.35">
      <c r="C68" s="33"/>
      <c r="D68" s="33"/>
      <c r="E68" s="33"/>
      <c r="F68" s="33"/>
      <c r="G68" s="33"/>
      <c r="H68" s="33"/>
      <c r="J68" s="127"/>
      <c r="K68" s="128"/>
      <c r="L68" s="128"/>
      <c r="M68" s="129"/>
      <c r="N68" s="132" t="str">
        <f t="shared" si="10"/>
        <v/>
      </c>
      <c r="O68" s="101"/>
      <c r="P68" s="123"/>
      <c r="Q68" s="100"/>
    </row>
    <row r="69" spans="3:17" s="32" customFormat="1" ht="15" customHeight="1" x14ac:dyDescent="0.35">
      <c r="C69" s="33"/>
      <c r="D69" s="33"/>
      <c r="E69" s="33"/>
      <c r="F69" s="33"/>
      <c r="G69" s="33"/>
      <c r="H69" s="33"/>
      <c r="J69" s="127"/>
      <c r="K69" s="128"/>
      <c r="L69" s="128"/>
      <c r="M69" s="129"/>
      <c r="N69" s="132" t="str">
        <f t="shared" si="10"/>
        <v/>
      </c>
      <c r="O69" s="101"/>
      <c r="P69" s="123"/>
      <c r="Q69" s="100"/>
    </row>
    <row r="70" spans="3:17" s="32" customFormat="1" ht="15" customHeight="1" x14ac:dyDescent="0.35">
      <c r="C70" s="33"/>
      <c r="D70" s="33"/>
      <c r="E70" s="33"/>
      <c r="F70" s="33"/>
      <c r="G70" s="33"/>
      <c r="H70" s="33"/>
      <c r="J70" s="127"/>
      <c r="K70" s="128"/>
      <c r="L70" s="128"/>
      <c r="M70" s="129"/>
      <c r="N70" s="132" t="str">
        <f t="shared" si="10"/>
        <v/>
      </c>
      <c r="O70" s="101"/>
      <c r="P70" s="123"/>
      <c r="Q70" s="100"/>
    </row>
    <row r="71" spans="3:17" s="32" customFormat="1" ht="15" customHeight="1" x14ac:dyDescent="0.35">
      <c r="C71" s="33"/>
      <c r="D71" s="33"/>
      <c r="E71" s="33"/>
      <c r="F71" s="33"/>
      <c r="G71" s="33"/>
      <c r="H71" s="33"/>
      <c r="J71" s="127"/>
      <c r="K71" s="128"/>
      <c r="L71" s="128"/>
      <c r="M71" s="129"/>
      <c r="N71" s="132" t="str">
        <f t="shared" si="10"/>
        <v/>
      </c>
      <c r="O71" s="101"/>
      <c r="P71" s="123"/>
      <c r="Q71" s="100"/>
    </row>
    <row r="72" spans="3:17" s="32" customFormat="1" ht="15" customHeight="1" x14ac:dyDescent="0.35">
      <c r="C72" s="33"/>
      <c r="D72" s="33"/>
      <c r="E72" s="33"/>
      <c r="F72" s="33"/>
      <c r="G72" s="33"/>
      <c r="H72" s="33"/>
      <c r="J72" s="127"/>
      <c r="K72" s="128"/>
      <c r="L72" s="128"/>
      <c r="M72" s="129"/>
      <c r="N72" s="132" t="str">
        <f t="shared" si="10"/>
        <v/>
      </c>
      <c r="O72" s="101"/>
      <c r="P72" s="123"/>
      <c r="Q72" s="100"/>
    </row>
    <row r="73" spans="3:17" s="32" customFormat="1" ht="15" customHeight="1" x14ac:dyDescent="0.35">
      <c r="C73" s="33"/>
      <c r="D73" s="33"/>
      <c r="E73" s="33"/>
      <c r="F73" s="33"/>
      <c r="G73" s="33"/>
      <c r="H73" s="33"/>
      <c r="J73" s="127"/>
      <c r="K73" s="128"/>
      <c r="L73" s="128"/>
      <c r="M73" s="129"/>
      <c r="N73" s="132" t="str">
        <f t="shared" si="10"/>
        <v/>
      </c>
      <c r="O73" s="101"/>
      <c r="P73" s="123"/>
      <c r="Q73" s="100"/>
    </row>
    <row r="74" spans="3:17" s="32" customFormat="1" ht="15" customHeight="1" x14ac:dyDescent="0.35">
      <c r="C74" s="33"/>
      <c r="D74" s="33"/>
      <c r="E74" s="33"/>
      <c r="F74" s="33"/>
      <c r="G74" s="33"/>
      <c r="H74" s="33"/>
      <c r="J74" s="127"/>
      <c r="K74" s="128"/>
      <c r="L74" s="128"/>
      <c r="M74" s="129"/>
      <c r="N74" s="132" t="str">
        <f t="shared" si="10"/>
        <v/>
      </c>
      <c r="O74" s="101"/>
      <c r="P74" s="123"/>
      <c r="Q74" s="100"/>
    </row>
    <row r="75" spans="3:17" s="32" customFormat="1" ht="15" customHeight="1" x14ac:dyDescent="0.35">
      <c r="C75" s="33"/>
      <c r="D75" s="33"/>
      <c r="E75" s="33"/>
      <c r="F75" s="33"/>
      <c r="G75" s="33"/>
      <c r="H75" s="33"/>
      <c r="J75" s="127"/>
      <c r="K75" s="128"/>
      <c r="L75" s="128"/>
      <c r="M75" s="129"/>
      <c r="N75" s="132" t="str">
        <f t="shared" si="10"/>
        <v/>
      </c>
      <c r="O75" s="101"/>
      <c r="P75" s="123"/>
      <c r="Q75" s="100"/>
    </row>
    <row r="76" spans="3:17" s="32" customFormat="1" ht="15" customHeight="1" x14ac:dyDescent="0.35">
      <c r="C76" s="33"/>
      <c r="D76" s="33"/>
      <c r="E76" s="33"/>
      <c r="F76" s="33"/>
      <c r="G76" s="33"/>
      <c r="H76" s="33"/>
      <c r="J76" s="127"/>
      <c r="K76" s="128"/>
      <c r="L76" s="128"/>
      <c r="M76" s="129"/>
      <c r="N76" s="132" t="str">
        <f t="shared" si="10"/>
        <v/>
      </c>
      <c r="O76" s="101"/>
      <c r="P76" s="123"/>
      <c r="Q76" s="100"/>
    </row>
    <row r="77" spans="3:17" s="32" customFormat="1" ht="15" customHeight="1" x14ac:dyDescent="0.35">
      <c r="C77" s="33"/>
      <c r="D77" s="33"/>
      <c r="E77" s="33"/>
      <c r="F77" s="33"/>
      <c r="G77" s="33"/>
      <c r="H77" s="33"/>
      <c r="J77" s="127"/>
      <c r="K77" s="128"/>
      <c r="L77" s="128"/>
      <c r="M77" s="129"/>
      <c r="N77" s="132" t="str">
        <f t="shared" si="10"/>
        <v/>
      </c>
      <c r="O77" s="101"/>
      <c r="P77" s="123"/>
      <c r="Q77" s="100"/>
    </row>
    <row r="78" spans="3:17" s="32" customFormat="1" ht="15" customHeight="1" x14ac:dyDescent="0.35">
      <c r="C78" s="33"/>
      <c r="D78" s="33"/>
      <c r="E78" s="33"/>
      <c r="F78" s="33"/>
      <c r="G78" s="33"/>
      <c r="H78" s="33"/>
      <c r="J78" s="127"/>
      <c r="K78" s="128"/>
      <c r="L78" s="128"/>
      <c r="M78" s="129"/>
      <c r="N78" s="132" t="str">
        <f t="shared" si="10"/>
        <v/>
      </c>
      <c r="O78" s="101"/>
      <c r="P78" s="123"/>
      <c r="Q78" s="100"/>
    </row>
    <row r="79" spans="3:17" s="32" customFormat="1" ht="15" customHeight="1" x14ac:dyDescent="0.35">
      <c r="C79" s="33"/>
      <c r="D79" s="33"/>
      <c r="E79" s="33"/>
      <c r="F79" s="33"/>
      <c r="G79" s="33"/>
      <c r="H79" s="33"/>
      <c r="J79" s="127"/>
      <c r="K79" s="128"/>
      <c r="L79" s="128"/>
      <c r="M79" s="129"/>
      <c r="N79" s="132" t="str">
        <f t="shared" si="10"/>
        <v/>
      </c>
      <c r="O79" s="101"/>
      <c r="P79" s="123"/>
      <c r="Q79" s="100"/>
    </row>
    <row r="80" spans="3:17" s="32" customFormat="1" ht="15" customHeight="1" x14ac:dyDescent="0.35">
      <c r="C80" s="33"/>
      <c r="D80" s="33"/>
      <c r="E80" s="33"/>
      <c r="F80" s="33"/>
      <c r="G80" s="33"/>
      <c r="H80" s="33"/>
      <c r="J80" s="127"/>
      <c r="K80" s="128"/>
      <c r="L80" s="128"/>
      <c r="M80" s="129"/>
      <c r="N80" s="132" t="str">
        <f t="shared" si="10"/>
        <v/>
      </c>
      <c r="O80" s="101"/>
      <c r="P80" s="123"/>
      <c r="Q80" s="100"/>
    </row>
    <row r="81" spans="3:17" s="32" customFormat="1" ht="15" customHeight="1" x14ac:dyDescent="0.35">
      <c r="C81" s="33"/>
      <c r="D81" s="33"/>
      <c r="E81" s="33"/>
      <c r="F81" s="33"/>
      <c r="G81" s="33"/>
      <c r="H81" s="33"/>
      <c r="J81" s="127"/>
      <c r="K81" s="128"/>
      <c r="L81" s="128"/>
      <c r="M81" s="129"/>
      <c r="N81" s="132" t="str">
        <f t="shared" si="10"/>
        <v/>
      </c>
      <c r="O81" s="101"/>
      <c r="P81" s="123"/>
      <c r="Q81" s="100"/>
    </row>
    <row r="82" spans="3:17" s="32" customFormat="1" ht="15" customHeight="1" x14ac:dyDescent="0.35">
      <c r="C82" s="33"/>
      <c r="D82" s="33"/>
      <c r="E82" s="33"/>
      <c r="F82" s="33"/>
      <c r="G82" s="33"/>
      <c r="H82" s="33"/>
      <c r="J82" s="127"/>
      <c r="K82" s="128"/>
      <c r="L82" s="128"/>
      <c r="M82" s="129"/>
      <c r="N82" s="132" t="str">
        <f t="shared" si="10"/>
        <v/>
      </c>
      <c r="O82" s="101"/>
      <c r="P82" s="123"/>
      <c r="Q82" s="100"/>
    </row>
    <row r="83" spans="3:17" s="32" customFormat="1" ht="15" customHeight="1" x14ac:dyDescent="0.35">
      <c r="C83" s="33"/>
      <c r="D83" s="33"/>
      <c r="E83" s="33"/>
      <c r="F83" s="33"/>
      <c r="G83" s="33"/>
      <c r="H83" s="33"/>
      <c r="J83" s="127"/>
      <c r="K83" s="128"/>
      <c r="L83" s="128"/>
      <c r="M83" s="129"/>
      <c r="N83" s="132" t="str">
        <f t="shared" si="10"/>
        <v/>
      </c>
      <c r="O83" s="101"/>
      <c r="P83" s="123"/>
      <c r="Q83" s="100"/>
    </row>
    <row r="84" spans="3:17" s="32" customFormat="1" ht="15" customHeight="1" x14ac:dyDescent="0.35">
      <c r="C84" s="33"/>
      <c r="D84" s="33"/>
      <c r="E84" s="33"/>
      <c r="F84" s="33"/>
      <c r="G84" s="33"/>
      <c r="H84" s="33"/>
      <c r="J84" s="127"/>
      <c r="K84" s="128"/>
      <c r="L84" s="128"/>
      <c r="M84" s="129"/>
      <c r="N84" s="132" t="str">
        <f t="shared" si="10"/>
        <v/>
      </c>
      <c r="O84" s="101"/>
      <c r="P84" s="123"/>
      <c r="Q84" s="100"/>
    </row>
    <row r="85" spans="3:17" s="32" customFormat="1" ht="15" customHeight="1" x14ac:dyDescent="0.35">
      <c r="C85" s="33"/>
      <c r="D85" s="33"/>
      <c r="E85" s="33"/>
      <c r="F85" s="33"/>
      <c r="G85" s="33"/>
      <c r="H85" s="33"/>
      <c r="J85" s="127"/>
      <c r="K85" s="128"/>
      <c r="L85" s="128"/>
      <c r="M85" s="129"/>
      <c r="N85" s="132" t="str">
        <f t="shared" si="10"/>
        <v/>
      </c>
      <c r="O85" s="101"/>
      <c r="P85" s="123"/>
      <c r="Q85" s="100"/>
    </row>
    <row r="86" spans="3:17" s="32" customFormat="1" ht="15" customHeight="1" x14ac:dyDescent="0.35">
      <c r="C86" s="33"/>
      <c r="D86" s="33"/>
      <c r="E86" s="33"/>
      <c r="F86" s="33"/>
      <c r="G86" s="33"/>
      <c r="H86" s="33"/>
      <c r="J86" s="127"/>
      <c r="K86" s="128"/>
      <c r="L86" s="128"/>
      <c r="M86" s="129"/>
      <c r="N86" s="132" t="str">
        <f t="shared" si="10"/>
        <v/>
      </c>
      <c r="O86" s="101"/>
      <c r="P86" s="123"/>
      <c r="Q86" s="100"/>
    </row>
    <row r="87" spans="3:17" s="32" customFormat="1" ht="15" customHeight="1" x14ac:dyDescent="0.35">
      <c r="C87" s="33"/>
      <c r="D87" s="33"/>
      <c r="E87" s="33"/>
      <c r="F87" s="33"/>
      <c r="G87" s="33"/>
      <c r="H87" s="33"/>
      <c r="J87" s="127"/>
      <c r="K87" s="128"/>
      <c r="L87" s="128"/>
      <c r="M87" s="129"/>
      <c r="N87" s="132" t="str">
        <f t="shared" si="10"/>
        <v/>
      </c>
      <c r="O87" s="101"/>
      <c r="P87" s="123"/>
      <c r="Q87" s="100"/>
    </row>
    <row r="88" spans="3:17" s="32" customFormat="1" ht="15" customHeight="1" x14ac:dyDescent="0.35">
      <c r="C88" s="33"/>
      <c r="D88" s="33"/>
      <c r="E88" s="33"/>
      <c r="F88" s="33"/>
      <c r="G88" s="33"/>
      <c r="H88" s="33"/>
      <c r="J88" s="127"/>
      <c r="K88" s="128"/>
      <c r="L88" s="128"/>
      <c r="M88" s="129"/>
      <c r="N88" s="132" t="str">
        <f t="shared" si="10"/>
        <v/>
      </c>
      <c r="O88" s="101"/>
      <c r="P88" s="123"/>
      <c r="Q88" s="100"/>
    </row>
    <row r="89" spans="3:17" s="32" customFormat="1" ht="15" customHeight="1" x14ac:dyDescent="0.35">
      <c r="C89" s="33"/>
      <c r="D89" s="33"/>
      <c r="E89" s="33"/>
      <c r="F89" s="33"/>
      <c r="G89" s="33"/>
      <c r="H89" s="33"/>
      <c r="J89" s="127"/>
      <c r="K89" s="128"/>
      <c r="L89" s="128"/>
      <c r="M89" s="129"/>
      <c r="N89" s="132" t="str">
        <f t="shared" si="10"/>
        <v/>
      </c>
      <c r="O89" s="101"/>
      <c r="P89" s="123"/>
      <c r="Q89" s="100"/>
    </row>
    <row r="90" spans="3:17" s="32" customFormat="1" ht="15" customHeight="1" x14ac:dyDescent="0.35">
      <c r="C90" s="33"/>
      <c r="D90" s="33"/>
      <c r="E90" s="33"/>
      <c r="F90" s="33"/>
      <c r="G90" s="33"/>
      <c r="H90" s="33"/>
      <c r="J90" s="127"/>
      <c r="K90" s="128"/>
      <c r="L90" s="128"/>
      <c r="M90" s="129"/>
      <c r="N90" s="132" t="str">
        <f t="shared" si="10"/>
        <v/>
      </c>
      <c r="O90" s="101"/>
      <c r="P90" s="123"/>
      <c r="Q90" s="100"/>
    </row>
    <row r="91" spans="3:17" s="32" customFormat="1" ht="15" customHeight="1" x14ac:dyDescent="0.35">
      <c r="C91" s="33"/>
      <c r="D91" s="33"/>
      <c r="E91" s="33"/>
      <c r="F91" s="33"/>
      <c r="G91" s="33"/>
      <c r="H91" s="33"/>
      <c r="J91" s="127"/>
      <c r="K91" s="128"/>
      <c r="L91" s="128"/>
      <c r="M91" s="129"/>
      <c r="N91" s="132" t="str">
        <f t="shared" si="10"/>
        <v/>
      </c>
      <c r="O91" s="101"/>
      <c r="P91" s="123"/>
      <c r="Q91" s="100"/>
    </row>
    <row r="92" spans="3:17" s="32" customFormat="1" ht="15" customHeight="1" x14ac:dyDescent="0.35">
      <c r="C92" s="33"/>
      <c r="D92" s="33"/>
      <c r="E92" s="33"/>
      <c r="F92" s="33"/>
      <c r="G92" s="33"/>
      <c r="H92" s="33"/>
      <c r="J92" s="127"/>
      <c r="K92" s="128"/>
      <c r="L92" s="128"/>
      <c r="M92" s="129"/>
      <c r="N92" s="132" t="str">
        <f t="shared" si="10"/>
        <v/>
      </c>
      <c r="O92" s="101"/>
      <c r="P92" s="123"/>
      <c r="Q92" s="100"/>
    </row>
    <row r="93" spans="3:17" s="32" customFormat="1" ht="15" customHeight="1" x14ac:dyDescent="0.35">
      <c r="C93" s="33"/>
      <c r="D93" s="33"/>
      <c r="E93" s="33"/>
      <c r="F93" s="33"/>
      <c r="G93" s="33"/>
      <c r="H93" s="33"/>
      <c r="J93" s="127"/>
      <c r="K93" s="128"/>
      <c r="L93" s="128"/>
      <c r="M93" s="129"/>
      <c r="N93" s="132" t="str">
        <f t="shared" si="10"/>
        <v/>
      </c>
      <c r="O93" s="101"/>
      <c r="P93" s="123"/>
      <c r="Q93" s="100"/>
    </row>
    <row r="94" spans="3:17" s="32" customFormat="1" ht="15" customHeight="1" x14ac:dyDescent="0.35">
      <c r="C94" s="33"/>
      <c r="D94" s="33"/>
      <c r="E94" s="33"/>
      <c r="F94" s="33"/>
      <c r="G94" s="33"/>
      <c r="H94" s="33"/>
      <c r="J94" s="127"/>
      <c r="K94" s="128"/>
      <c r="L94" s="128"/>
      <c r="M94" s="129"/>
      <c r="N94" s="132" t="str">
        <f t="shared" si="10"/>
        <v/>
      </c>
      <c r="O94" s="101"/>
      <c r="P94" s="123"/>
      <c r="Q94" s="100"/>
    </row>
    <row r="95" spans="3:17" s="32" customFormat="1" ht="15" customHeight="1" x14ac:dyDescent="0.35">
      <c r="C95" s="33"/>
      <c r="D95" s="33"/>
      <c r="E95" s="33"/>
      <c r="F95" s="33"/>
      <c r="G95" s="33"/>
      <c r="H95" s="33"/>
      <c r="J95" s="127"/>
      <c r="K95" s="128"/>
      <c r="L95" s="128"/>
      <c r="M95" s="129"/>
      <c r="N95" s="132" t="str">
        <f t="shared" si="10"/>
        <v/>
      </c>
      <c r="O95" s="101"/>
      <c r="P95" s="123"/>
      <c r="Q95" s="100"/>
    </row>
    <row r="96" spans="3:17" s="32" customFormat="1" ht="15" customHeight="1" x14ac:dyDescent="0.35">
      <c r="C96" s="33"/>
      <c r="D96" s="33"/>
      <c r="E96" s="33"/>
      <c r="F96" s="33"/>
      <c r="G96" s="33"/>
      <c r="H96" s="33"/>
      <c r="J96" s="127"/>
      <c r="K96" s="128"/>
      <c r="L96" s="128"/>
      <c r="M96" s="129"/>
      <c r="N96" s="132" t="str">
        <f t="shared" si="10"/>
        <v/>
      </c>
      <c r="O96" s="101"/>
      <c r="P96" s="123"/>
      <c r="Q96" s="100"/>
    </row>
    <row r="97" spans="3:17" s="32" customFormat="1" ht="15" customHeight="1" x14ac:dyDescent="0.35">
      <c r="C97" s="33"/>
      <c r="D97" s="33"/>
      <c r="E97" s="33"/>
      <c r="F97" s="33"/>
      <c r="G97" s="33"/>
      <c r="H97" s="33"/>
      <c r="J97" s="127"/>
      <c r="K97" s="128"/>
      <c r="L97" s="128"/>
      <c r="M97" s="129"/>
      <c r="N97" s="132" t="str">
        <f t="shared" si="10"/>
        <v/>
      </c>
      <c r="O97" s="101"/>
      <c r="P97" s="123"/>
      <c r="Q97" s="100"/>
    </row>
    <row r="98" spans="3:17" s="32" customFormat="1" ht="15" customHeight="1" x14ac:dyDescent="0.35">
      <c r="C98" s="33"/>
      <c r="D98" s="33"/>
      <c r="E98" s="33"/>
      <c r="F98" s="33"/>
      <c r="G98" s="33"/>
      <c r="H98" s="33"/>
      <c r="J98" s="127"/>
      <c r="K98" s="128"/>
      <c r="L98" s="128"/>
      <c r="M98" s="129"/>
      <c r="N98" s="132" t="str">
        <f t="shared" si="10"/>
        <v/>
      </c>
      <c r="O98" s="101"/>
      <c r="P98" s="123"/>
      <c r="Q98" s="100"/>
    </row>
    <row r="99" spans="3:17" s="32" customFormat="1" ht="15" customHeight="1" x14ac:dyDescent="0.35">
      <c r="C99" s="33"/>
      <c r="D99" s="33"/>
      <c r="E99" s="33"/>
      <c r="F99" s="33"/>
      <c r="G99" s="33"/>
      <c r="H99" s="33"/>
      <c r="J99" s="127"/>
      <c r="K99" s="128"/>
      <c r="L99" s="128"/>
      <c r="M99" s="129"/>
      <c r="N99" s="132" t="str">
        <f t="shared" si="10"/>
        <v/>
      </c>
      <c r="O99" s="101"/>
      <c r="P99" s="123"/>
      <c r="Q99" s="100"/>
    </row>
    <row r="100" spans="3:17" s="32" customFormat="1" ht="15" customHeight="1" x14ac:dyDescent="0.35">
      <c r="C100" s="33"/>
      <c r="D100" s="33"/>
      <c r="E100" s="33"/>
      <c r="F100" s="33"/>
      <c r="G100" s="33"/>
      <c r="H100" s="33"/>
      <c r="J100" s="127"/>
      <c r="K100" s="128"/>
      <c r="L100" s="128"/>
      <c r="M100" s="129"/>
      <c r="N100" s="132" t="str">
        <f t="shared" si="10"/>
        <v/>
      </c>
      <c r="O100" s="101"/>
      <c r="P100" s="123"/>
      <c r="Q100" s="100"/>
    </row>
    <row r="101" spans="3:17" s="32" customFormat="1" ht="15" customHeight="1" x14ac:dyDescent="0.35">
      <c r="C101" s="33"/>
      <c r="D101" s="33"/>
      <c r="E101" s="33"/>
      <c r="F101" s="33"/>
      <c r="G101" s="33"/>
      <c r="H101" s="33"/>
      <c r="J101" s="127"/>
      <c r="K101" s="128"/>
      <c r="L101" s="128"/>
      <c r="M101" s="129"/>
      <c r="N101" s="132" t="str">
        <f t="shared" ref="N101:N155" si="12">IF(ISBLANK(O101)=TRUE,"","10-9005")</f>
        <v/>
      </c>
      <c r="O101" s="101"/>
      <c r="P101" s="123"/>
      <c r="Q101" s="100"/>
    </row>
    <row r="102" spans="3:17" s="32" customFormat="1" x14ac:dyDescent="0.35">
      <c r="C102" s="33"/>
      <c r="D102" s="33"/>
      <c r="E102" s="33"/>
      <c r="F102" s="33"/>
      <c r="G102" s="33"/>
      <c r="H102" s="33"/>
      <c r="J102" s="127"/>
      <c r="K102" s="128"/>
      <c r="L102" s="128"/>
      <c r="M102" s="129"/>
      <c r="N102" s="132" t="str">
        <f t="shared" si="12"/>
        <v/>
      </c>
      <c r="O102" s="101"/>
      <c r="P102" s="123"/>
      <c r="Q102" s="100"/>
    </row>
    <row r="103" spans="3:17" s="32" customFormat="1" x14ac:dyDescent="0.35">
      <c r="C103" s="33"/>
      <c r="D103" s="33"/>
      <c r="E103" s="33"/>
      <c r="F103" s="33"/>
      <c r="G103" s="33"/>
      <c r="H103" s="33"/>
      <c r="J103" s="127"/>
      <c r="K103" s="128"/>
      <c r="L103" s="128"/>
      <c r="M103" s="129"/>
      <c r="N103" s="132" t="str">
        <f t="shared" si="12"/>
        <v/>
      </c>
      <c r="O103" s="101"/>
      <c r="P103" s="123"/>
      <c r="Q103" s="100"/>
    </row>
    <row r="104" spans="3:17" s="32" customFormat="1" x14ac:dyDescent="0.35">
      <c r="C104" s="33"/>
      <c r="D104" s="33"/>
      <c r="E104" s="33"/>
      <c r="F104" s="33"/>
      <c r="G104" s="33"/>
      <c r="H104" s="33"/>
      <c r="J104" s="127"/>
      <c r="K104" s="128"/>
      <c r="L104" s="128"/>
      <c r="M104" s="129"/>
      <c r="N104" s="132" t="str">
        <f t="shared" si="12"/>
        <v/>
      </c>
      <c r="O104" s="101"/>
      <c r="P104" s="123"/>
      <c r="Q104" s="100"/>
    </row>
    <row r="105" spans="3:17" s="32" customFormat="1" x14ac:dyDescent="0.35">
      <c r="C105" s="33"/>
      <c r="D105" s="33"/>
      <c r="E105" s="33"/>
      <c r="F105" s="33"/>
      <c r="G105" s="33"/>
      <c r="H105" s="33"/>
      <c r="J105" s="127"/>
      <c r="K105" s="128"/>
      <c r="L105" s="128"/>
      <c r="M105" s="129"/>
      <c r="N105" s="132" t="str">
        <f t="shared" si="12"/>
        <v/>
      </c>
      <c r="O105" s="101"/>
      <c r="P105" s="123"/>
      <c r="Q105" s="100"/>
    </row>
    <row r="106" spans="3:17" s="32" customFormat="1" x14ac:dyDescent="0.35">
      <c r="C106" s="33"/>
      <c r="D106" s="33"/>
      <c r="E106" s="33"/>
      <c r="F106" s="33"/>
      <c r="G106" s="33"/>
      <c r="H106" s="33"/>
      <c r="J106" s="127"/>
      <c r="K106" s="128"/>
      <c r="L106" s="128"/>
      <c r="M106" s="129"/>
      <c r="N106" s="132" t="str">
        <f t="shared" si="12"/>
        <v/>
      </c>
      <c r="O106" s="101"/>
      <c r="P106" s="123"/>
      <c r="Q106" s="100"/>
    </row>
    <row r="107" spans="3:17" s="32" customFormat="1" x14ac:dyDescent="0.35">
      <c r="C107" s="33"/>
      <c r="D107" s="33"/>
      <c r="E107" s="33"/>
      <c r="F107" s="33"/>
      <c r="G107" s="33"/>
      <c r="H107" s="33"/>
      <c r="J107" s="127"/>
      <c r="K107" s="128"/>
      <c r="L107" s="128"/>
      <c r="M107" s="129"/>
      <c r="N107" s="132" t="str">
        <f t="shared" si="12"/>
        <v/>
      </c>
      <c r="O107" s="101"/>
      <c r="P107" s="123"/>
      <c r="Q107" s="100"/>
    </row>
    <row r="108" spans="3:17" s="32" customFormat="1" x14ac:dyDescent="0.35">
      <c r="C108" s="33"/>
      <c r="D108" s="33"/>
      <c r="E108" s="33"/>
      <c r="F108" s="33"/>
      <c r="G108" s="33"/>
      <c r="H108" s="33"/>
      <c r="J108" s="127"/>
      <c r="K108" s="128"/>
      <c r="L108" s="128"/>
      <c r="M108" s="129"/>
      <c r="N108" s="132" t="str">
        <f t="shared" si="12"/>
        <v/>
      </c>
      <c r="O108" s="101"/>
      <c r="P108" s="123"/>
      <c r="Q108" s="100"/>
    </row>
    <row r="109" spans="3:17" s="32" customFormat="1" x14ac:dyDescent="0.35">
      <c r="C109" s="33"/>
      <c r="D109" s="33"/>
      <c r="E109" s="33"/>
      <c r="F109" s="33"/>
      <c r="G109" s="33"/>
      <c r="H109" s="33"/>
      <c r="J109" s="127"/>
      <c r="K109" s="128"/>
      <c r="L109" s="128"/>
      <c r="M109" s="129"/>
      <c r="N109" s="132" t="str">
        <f t="shared" si="12"/>
        <v/>
      </c>
      <c r="O109" s="101"/>
      <c r="P109" s="123"/>
      <c r="Q109" s="100"/>
    </row>
    <row r="110" spans="3:17" s="32" customFormat="1" x14ac:dyDescent="0.35">
      <c r="C110" s="33"/>
      <c r="D110" s="33"/>
      <c r="E110" s="33"/>
      <c r="F110" s="33"/>
      <c r="G110" s="33"/>
      <c r="H110" s="33"/>
      <c r="J110" s="127"/>
      <c r="K110" s="128"/>
      <c r="L110" s="128"/>
      <c r="M110" s="129"/>
      <c r="N110" s="132" t="str">
        <f t="shared" si="12"/>
        <v/>
      </c>
      <c r="O110" s="101"/>
      <c r="P110" s="123"/>
      <c r="Q110" s="100"/>
    </row>
    <row r="111" spans="3:17" s="32" customFormat="1" x14ac:dyDescent="0.35">
      <c r="C111" s="33"/>
      <c r="D111" s="33"/>
      <c r="E111" s="33"/>
      <c r="F111" s="33"/>
      <c r="G111" s="33"/>
      <c r="H111" s="33"/>
      <c r="J111" s="127"/>
      <c r="K111" s="128"/>
      <c r="L111" s="128"/>
      <c r="M111" s="129"/>
      <c r="N111" s="132" t="str">
        <f t="shared" si="12"/>
        <v/>
      </c>
      <c r="O111" s="101"/>
      <c r="P111" s="123"/>
      <c r="Q111" s="100"/>
    </row>
    <row r="112" spans="3:17" s="32" customFormat="1" x14ac:dyDescent="0.35">
      <c r="C112" s="33"/>
      <c r="D112" s="33"/>
      <c r="E112" s="33"/>
      <c r="F112" s="33"/>
      <c r="G112" s="33"/>
      <c r="H112" s="33"/>
      <c r="J112" s="127"/>
      <c r="K112" s="128"/>
      <c r="L112" s="128"/>
      <c r="M112" s="129"/>
      <c r="N112" s="132" t="str">
        <f t="shared" si="12"/>
        <v/>
      </c>
      <c r="O112" s="101"/>
      <c r="P112" s="123"/>
      <c r="Q112" s="100"/>
    </row>
    <row r="113" spans="3:17" s="32" customFormat="1" x14ac:dyDescent="0.35">
      <c r="C113" s="33"/>
      <c r="D113" s="33"/>
      <c r="E113" s="33"/>
      <c r="F113" s="33"/>
      <c r="G113" s="33"/>
      <c r="H113" s="33"/>
      <c r="J113" s="127"/>
      <c r="K113" s="128"/>
      <c r="L113" s="128"/>
      <c r="M113" s="129"/>
      <c r="N113" s="132" t="str">
        <f t="shared" si="12"/>
        <v/>
      </c>
      <c r="O113" s="101"/>
      <c r="P113" s="123"/>
      <c r="Q113" s="100"/>
    </row>
    <row r="114" spans="3:17" s="32" customFormat="1" x14ac:dyDescent="0.35">
      <c r="C114" s="33"/>
      <c r="D114" s="33"/>
      <c r="E114" s="33"/>
      <c r="F114" s="33"/>
      <c r="G114" s="33"/>
      <c r="H114" s="33"/>
      <c r="J114" s="127"/>
      <c r="K114" s="128"/>
      <c r="L114" s="128"/>
      <c r="M114" s="129"/>
      <c r="N114" s="132" t="str">
        <f t="shared" si="12"/>
        <v/>
      </c>
      <c r="O114" s="101"/>
      <c r="P114" s="123"/>
      <c r="Q114" s="100"/>
    </row>
    <row r="115" spans="3:17" s="32" customFormat="1" x14ac:dyDescent="0.35">
      <c r="C115" s="33"/>
      <c r="D115" s="33"/>
      <c r="E115" s="33"/>
      <c r="F115" s="33"/>
      <c r="G115" s="33"/>
      <c r="H115" s="33"/>
      <c r="J115" s="127"/>
      <c r="K115" s="128"/>
      <c r="L115" s="128"/>
      <c r="M115" s="129"/>
      <c r="N115" s="132" t="str">
        <f t="shared" si="12"/>
        <v/>
      </c>
      <c r="O115" s="101"/>
      <c r="P115" s="123"/>
      <c r="Q115" s="100"/>
    </row>
    <row r="116" spans="3:17" s="32" customFormat="1" x14ac:dyDescent="0.35">
      <c r="C116" s="33"/>
      <c r="D116" s="33"/>
      <c r="E116" s="33"/>
      <c r="F116" s="33"/>
      <c r="G116" s="33"/>
      <c r="H116" s="33"/>
      <c r="J116" s="127"/>
      <c r="K116" s="128"/>
      <c r="L116" s="128"/>
      <c r="M116" s="129"/>
      <c r="N116" s="132" t="str">
        <f t="shared" si="12"/>
        <v/>
      </c>
      <c r="O116" s="101"/>
      <c r="P116" s="123"/>
      <c r="Q116" s="100"/>
    </row>
    <row r="117" spans="3:17" s="32" customFormat="1" x14ac:dyDescent="0.35">
      <c r="C117" s="33"/>
      <c r="D117" s="33"/>
      <c r="E117" s="33"/>
      <c r="F117" s="33"/>
      <c r="G117" s="33"/>
      <c r="H117" s="33"/>
      <c r="J117" s="127"/>
      <c r="K117" s="128"/>
      <c r="L117" s="128"/>
      <c r="M117" s="129"/>
      <c r="N117" s="132" t="str">
        <f t="shared" si="12"/>
        <v/>
      </c>
      <c r="O117" s="101"/>
      <c r="P117" s="123"/>
      <c r="Q117" s="100"/>
    </row>
    <row r="118" spans="3:17" s="32" customFormat="1" x14ac:dyDescent="0.35">
      <c r="C118" s="33"/>
      <c r="D118" s="33"/>
      <c r="E118" s="33"/>
      <c r="F118" s="33"/>
      <c r="G118" s="33"/>
      <c r="H118" s="33"/>
      <c r="J118" s="127"/>
      <c r="K118" s="128"/>
      <c r="L118" s="128"/>
      <c r="M118" s="129"/>
      <c r="N118" s="132" t="str">
        <f t="shared" si="12"/>
        <v/>
      </c>
      <c r="O118" s="101"/>
      <c r="P118" s="123"/>
      <c r="Q118" s="100"/>
    </row>
    <row r="119" spans="3:17" s="32" customFormat="1" x14ac:dyDescent="0.35">
      <c r="C119" s="33"/>
      <c r="D119" s="33"/>
      <c r="E119" s="33"/>
      <c r="F119" s="33"/>
      <c r="G119" s="33"/>
      <c r="H119" s="33"/>
      <c r="J119" s="127"/>
      <c r="K119" s="128"/>
      <c r="L119" s="128"/>
      <c r="M119" s="129"/>
      <c r="N119" s="132" t="str">
        <f t="shared" si="12"/>
        <v/>
      </c>
      <c r="O119" s="101"/>
      <c r="P119" s="123"/>
      <c r="Q119" s="100"/>
    </row>
    <row r="120" spans="3:17" s="32" customFormat="1" x14ac:dyDescent="0.35">
      <c r="C120" s="33"/>
      <c r="D120" s="33"/>
      <c r="E120" s="33"/>
      <c r="F120" s="33"/>
      <c r="G120" s="33"/>
      <c r="H120" s="33"/>
      <c r="J120" s="127"/>
      <c r="K120" s="128"/>
      <c r="L120" s="128"/>
      <c r="M120" s="129"/>
      <c r="N120" s="132" t="str">
        <f t="shared" si="12"/>
        <v/>
      </c>
      <c r="O120" s="101"/>
      <c r="P120" s="123"/>
      <c r="Q120" s="100"/>
    </row>
    <row r="121" spans="3:17" s="32" customFormat="1" x14ac:dyDescent="0.35">
      <c r="C121" s="33"/>
      <c r="D121" s="33"/>
      <c r="E121" s="33"/>
      <c r="F121" s="33"/>
      <c r="G121" s="33"/>
      <c r="H121" s="33"/>
      <c r="J121" s="127"/>
      <c r="K121" s="128"/>
      <c r="L121" s="128"/>
      <c r="M121" s="129"/>
      <c r="N121" s="132" t="str">
        <f t="shared" si="12"/>
        <v/>
      </c>
      <c r="O121" s="101"/>
      <c r="P121" s="123"/>
      <c r="Q121" s="100"/>
    </row>
    <row r="122" spans="3:17" s="32" customFormat="1" x14ac:dyDescent="0.35">
      <c r="C122" s="33"/>
      <c r="D122" s="33"/>
      <c r="E122" s="33"/>
      <c r="F122" s="33"/>
      <c r="G122" s="33"/>
      <c r="H122" s="33"/>
      <c r="J122" s="127"/>
      <c r="K122" s="128"/>
      <c r="L122" s="128"/>
      <c r="M122" s="129"/>
      <c r="N122" s="132" t="str">
        <f t="shared" si="12"/>
        <v/>
      </c>
      <c r="O122" s="101"/>
      <c r="P122" s="123"/>
      <c r="Q122" s="100"/>
    </row>
    <row r="123" spans="3:17" s="32" customFormat="1" x14ac:dyDescent="0.35">
      <c r="C123" s="33"/>
      <c r="D123" s="33"/>
      <c r="E123" s="33"/>
      <c r="F123" s="33"/>
      <c r="G123" s="33"/>
      <c r="H123" s="33"/>
      <c r="J123" s="127"/>
      <c r="K123" s="128"/>
      <c r="L123" s="128"/>
      <c r="M123" s="129"/>
      <c r="N123" s="132" t="str">
        <f t="shared" si="12"/>
        <v/>
      </c>
      <c r="O123" s="101"/>
      <c r="P123" s="123"/>
      <c r="Q123" s="100"/>
    </row>
    <row r="124" spans="3:17" s="32" customFormat="1" x14ac:dyDescent="0.35">
      <c r="C124" s="33"/>
      <c r="D124" s="33"/>
      <c r="E124" s="33"/>
      <c r="F124" s="33"/>
      <c r="G124" s="33"/>
      <c r="H124" s="33"/>
      <c r="J124" s="127"/>
      <c r="K124" s="128"/>
      <c r="L124" s="128"/>
      <c r="M124" s="129"/>
      <c r="N124" s="132" t="str">
        <f t="shared" si="12"/>
        <v/>
      </c>
      <c r="O124" s="101"/>
      <c r="P124" s="123"/>
      <c r="Q124" s="100"/>
    </row>
    <row r="125" spans="3:17" s="32" customFormat="1" x14ac:dyDescent="0.35">
      <c r="C125" s="33"/>
      <c r="D125" s="33"/>
      <c r="E125" s="33"/>
      <c r="F125" s="33"/>
      <c r="G125" s="33"/>
      <c r="H125" s="33"/>
      <c r="J125" s="127"/>
      <c r="K125" s="128"/>
      <c r="L125" s="128"/>
      <c r="M125" s="129"/>
      <c r="N125" s="132" t="str">
        <f t="shared" si="12"/>
        <v/>
      </c>
      <c r="O125" s="101"/>
      <c r="P125" s="123"/>
      <c r="Q125" s="100"/>
    </row>
    <row r="126" spans="3:17" s="32" customFormat="1" x14ac:dyDescent="0.35">
      <c r="C126" s="33"/>
      <c r="D126" s="33"/>
      <c r="E126" s="33"/>
      <c r="F126" s="33"/>
      <c r="G126" s="33"/>
      <c r="H126" s="33"/>
      <c r="J126" s="127"/>
      <c r="K126" s="128"/>
      <c r="L126" s="128"/>
      <c r="M126" s="129"/>
      <c r="N126" s="132" t="str">
        <f t="shared" si="12"/>
        <v/>
      </c>
      <c r="O126" s="101"/>
      <c r="P126" s="123"/>
      <c r="Q126" s="100"/>
    </row>
    <row r="127" spans="3:17" s="32" customFormat="1" x14ac:dyDescent="0.35">
      <c r="C127" s="33"/>
      <c r="D127" s="33"/>
      <c r="E127" s="33"/>
      <c r="F127" s="33"/>
      <c r="G127" s="33"/>
      <c r="H127" s="33"/>
      <c r="J127" s="127"/>
      <c r="K127" s="128"/>
      <c r="L127" s="128"/>
      <c r="M127" s="129"/>
      <c r="N127" s="132" t="str">
        <f t="shared" si="12"/>
        <v/>
      </c>
      <c r="O127" s="101"/>
      <c r="P127" s="123"/>
      <c r="Q127" s="100"/>
    </row>
    <row r="128" spans="3:17" s="32" customFormat="1" x14ac:dyDescent="0.35">
      <c r="C128" s="33"/>
      <c r="D128" s="33"/>
      <c r="E128" s="33"/>
      <c r="F128" s="33"/>
      <c r="G128" s="33"/>
      <c r="H128" s="33"/>
      <c r="J128" s="127"/>
      <c r="K128" s="128"/>
      <c r="L128" s="128"/>
      <c r="M128" s="129"/>
      <c r="N128" s="132" t="str">
        <f t="shared" si="12"/>
        <v/>
      </c>
      <c r="O128" s="101"/>
      <c r="P128" s="123"/>
      <c r="Q128" s="100"/>
    </row>
    <row r="129" spans="3:21" s="32" customFormat="1" x14ac:dyDescent="0.35">
      <c r="C129" s="33"/>
      <c r="D129" s="33"/>
      <c r="E129" s="33"/>
      <c r="F129" s="33"/>
      <c r="G129" s="33"/>
      <c r="H129" s="33"/>
      <c r="J129" s="127"/>
      <c r="K129" s="128"/>
      <c r="L129" s="128"/>
      <c r="M129" s="129"/>
      <c r="N129" s="132" t="str">
        <f t="shared" si="12"/>
        <v/>
      </c>
      <c r="O129" s="101"/>
      <c r="P129" s="123"/>
      <c r="Q129" s="100"/>
    </row>
    <row r="130" spans="3:21" s="32" customFormat="1" x14ac:dyDescent="0.35">
      <c r="C130" s="33"/>
      <c r="D130" s="33"/>
      <c r="E130" s="33"/>
      <c r="F130" s="33"/>
      <c r="G130" s="33"/>
      <c r="H130" s="33"/>
      <c r="J130" s="127"/>
      <c r="K130" s="128"/>
      <c r="L130" s="128"/>
      <c r="M130" s="129"/>
      <c r="N130" s="132" t="str">
        <f t="shared" si="12"/>
        <v/>
      </c>
      <c r="O130" s="101"/>
      <c r="P130" s="123"/>
      <c r="Q130" s="100"/>
    </row>
    <row r="131" spans="3:21" s="32" customFormat="1" x14ac:dyDescent="0.35">
      <c r="C131" s="33"/>
      <c r="D131" s="33"/>
      <c r="E131" s="33"/>
      <c r="F131" s="33"/>
      <c r="G131" s="33"/>
      <c r="H131" s="33"/>
      <c r="J131" s="127"/>
      <c r="K131" s="128"/>
      <c r="L131" s="128"/>
      <c r="M131" s="129"/>
      <c r="N131" s="132" t="str">
        <f t="shared" si="12"/>
        <v/>
      </c>
      <c r="O131" s="101"/>
      <c r="P131" s="123"/>
      <c r="Q131" s="100"/>
    </row>
    <row r="132" spans="3:21" s="32" customFormat="1" x14ac:dyDescent="0.35">
      <c r="C132" s="33"/>
      <c r="D132" s="33"/>
      <c r="E132" s="33"/>
      <c r="F132" s="33"/>
      <c r="G132" s="33"/>
      <c r="H132" s="33"/>
      <c r="J132" s="127"/>
      <c r="K132" s="128"/>
      <c r="L132" s="128"/>
      <c r="M132" s="129"/>
      <c r="N132" s="132" t="str">
        <f t="shared" si="12"/>
        <v/>
      </c>
      <c r="O132" s="101"/>
      <c r="P132" s="123"/>
      <c r="Q132" s="100"/>
    </row>
    <row r="133" spans="3:21" s="32" customFormat="1" x14ac:dyDescent="0.35">
      <c r="C133" s="33"/>
      <c r="D133" s="33"/>
      <c r="E133" s="33"/>
      <c r="F133" s="33"/>
      <c r="G133" s="33"/>
      <c r="H133" s="33"/>
      <c r="J133" s="127"/>
      <c r="K133" s="128"/>
      <c r="L133" s="128"/>
      <c r="M133" s="129"/>
      <c r="N133" s="132" t="str">
        <f t="shared" si="12"/>
        <v/>
      </c>
      <c r="O133" s="101"/>
      <c r="P133" s="123"/>
      <c r="Q133" s="100"/>
    </row>
    <row r="134" spans="3:21" s="32" customFormat="1" x14ac:dyDescent="0.35">
      <c r="C134" s="33"/>
      <c r="D134" s="33"/>
      <c r="E134" s="33"/>
      <c r="F134" s="33"/>
      <c r="G134" s="33"/>
      <c r="H134" s="33"/>
      <c r="J134" s="127"/>
      <c r="K134" s="128"/>
      <c r="L134" s="128"/>
      <c r="M134" s="129"/>
      <c r="N134" s="132" t="str">
        <f t="shared" si="12"/>
        <v/>
      </c>
      <c r="O134" s="101"/>
      <c r="P134" s="123"/>
      <c r="Q134" s="100"/>
      <c r="R134" s="52"/>
      <c r="S134" s="52"/>
      <c r="T134" s="52"/>
      <c r="U134" s="52"/>
    </row>
    <row r="135" spans="3:21" s="32" customFormat="1" x14ac:dyDescent="0.35">
      <c r="C135" s="33"/>
      <c r="D135" s="33"/>
      <c r="E135" s="33"/>
      <c r="F135" s="33"/>
      <c r="G135" s="33"/>
      <c r="H135" s="33"/>
      <c r="J135" s="127"/>
      <c r="K135" s="128"/>
      <c r="L135" s="128"/>
      <c r="M135" s="129"/>
      <c r="N135" s="132" t="str">
        <f t="shared" si="12"/>
        <v/>
      </c>
      <c r="O135" s="101"/>
      <c r="P135" s="123"/>
      <c r="Q135" s="100"/>
      <c r="R135" s="52"/>
      <c r="S135" s="52"/>
      <c r="T135" s="52"/>
      <c r="U135" s="52"/>
    </row>
    <row r="136" spans="3:21" s="32" customFormat="1" x14ac:dyDescent="0.35">
      <c r="C136" s="33"/>
      <c r="D136" s="33"/>
      <c r="E136" s="33"/>
      <c r="F136" s="33"/>
      <c r="G136" s="33"/>
      <c r="H136" s="33"/>
      <c r="J136" s="127"/>
      <c r="K136" s="128"/>
      <c r="L136" s="128"/>
      <c r="M136" s="129"/>
      <c r="N136" s="132" t="str">
        <f t="shared" si="12"/>
        <v/>
      </c>
      <c r="O136" s="101"/>
      <c r="P136" s="123"/>
      <c r="Q136" s="100"/>
      <c r="R136" s="52"/>
      <c r="S136" s="52"/>
      <c r="T136" s="52"/>
      <c r="U136" s="52"/>
    </row>
    <row r="137" spans="3:21" s="32" customFormat="1" x14ac:dyDescent="0.35">
      <c r="C137" s="33"/>
      <c r="D137" s="33"/>
      <c r="E137" s="33"/>
      <c r="F137" s="33"/>
      <c r="G137" s="33"/>
      <c r="H137" s="33"/>
      <c r="J137" s="127"/>
      <c r="K137" s="128"/>
      <c r="L137" s="128"/>
      <c r="M137" s="129"/>
      <c r="N137" s="132" t="str">
        <f t="shared" si="12"/>
        <v/>
      </c>
      <c r="O137" s="101"/>
      <c r="P137" s="123"/>
      <c r="Q137" s="100"/>
      <c r="R137" s="52"/>
      <c r="S137" s="52"/>
      <c r="T137" s="52"/>
      <c r="U137" s="52"/>
    </row>
    <row r="138" spans="3:21" s="32" customFormat="1" x14ac:dyDescent="0.35">
      <c r="C138" s="33"/>
      <c r="D138" s="33"/>
      <c r="E138" s="33"/>
      <c r="F138" s="33"/>
      <c r="G138" s="33"/>
      <c r="H138" s="33"/>
      <c r="J138" s="127"/>
      <c r="K138" s="128"/>
      <c r="L138" s="128"/>
      <c r="M138" s="129"/>
      <c r="N138" s="132" t="str">
        <f t="shared" si="12"/>
        <v/>
      </c>
      <c r="O138" s="101"/>
      <c r="P138" s="123"/>
      <c r="Q138" s="100"/>
      <c r="R138" s="52"/>
      <c r="S138" s="52"/>
      <c r="T138" s="52"/>
      <c r="U138" s="52"/>
    </row>
    <row r="139" spans="3:21" s="32" customFormat="1" x14ac:dyDescent="0.35">
      <c r="C139" s="33"/>
      <c r="D139" s="33"/>
      <c r="E139" s="33"/>
      <c r="F139" s="33"/>
      <c r="G139" s="33"/>
      <c r="H139" s="33"/>
      <c r="J139" s="127"/>
      <c r="K139" s="128"/>
      <c r="L139" s="128"/>
      <c r="M139" s="129"/>
      <c r="N139" s="132" t="str">
        <f t="shared" si="12"/>
        <v/>
      </c>
      <c r="O139" s="101"/>
      <c r="P139" s="123"/>
      <c r="Q139" s="100"/>
      <c r="R139" s="52"/>
      <c r="S139" s="52"/>
      <c r="T139" s="52"/>
      <c r="U139" s="52"/>
    </row>
    <row r="140" spans="3:21" s="32" customFormat="1" x14ac:dyDescent="0.35">
      <c r="C140" s="33"/>
      <c r="D140" s="33"/>
      <c r="E140" s="33"/>
      <c r="F140" s="33"/>
      <c r="G140" s="33"/>
      <c r="H140" s="33"/>
      <c r="J140" s="127"/>
      <c r="K140" s="128"/>
      <c r="L140" s="128"/>
      <c r="M140" s="129"/>
      <c r="N140" s="132" t="str">
        <f t="shared" si="12"/>
        <v/>
      </c>
      <c r="O140" s="101"/>
      <c r="P140" s="123"/>
      <c r="Q140" s="100"/>
      <c r="R140" s="52"/>
      <c r="S140" s="52"/>
      <c r="T140" s="52"/>
      <c r="U140" s="52"/>
    </row>
    <row r="141" spans="3:21" s="32" customFormat="1" x14ac:dyDescent="0.35">
      <c r="C141" s="33"/>
      <c r="D141" s="33"/>
      <c r="E141" s="33"/>
      <c r="F141" s="33"/>
      <c r="G141" s="33"/>
      <c r="H141" s="33"/>
      <c r="J141" s="127"/>
      <c r="K141" s="128"/>
      <c r="L141" s="128"/>
      <c r="M141" s="129"/>
      <c r="N141" s="132" t="str">
        <f t="shared" si="12"/>
        <v/>
      </c>
      <c r="O141" s="101"/>
      <c r="P141" s="123"/>
      <c r="Q141" s="100"/>
      <c r="R141" s="52"/>
      <c r="S141" s="52"/>
      <c r="T141" s="52"/>
      <c r="U141" s="52"/>
    </row>
    <row r="142" spans="3:21" s="32" customFormat="1" x14ac:dyDescent="0.35">
      <c r="C142" s="33"/>
      <c r="D142" s="33"/>
      <c r="E142" s="33"/>
      <c r="F142" s="33"/>
      <c r="G142" s="33"/>
      <c r="H142" s="33"/>
      <c r="J142" s="127"/>
      <c r="K142" s="128"/>
      <c r="L142" s="128"/>
      <c r="M142" s="129"/>
      <c r="N142" s="132" t="str">
        <f t="shared" si="12"/>
        <v/>
      </c>
      <c r="O142" s="101"/>
      <c r="P142" s="123"/>
      <c r="Q142" s="100"/>
      <c r="R142" s="52"/>
      <c r="S142" s="52"/>
      <c r="T142" s="52"/>
      <c r="U142" s="52"/>
    </row>
    <row r="143" spans="3:21" s="32" customFormat="1" x14ac:dyDescent="0.35">
      <c r="C143" s="33"/>
      <c r="D143" s="33"/>
      <c r="E143" s="33"/>
      <c r="F143" s="33"/>
      <c r="G143" s="33"/>
      <c r="H143" s="33"/>
      <c r="J143" s="127"/>
      <c r="K143" s="128"/>
      <c r="L143" s="128"/>
      <c r="M143" s="129"/>
      <c r="N143" s="132" t="str">
        <f t="shared" si="12"/>
        <v/>
      </c>
      <c r="O143" s="101"/>
      <c r="P143" s="123"/>
      <c r="Q143" s="100"/>
      <c r="R143" s="52"/>
      <c r="S143" s="52"/>
      <c r="T143" s="52"/>
      <c r="U143" s="52"/>
    </row>
    <row r="144" spans="3:21" s="32" customFormat="1" x14ac:dyDescent="0.35">
      <c r="C144" s="33"/>
      <c r="D144" s="33"/>
      <c r="E144" s="33"/>
      <c r="F144" s="33"/>
      <c r="G144" s="33"/>
      <c r="H144" s="33"/>
      <c r="J144" s="127"/>
      <c r="K144" s="128"/>
      <c r="L144" s="128"/>
      <c r="M144" s="129"/>
      <c r="N144" s="132" t="str">
        <f t="shared" si="12"/>
        <v/>
      </c>
      <c r="O144" s="101"/>
      <c r="P144" s="123"/>
      <c r="Q144" s="100"/>
      <c r="R144" s="52"/>
      <c r="S144" s="52"/>
      <c r="T144" s="52"/>
      <c r="U144" s="52"/>
    </row>
    <row r="145" spans="3:21" s="32" customFormat="1" x14ac:dyDescent="0.35">
      <c r="C145" s="33"/>
      <c r="D145" s="33"/>
      <c r="E145" s="33"/>
      <c r="F145" s="33"/>
      <c r="G145" s="33"/>
      <c r="H145" s="33"/>
      <c r="J145" s="127"/>
      <c r="K145" s="128"/>
      <c r="L145" s="128"/>
      <c r="M145" s="129"/>
      <c r="N145" s="132" t="str">
        <f t="shared" si="12"/>
        <v/>
      </c>
      <c r="O145" s="101"/>
      <c r="P145" s="123"/>
      <c r="Q145" s="100"/>
      <c r="R145" s="52"/>
      <c r="S145" s="52"/>
      <c r="T145" s="52"/>
      <c r="U145" s="52"/>
    </row>
    <row r="146" spans="3:21" s="32" customFormat="1" x14ac:dyDescent="0.35">
      <c r="C146" s="33"/>
      <c r="D146" s="33"/>
      <c r="E146" s="33"/>
      <c r="F146" s="33"/>
      <c r="G146" s="33"/>
      <c r="H146" s="33"/>
      <c r="J146" s="127"/>
      <c r="K146" s="128"/>
      <c r="L146" s="128"/>
      <c r="M146" s="129"/>
      <c r="N146" s="132" t="str">
        <f t="shared" si="12"/>
        <v/>
      </c>
      <c r="O146" s="101"/>
      <c r="P146" s="123"/>
      <c r="Q146" s="100"/>
      <c r="R146" s="52"/>
      <c r="S146" s="52"/>
      <c r="T146" s="52"/>
      <c r="U146" s="52"/>
    </row>
    <row r="147" spans="3:21" s="32" customFormat="1" x14ac:dyDescent="0.35">
      <c r="C147" s="33"/>
      <c r="D147" s="33"/>
      <c r="E147" s="33"/>
      <c r="F147" s="33"/>
      <c r="G147" s="33"/>
      <c r="H147" s="33"/>
      <c r="J147" s="127"/>
      <c r="K147" s="128"/>
      <c r="L147" s="128"/>
      <c r="M147" s="129"/>
      <c r="N147" s="132" t="str">
        <f t="shared" si="12"/>
        <v/>
      </c>
      <c r="O147" s="101"/>
      <c r="P147" s="123"/>
      <c r="Q147" s="100"/>
      <c r="R147" s="52"/>
      <c r="S147" s="52"/>
      <c r="T147" s="52"/>
      <c r="U147" s="52"/>
    </row>
    <row r="148" spans="3:21" s="32" customFormat="1" x14ac:dyDescent="0.35">
      <c r="C148" s="33"/>
      <c r="D148" s="33"/>
      <c r="E148" s="33"/>
      <c r="F148" s="33"/>
      <c r="G148" s="33"/>
      <c r="H148" s="33"/>
      <c r="J148" s="127"/>
      <c r="K148" s="128"/>
      <c r="L148" s="128"/>
      <c r="M148" s="129"/>
      <c r="N148" s="132" t="str">
        <f t="shared" si="12"/>
        <v/>
      </c>
      <c r="O148" s="101"/>
      <c r="P148" s="123"/>
      <c r="Q148" s="100"/>
      <c r="R148" s="52"/>
      <c r="S148" s="52"/>
      <c r="T148" s="52"/>
      <c r="U148" s="52"/>
    </row>
    <row r="149" spans="3:21" s="32" customFormat="1" x14ac:dyDescent="0.35">
      <c r="C149" s="33"/>
      <c r="D149" s="33"/>
      <c r="E149" s="33"/>
      <c r="F149" s="33"/>
      <c r="G149" s="33"/>
      <c r="H149" s="33"/>
      <c r="J149" s="127"/>
      <c r="K149" s="128"/>
      <c r="L149" s="128"/>
      <c r="M149" s="129"/>
      <c r="N149" s="132" t="str">
        <f t="shared" si="12"/>
        <v/>
      </c>
      <c r="O149" s="101"/>
      <c r="P149" s="123"/>
      <c r="Q149" s="100"/>
      <c r="R149" s="52"/>
      <c r="S149" s="52"/>
      <c r="T149" s="52"/>
      <c r="U149" s="52"/>
    </row>
    <row r="150" spans="3:21" s="32" customFormat="1" x14ac:dyDescent="0.35">
      <c r="C150" s="33"/>
      <c r="D150" s="33"/>
      <c r="E150" s="33"/>
      <c r="F150" s="33"/>
      <c r="G150" s="33"/>
      <c r="H150" s="33"/>
      <c r="J150" s="127"/>
      <c r="K150" s="128"/>
      <c r="L150" s="128"/>
      <c r="M150" s="129"/>
      <c r="N150" s="132" t="str">
        <f t="shared" si="12"/>
        <v/>
      </c>
      <c r="O150" s="101"/>
      <c r="P150" s="123"/>
      <c r="Q150" s="100"/>
      <c r="R150" s="52"/>
      <c r="S150" s="52"/>
      <c r="T150" s="52"/>
      <c r="U150" s="52"/>
    </row>
    <row r="151" spans="3:21" s="32" customFormat="1" x14ac:dyDescent="0.35">
      <c r="C151" s="33"/>
      <c r="D151" s="33"/>
      <c r="E151" s="33"/>
      <c r="F151" s="33"/>
      <c r="G151" s="33"/>
      <c r="H151" s="33"/>
      <c r="J151" s="127"/>
      <c r="K151" s="128"/>
      <c r="L151" s="128"/>
      <c r="M151" s="129"/>
      <c r="N151" s="132" t="str">
        <f t="shared" si="12"/>
        <v/>
      </c>
      <c r="O151" s="101"/>
      <c r="P151" s="123"/>
      <c r="Q151" s="100"/>
      <c r="R151" s="52"/>
      <c r="S151" s="52"/>
      <c r="T151" s="52"/>
      <c r="U151" s="52"/>
    </row>
    <row r="152" spans="3:21" s="32" customFormat="1" x14ac:dyDescent="0.35">
      <c r="C152" s="33"/>
      <c r="D152" s="33"/>
      <c r="E152" s="33"/>
      <c r="F152" s="33"/>
      <c r="G152" s="33"/>
      <c r="H152" s="33"/>
      <c r="J152" s="127"/>
      <c r="K152" s="128"/>
      <c r="L152" s="128"/>
      <c r="M152" s="129"/>
      <c r="N152" s="132" t="str">
        <f t="shared" si="12"/>
        <v/>
      </c>
      <c r="O152" s="101"/>
      <c r="P152" s="123"/>
      <c r="Q152" s="100"/>
      <c r="R152" s="52"/>
      <c r="S152" s="52"/>
      <c r="T152" s="52"/>
      <c r="U152" s="52"/>
    </row>
    <row r="153" spans="3:21" s="32" customFormat="1" x14ac:dyDescent="0.35">
      <c r="C153" s="33"/>
      <c r="D153" s="33"/>
      <c r="E153" s="33"/>
      <c r="F153" s="33"/>
      <c r="G153" s="33"/>
      <c r="H153" s="33"/>
      <c r="J153" s="127"/>
      <c r="K153" s="128"/>
      <c r="L153" s="128"/>
      <c r="M153" s="129"/>
      <c r="N153" s="132" t="str">
        <f t="shared" si="12"/>
        <v/>
      </c>
      <c r="O153" s="101"/>
      <c r="P153" s="123"/>
      <c r="Q153" s="100"/>
      <c r="R153" s="52"/>
      <c r="S153" s="52"/>
      <c r="T153" s="52"/>
      <c r="U153" s="52"/>
    </row>
    <row r="154" spans="3:21" s="32" customFormat="1" x14ac:dyDescent="0.35">
      <c r="C154" s="33"/>
      <c r="D154" s="33"/>
      <c r="E154" s="33"/>
      <c r="F154" s="33"/>
      <c r="G154" s="33"/>
      <c r="H154" s="33"/>
      <c r="J154" s="127"/>
      <c r="K154" s="128"/>
      <c r="L154" s="128"/>
      <c r="M154" s="129"/>
      <c r="N154" s="132" t="str">
        <f t="shared" si="12"/>
        <v/>
      </c>
      <c r="O154" s="101"/>
      <c r="P154" s="123"/>
      <c r="Q154" s="100"/>
      <c r="R154" s="52"/>
      <c r="S154" s="52"/>
      <c r="T154" s="52"/>
      <c r="U154" s="52"/>
    </row>
    <row r="155" spans="3:21" s="32" customFormat="1" x14ac:dyDescent="0.35">
      <c r="C155" s="33"/>
      <c r="D155" s="33"/>
      <c r="E155" s="33"/>
      <c r="F155" s="33"/>
      <c r="G155" s="33"/>
      <c r="H155" s="33"/>
      <c r="J155" s="127"/>
      <c r="K155" s="128"/>
      <c r="L155" s="128"/>
      <c r="M155" s="129"/>
      <c r="N155" s="132" t="str">
        <f t="shared" si="12"/>
        <v/>
      </c>
      <c r="O155" s="101"/>
      <c r="P155" s="123"/>
      <c r="Q155" s="100"/>
      <c r="R155" s="52"/>
      <c r="S155" s="52"/>
      <c r="T155" s="52"/>
      <c r="U155" s="52"/>
    </row>
    <row r="156" spans="3:21" s="32" customFormat="1" x14ac:dyDescent="0.35">
      <c r="U156" s="52"/>
    </row>
    <row r="157" spans="3:21" s="32" customFormat="1" x14ac:dyDescent="0.35">
      <c r="C157" s="33"/>
      <c r="D157" s="33"/>
      <c r="E157" s="33"/>
      <c r="F157" s="33"/>
      <c r="G157" s="33"/>
      <c r="H157" s="33"/>
      <c r="J157" s="52"/>
      <c r="K157" s="52"/>
      <c r="L157" s="52"/>
      <c r="M157" s="52"/>
      <c r="N157" s="137"/>
      <c r="O157" s="54"/>
      <c r="P157" s="52"/>
      <c r="Q157" s="52"/>
      <c r="R157" s="52"/>
      <c r="S157" s="52"/>
      <c r="T157" s="52"/>
      <c r="U157" s="52"/>
    </row>
    <row r="158" spans="3:21" s="32" customFormat="1" x14ac:dyDescent="0.35">
      <c r="C158" s="33"/>
      <c r="D158" s="33"/>
      <c r="E158" s="33"/>
      <c r="F158" s="33"/>
      <c r="G158" s="33"/>
      <c r="H158" s="33"/>
      <c r="J158" s="52"/>
      <c r="K158" s="52"/>
      <c r="L158" s="52"/>
      <c r="M158" s="52"/>
      <c r="N158" s="137"/>
      <c r="O158" s="54"/>
      <c r="P158" s="52"/>
      <c r="Q158" s="40">
        <f>SUMIF($P$8:$P$155,#REF!,Q$8:Q$155)</f>
        <v>0</v>
      </c>
      <c r="R158" s="52"/>
      <c r="S158" s="52"/>
      <c r="T158" s="52"/>
      <c r="U158" s="52"/>
    </row>
    <row r="159" spans="3:21" s="32" customFormat="1" x14ac:dyDescent="0.35">
      <c r="C159" s="33"/>
      <c r="D159" s="33"/>
      <c r="E159" s="33"/>
      <c r="F159" s="33"/>
      <c r="G159" s="33"/>
      <c r="H159" s="33"/>
      <c r="J159" s="52"/>
      <c r="K159" s="52"/>
      <c r="L159" s="52"/>
      <c r="M159" s="52"/>
      <c r="N159" s="137"/>
      <c r="O159" s="54"/>
      <c r="P159" s="52"/>
      <c r="Q159" s="40">
        <f>SUMIF($P$8:$P$155,#REF!,Q$8:Q$155)</f>
        <v>0</v>
      </c>
      <c r="R159" s="52"/>
      <c r="S159" s="52"/>
      <c r="T159" s="52"/>
      <c r="U159" s="52"/>
    </row>
    <row r="160" spans="3:21" s="32" customFormat="1" x14ac:dyDescent="0.35">
      <c r="C160" s="33"/>
      <c r="D160" s="33"/>
      <c r="E160" s="33"/>
      <c r="F160" s="33"/>
      <c r="G160" s="33"/>
      <c r="H160" s="33"/>
      <c r="J160" s="52"/>
      <c r="K160" s="52"/>
      <c r="L160" s="52"/>
      <c r="M160" s="52"/>
      <c r="N160" s="137"/>
      <c r="O160" s="54"/>
      <c r="P160" s="52"/>
      <c r="Q160" s="40">
        <f>SUMIF($P$8:$P$155,#REF!,Q$8:Q$155)</f>
        <v>0</v>
      </c>
      <c r="R160" s="52"/>
      <c r="S160" s="52"/>
      <c r="T160" s="52"/>
      <c r="U160" s="52"/>
    </row>
    <row r="161" spans="3:21" s="32" customFormat="1" x14ac:dyDescent="0.35">
      <c r="C161" s="33"/>
      <c r="D161" s="33"/>
      <c r="E161" s="33"/>
      <c r="F161" s="33"/>
      <c r="G161" s="33"/>
      <c r="H161" s="33"/>
      <c r="J161" s="52"/>
      <c r="K161" s="52"/>
      <c r="L161" s="52"/>
      <c r="M161" s="52"/>
      <c r="N161" s="137"/>
      <c r="O161" s="54"/>
      <c r="P161" s="52"/>
      <c r="Q161" s="40">
        <f>SUMIF($P$8:$P$155,#REF!,Q$8:Q$155)</f>
        <v>0</v>
      </c>
      <c r="R161" s="52"/>
      <c r="S161" s="52"/>
      <c r="T161" s="52"/>
      <c r="U161" s="52"/>
    </row>
    <row r="162" spans="3:21" s="32" customFormat="1" x14ac:dyDescent="0.35">
      <c r="C162" s="33"/>
      <c r="D162" s="33"/>
      <c r="E162" s="33"/>
      <c r="F162" s="33"/>
      <c r="G162" s="33"/>
      <c r="H162" s="33"/>
      <c r="J162" s="52"/>
      <c r="K162" s="52"/>
      <c r="L162" s="52"/>
      <c r="M162" s="52"/>
      <c r="N162" s="137"/>
      <c r="O162" s="54"/>
      <c r="P162" s="52"/>
      <c r="Q162" s="40">
        <f>SUMIF($P$8:$P$155,#REF!,Q$8:Q$155)</f>
        <v>0</v>
      </c>
      <c r="R162" s="52"/>
      <c r="S162" s="52"/>
      <c r="T162" s="52"/>
      <c r="U162" s="52"/>
    </row>
    <row r="163" spans="3:21" s="32" customFormat="1" x14ac:dyDescent="0.35">
      <c r="C163" s="33"/>
      <c r="D163" s="33"/>
      <c r="E163" s="33"/>
      <c r="F163" s="33"/>
      <c r="G163" s="33"/>
      <c r="H163" s="33"/>
      <c r="J163" s="52"/>
      <c r="K163" s="52"/>
      <c r="L163" s="52"/>
      <c r="M163" s="52"/>
      <c r="N163" s="137"/>
      <c r="O163" s="54"/>
      <c r="P163" s="52"/>
      <c r="Q163" s="40">
        <f>SUMIF($P$8:$P$155,#REF!,Q$8:Q$155)</f>
        <v>0</v>
      </c>
      <c r="R163" s="52"/>
      <c r="S163" s="52"/>
      <c r="T163" s="52"/>
      <c r="U163" s="52"/>
    </row>
    <row r="164" spans="3:21" s="32" customFormat="1" x14ac:dyDescent="0.35">
      <c r="C164" s="33"/>
      <c r="D164" s="33"/>
      <c r="E164" s="33"/>
      <c r="F164" s="33"/>
      <c r="G164" s="33"/>
      <c r="H164" s="33"/>
      <c r="J164" s="52"/>
      <c r="K164" s="52"/>
      <c r="L164" s="52"/>
      <c r="M164" s="52"/>
      <c r="N164" s="137"/>
      <c r="O164" s="54"/>
      <c r="P164" s="52"/>
      <c r="Q164" s="40">
        <f>SUMIF($P$8:$P$155,#REF!,Q$8:Q$155)</f>
        <v>0</v>
      </c>
      <c r="R164" s="52"/>
      <c r="S164" s="52"/>
      <c r="T164" s="52"/>
      <c r="U164" s="52"/>
    </row>
    <row r="165" spans="3:21" s="32" customFormat="1" x14ac:dyDescent="0.35">
      <c r="C165" s="33"/>
      <c r="D165" s="33"/>
      <c r="E165" s="33"/>
      <c r="F165" s="33"/>
      <c r="G165" s="33"/>
      <c r="H165" s="33"/>
      <c r="J165" s="52"/>
      <c r="K165" s="52"/>
      <c r="L165" s="52"/>
      <c r="M165" s="52"/>
      <c r="N165" s="137"/>
      <c r="O165" s="54"/>
      <c r="P165" s="52"/>
      <c r="Q165" s="40">
        <f>SUMIF($P$8:$P$155,#REF!,Q$8:Q$155)</f>
        <v>0</v>
      </c>
      <c r="R165" s="52"/>
      <c r="S165" s="52"/>
      <c r="T165" s="52"/>
      <c r="U165" s="52"/>
    </row>
    <row r="166" spans="3:21" s="32" customFormat="1" x14ac:dyDescent="0.35">
      <c r="C166" s="33"/>
      <c r="D166" s="33"/>
      <c r="E166" s="33"/>
      <c r="F166" s="33"/>
      <c r="G166" s="33"/>
      <c r="H166" s="33"/>
      <c r="J166" s="52"/>
      <c r="K166" s="52"/>
      <c r="L166" s="52"/>
      <c r="M166" s="52"/>
      <c r="N166" s="137"/>
      <c r="O166" s="54"/>
      <c r="P166" s="52"/>
      <c r="Q166" s="40">
        <f>SUMIF($P$8:$P$155,#REF!,Q$8:Q$155)</f>
        <v>0</v>
      </c>
      <c r="R166" s="52"/>
      <c r="S166" s="52"/>
      <c r="T166" s="52"/>
      <c r="U166" s="52"/>
    </row>
    <row r="167" spans="3:21" s="32" customFormat="1" x14ac:dyDescent="0.35">
      <c r="C167" s="33"/>
      <c r="D167" s="33"/>
      <c r="E167" s="33"/>
      <c r="F167" s="33"/>
      <c r="G167" s="33"/>
      <c r="H167" s="33"/>
      <c r="J167" s="52"/>
      <c r="K167" s="52"/>
      <c r="L167" s="52"/>
      <c r="M167" s="52"/>
      <c r="N167" s="137"/>
      <c r="O167" s="54"/>
      <c r="P167" s="52"/>
      <c r="Q167" s="53"/>
      <c r="R167" s="53"/>
      <c r="S167" s="53"/>
      <c r="T167" s="52"/>
      <c r="U167" s="52"/>
    </row>
    <row r="168" spans="3:21" s="32" customFormat="1" x14ac:dyDescent="0.35">
      <c r="C168" s="33"/>
      <c r="D168" s="33"/>
      <c r="E168" s="33"/>
      <c r="F168" s="33"/>
      <c r="G168" s="33"/>
      <c r="H168" s="33"/>
      <c r="J168" s="52"/>
      <c r="K168" s="52"/>
      <c r="L168" s="52"/>
      <c r="M168" s="52"/>
      <c r="N168" s="137"/>
      <c r="O168" s="54"/>
      <c r="P168" s="52"/>
      <c r="Q168" s="52"/>
      <c r="R168" s="52"/>
      <c r="S168" s="52"/>
      <c r="T168" s="52"/>
      <c r="U168" s="52"/>
    </row>
    <row r="169" spans="3:21" s="32" customFormat="1" x14ac:dyDescent="0.35">
      <c r="C169" s="33"/>
      <c r="D169" s="33"/>
      <c r="E169" s="33"/>
      <c r="F169" s="33"/>
      <c r="G169" s="33"/>
      <c r="H169" s="33"/>
      <c r="N169" s="134"/>
      <c r="O169" s="33"/>
      <c r="P169" s="52"/>
      <c r="Q169" s="52"/>
      <c r="R169" s="52"/>
      <c r="S169" s="52"/>
      <c r="T169" s="52"/>
      <c r="U169" s="52"/>
    </row>
    <row r="170" spans="3:21" s="32" customFormat="1" x14ac:dyDescent="0.35">
      <c r="C170" s="33"/>
      <c r="D170" s="33"/>
      <c r="E170" s="33"/>
      <c r="F170" s="33"/>
      <c r="G170" s="33"/>
      <c r="H170" s="33"/>
      <c r="N170" s="134"/>
      <c r="O170" s="33"/>
      <c r="P170" s="52"/>
      <c r="Q170" s="52"/>
      <c r="R170" s="52"/>
      <c r="S170" s="52"/>
      <c r="T170" s="52"/>
      <c r="U170" s="52"/>
    </row>
    <row r="171" spans="3:21" s="32" customFormat="1" x14ac:dyDescent="0.35">
      <c r="C171" s="33"/>
      <c r="D171" s="33"/>
      <c r="E171" s="33"/>
      <c r="F171" s="33"/>
      <c r="G171" s="33"/>
      <c r="H171" s="33"/>
      <c r="N171" s="134"/>
      <c r="O171" s="33"/>
      <c r="P171" s="52"/>
      <c r="Q171" s="52"/>
      <c r="R171" s="52"/>
      <c r="S171" s="52"/>
      <c r="T171" s="52"/>
      <c r="U171" s="52"/>
    </row>
    <row r="172" spans="3:21" s="32" customFormat="1" x14ac:dyDescent="0.35">
      <c r="C172" s="33"/>
      <c r="D172" s="33"/>
      <c r="E172" s="33"/>
      <c r="F172" s="33"/>
      <c r="G172" s="33"/>
      <c r="H172" s="33"/>
      <c r="N172" s="134"/>
      <c r="O172" s="33"/>
      <c r="P172" s="52"/>
      <c r="Q172" s="52"/>
      <c r="R172" s="52"/>
      <c r="S172" s="52"/>
      <c r="T172" s="52"/>
      <c r="U172" s="52"/>
    </row>
    <row r="173" spans="3:21" s="32" customFormat="1" x14ac:dyDescent="0.35">
      <c r="C173" s="33"/>
      <c r="D173" s="33"/>
      <c r="E173" s="33"/>
      <c r="F173" s="33"/>
      <c r="G173" s="33"/>
      <c r="H173" s="33"/>
      <c r="N173" s="134"/>
      <c r="O173" s="33"/>
      <c r="P173" s="52"/>
      <c r="Q173" s="52"/>
      <c r="R173" s="52"/>
      <c r="S173" s="52"/>
      <c r="T173" s="52"/>
      <c r="U173" s="52"/>
    </row>
    <row r="174" spans="3:21" s="32" customFormat="1" x14ac:dyDescent="0.35">
      <c r="C174" s="33"/>
      <c r="D174" s="33"/>
      <c r="E174" s="33"/>
      <c r="F174" s="33"/>
      <c r="G174" s="33"/>
      <c r="H174" s="33"/>
      <c r="N174" s="134"/>
      <c r="O174" s="33"/>
      <c r="P174" s="52"/>
      <c r="Q174" s="52"/>
      <c r="R174" s="52"/>
      <c r="S174" s="52"/>
      <c r="T174" s="52"/>
      <c r="U174" s="52"/>
    </row>
    <row r="175" spans="3:21" s="32" customFormat="1" x14ac:dyDescent="0.35">
      <c r="C175" s="33"/>
      <c r="D175" s="33"/>
      <c r="E175" s="33"/>
      <c r="F175" s="33"/>
      <c r="G175" s="33"/>
      <c r="H175" s="33"/>
      <c r="N175" s="134"/>
      <c r="O175" s="33"/>
      <c r="P175" s="52"/>
      <c r="Q175" s="52"/>
      <c r="R175" s="52"/>
      <c r="S175" s="52"/>
      <c r="T175" s="52"/>
      <c r="U175" s="52"/>
    </row>
    <row r="176" spans="3:21" s="32" customFormat="1" x14ac:dyDescent="0.35">
      <c r="C176" s="33"/>
      <c r="D176" s="33"/>
      <c r="E176" s="33"/>
      <c r="F176" s="33"/>
      <c r="G176" s="33"/>
      <c r="H176" s="33"/>
      <c r="N176" s="134"/>
      <c r="O176" s="33"/>
      <c r="P176" s="52"/>
      <c r="Q176" s="52"/>
      <c r="R176" s="52"/>
      <c r="S176" s="52"/>
      <c r="T176" s="52"/>
      <c r="U176" s="52"/>
    </row>
    <row r="177" spans="1:21" s="32" customFormat="1" x14ac:dyDescent="0.35">
      <c r="C177" s="33"/>
      <c r="D177" s="33"/>
      <c r="E177" s="33"/>
      <c r="F177" s="33"/>
      <c r="G177" s="33"/>
      <c r="H177" s="33"/>
      <c r="N177" s="134"/>
      <c r="O177" s="33"/>
      <c r="P177" s="52"/>
      <c r="Q177" s="52"/>
      <c r="R177" s="52"/>
      <c r="S177" s="52"/>
      <c r="T177" s="52"/>
      <c r="U177" s="52"/>
    </row>
    <row r="178" spans="1:21" x14ac:dyDescent="0.35">
      <c r="A178" s="32"/>
      <c r="B178" s="32"/>
      <c r="C178" s="33"/>
      <c r="D178" s="33"/>
      <c r="E178" s="33"/>
      <c r="F178" s="33"/>
      <c r="G178" s="33"/>
      <c r="H178" s="33"/>
      <c r="I178" s="32"/>
      <c r="P178" s="52"/>
      <c r="Q178" s="52"/>
      <c r="R178" s="52"/>
      <c r="S178" s="52"/>
      <c r="T178" s="52"/>
      <c r="U178" s="52"/>
    </row>
    <row r="179" spans="1:21" x14ac:dyDescent="0.35">
      <c r="A179" s="32"/>
      <c r="B179" s="32"/>
      <c r="C179" s="33"/>
      <c r="D179" s="33"/>
      <c r="E179" s="33"/>
      <c r="F179" s="33"/>
      <c r="G179" s="33"/>
      <c r="H179" s="33"/>
      <c r="P179" s="52"/>
      <c r="Q179" s="52"/>
      <c r="R179" s="52"/>
      <c r="S179" s="52"/>
      <c r="T179" s="52"/>
      <c r="U179" s="52"/>
    </row>
    <row r="180" spans="1:21" x14ac:dyDescent="0.35">
      <c r="A180" s="32"/>
      <c r="B180" s="32"/>
      <c r="C180" s="33"/>
      <c r="D180" s="33"/>
      <c r="E180" s="33"/>
      <c r="F180" s="33"/>
      <c r="G180" s="33"/>
      <c r="H180" s="33"/>
      <c r="R180" s="52"/>
      <c r="S180" s="52"/>
      <c r="T180" s="52"/>
      <c r="U180" s="52"/>
    </row>
    <row r="181" spans="1:21" x14ac:dyDescent="0.35">
      <c r="B181" s="32"/>
      <c r="C181" s="33"/>
      <c r="D181" s="33"/>
      <c r="E181" s="33"/>
      <c r="F181" s="33"/>
      <c r="G181" s="33"/>
      <c r="H181" s="33"/>
      <c r="R181" s="52"/>
      <c r="S181" s="52"/>
      <c r="T181" s="52"/>
      <c r="U181" s="52"/>
    </row>
  </sheetData>
  <sortState xmlns:xlrd2="http://schemas.microsoft.com/office/spreadsheetml/2017/richdata2" ref="J8:Q22">
    <sortCondition ref="P8:P22"/>
    <sortCondition ref="K8:K22"/>
  </sortState>
  <mergeCells count="5">
    <mergeCell ref="C6:E6"/>
    <mergeCell ref="F6:H6"/>
    <mergeCell ref="C32:C33"/>
    <mergeCell ref="D32:D33"/>
    <mergeCell ref="E32:E33"/>
  </mergeCells>
  <dataValidations count="1">
    <dataValidation type="list" allowBlank="1" showInputMessage="1" showErrorMessage="1" sqref="P8:P155" xr:uid="{00000000-0002-0000-0700-000000000000}">
      <formula1>$B$8:$B$16</formula1>
    </dataValidation>
  </dataValidation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R181"/>
  <sheetViews>
    <sheetView topLeftCell="A4" zoomScale="70" zoomScaleNormal="70" zoomScalePageLayoutView="70" workbookViewId="0">
      <selection activeCell="E20" sqref="E20:E22"/>
    </sheetView>
  </sheetViews>
  <sheetFormatPr defaultColWidth="9.1796875" defaultRowHeight="14.5" x14ac:dyDescent="0.35"/>
  <cols>
    <col min="1" max="1" width="6.36328125" style="31" customWidth="1"/>
    <col min="2" max="2" width="24.36328125" style="31" customWidth="1"/>
    <col min="3" max="8" width="9.453125" style="36" customWidth="1"/>
    <col min="9" max="9" width="4.36328125" style="31" customWidth="1"/>
    <col min="10" max="10" width="8.6328125" style="32" customWidth="1"/>
    <col min="11" max="12" width="25.81640625" style="32" customWidth="1"/>
    <col min="13" max="13" width="16.81640625" style="32" customWidth="1"/>
    <col min="14" max="14" width="11.36328125" style="134" customWidth="1"/>
    <col min="15" max="15" width="12.6328125" style="33" customWidth="1"/>
    <col min="16" max="16" width="21.1796875" style="32" customWidth="1"/>
    <col min="17" max="17" width="13.6328125" style="32" customWidth="1"/>
    <col min="18" max="18" width="17.453125" style="32" customWidth="1"/>
    <col min="19" max="19" width="5.453125" style="32" customWidth="1"/>
    <col min="20" max="20" width="9.1796875" style="32"/>
    <col min="21" max="21" width="14.36328125" style="32" customWidth="1"/>
    <col min="22" max="22" width="3" style="32" customWidth="1"/>
    <col min="23" max="44" width="9.1796875" style="32"/>
    <col min="45" max="16384" width="9.1796875" style="31"/>
  </cols>
  <sheetData>
    <row r="1" spans="1:44" ht="32.25" hidden="1" customHeight="1" x14ac:dyDescent="0.35">
      <c r="B1" s="31" t="s">
        <v>75</v>
      </c>
      <c r="C1" s="186" t="s">
        <v>25</v>
      </c>
      <c r="D1" s="186" t="s">
        <v>102</v>
      </c>
      <c r="E1" s="186" t="s">
        <v>103</v>
      </c>
      <c r="F1" s="186" t="s">
        <v>1</v>
      </c>
      <c r="G1" s="186" t="s">
        <v>104</v>
      </c>
      <c r="H1" s="186" t="s">
        <v>65</v>
      </c>
      <c r="I1" s="31" t="s">
        <v>105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44" ht="17.25" hidden="1" customHeight="1" x14ac:dyDescent="0.35">
      <c r="B2" s="31" t="str">
        <f>LEFT(B1,3)</f>
        <v>JUN</v>
      </c>
      <c r="C2" s="187">
        <f>C46</f>
        <v>0</v>
      </c>
      <c r="D2" s="187">
        <f>C17</f>
        <v>0</v>
      </c>
      <c r="E2" s="187">
        <f>D17</f>
        <v>0</v>
      </c>
      <c r="F2" s="187">
        <f>E17</f>
        <v>0</v>
      </c>
      <c r="G2" s="187">
        <f>F29</f>
        <v>0</v>
      </c>
      <c r="H2" s="79">
        <f>D2-G2</f>
        <v>0</v>
      </c>
      <c r="I2" s="187" t="str">
        <f>IF(E29=0,"",AVERAGE(C29,E29))</f>
        <v/>
      </c>
      <c r="J2" s="94"/>
      <c r="K2" s="188"/>
      <c r="N2" s="130"/>
    </row>
    <row r="3" spans="1:44" ht="17.25" hidden="1" customHeight="1" x14ac:dyDescent="0.35"/>
    <row r="4" spans="1:44" ht="17.25" customHeight="1" x14ac:dyDescent="0.35"/>
    <row r="5" spans="1:44" ht="42.75" customHeight="1" x14ac:dyDescent="0.45">
      <c r="B5" s="102" t="str">
        <f>BUDGET!B2:E2</f>
        <v>Enter Club Name on Budget Tab</v>
      </c>
      <c r="C5" s="103"/>
      <c r="D5" s="103"/>
      <c r="E5" s="103"/>
      <c r="F5" s="103"/>
      <c r="G5" s="103"/>
      <c r="H5" s="103"/>
      <c r="J5" s="35" t="s">
        <v>70</v>
      </c>
      <c r="K5" s="31"/>
      <c r="L5" s="31"/>
      <c r="M5" s="31"/>
      <c r="N5" s="135"/>
      <c r="O5" s="36"/>
      <c r="P5" s="31"/>
      <c r="Q5" s="31"/>
      <c r="AN5" s="31"/>
      <c r="AO5" s="31"/>
      <c r="AP5" s="31"/>
      <c r="AQ5" s="31"/>
      <c r="AR5" s="31"/>
    </row>
    <row r="6" spans="1:44" ht="21.75" customHeight="1" x14ac:dyDescent="0.45">
      <c r="B6" s="34"/>
      <c r="C6" s="408" t="s">
        <v>84</v>
      </c>
      <c r="D6" s="408"/>
      <c r="E6" s="408"/>
      <c r="F6" s="408" t="s">
        <v>85</v>
      </c>
      <c r="G6" s="408"/>
      <c r="H6" s="408"/>
      <c r="J6" s="35"/>
      <c r="K6" s="31"/>
      <c r="L6" s="31"/>
      <c r="M6" s="31"/>
      <c r="N6" s="135"/>
      <c r="O6" s="36"/>
      <c r="P6" s="31"/>
      <c r="Q6" s="31"/>
      <c r="AN6" s="31"/>
      <c r="AO6" s="31"/>
      <c r="AP6" s="31"/>
      <c r="AQ6" s="31"/>
      <c r="AR6" s="31"/>
    </row>
    <row r="7" spans="1:44" ht="15" customHeight="1" x14ac:dyDescent="0.35">
      <c r="B7" s="37" t="str">
        <f>B$1&amp;" SALES"</f>
        <v>JUNE SALES</v>
      </c>
      <c r="C7" s="38" t="s">
        <v>7</v>
      </c>
      <c r="D7" s="38" t="s">
        <v>8</v>
      </c>
      <c r="E7" s="38" t="s">
        <v>101</v>
      </c>
      <c r="F7" s="38" t="s">
        <v>7</v>
      </c>
      <c r="G7" s="38" t="s">
        <v>8</v>
      </c>
      <c r="H7" s="38" t="s">
        <v>101</v>
      </c>
      <c r="J7" s="96" t="s">
        <v>46</v>
      </c>
      <c r="K7" s="97" t="s">
        <v>47</v>
      </c>
      <c r="L7" s="96" t="s">
        <v>48</v>
      </c>
      <c r="M7" s="97" t="s">
        <v>49</v>
      </c>
      <c r="N7" s="136" t="s">
        <v>50</v>
      </c>
      <c r="O7" s="98" t="s">
        <v>51</v>
      </c>
      <c r="P7" s="96" t="s">
        <v>40</v>
      </c>
      <c r="Q7" s="98" t="s">
        <v>62</v>
      </c>
      <c r="AN7" s="31"/>
      <c r="AO7" s="31"/>
      <c r="AP7" s="31"/>
      <c r="AQ7" s="31"/>
      <c r="AR7" s="31"/>
    </row>
    <row r="8" spans="1:44" ht="15" customHeight="1" x14ac:dyDescent="0.35">
      <c r="B8" s="39" t="s">
        <v>11</v>
      </c>
      <c r="C8" s="104"/>
      <c r="D8" s="49">
        <f>BUDGET!I41</f>
        <v>0</v>
      </c>
      <c r="E8" s="182">
        <f>C8-D8</f>
        <v>0</v>
      </c>
      <c r="F8" s="49">
        <f>C8+MAY!F8</f>
        <v>0</v>
      </c>
      <c r="G8" s="49">
        <f>D8+MAY!G8</f>
        <v>0</v>
      </c>
      <c r="H8" s="182">
        <f>F8-G8</f>
        <v>0</v>
      </c>
      <c r="J8" s="124"/>
      <c r="K8" s="125"/>
      <c r="L8" s="125"/>
      <c r="M8" s="126"/>
      <c r="N8" s="132" t="str">
        <f t="shared" ref="N8:N35" si="0">IF(ISBLANK(O8)=TRUE,"","10-9005")</f>
        <v/>
      </c>
      <c r="O8" s="99"/>
      <c r="P8" s="123"/>
      <c r="Q8" s="100"/>
      <c r="AN8" s="31"/>
      <c r="AO8" s="31"/>
      <c r="AP8" s="31"/>
      <c r="AQ8" s="31"/>
      <c r="AR8" s="31"/>
    </row>
    <row r="9" spans="1:44" ht="15" customHeight="1" x14ac:dyDescent="0.35">
      <c r="B9" s="39" t="s">
        <v>12</v>
      </c>
      <c r="C9" s="104"/>
      <c r="D9" s="49">
        <f>BUDGET!I42</f>
        <v>0</v>
      </c>
      <c r="E9" s="182">
        <f t="shared" ref="E9:E16" si="1">C9-D9</f>
        <v>0</v>
      </c>
      <c r="F9" s="49">
        <f>C9+MAY!F9</f>
        <v>0</v>
      </c>
      <c r="G9" s="49">
        <f>D9+MAY!G9</f>
        <v>0</v>
      </c>
      <c r="H9" s="182">
        <f t="shared" ref="H9:H16" si="2">F9-G9</f>
        <v>0</v>
      </c>
      <c r="J9" s="124"/>
      <c r="K9" s="125"/>
      <c r="L9" s="125"/>
      <c r="M9" s="126"/>
      <c r="N9" s="132" t="str">
        <f t="shared" si="0"/>
        <v/>
      </c>
      <c r="O9" s="99"/>
      <c r="P9" s="123"/>
      <c r="Q9" s="100"/>
      <c r="AN9" s="31"/>
      <c r="AO9" s="31"/>
      <c r="AP9" s="31"/>
      <c r="AQ9" s="31"/>
      <c r="AR9" s="31"/>
    </row>
    <row r="10" spans="1:44" ht="15" customHeight="1" x14ac:dyDescent="0.35">
      <c r="B10" s="39" t="s">
        <v>13</v>
      </c>
      <c r="C10" s="104"/>
      <c r="D10" s="49">
        <f>BUDGET!I43</f>
        <v>0</v>
      </c>
      <c r="E10" s="182">
        <f t="shared" si="1"/>
        <v>0</v>
      </c>
      <c r="F10" s="49">
        <f>C10+MAY!F10</f>
        <v>0</v>
      </c>
      <c r="G10" s="49">
        <f>D10+MAY!G10</f>
        <v>0</v>
      </c>
      <c r="H10" s="182">
        <f t="shared" si="2"/>
        <v>0</v>
      </c>
      <c r="J10" s="124"/>
      <c r="K10" s="125"/>
      <c r="L10" s="125"/>
      <c r="M10" s="126"/>
      <c r="N10" s="132" t="str">
        <f t="shared" si="0"/>
        <v/>
      </c>
      <c r="O10" s="99"/>
      <c r="P10" s="212"/>
      <c r="Q10" s="100"/>
      <c r="AN10" s="31"/>
      <c r="AO10" s="31"/>
      <c r="AP10" s="31"/>
      <c r="AQ10" s="31"/>
      <c r="AR10" s="31"/>
    </row>
    <row r="11" spans="1:44" ht="15" customHeight="1" x14ac:dyDescent="0.35">
      <c r="B11" s="39" t="s">
        <v>14</v>
      </c>
      <c r="C11" s="104"/>
      <c r="D11" s="49">
        <f>BUDGET!I44</f>
        <v>0</v>
      </c>
      <c r="E11" s="182">
        <f t="shared" si="1"/>
        <v>0</v>
      </c>
      <c r="F11" s="49">
        <f>C11+MAY!F11</f>
        <v>0</v>
      </c>
      <c r="G11" s="49">
        <f>D11+MAY!G11</f>
        <v>0</v>
      </c>
      <c r="H11" s="182">
        <f t="shared" si="2"/>
        <v>0</v>
      </c>
      <c r="J11" s="124"/>
      <c r="K11" s="359"/>
      <c r="L11" s="125"/>
      <c r="M11" s="126"/>
      <c r="N11" s="132" t="str">
        <f t="shared" si="0"/>
        <v/>
      </c>
      <c r="O11" s="99"/>
      <c r="P11" s="212"/>
      <c r="Q11" s="100"/>
      <c r="AN11" s="31"/>
      <c r="AO11" s="31"/>
      <c r="AP11" s="31"/>
      <c r="AQ11" s="31"/>
      <c r="AR11" s="31"/>
    </row>
    <row r="12" spans="1:44" ht="15" customHeight="1" x14ac:dyDescent="0.35">
      <c r="B12" s="39" t="s">
        <v>15</v>
      </c>
      <c r="C12" s="104"/>
      <c r="D12" s="49">
        <f>BUDGET!I45</f>
        <v>0</v>
      </c>
      <c r="E12" s="182">
        <f t="shared" si="1"/>
        <v>0</v>
      </c>
      <c r="F12" s="49">
        <f>C12+MAY!F12</f>
        <v>0</v>
      </c>
      <c r="G12" s="49">
        <f>D12+MAY!G12</f>
        <v>0</v>
      </c>
      <c r="H12" s="182">
        <f t="shared" si="2"/>
        <v>0</v>
      </c>
      <c r="J12" s="127"/>
      <c r="K12" s="128"/>
      <c r="L12" s="128"/>
      <c r="M12" s="129"/>
      <c r="N12" s="132" t="str">
        <f t="shared" si="0"/>
        <v/>
      </c>
      <c r="O12" s="99"/>
      <c r="P12" s="123"/>
      <c r="Q12" s="100"/>
      <c r="AN12" s="31"/>
      <c r="AO12" s="31"/>
      <c r="AP12" s="31"/>
      <c r="AQ12" s="31"/>
      <c r="AR12" s="31"/>
    </row>
    <row r="13" spans="1:44" ht="15" customHeight="1" x14ac:dyDescent="0.35">
      <c r="B13" s="39" t="s">
        <v>16</v>
      </c>
      <c r="C13" s="104"/>
      <c r="D13" s="49">
        <f>BUDGET!I46</f>
        <v>0</v>
      </c>
      <c r="E13" s="182">
        <f t="shared" si="1"/>
        <v>0</v>
      </c>
      <c r="F13" s="49">
        <f>C13+MAY!F13</f>
        <v>0</v>
      </c>
      <c r="G13" s="49">
        <f>D13+MAY!G13</f>
        <v>0</v>
      </c>
      <c r="H13" s="182">
        <f t="shared" si="2"/>
        <v>0</v>
      </c>
      <c r="J13" s="127"/>
      <c r="K13" s="128"/>
      <c r="L13" s="128"/>
      <c r="M13" s="129"/>
      <c r="N13" s="132" t="str">
        <f t="shared" si="0"/>
        <v/>
      </c>
      <c r="O13" s="99"/>
      <c r="P13" s="123"/>
      <c r="Q13" s="100"/>
      <c r="AN13" s="31"/>
      <c r="AO13" s="31"/>
      <c r="AP13" s="31"/>
      <c r="AQ13" s="31"/>
      <c r="AR13" s="31"/>
    </row>
    <row r="14" spans="1:44" ht="15" customHeight="1" x14ac:dyDescent="0.35">
      <c r="B14" s="39" t="s">
        <v>17</v>
      </c>
      <c r="C14" s="104"/>
      <c r="D14" s="49">
        <f>BUDGET!I47</f>
        <v>0</v>
      </c>
      <c r="E14" s="182">
        <f t="shared" si="1"/>
        <v>0</v>
      </c>
      <c r="F14" s="49">
        <f>C14+MAY!F14</f>
        <v>0</v>
      </c>
      <c r="G14" s="49">
        <f>D14+MAY!G14</f>
        <v>0</v>
      </c>
      <c r="H14" s="182">
        <f t="shared" si="2"/>
        <v>0</v>
      </c>
      <c r="J14" s="127"/>
      <c r="K14" s="128"/>
      <c r="L14" s="128"/>
      <c r="M14" s="129"/>
      <c r="N14" s="132" t="str">
        <f t="shared" si="0"/>
        <v/>
      </c>
      <c r="O14" s="99"/>
      <c r="P14" s="123"/>
      <c r="Q14" s="100"/>
      <c r="AN14" s="31"/>
      <c r="AO14" s="31"/>
      <c r="AP14" s="31"/>
      <c r="AQ14" s="31"/>
      <c r="AR14" s="31"/>
    </row>
    <row r="15" spans="1:44" ht="15" customHeight="1" x14ac:dyDescent="0.35">
      <c r="B15" s="39" t="s">
        <v>18</v>
      </c>
      <c r="C15" s="104"/>
      <c r="D15" s="49">
        <f>BUDGET!I48</f>
        <v>0</v>
      </c>
      <c r="E15" s="182">
        <f t="shared" si="1"/>
        <v>0</v>
      </c>
      <c r="F15" s="49">
        <f>C15+MAY!F15</f>
        <v>0</v>
      </c>
      <c r="G15" s="49">
        <f>D15+MAY!G15</f>
        <v>0</v>
      </c>
      <c r="H15" s="182">
        <f t="shared" si="2"/>
        <v>0</v>
      </c>
      <c r="J15" s="127"/>
      <c r="K15" s="128"/>
      <c r="L15" s="128"/>
      <c r="M15" s="129"/>
      <c r="N15" s="132" t="str">
        <f t="shared" si="0"/>
        <v/>
      </c>
      <c r="O15" s="99"/>
      <c r="P15" s="123"/>
      <c r="Q15" s="100"/>
      <c r="AN15" s="31"/>
      <c r="AO15" s="31"/>
      <c r="AP15" s="31"/>
      <c r="AQ15" s="31"/>
      <c r="AR15" s="31"/>
    </row>
    <row r="16" spans="1:44" s="32" customFormat="1" ht="15" customHeight="1" x14ac:dyDescent="0.35">
      <c r="A16" s="31"/>
      <c r="B16" s="39" t="s">
        <v>19</v>
      </c>
      <c r="C16" s="104"/>
      <c r="D16" s="49">
        <f>BUDGET!I49</f>
        <v>0</v>
      </c>
      <c r="E16" s="182">
        <f t="shared" si="1"/>
        <v>0</v>
      </c>
      <c r="F16" s="49">
        <f>C16+MAY!F16</f>
        <v>0</v>
      </c>
      <c r="G16" s="49">
        <f>D16+MAY!G16</f>
        <v>0</v>
      </c>
      <c r="H16" s="182">
        <f t="shared" si="2"/>
        <v>0</v>
      </c>
      <c r="I16" s="41"/>
      <c r="J16" s="127"/>
      <c r="K16" s="128"/>
      <c r="L16" s="128"/>
      <c r="M16" s="129"/>
      <c r="N16" s="132" t="str">
        <f t="shared" si="0"/>
        <v/>
      </c>
      <c r="O16" s="99"/>
      <c r="P16" s="123"/>
      <c r="Q16" s="100"/>
    </row>
    <row r="17" spans="2:44" ht="15" customHeight="1" x14ac:dyDescent="0.35">
      <c r="B17" s="42" t="s">
        <v>4</v>
      </c>
      <c r="C17" s="105">
        <f t="shared" ref="C17:H17" si="3">SUM(C8:C16)</f>
        <v>0</v>
      </c>
      <c r="D17" s="105">
        <f t="shared" si="3"/>
        <v>0</v>
      </c>
      <c r="E17" s="183">
        <f t="shared" si="3"/>
        <v>0</v>
      </c>
      <c r="F17" s="105">
        <f t="shared" si="3"/>
        <v>0</v>
      </c>
      <c r="G17" s="105">
        <f t="shared" si="3"/>
        <v>0</v>
      </c>
      <c r="H17" s="183">
        <f t="shared" si="3"/>
        <v>0</v>
      </c>
      <c r="J17" s="127"/>
      <c r="K17" s="128"/>
      <c r="L17" s="128"/>
      <c r="M17" s="129"/>
      <c r="N17" s="132" t="str">
        <f t="shared" si="0"/>
        <v/>
      </c>
      <c r="O17" s="101"/>
      <c r="P17" s="123"/>
      <c r="Q17" s="100"/>
      <c r="AN17" s="31"/>
      <c r="AO17" s="31"/>
      <c r="AP17" s="31"/>
      <c r="AQ17" s="31"/>
      <c r="AR17" s="31"/>
    </row>
    <row r="18" spans="2:44" ht="15" customHeight="1" x14ac:dyDescent="0.35">
      <c r="B18" s="78"/>
      <c r="C18" s="106"/>
      <c r="D18" s="106"/>
      <c r="E18" s="106"/>
      <c r="F18" s="106"/>
      <c r="G18" s="106"/>
      <c r="H18" s="106"/>
      <c r="J18" s="127"/>
      <c r="K18" s="128"/>
      <c r="L18" s="128"/>
      <c r="M18" s="129"/>
      <c r="N18" s="132" t="str">
        <f t="shared" si="0"/>
        <v/>
      </c>
      <c r="O18" s="101"/>
      <c r="P18" s="123"/>
      <c r="Q18" s="100"/>
      <c r="AN18" s="31"/>
      <c r="AO18" s="31"/>
      <c r="AP18" s="31"/>
      <c r="AQ18" s="31"/>
      <c r="AR18" s="31"/>
    </row>
    <row r="19" spans="2:44" ht="15" customHeight="1" x14ac:dyDescent="0.35">
      <c r="B19" s="37" t="str">
        <f>B$1&amp;" INVENTORY"</f>
        <v>JUNE INVENTORY</v>
      </c>
      <c r="C19" s="38" t="s">
        <v>20</v>
      </c>
      <c r="D19" s="38" t="s">
        <v>21</v>
      </c>
      <c r="E19" s="43" t="s">
        <v>22</v>
      </c>
      <c r="F19" s="43" t="s">
        <v>9</v>
      </c>
      <c r="G19" s="38" t="s">
        <v>10</v>
      </c>
      <c r="H19" s="38" t="s">
        <v>6</v>
      </c>
      <c r="J19" s="127"/>
      <c r="K19" s="128"/>
      <c r="L19" s="128"/>
      <c r="M19" s="129"/>
      <c r="N19" s="132" t="str">
        <f t="shared" si="0"/>
        <v/>
      </c>
      <c r="O19" s="101"/>
      <c r="P19" s="123"/>
      <c r="Q19" s="100"/>
      <c r="S19" s="31"/>
      <c r="T19" s="31"/>
      <c r="AN19" s="31"/>
      <c r="AO19" s="31"/>
      <c r="AP19" s="31"/>
      <c r="AQ19" s="31"/>
      <c r="AR19" s="31"/>
    </row>
    <row r="20" spans="2:44" ht="15" customHeight="1" x14ac:dyDescent="0.35">
      <c r="B20" s="39" t="s">
        <v>11</v>
      </c>
      <c r="C20" s="107">
        <f>MAY!E20</f>
        <v>0</v>
      </c>
      <c r="D20" s="49">
        <f t="shared" ref="D20:D28" si="4">SUMIF(P:P,B20,O:O)</f>
        <v>0</v>
      </c>
      <c r="E20" s="104"/>
      <c r="F20" s="49">
        <f t="shared" ref="F20:F28" si="5">IF(E20=0,0,C20+D20-E20)</f>
        <v>0</v>
      </c>
      <c r="G20" s="51">
        <f t="shared" ref="G20:G29" si="6">IF(C8=0,0,F20/C8)</f>
        <v>0</v>
      </c>
      <c r="H20" s="51">
        <f t="shared" ref="H20:H29" si="7">IF(C20=0,0,(C8-F20)/AVERAGE(C20,E20))</f>
        <v>0</v>
      </c>
      <c r="J20" s="127"/>
      <c r="K20" s="128"/>
      <c r="L20" s="128"/>
      <c r="M20" s="129"/>
      <c r="N20" s="132" t="str">
        <f t="shared" si="0"/>
        <v/>
      </c>
      <c r="O20" s="101"/>
      <c r="P20" s="123"/>
      <c r="Q20" s="100"/>
      <c r="S20" s="31"/>
      <c r="T20" s="31"/>
      <c r="AN20" s="31"/>
      <c r="AO20" s="31"/>
      <c r="AP20" s="31"/>
      <c r="AQ20" s="31"/>
      <c r="AR20" s="31"/>
    </row>
    <row r="21" spans="2:44" ht="15" customHeight="1" x14ac:dyDescent="0.35">
      <c r="B21" s="39" t="s">
        <v>12</v>
      </c>
      <c r="C21" s="107">
        <f>MAY!E21</f>
        <v>0</v>
      </c>
      <c r="D21" s="49">
        <f t="shared" si="4"/>
        <v>0</v>
      </c>
      <c r="E21" s="104"/>
      <c r="F21" s="49">
        <f t="shared" si="5"/>
        <v>0</v>
      </c>
      <c r="G21" s="51">
        <f t="shared" si="6"/>
        <v>0</v>
      </c>
      <c r="H21" s="51">
        <f t="shared" si="7"/>
        <v>0</v>
      </c>
      <c r="J21" s="127"/>
      <c r="K21" s="128"/>
      <c r="L21" s="128"/>
      <c r="M21" s="129"/>
      <c r="N21" s="132" t="str">
        <f t="shared" si="0"/>
        <v/>
      </c>
      <c r="O21" s="101"/>
      <c r="P21" s="123"/>
      <c r="Q21" s="100"/>
      <c r="S21" s="31"/>
      <c r="T21" s="31"/>
      <c r="AN21" s="31"/>
      <c r="AO21" s="31"/>
      <c r="AP21" s="31"/>
      <c r="AQ21" s="31"/>
      <c r="AR21" s="31"/>
    </row>
    <row r="22" spans="2:44" ht="15" customHeight="1" x14ac:dyDescent="0.35">
      <c r="B22" s="39" t="s">
        <v>13</v>
      </c>
      <c r="C22" s="107">
        <f>MAY!E22</f>
        <v>0</v>
      </c>
      <c r="D22" s="49">
        <f t="shared" si="4"/>
        <v>0</v>
      </c>
      <c r="E22" s="104"/>
      <c r="F22" s="49">
        <f t="shared" si="5"/>
        <v>0</v>
      </c>
      <c r="G22" s="51">
        <f t="shared" si="6"/>
        <v>0</v>
      </c>
      <c r="H22" s="51">
        <f t="shared" si="7"/>
        <v>0</v>
      </c>
      <c r="J22" s="127"/>
      <c r="K22" s="128"/>
      <c r="L22" s="128"/>
      <c r="M22" s="129"/>
      <c r="N22" s="132" t="str">
        <f t="shared" si="0"/>
        <v/>
      </c>
      <c r="O22" s="101"/>
      <c r="P22" s="123"/>
      <c r="Q22" s="100"/>
      <c r="S22" s="31"/>
      <c r="T22" s="31"/>
      <c r="AN22" s="31"/>
      <c r="AO22" s="31"/>
      <c r="AP22" s="31"/>
      <c r="AQ22" s="31"/>
      <c r="AR22" s="31"/>
    </row>
    <row r="23" spans="2:44" ht="15" customHeight="1" x14ac:dyDescent="0.35">
      <c r="B23" s="39" t="s">
        <v>14</v>
      </c>
      <c r="C23" s="107">
        <f>MAY!E23</f>
        <v>0</v>
      </c>
      <c r="D23" s="49">
        <f t="shared" si="4"/>
        <v>0</v>
      </c>
      <c r="E23" s="104"/>
      <c r="F23" s="49">
        <f t="shared" si="5"/>
        <v>0</v>
      </c>
      <c r="G23" s="51">
        <f t="shared" si="6"/>
        <v>0</v>
      </c>
      <c r="H23" s="51">
        <f t="shared" si="7"/>
        <v>0</v>
      </c>
      <c r="J23" s="127"/>
      <c r="K23" s="128"/>
      <c r="L23" s="128"/>
      <c r="M23" s="129"/>
      <c r="N23" s="132" t="str">
        <f t="shared" si="0"/>
        <v/>
      </c>
      <c r="O23" s="101"/>
      <c r="P23" s="123"/>
      <c r="Q23" s="100"/>
      <c r="S23" s="31"/>
      <c r="T23" s="31"/>
      <c r="AN23" s="31"/>
      <c r="AO23" s="31"/>
      <c r="AP23" s="31"/>
      <c r="AQ23" s="31"/>
      <c r="AR23" s="31"/>
    </row>
    <row r="24" spans="2:44" ht="15" customHeight="1" x14ac:dyDescent="0.35">
      <c r="B24" s="39" t="s">
        <v>15</v>
      </c>
      <c r="C24" s="107">
        <f>MAY!E24</f>
        <v>0</v>
      </c>
      <c r="D24" s="49">
        <f t="shared" si="4"/>
        <v>0</v>
      </c>
      <c r="E24" s="104"/>
      <c r="F24" s="49">
        <f t="shared" si="5"/>
        <v>0</v>
      </c>
      <c r="G24" s="51">
        <f t="shared" si="6"/>
        <v>0</v>
      </c>
      <c r="H24" s="51">
        <f t="shared" si="7"/>
        <v>0</v>
      </c>
      <c r="J24" s="127"/>
      <c r="K24" s="128"/>
      <c r="L24" s="128"/>
      <c r="M24" s="129"/>
      <c r="N24" s="132" t="str">
        <f t="shared" si="0"/>
        <v/>
      </c>
      <c r="O24" s="101"/>
      <c r="P24" s="123"/>
      <c r="Q24" s="100"/>
      <c r="S24" s="31"/>
      <c r="T24" s="31"/>
      <c r="AN24" s="31"/>
      <c r="AO24" s="31"/>
      <c r="AP24" s="31"/>
      <c r="AQ24" s="31"/>
      <c r="AR24" s="31"/>
    </row>
    <row r="25" spans="2:44" ht="15" customHeight="1" x14ac:dyDescent="0.35">
      <c r="B25" s="39" t="s">
        <v>16</v>
      </c>
      <c r="C25" s="107">
        <f>MAY!E25</f>
        <v>0</v>
      </c>
      <c r="D25" s="49">
        <f t="shared" si="4"/>
        <v>0</v>
      </c>
      <c r="E25" s="104"/>
      <c r="F25" s="49">
        <f t="shared" si="5"/>
        <v>0</v>
      </c>
      <c r="G25" s="51">
        <f t="shared" si="6"/>
        <v>0</v>
      </c>
      <c r="H25" s="51">
        <f t="shared" si="7"/>
        <v>0</v>
      </c>
      <c r="J25" s="127"/>
      <c r="K25" s="128"/>
      <c r="L25" s="128"/>
      <c r="M25" s="129"/>
      <c r="N25" s="132" t="str">
        <f t="shared" si="0"/>
        <v/>
      </c>
      <c r="O25" s="101"/>
      <c r="P25" s="123"/>
      <c r="Q25" s="100"/>
      <c r="S25" s="31"/>
      <c r="T25" s="31"/>
      <c r="AN25" s="31"/>
      <c r="AO25" s="31"/>
      <c r="AP25" s="31"/>
      <c r="AQ25" s="31"/>
      <c r="AR25" s="31"/>
    </row>
    <row r="26" spans="2:44" ht="15" customHeight="1" x14ac:dyDescent="0.35">
      <c r="B26" s="39" t="s">
        <v>17</v>
      </c>
      <c r="C26" s="107">
        <f>MAY!E26</f>
        <v>0</v>
      </c>
      <c r="D26" s="49">
        <f t="shared" si="4"/>
        <v>0</v>
      </c>
      <c r="E26" s="104"/>
      <c r="F26" s="49">
        <f t="shared" si="5"/>
        <v>0</v>
      </c>
      <c r="G26" s="51">
        <f t="shared" si="6"/>
        <v>0</v>
      </c>
      <c r="H26" s="51">
        <f t="shared" si="7"/>
        <v>0</v>
      </c>
      <c r="J26" s="127"/>
      <c r="K26" s="128"/>
      <c r="L26" s="128"/>
      <c r="M26" s="129"/>
      <c r="N26" s="132" t="str">
        <f t="shared" si="0"/>
        <v/>
      </c>
      <c r="O26" s="101"/>
      <c r="P26" s="123"/>
      <c r="Q26" s="100"/>
      <c r="S26" s="31"/>
      <c r="T26" s="31"/>
      <c r="AN26" s="31"/>
      <c r="AO26" s="31"/>
      <c r="AP26" s="31"/>
      <c r="AQ26" s="31"/>
      <c r="AR26" s="31"/>
    </row>
    <row r="27" spans="2:44" ht="15" customHeight="1" x14ac:dyDescent="0.35">
      <c r="B27" s="39" t="s">
        <v>18</v>
      </c>
      <c r="C27" s="107">
        <f>MAY!E27</f>
        <v>0</v>
      </c>
      <c r="D27" s="49">
        <f t="shared" si="4"/>
        <v>0</v>
      </c>
      <c r="E27" s="104"/>
      <c r="F27" s="49">
        <f t="shared" si="5"/>
        <v>0</v>
      </c>
      <c r="G27" s="51">
        <f t="shared" si="6"/>
        <v>0</v>
      </c>
      <c r="H27" s="51">
        <f t="shared" si="7"/>
        <v>0</v>
      </c>
      <c r="J27" s="127"/>
      <c r="K27" s="128"/>
      <c r="L27" s="128"/>
      <c r="M27" s="129"/>
      <c r="N27" s="132" t="str">
        <f t="shared" si="0"/>
        <v/>
      </c>
      <c r="O27" s="101"/>
      <c r="P27" s="123"/>
      <c r="Q27" s="100"/>
      <c r="S27" s="31"/>
      <c r="T27" s="31"/>
      <c r="AN27" s="31"/>
      <c r="AO27" s="31"/>
      <c r="AP27" s="31"/>
      <c r="AQ27" s="31"/>
      <c r="AR27" s="31"/>
    </row>
    <row r="28" spans="2:44" ht="15" customHeight="1" x14ac:dyDescent="0.35">
      <c r="B28" s="39" t="s">
        <v>19</v>
      </c>
      <c r="C28" s="107">
        <f>MAY!E28</f>
        <v>0</v>
      </c>
      <c r="D28" s="49">
        <f t="shared" si="4"/>
        <v>0</v>
      </c>
      <c r="E28" s="104"/>
      <c r="F28" s="49">
        <f t="shared" si="5"/>
        <v>0</v>
      </c>
      <c r="G28" s="51">
        <f t="shared" si="6"/>
        <v>0</v>
      </c>
      <c r="H28" s="51">
        <f t="shared" si="7"/>
        <v>0</v>
      </c>
      <c r="J28" s="127"/>
      <c r="K28" s="128"/>
      <c r="L28" s="128"/>
      <c r="M28" s="129"/>
      <c r="N28" s="132" t="str">
        <f t="shared" si="0"/>
        <v/>
      </c>
      <c r="O28" s="101"/>
      <c r="P28" s="123"/>
      <c r="Q28" s="100"/>
      <c r="S28" s="31"/>
      <c r="T28" s="31"/>
      <c r="AN28" s="31"/>
      <c r="AO28" s="31"/>
      <c r="AP28" s="31"/>
      <c r="AQ28" s="31"/>
      <c r="AR28" s="31"/>
    </row>
    <row r="29" spans="2:44" ht="15" customHeight="1" x14ac:dyDescent="0.35">
      <c r="B29" s="42" t="s">
        <v>4</v>
      </c>
      <c r="C29" s="105">
        <f>SUM(C20:C28)</f>
        <v>0</v>
      </c>
      <c r="D29" s="105">
        <f>SUM(D20:D28)</f>
        <v>0</v>
      </c>
      <c r="E29" s="105">
        <f>SUM(E20:E28)</f>
        <v>0</v>
      </c>
      <c r="F29" s="105">
        <f>SUM(F20:F28)</f>
        <v>0</v>
      </c>
      <c r="G29" s="138">
        <f t="shared" si="6"/>
        <v>0</v>
      </c>
      <c r="H29" s="138">
        <f t="shared" si="7"/>
        <v>0</v>
      </c>
      <c r="J29" s="127"/>
      <c r="K29" s="128"/>
      <c r="L29" s="128"/>
      <c r="M29" s="129"/>
      <c r="N29" s="132" t="str">
        <f t="shared" si="0"/>
        <v/>
      </c>
      <c r="O29" s="101"/>
      <c r="P29" s="123"/>
      <c r="Q29" s="100"/>
      <c r="S29" s="31"/>
      <c r="T29" s="31"/>
      <c r="AN29" s="31"/>
      <c r="AO29" s="31"/>
      <c r="AP29" s="31"/>
      <c r="AQ29" s="31"/>
      <c r="AR29" s="31"/>
    </row>
    <row r="30" spans="2:44" ht="15" customHeight="1" x14ac:dyDescent="0.35">
      <c r="B30" s="248" t="s">
        <v>63</v>
      </c>
      <c r="C30" s="249">
        <f>'BUYING PLAN'!H2</f>
        <v>0</v>
      </c>
      <c r="D30" s="250"/>
      <c r="E30" s="249">
        <f>'BUYING PLAN'!I2</f>
        <v>0</v>
      </c>
      <c r="F30" s="109"/>
      <c r="J30" s="127"/>
      <c r="K30" s="128"/>
      <c r="L30" s="128"/>
      <c r="M30" s="129"/>
      <c r="N30" s="132" t="str">
        <f t="shared" si="0"/>
        <v/>
      </c>
      <c r="O30" s="101"/>
      <c r="P30" s="123"/>
      <c r="Q30" s="100"/>
      <c r="AN30" s="31"/>
      <c r="AO30" s="31"/>
      <c r="AP30" s="31"/>
      <c r="AQ30" s="31"/>
      <c r="AR30" s="31"/>
    </row>
    <row r="31" spans="2:44" ht="15" customHeight="1" x14ac:dyDescent="0.35">
      <c r="J31" s="127"/>
      <c r="K31" s="128"/>
      <c r="L31" s="128"/>
      <c r="M31" s="129"/>
      <c r="N31" s="132" t="str">
        <f t="shared" si="0"/>
        <v/>
      </c>
      <c r="O31" s="101"/>
      <c r="P31" s="123"/>
      <c r="Q31" s="100"/>
      <c r="AN31" s="31"/>
      <c r="AO31" s="31"/>
      <c r="AP31" s="31"/>
      <c r="AQ31" s="31"/>
      <c r="AR31" s="31"/>
    </row>
    <row r="32" spans="2:44" ht="15" customHeight="1" x14ac:dyDescent="0.35">
      <c r="C32" s="409" t="s">
        <v>69</v>
      </c>
      <c r="D32" s="411" t="s">
        <v>182</v>
      </c>
      <c r="E32" s="411" t="s">
        <v>181</v>
      </c>
      <c r="J32" s="127"/>
      <c r="K32" s="128"/>
      <c r="L32" s="128"/>
      <c r="M32" s="129"/>
      <c r="N32" s="132" t="str">
        <f t="shared" si="0"/>
        <v/>
      </c>
      <c r="O32" s="101"/>
      <c r="P32" s="123"/>
      <c r="Q32" s="100"/>
      <c r="AN32" s="31"/>
      <c r="AO32" s="31"/>
      <c r="AP32" s="31"/>
      <c r="AQ32" s="31"/>
      <c r="AR32" s="31"/>
    </row>
    <row r="33" spans="1:44" ht="15" customHeight="1" x14ac:dyDescent="0.45">
      <c r="B33" s="299" t="s">
        <v>180</v>
      </c>
      <c r="C33" s="410"/>
      <c r="D33" s="412"/>
      <c r="E33" s="412"/>
      <c r="J33" s="127"/>
      <c r="K33" s="128"/>
      <c r="L33" s="128"/>
      <c r="M33" s="129"/>
      <c r="N33" s="132" t="str">
        <f t="shared" si="0"/>
        <v/>
      </c>
      <c r="O33" s="101"/>
      <c r="P33" s="123"/>
      <c r="Q33" s="100"/>
      <c r="AN33" s="31"/>
      <c r="AO33" s="31"/>
      <c r="AP33" s="31"/>
      <c r="AQ33" s="31"/>
      <c r="AR33" s="31"/>
    </row>
    <row r="34" spans="1:44" ht="15" customHeight="1" x14ac:dyDescent="0.35">
      <c r="B34" s="39" t="s">
        <v>11</v>
      </c>
      <c r="C34" s="253">
        <f>HLOOKUP($B$2,'BUYING PLAN'!$D$23:$O$32,ROW()-32,0)</f>
        <v>0</v>
      </c>
      <c r="D34" s="253">
        <f t="shared" ref="D34:D42" si="8">D20+SUMIF(P:P,B34,Q:Q)</f>
        <v>0</v>
      </c>
      <c r="E34" s="298">
        <f>C34-D34</f>
        <v>0</v>
      </c>
      <c r="J34" s="127"/>
      <c r="K34" s="128"/>
      <c r="L34" s="128"/>
      <c r="M34" s="129"/>
      <c r="N34" s="132" t="str">
        <f t="shared" si="0"/>
        <v/>
      </c>
      <c r="O34" s="101"/>
      <c r="P34" s="123"/>
      <c r="Q34" s="100"/>
      <c r="AN34" s="31"/>
      <c r="AO34" s="31"/>
      <c r="AP34" s="31"/>
      <c r="AQ34" s="31"/>
      <c r="AR34" s="31"/>
    </row>
    <row r="35" spans="1:44" ht="15" customHeight="1" x14ac:dyDescent="0.35">
      <c r="B35" s="39" t="s">
        <v>12</v>
      </c>
      <c r="C35" s="253">
        <f>HLOOKUP($B$2,'BUYING PLAN'!$D$23:$O$32,ROW()-32,0)</f>
        <v>0</v>
      </c>
      <c r="D35" s="253">
        <f t="shared" si="8"/>
        <v>0</v>
      </c>
      <c r="E35" s="298">
        <f t="shared" ref="E35:E42" si="9">C35-D35</f>
        <v>0</v>
      </c>
      <c r="J35" s="127"/>
      <c r="K35" s="128"/>
      <c r="L35" s="128"/>
      <c r="M35" s="129"/>
      <c r="N35" s="132" t="str">
        <f t="shared" si="0"/>
        <v/>
      </c>
      <c r="O35" s="101"/>
      <c r="P35" s="123"/>
      <c r="Q35" s="100"/>
      <c r="AN35" s="31"/>
      <c r="AO35" s="31"/>
      <c r="AP35" s="31"/>
      <c r="AQ35" s="31"/>
      <c r="AR35" s="31"/>
    </row>
    <row r="36" spans="1:44" ht="15" customHeight="1" x14ac:dyDescent="0.35">
      <c r="B36" s="39" t="s">
        <v>13</v>
      </c>
      <c r="C36" s="253">
        <f>HLOOKUP($B$2,'BUYING PLAN'!$D$23:$O$32,ROW()-32,0)</f>
        <v>0</v>
      </c>
      <c r="D36" s="253">
        <f t="shared" si="8"/>
        <v>0</v>
      </c>
      <c r="E36" s="298">
        <f t="shared" si="9"/>
        <v>0</v>
      </c>
      <c r="J36" s="127"/>
      <c r="K36" s="128"/>
      <c r="L36" s="128"/>
      <c r="M36" s="129"/>
      <c r="N36" s="132"/>
      <c r="O36" s="101"/>
      <c r="P36" s="123"/>
      <c r="Q36" s="100"/>
      <c r="AN36" s="31"/>
      <c r="AO36" s="31"/>
      <c r="AP36" s="31"/>
      <c r="AQ36" s="31"/>
      <c r="AR36" s="31"/>
    </row>
    <row r="37" spans="1:44" ht="15" customHeight="1" x14ac:dyDescent="0.35">
      <c r="B37" s="39" t="s">
        <v>14</v>
      </c>
      <c r="C37" s="253">
        <f>HLOOKUP($B$2,'BUYING PLAN'!$D$23:$O$32,ROW()-32,0)</f>
        <v>0</v>
      </c>
      <c r="D37" s="253">
        <f t="shared" si="8"/>
        <v>0</v>
      </c>
      <c r="E37" s="298">
        <f t="shared" si="9"/>
        <v>0</v>
      </c>
      <c r="J37" s="127"/>
      <c r="K37" s="128"/>
      <c r="L37" s="128"/>
      <c r="M37" s="129"/>
      <c r="N37" s="132" t="str">
        <f t="shared" ref="N37:N100" si="10">IF(ISBLANK(O37)=TRUE,"","10-9005")</f>
        <v/>
      </c>
      <c r="O37" s="101"/>
      <c r="P37" s="123"/>
      <c r="Q37" s="100"/>
      <c r="AN37" s="31"/>
      <c r="AO37" s="31"/>
      <c r="AP37" s="31"/>
      <c r="AQ37" s="31"/>
      <c r="AR37" s="31"/>
    </row>
    <row r="38" spans="1:44" ht="15" customHeight="1" x14ac:dyDescent="0.35">
      <c r="B38" s="39" t="s">
        <v>15</v>
      </c>
      <c r="C38" s="253">
        <f>HLOOKUP($B$2,'BUYING PLAN'!$D$23:$O$32,ROW()-32,0)</f>
        <v>0</v>
      </c>
      <c r="D38" s="253">
        <f t="shared" si="8"/>
        <v>0</v>
      </c>
      <c r="E38" s="298">
        <f t="shared" si="9"/>
        <v>0</v>
      </c>
      <c r="J38" s="127"/>
      <c r="K38" s="128"/>
      <c r="L38" s="128"/>
      <c r="M38" s="129"/>
      <c r="N38" s="132" t="str">
        <f t="shared" si="10"/>
        <v/>
      </c>
      <c r="O38" s="101"/>
      <c r="P38" s="123"/>
      <c r="Q38" s="100"/>
      <c r="AN38" s="31"/>
      <c r="AO38" s="31"/>
      <c r="AP38" s="31"/>
      <c r="AQ38" s="31"/>
      <c r="AR38" s="31"/>
    </row>
    <row r="39" spans="1:44" ht="15" customHeight="1" x14ac:dyDescent="0.35">
      <c r="B39" s="39" t="s">
        <v>16</v>
      </c>
      <c r="C39" s="253">
        <f>HLOOKUP($B$2,'BUYING PLAN'!$D$23:$O$32,ROW()-32,0)</f>
        <v>0</v>
      </c>
      <c r="D39" s="253">
        <f t="shared" si="8"/>
        <v>0</v>
      </c>
      <c r="E39" s="298">
        <f t="shared" si="9"/>
        <v>0</v>
      </c>
      <c r="J39" s="127"/>
      <c r="K39" s="128"/>
      <c r="L39" s="128"/>
      <c r="M39" s="129"/>
      <c r="N39" s="132" t="str">
        <f t="shared" si="10"/>
        <v/>
      </c>
      <c r="O39" s="101"/>
      <c r="P39" s="123"/>
      <c r="Q39" s="100"/>
      <c r="AN39" s="31"/>
      <c r="AO39" s="31"/>
      <c r="AP39" s="31"/>
      <c r="AQ39" s="31"/>
      <c r="AR39" s="31"/>
    </row>
    <row r="40" spans="1:44" ht="15" customHeight="1" x14ac:dyDescent="0.35">
      <c r="B40" s="39" t="s">
        <v>17</v>
      </c>
      <c r="C40" s="253">
        <f>HLOOKUP($B$2,'BUYING PLAN'!$D$23:$O$32,ROW()-32,0)</f>
        <v>0</v>
      </c>
      <c r="D40" s="253">
        <f t="shared" si="8"/>
        <v>0</v>
      </c>
      <c r="E40" s="298">
        <f t="shared" si="9"/>
        <v>0</v>
      </c>
      <c r="J40" s="127"/>
      <c r="K40" s="128"/>
      <c r="L40" s="128"/>
      <c r="M40" s="129"/>
      <c r="N40" s="132" t="str">
        <f t="shared" si="10"/>
        <v/>
      </c>
      <c r="O40" s="101"/>
      <c r="P40" s="123"/>
      <c r="Q40" s="100"/>
      <c r="AN40" s="31"/>
      <c r="AO40" s="31"/>
      <c r="AP40" s="31"/>
      <c r="AQ40" s="31"/>
      <c r="AR40" s="31"/>
    </row>
    <row r="41" spans="1:44" ht="15" customHeight="1" x14ac:dyDescent="0.35">
      <c r="A41" s="32"/>
      <c r="B41" s="39" t="s">
        <v>18</v>
      </c>
      <c r="C41" s="253">
        <f>HLOOKUP($B$2,'BUYING PLAN'!$D$23:$O$32,ROW()-32,0)</f>
        <v>0</v>
      </c>
      <c r="D41" s="253">
        <f t="shared" si="8"/>
        <v>0</v>
      </c>
      <c r="E41" s="298">
        <f t="shared" si="9"/>
        <v>0</v>
      </c>
      <c r="F41" s="110"/>
      <c r="H41" s="110"/>
      <c r="I41" s="32"/>
      <c r="J41" s="127"/>
      <c r="K41" s="128"/>
      <c r="L41" s="128"/>
      <c r="M41" s="129"/>
      <c r="N41" s="132" t="str">
        <f t="shared" si="10"/>
        <v/>
      </c>
      <c r="O41" s="101"/>
      <c r="P41" s="123"/>
      <c r="Q41" s="100"/>
      <c r="AN41" s="31"/>
      <c r="AO41" s="31"/>
      <c r="AP41" s="31"/>
      <c r="AQ41" s="31"/>
      <c r="AR41" s="31"/>
    </row>
    <row r="42" spans="1:44" ht="15" customHeight="1" x14ac:dyDescent="0.35">
      <c r="A42" s="32"/>
      <c r="B42" s="39" t="s">
        <v>19</v>
      </c>
      <c r="C42" s="253">
        <f>HLOOKUP($B$2,'BUYING PLAN'!$D$23:$O$32,ROW()-32,0)</f>
        <v>0</v>
      </c>
      <c r="D42" s="253">
        <f t="shared" si="8"/>
        <v>0</v>
      </c>
      <c r="E42" s="298">
        <f t="shared" si="9"/>
        <v>0</v>
      </c>
      <c r="F42" s="33"/>
      <c r="G42" s="33"/>
      <c r="H42" s="33"/>
      <c r="I42" s="32"/>
      <c r="J42" s="127"/>
      <c r="K42" s="128"/>
      <c r="L42" s="128"/>
      <c r="M42" s="129"/>
      <c r="N42" s="132" t="str">
        <f t="shared" si="10"/>
        <v/>
      </c>
      <c r="O42" s="101"/>
      <c r="P42" s="123"/>
      <c r="Q42" s="100"/>
      <c r="AN42" s="31"/>
      <c r="AO42" s="31"/>
      <c r="AP42" s="31"/>
      <c r="AQ42" s="31"/>
      <c r="AR42" s="31"/>
    </row>
    <row r="43" spans="1:44" ht="15" customHeight="1" x14ac:dyDescent="0.35">
      <c r="A43" s="32"/>
      <c r="B43" s="42" t="s">
        <v>4</v>
      </c>
      <c r="C43" s="105">
        <f>SUM(C34:C42)</f>
        <v>0</v>
      </c>
      <c r="D43" s="105">
        <f>SUM(D34:D42)</f>
        <v>0</v>
      </c>
      <c r="E43" s="105">
        <f>SUM(E34:E42)</f>
        <v>0</v>
      </c>
      <c r="F43" s="32"/>
      <c r="G43" s="32"/>
      <c r="H43" s="32"/>
      <c r="I43" s="32"/>
      <c r="J43" s="127"/>
      <c r="K43" s="128"/>
      <c r="L43" s="128"/>
      <c r="M43" s="129"/>
      <c r="N43" s="132" t="str">
        <f t="shared" si="10"/>
        <v/>
      </c>
      <c r="O43" s="101"/>
      <c r="P43" s="123"/>
      <c r="Q43" s="100"/>
      <c r="AN43" s="31"/>
      <c r="AO43" s="31"/>
      <c r="AP43" s="31"/>
      <c r="AQ43" s="31"/>
      <c r="AR43" s="31"/>
    </row>
    <row r="44" spans="1:44" ht="15" customHeight="1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127"/>
      <c r="K44" s="128"/>
      <c r="L44" s="128"/>
      <c r="M44" s="129"/>
      <c r="N44" s="132" t="str">
        <f t="shared" si="10"/>
        <v/>
      </c>
      <c r="O44" s="101"/>
      <c r="P44" s="123"/>
      <c r="Q44" s="100"/>
      <c r="AN44" s="31"/>
      <c r="AO44" s="31"/>
      <c r="AP44" s="31"/>
      <c r="AQ44" s="31"/>
      <c r="AR44" s="31"/>
    </row>
    <row r="45" spans="1:44" ht="15" customHeight="1" x14ac:dyDescent="0.45">
      <c r="A45" s="32"/>
      <c r="B45" s="300" t="str">
        <f>B$1&amp;" KPI"</f>
        <v>JUNE KPI</v>
      </c>
      <c r="C45" s="38" t="s">
        <v>23</v>
      </c>
      <c r="D45" s="38" t="s">
        <v>24</v>
      </c>
      <c r="E45" s="43" t="s">
        <v>1</v>
      </c>
      <c r="F45" s="32"/>
      <c r="G45" s="32"/>
      <c r="H45" s="32"/>
      <c r="I45" s="32"/>
      <c r="J45" s="127"/>
      <c r="K45" s="128"/>
      <c r="L45" s="128"/>
      <c r="M45" s="129"/>
      <c r="N45" s="132" t="str">
        <f t="shared" si="10"/>
        <v/>
      </c>
      <c r="O45" s="101"/>
      <c r="P45" s="123"/>
      <c r="Q45" s="100"/>
      <c r="AN45" s="31"/>
      <c r="AO45" s="31"/>
      <c r="AP45" s="31"/>
      <c r="AQ45" s="31"/>
      <c r="AR45" s="31"/>
    </row>
    <row r="46" spans="1:44" ht="15" customHeight="1" x14ac:dyDescent="0.35">
      <c r="A46" s="32"/>
      <c r="B46" s="45" t="str">
        <f>BUDGET!B7:C7</f>
        <v>Golf Rounds</v>
      </c>
      <c r="C46" s="46"/>
      <c r="D46" s="55">
        <f>BUDGET!I7</f>
        <v>0</v>
      </c>
      <c r="E46" s="182">
        <f t="shared" ref="E46:E53" si="11">C46-D46</f>
        <v>0</v>
      </c>
      <c r="F46" s="32"/>
      <c r="G46" s="32"/>
      <c r="H46" s="32"/>
      <c r="I46" s="32"/>
      <c r="J46" s="127"/>
      <c r="K46" s="128"/>
      <c r="L46" s="128"/>
      <c r="M46" s="129"/>
      <c r="N46" s="132" t="str">
        <f t="shared" si="10"/>
        <v/>
      </c>
      <c r="O46" s="101"/>
      <c r="P46" s="123"/>
      <c r="Q46" s="100"/>
      <c r="AN46" s="31"/>
      <c r="AO46" s="31"/>
      <c r="AP46" s="31"/>
      <c r="AQ46" s="31"/>
      <c r="AR46" s="31"/>
    </row>
    <row r="47" spans="1:44" ht="15" customHeight="1" x14ac:dyDescent="0.35">
      <c r="A47" s="32"/>
      <c r="B47" s="45" t="str">
        <f>BUDGET!B8:C8</f>
        <v>Merchandise Yield</v>
      </c>
      <c r="C47" s="47">
        <f>IF(C46=0,0,C17/C46)</f>
        <v>0</v>
      </c>
      <c r="D47" s="56">
        <f>BUDGET!I8</f>
        <v>0</v>
      </c>
      <c r="E47" s="184">
        <f t="shared" si="11"/>
        <v>0</v>
      </c>
      <c r="F47" s="32"/>
      <c r="G47" s="32"/>
      <c r="H47" s="32"/>
      <c r="I47" s="32"/>
      <c r="J47" s="127"/>
      <c r="K47" s="128"/>
      <c r="L47" s="128"/>
      <c r="M47" s="129"/>
      <c r="N47" s="132" t="str">
        <f t="shared" si="10"/>
        <v/>
      </c>
      <c r="O47" s="101"/>
      <c r="P47" s="123"/>
      <c r="Q47" s="100"/>
      <c r="AN47" s="31"/>
      <c r="AO47" s="31"/>
      <c r="AP47" s="31"/>
      <c r="AQ47" s="31"/>
      <c r="AR47" s="31"/>
    </row>
    <row r="48" spans="1:44" s="32" customFormat="1" ht="15" customHeight="1" x14ac:dyDescent="0.35">
      <c r="B48" s="45" t="s">
        <v>41</v>
      </c>
      <c r="C48" s="49">
        <f>C17</f>
        <v>0</v>
      </c>
      <c r="D48" s="58">
        <f>D17</f>
        <v>0</v>
      </c>
      <c r="E48" s="182">
        <f t="shared" si="11"/>
        <v>0</v>
      </c>
      <c r="J48" s="127"/>
      <c r="K48" s="128"/>
      <c r="L48" s="128"/>
      <c r="M48" s="129"/>
      <c r="N48" s="132" t="str">
        <f t="shared" si="10"/>
        <v/>
      </c>
      <c r="O48" s="101"/>
      <c r="P48" s="123"/>
      <c r="Q48" s="100"/>
    </row>
    <row r="49" spans="1:44" s="32" customFormat="1" ht="15" customHeight="1" x14ac:dyDescent="0.35">
      <c r="B49" s="45" t="s">
        <v>117</v>
      </c>
      <c r="C49" s="49">
        <f>F29</f>
        <v>0</v>
      </c>
      <c r="D49" s="58">
        <f>D50*D48</f>
        <v>0</v>
      </c>
      <c r="E49" s="182">
        <f>C49-D49</f>
        <v>0</v>
      </c>
      <c r="J49" s="127"/>
      <c r="K49" s="128"/>
      <c r="L49" s="128"/>
      <c r="M49" s="129"/>
      <c r="N49" s="132" t="str">
        <f t="shared" si="10"/>
        <v/>
      </c>
      <c r="O49" s="101"/>
      <c r="P49" s="123"/>
      <c r="Q49" s="100"/>
    </row>
    <row r="50" spans="1:44" s="32" customFormat="1" ht="15" customHeight="1" x14ac:dyDescent="0.35">
      <c r="B50" s="45" t="str">
        <f>BUDGET!B10:C10</f>
        <v>Cost of Sales %</v>
      </c>
      <c r="C50" s="48">
        <f>G29</f>
        <v>0</v>
      </c>
      <c r="D50" s="57">
        <f>BUDGET!I10</f>
        <v>0</v>
      </c>
      <c r="E50" s="51">
        <f t="shared" si="11"/>
        <v>0</v>
      </c>
      <c r="J50" s="127"/>
      <c r="K50" s="128"/>
      <c r="L50" s="128"/>
      <c r="M50" s="129"/>
      <c r="N50" s="132" t="str">
        <f t="shared" si="10"/>
        <v/>
      </c>
      <c r="O50" s="101"/>
      <c r="P50" s="123"/>
      <c r="Q50" s="100"/>
    </row>
    <row r="51" spans="1:44" s="32" customFormat="1" ht="15" customHeight="1" x14ac:dyDescent="0.35">
      <c r="B51" s="45" t="str">
        <f>BUDGET!B12:C12</f>
        <v>GROSS MARGIN</v>
      </c>
      <c r="C51" s="49">
        <f>C47*C46*(1-C50)</f>
        <v>0</v>
      </c>
      <c r="D51" s="58">
        <f>BUDGET!I12</f>
        <v>0</v>
      </c>
      <c r="E51" s="182">
        <f t="shared" si="11"/>
        <v>0</v>
      </c>
      <c r="J51" s="127"/>
      <c r="K51" s="128"/>
      <c r="L51" s="128"/>
      <c r="M51" s="129"/>
      <c r="N51" s="132" t="str">
        <f t="shared" si="10"/>
        <v/>
      </c>
      <c r="O51" s="101"/>
      <c r="P51" s="123"/>
      <c r="Q51" s="100"/>
    </row>
    <row r="52" spans="1:44" s="32" customFormat="1" ht="15" customHeight="1" x14ac:dyDescent="0.35">
      <c r="B52" s="45" t="str">
        <f>BUDGET!B13:C13</f>
        <v>Inventory Turns</v>
      </c>
      <c r="C52" s="50">
        <f>IF(F29=0,0,F29/AVERAGE(C29,E29))</f>
        <v>0</v>
      </c>
      <c r="D52" s="59">
        <f>BUDGET!I13</f>
        <v>0</v>
      </c>
      <c r="E52" s="184">
        <f t="shared" si="11"/>
        <v>0</v>
      </c>
      <c r="J52" s="127"/>
      <c r="K52" s="128"/>
      <c r="L52" s="128"/>
      <c r="M52" s="129"/>
      <c r="N52" s="132" t="str">
        <f t="shared" si="10"/>
        <v/>
      </c>
      <c r="O52" s="101"/>
      <c r="P52" s="123"/>
      <c r="Q52" s="100"/>
    </row>
    <row r="53" spans="1:44" s="32" customFormat="1" ht="15" customHeight="1" x14ac:dyDescent="0.35">
      <c r="B53" s="45" t="str">
        <f>BUDGET!B14:C14</f>
        <v>GMROI</v>
      </c>
      <c r="C53" s="48">
        <f>IF(C50=0,0,C52*(1-C50)/C50)</f>
        <v>0</v>
      </c>
      <c r="D53" s="57" t="e">
        <f>BUDGET!I14</f>
        <v>#DIV/0!</v>
      </c>
      <c r="E53" s="51" t="e">
        <f t="shared" si="11"/>
        <v>#DIV/0!</v>
      </c>
      <c r="J53" s="127"/>
      <c r="K53" s="128"/>
      <c r="L53" s="128"/>
      <c r="M53" s="129"/>
      <c r="N53" s="132" t="str">
        <f t="shared" si="10"/>
        <v/>
      </c>
      <c r="O53" s="101"/>
      <c r="P53" s="123"/>
      <c r="Q53" s="100"/>
    </row>
    <row r="54" spans="1:44" s="32" customFormat="1" ht="15" customHeight="1" x14ac:dyDescent="0.35">
      <c r="F54" s="33"/>
      <c r="G54" s="33"/>
      <c r="H54" s="33"/>
      <c r="J54" s="127"/>
      <c r="K54" s="128"/>
      <c r="L54" s="128"/>
      <c r="M54" s="129"/>
      <c r="N54" s="132" t="str">
        <f t="shared" si="10"/>
        <v/>
      </c>
      <c r="O54" s="101"/>
      <c r="P54" s="123"/>
      <c r="Q54" s="100"/>
    </row>
    <row r="55" spans="1:44" s="32" customFormat="1" ht="15" customHeight="1" x14ac:dyDescent="0.35">
      <c r="F55" s="33"/>
      <c r="G55" s="33"/>
      <c r="H55" s="33"/>
      <c r="J55" s="127"/>
      <c r="K55" s="128"/>
      <c r="L55" s="128"/>
      <c r="M55" s="129"/>
      <c r="N55" s="132" t="str">
        <f t="shared" si="10"/>
        <v/>
      </c>
      <c r="O55" s="101"/>
      <c r="P55" s="123"/>
      <c r="Q55" s="100"/>
    </row>
    <row r="56" spans="1:44" s="32" customFormat="1" ht="15" customHeight="1" x14ac:dyDescent="0.35">
      <c r="F56" s="33"/>
      <c r="G56" s="33"/>
      <c r="H56" s="33"/>
      <c r="J56" s="127"/>
      <c r="K56" s="128"/>
      <c r="L56" s="128"/>
      <c r="M56" s="129"/>
      <c r="N56" s="132" t="str">
        <f t="shared" si="10"/>
        <v/>
      </c>
      <c r="O56" s="101"/>
      <c r="P56" s="123"/>
      <c r="Q56" s="100"/>
    </row>
    <row r="57" spans="1:44" s="32" customFormat="1" ht="15" customHeight="1" x14ac:dyDescent="0.35">
      <c r="F57" s="33"/>
      <c r="G57" s="33"/>
      <c r="H57" s="33"/>
      <c r="J57" s="127"/>
      <c r="K57" s="128"/>
      <c r="L57" s="128"/>
      <c r="M57" s="129"/>
      <c r="N57" s="132" t="str">
        <f t="shared" si="10"/>
        <v/>
      </c>
      <c r="O57" s="101"/>
      <c r="P57" s="123"/>
      <c r="Q57" s="100"/>
    </row>
    <row r="58" spans="1:44" s="32" customFormat="1" ht="15" customHeight="1" x14ac:dyDescent="0.35">
      <c r="F58" s="33"/>
      <c r="G58" s="33"/>
      <c r="H58" s="33"/>
      <c r="J58" s="127"/>
      <c r="K58" s="128"/>
      <c r="L58" s="128"/>
      <c r="M58" s="129"/>
      <c r="N58" s="132" t="str">
        <f t="shared" si="10"/>
        <v/>
      </c>
      <c r="O58" s="101"/>
      <c r="P58" s="123"/>
      <c r="Q58" s="100"/>
    </row>
    <row r="59" spans="1:44" s="32" customFormat="1" ht="15" customHeight="1" x14ac:dyDescent="0.35">
      <c r="F59" s="33"/>
      <c r="G59" s="33"/>
      <c r="H59" s="33"/>
      <c r="J59" s="127"/>
      <c r="K59" s="128"/>
      <c r="L59" s="128"/>
      <c r="M59" s="129"/>
      <c r="N59" s="132" t="str">
        <f t="shared" si="10"/>
        <v/>
      </c>
      <c r="O59" s="101"/>
      <c r="P59" s="123"/>
      <c r="Q59" s="100"/>
    </row>
    <row r="60" spans="1:44" s="32" customFormat="1" ht="15" customHeight="1" x14ac:dyDescent="0.35">
      <c r="C60" s="33"/>
      <c r="D60" s="33"/>
      <c r="E60" s="33"/>
      <c r="F60" s="33"/>
      <c r="G60" s="33"/>
      <c r="H60" s="33"/>
      <c r="J60" s="127"/>
      <c r="K60" s="128"/>
      <c r="L60" s="128"/>
      <c r="M60" s="129"/>
      <c r="N60" s="132" t="str">
        <f t="shared" si="10"/>
        <v/>
      </c>
      <c r="O60" s="101"/>
      <c r="P60" s="123"/>
      <c r="Q60" s="100"/>
    </row>
    <row r="61" spans="1:44" s="32" customFormat="1" ht="15" customHeight="1" x14ac:dyDescent="0.35">
      <c r="C61" s="33"/>
      <c r="D61" s="33"/>
      <c r="E61" s="33"/>
      <c r="F61" s="33"/>
      <c r="G61" s="33"/>
      <c r="H61" s="33"/>
      <c r="J61" s="127"/>
      <c r="K61" s="128"/>
      <c r="L61" s="128"/>
      <c r="M61" s="129"/>
      <c r="N61" s="132" t="str">
        <f t="shared" si="10"/>
        <v/>
      </c>
      <c r="O61" s="101"/>
      <c r="P61" s="123"/>
      <c r="Q61" s="100"/>
    </row>
    <row r="62" spans="1:44" s="32" customFormat="1" ht="15" customHeight="1" x14ac:dyDescent="0.35">
      <c r="C62" s="33"/>
      <c r="D62" s="33"/>
      <c r="E62" s="33"/>
      <c r="F62" s="33"/>
      <c r="G62" s="33"/>
      <c r="H62" s="33"/>
      <c r="J62" s="127"/>
      <c r="K62" s="128"/>
      <c r="L62" s="128"/>
      <c r="M62" s="129"/>
      <c r="N62" s="132" t="str">
        <f t="shared" si="10"/>
        <v/>
      </c>
      <c r="O62" s="101"/>
      <c r="P62" s="123"/>
      <c r="Q62" s="100"/>
    </row>
    <row r="63" spans="1:44" ht="15" customHeight="1" x14ac:dyDescent="0.35">
      <c r="A63" s="32"/>
      <c r="B63" s="32"/>
      <c r="C63" s="33"/>
      <c r="D63" s="33"/>
      <c r="E63" s="33"/>
      <c r="F63" s="33"/>
      <c r="G63" s="33"/>
      <c r="H63" s="33"/>
      <c r="I63" s="32"/>
      <c r="J63" s="127"/>
      <c r="K63" s="128"/>
      <c r="L63" s="128"/>
      <c r="M63" s="129"/>
      <c r="N63" s="132" t="str">
        <f t="shared" si="10"/>
        <v/>
      </c>
      <c r="O63" s="101"/>
      <c r="P63" s="123"/>
      <c r="Q63" s="100"/>
      <c r="AN63" s="31"/>
      <c r="AO63" s="31"/>
      <c r="AP63" s="31"/>
      <c r="AQ63" s="31"/>
      <c r="AR63" s="31"/>
    </row>
    <row r="64" spans="1:44" s="32" customFormat="1" ht="15" customHeight="1" x14ac:dyDescent="0.35">
      <c r="C64" s="33"/>
      <c r="D64" s="33"/>
      <c r="E64" s="33"/>
      <c r="F64" s="33"/>
      <c r="G64" s="33"/>
      <c r="H64" s="33"/>
      <c r="J64" s="127"/>
      <c r="K64" s="128"/>
      <c r="L64" s="128"/>
      <c r="M64" s="129"/>
      <c r="N64" s="132" t="str">
        <f t="shared" si="10"/>
        <v/>
      </c>
      <c r="O64" s="101"/>
      <c r="P64" s="123"/>
      <c r="Q64" s="100"/>
    </row>
    <row r="65" spans="3:17" s="32" customFormat="1" ht="15" customHeight="1" x14ac:dyDescent="0.35">
      <c r="C65" s="33"/>
      <c r="D65" s="33"/>
      <c r="E65" s="33"/>
      <c r="F65" s="33"/>
      <c r="G65" s="33"/>
      <c r="H65" s="33"/>
      <c r="J65" s="127"/>
      <c r="K65" s="128"/>
      <c r="L65" s="128"/>
      <c r="M65" s="129"/>
      <c r="N65" s="132" t="str">
        <f t="shared" si="10"/>
        <v/>
      </c>
      <c r="O65" s="101"/>
      <c r="P65" s="123"/>
      <c r="Q65" s="100"/>
    </row>
    <row r="66" spans="3:17" s="32" customFormat="1" ht="15" customHeight="1" x14ac:dyDescent="0.35">
      <c r="C66" s="33"/>
      <c r="D66" s="33"/>
      <c r="E66" s="33"/>
      <c r="F66" s="33"/>
      <c r="G66" s="33"/>
      <c r="H66" s="33"/>
      <c r="J66" s="127"/>
      <c r="K66" s="128"/>
      <c r="L66" s="128"/>
      <c r="M66" s="129"/>
      <c r="N66" s="132" t="str">
        <f t="shared" si="10"/>
        <v/>
      </c>
      <c r="O66" s="101"/>
      <c r="P66" s="123"/>
      <c r="Q66" s="100"/>
    </row>
    <row r="67" spans="3:17" s="32" customFormat="1" ht="15" customHeight="1" x14ac:dyDescent="0.35">
      <c r="C67" s="33"/>
      <c r="D67" s="33"/>
      <c r="E67" s="33"/>
      <c r="F67" s="33"/>
      <c r="G67" s="33"/>
      <c r="H67" s="33"/>
      <c r="J67" s="127"/>
      <c r="K67" s="128"/>
      <c r="L67" s="128"/>
      <c r="M67" s="129"/>
      <c r="N67" s="132" t="str">
        <f t="shared" si="10"/>
        <v/>
      </c>
      <c r="O67" s="101"/>
      <c r="P67" s="123"/>
      <c r="Q67" s="100"/>
    </row>
    <row r="68" spans="3:17" s="32" customFormat="1" ht="15" customHeight="1" x14ac:dyDescent="0.35">
      <c r="C68" s="33"/>
      <c r="D68" s="33"/>
      <c r="E68" s="33"/>
      <c r="F68" s="33"/>
      <c r="G68" s="33"/>
      <c r="H68" s="33"/>
      <c r="J68" s="127"/>
      <c r="K68" s="128"/>
      <c r="L68" s="128"/>
      <c r="M68" s="129"/>
      <c r="N68" s="132" t="str">
        <f t="shared" si="10"/>
        <v/>
      </c>
      <c r="O68" s="101"/>
      <c r="P68" s="123"/>
      <c r="Q68" s="100"/>
    </row>
    <row r="69" spans="3:17" s="32" customFormat="1" ht="15" customHeight="1" x14ac:dyDescent="0.35">
      <c r="C69" s="33"/>
      <c r="D69" s="33"/>
      <c r="E69" s="33"/>
      <c r="F69" s="33"/>
      <c r="G69" s="33"/>
      <c r="H69" s="33"/>
      <c r="J69" s="127"/>
      <c r="K69" s="128"/>
      <c r="L69" s="128"/>
      <c r="M69" s="129"/>
      <c r="N69" s="132" t="str">
        <f t="shared" si="10"/>
        <v/>
      </c>
      <c r="O69" s="101"/>
      <c r="P69" s="123"/>
      <c r="Q69" s="100"/>
    </row>
    <row r="70" spans="3:17" s="32" customFormat="1" ht="15" customHeight="1" x14ac:dyDescent="0.35">
      <c r="C70" s="33"/>
      <c r="D70" s="33"/>
      <c r="E70" s="33"/>
      <c r="F70" s="33"/>
      <c r="G70" s="33"/>
      <c r="H70" s="33"/>
      <c r="J70" s="127"/>
      <c r="K70" s="128"/>
      <c r="L70" s="128"/>
      <c r="M70" s="129"/>
      <c r="N70" s="132" t="str">
        <f t="shared" si="10"/>
        <v/>
      </c>
      <c r="O70" s="101"/>
      <c r="P70" s="123"/>
      <c r="Q70" s="100"/>
    </row>
    <row r="71" spans="3:17" s="32" customFormat="1" ht="15" customHeight="1" x14ac:dyDescent="0.35">
      <c r="C71" s="33"/>
      <c r="D71" s="33"/>
      <c r="E71" s="33"/>
      <c r="F71" s="33"/>
      <c r="G71" s="33"/>
      <c r="H71" s="33"/>
      <c r="J71" s="127"/>
      <c r="K71" s="128"/>
      <c r="L71" s="128"/>
      <c r="M71" s="129"/>
      <c r="N71" s="132" t="str">
        <f t="shared" si="10"/>
        <v/>
      </c>
      <c r="O71" s="101"/>
      <c r="P71" s="123"/>
      <c r="Q71" s="100"/>
    </row>
    <row r="72" spans="3:17" s="32" customFormat="1" ht="15" customHeight="1" x14ac:dyDescent="0.35">
      <c r="C72" s="33"/>
      <c r="D72" s="33"/>
      <c r="E72" s="33"/>
      <c r="F72" s="33"/>
      <c r="G72" s="33"/>
      <c r="H72" s="33"/>
      <c r="J72" s="127"/>
      <c r="K72" s="128"/>
      <c r="L72" s="128"/>
      <c r="M72" s="129"/>
      <c r="N72" s="132" t="str">
        <f t="shared" si="10"/>
        <v/>
      </c>
      <c r="O72" s="101"/>
      <c r="P72" s="123"/>
      <c r="Q72" s="100"/>
    </row>
    <row r="73" spans="3:17" s="32" customFormat="1" ht="15" customHeight="1" x14ac:dyDescent="0.35">
      <c r="C73" s="33"/>
      <c r="D73" s="33"/>
      <c r="E73" s="33"/>
      <c r="F73" s="33"/>
      <c r="G73" s="33"/>
      <c r="H73" s="33"/>
      <c r="J73" s="127"/>
      <c r="K73" s="128"/>
      <c r="L73" s="128"/>
      <c r="M73" s="129"/>
      <c r="N73" s="132" t="str">
        <f t="shared" si="10"/>
        <v/>
      </c>
      <c r="O73" s="101"/>
      <c r="P73" s="123"/>
      <c r="Q73" s="100"/>
    </row>
    <row r="74" spans="3:17" s="32" customFormat="1" ht="15" customHeight="1" x14ac:dyDescent="0.35">
      <c r="C74" s="33"/>
      <c r="D74" s="33"/>
      <c r="E74" s="33"/>
      <c r="F74" s="33"/>
      <c r="G74" s="33"/>
      <c r="H74" s="33"/>
      <c r="J74" s="127"/>
      <c r="K74" s="128"/>
      <c r="L74" s="128"/>
      <c r="M74" s="129"/>
      <c r="N74" s="132" t="str">
        <f t="shared" si="10"/>
        <v/>
      </c>
      <c r="O74" s="101"/>
      <c r="P74" s="123"/>
      <c r="Q74" s="100"/>
    </row>
    <row r="75" spans="3:17" s="32" customFormat="1" ht="15" customHeight="1" x14ac:dyDescent="0.35">
      <c r="C75" s="33"/>
      <c r="D75" s="33"/>
      <c r="E75" s="33"/>
      <c r="F75" s="33"/>
      <c r="G75" s="33"/>
      <c r="H75" s="33"/>
      <c r="J75" s="127"/>
      <c r="K75" s="128"/>
      <c r="L75" s="128"/>
      <c r="M75" s="129"/>
      <c r="N75" s="132" t="str">
        <f t="shared" si="10"/>
        <v/>
      </c>
      <c r="O75" s="101"/>
      <c r="P75" s="123"/>
      <c r="Q75" s="100"/>
    </row>
    <row r="76" spans="3:17" s="32" customFormat="1" ht="15" customHeight="1" x14ac:dyDescent="0.35">
      <c r="C76" s="33"/>
      <c r="D76" s="33"/>
      <c r="E76" s="33"/>
      <c r="F76" s="33"/>
      <c r="G76" s="33"/>
      <c r="H76" s="33"/>
      <c r="J76" s="127"/>
      <c r="K76" s="128"/>
      <c r="L76" s="128"/>
      <c r="M76" s="129"/>
      <c r="N76" s="132" t="str">
        <f t="shared" si="10"/>
        <v/>
      </c>
      <c r="O76" s="101"/>
      <c r="P76" s="123"/>
      <c r="Q76" s="100"/>
    </row>
    <row r="77" spans="3:17" s="32" customFormat="1" ht="15" customHeight="1" x14ac:dyDescent="0.35">
      <c r="C77" s="33"/>
      <c r="D77" s="33"/>
      <c r="E77" s="33"/>
      <c r="F77" s="33"/>
      <c r="G77" s="33"/>
      <c r="H77" s="33"/>
      <c r="J77" s="127"/>
      <c r="K77" s="128"/>
      <c r="L77" s="128"/>
      <c r="M77" s="129"/>
      <c r="N77" s="132" t="str">
        <f t="shared" si="10"/>
        <v/>
      </c>
      <c r="O77" s="101"/>
      <c r="P77" s="123"/>
      <c r="Q77" s="100"/>
    </row>
    <row r="78" spans="3:17" s="32" customFormat="1" ht="15" customHeight="1" x14ac:dyDescent="0.35">
      <c r="C78" s="33"/>
      <c r="D78" s="33"/>
      <c r="E78" s="33"/>
      <c r="F78" s="33"/>
      <c r="G78" s="33"/>
      <c r="H78" s="33"/>
      <c r="J78" s="127"/>
      <c r="K78" s="128"/>
      <c r="L78" s="128"/>
      <c r="M78" s="129"/>
      <c r="N78" s="132" t="str">
        <f t="shared" si="10"/>
        <v/>
      </c>
      <c r="O78" s="101"/>
      <c r="P78" s="123"/>
      <c r="Q78" s="100"/>
    </row>
    <row r="79" spans="3:17" s="32" customFormat="1" ht="15" customHeight="1" x14ac:dyDescent="0.35">
      <c r="C79" s="33"/>
      <c r="D79" s="33"/>
      <c r="E79" s="33"/>
      <c r="F79" s="33"/>
      <c r="G79" s="33"/>
      <c r="H79" s="33"/>
      <c r="J79" s="127"/>
      <c r="K79" s="128"/>
      <c r="L79" s="128"/>
      <c r="M79" s="129"/>
      <c r="N79" s="132" t="str">
        <f t="shared" si="10"/>
        <v/>
      </c>
      <c r="O79" s="101"/>
      <c r="P79" s="123"/>
      <c r="Q79" s="100"/>
    </row>
    <row r="80" spans="3:17" s="32" customFormat="1" ht="15" customHeight="1" x14ac:dyDescent="0.35">
      <c r="C80" s="33"/>
      <c r="D80" s="33"/>
      <c r="E80" s="33"/>
      <c r="F80" s="33"/>
      <c r="G80" s="33"/>
      <c r="H80" s="33"/>
      <c r="J80" s="127"/>
      <c r="K80" s="128"/>
      <c r="L80" s="128"/>
      <c r="M80" s="129"/>
      <c r="N80" s="132" t="str">
        <f t="shared" si="10"/>
        <v/>
      </c>
      <c r="O80" s="101"/>
      <c r="P80" s="123"/>
      <c r="Q80" s="100"/>
    </row>
    <row r="81" spans="3:17" s="32" customFormat="1" ht="15" customHeight="1" x14ac:dyDescent="0.35">
      <c r="C81" s="33"/>
      <c r="D81" s="33"/>
      <c r="E81" s="33"/>
      <c r="F81" s="33"/>
      <c r="G81" s="33"/>
      <c r="H81" s="33"/>
      <c r="J81" s="127"/>
      <c r="K81" s="128"/>
      <c r="L81" s="128"/>
      <c r="M81" s="129"/>
      <c r="N81" s="132" t="str">
        <f t="shared" si="10"/>
        <v/>
      </c>
      <c r="O81" s="101"/>
      <c r="P81" s="123"/>
      <c r="Q81" s="100"/>
    </row>
    <row r="82" spans="3:17" s="32" customFormat="1" ht="15" customHeight="1" x14ac:dyDescent="0.35">
      <c r="C82" s="33"/>
      <c r="D82" s="33"/>
      <c r="E82" s="33"/>
      <c r="F82" s="33"/>
      <c r="G82" s="33"/>
      <c r="H82" s="33"/>
      <c r="J82" s="127"/>
      <c r="K82" s="128"/>
      <c r="L82" s="128"/>
      <c r="M82" s="129"/>
      <c r="N82" s="132" t="str">
        <f t="shared" si="10"/>
        <v/>
      </c>
      <c r="O82" s="101"/>
      <c r="P82" s="123"/>
      <c r="Q82" s="100"/>
    </row>
    <row r="83" spans="3:17" s="32" customFormat="1" ht="15" customHeight="1" x14ac:dyDescent="0.35">
      <c r="C83" s="33"/>
      <c r="D83" s="33"/>
      <c r="E83" s="33"/>
      <c r="F83" s="33"/>
      <c r="G83" s="33"/>
      <c r="H83" s="33"/>
      <c r="J83" s="127"/>
      <c r="K83" s="128"/>
      <c r="L83" s="128"/>
      <c r="M83" s="129"/>
      <c r="N83" s="132" t="str">
        <f t="shared" si="10"/>
        <v/>
      </c>
      <c r="O83" s="101"/>
      <c r="P83" s="123"/>
      <c r="Q83" s="100"/>
    </row>
    <row r="84" spans="3:17" s="32" customFormat="1" ht="15" customHeight="1" x14ac:dyDescent="0.35">
      <c r="C84" s="33"/>
      <c r="D84" s="33"/>
      <c r="E84" s="33"/>
      <c r="F84" s="33"/>
      <c r="G84" s="33"/>
      <c r="H84" s="33"/>
      <c r="J84" s="127"/>
      <c r="K84" s="128"/>
      <c r="L84" s="128"/>
      <c r="M84" s="129"/>
      <c r="N84" s="132" t="str">
        <f t="shared" si="10"/>
        <v/>
      </c>
      <c r="O84" s="101"/>
      <c r="P84" s="123"/>
      <c r="Q84" s="100"/>
    </row>
    <row r="85" spans="3:17" s="32" customFormat="1" ht="15" customHeight="1" x14ac:dyDescent="0.35">
      <c r="C85" s="33"/>
      <c r="D85" s="33"/>
      <c r="E85" s="33"/>
      <c r="F85" s="33"/>
      <c r="G85" s="33"/>
      <c r="H85" s="33"/>
      <c r="J85" s="127"/>
      <c r="K85" s="128"/>
      <c r="L85" s="128"/>
      <c r="M85" s="129"/>
      <c r="N85" s="132" t="str">
        <f t="shared" si="10"/>
        <v/>
      </c>
      <c r="O85" s="101"/>
      <c r="P85" s="123"/>
      <c r="Q85" s="100"/>
    </row>
    <row r="86" spans="3:17" s="32" customFormat="1" ht="15" customHeight="1" x14ac:dyDescent="0.35">
      <c r="C86" s="33"/>
      <c r="D86" s="33"/>
      <c r="E86" s="33"/>
      <c r="F86" s="33"/>
      <c r="G86" s="33"/>
      <c r="H86" s="33"/>
      <c r="J86" s="127"/>
      <c r="K86" s="128"/>
      <c r="L86" s="128"/>
      <c r="M86" s="129"/>
      <c r="N86" s="132" t="str">
        <f t="shared" si="10"/>
        <v/>
      </c>
      <c r="O86" s="101"/>
      <c r="P86" s="123"/>
      <c r="Q86" s="100"/>
    </row>
    <row r="87" spans="3:17" s="32" customFormat="1" ht="15" customHeight="1" x14ac:dyDescent="0.35">
      <c r="C87" s="33"/>
      <c r="D87" s="33"/>
      <c r="E87" s="33"/>
      <c r="F87" s="33"/>
      <c r="G87" s="33"/>
      <c r="H87" s="33"/>
      <c r="J87" s="127"/>
      <c r="K87" s="128"/>
      <c r="L87" s="128"/>
      <c r="M87" s="129"/>
      <c r="N87" s="132" t="str">
        <f t="shared" si="10"/>
        <v/>
      </c>
      <c r="O87" s="101"/>
      <c r="P87" s="123"/>
      <c r="Q87" s="100"/>
    </row>
    <row r="88" spans="3:17" s="32" customFormat="1" ht="15" customHeight="1" x14ac:dyDescent="0.35">
      <c r="C88" s="33"/>
      <c r="D88" s="33"/>
      <c r="E88" s="33"/>
      <c r="F88" s="33"/>
      <c r="G88" s="33"/>
      <c r="H88" s="33"/>
      <c r="J88" s="127"/>
      <c r="K88" s="128"/>
      <c r="L88" s="128"/>
      <c r="M88" s="129"/>
      <c r="N88" s="132" t="str">
        <f t="shared" si="10"/>
        <v/>
      </c>
      <c r="O88" s="101"/>
      <c r="P88" s="123"/>
      <c r="Q88" s="100"/>
    </row>
    <row r="89" spans="3:17" s="32" customFormat="1" ht="15" customHeight="1" x14ac:dyDescent="0.35">
      <c r="C89" s="33"/>
      <c r="D89" s="33"/>
      <c r="E89" s="33"/>
      <c r="F89" s="33"/>
      <c r="G89" s="33"/>
      <c r="H89" s="33"/>
      <c r="J89" s="127"/>
      <c r="K89" s="128"/>
      <c r="L89" s="128"/>
      <c r="M89" s="129"/>
      <c r="N89" s="132" t="str">
        <f t="shared" si="10"/>
        <v/>
      </c>
      <c r="O89" s="101"/>
      <c r="P89" s="123"/>
      <c r="Q89" s="100"/>
    </row>
    <row r="90" spans="3:17" s="32" customFormat="1" ht="15" customHeight="1" x14ac:dyDescent="0.35">
      <c r="C90" s="33"/>
      <c r="D90" s="33"/>
      <c r="E90" s="33"/>
      <c r="F90" s="33"/>
      <c r="G90" s="33"/>
      <c r="H90" s="33"/>
      <c r="J90" s="127"/>
      <c r="K90" s="128"/>
      <c r="L90" s="128"/>
      <c r="M90" s="129"/>
      <c r="N90" s="132" t="str">
        <f t="shared" si="10"/>
        <v/>
      </c>
      <c r="O90" s="101"/>
      <c r="P90" s="123"/>
      <c r="Q90" s="100"/>
    </row>
    <row r="91" spans="3:17" s="32" customFormat="1" ht="15" customHeight="1" x14ac:dyDescent="0.35">
      <c r="C91" s="33"/>
      <c r="D91" s="33"/>
      <c r="E91" s="33"/>
      <c r="F91" s="33"/>
      <c r="G91" s="33"/>
      <c r="H91" s="33"/>
      <c r="J91" s="127"/>
      <c r="K91" s="128"/>
      <c r="L91" s="128"/>
      <c r="M91" s="129"/>
      <c r="N91" s="132" t="str">
        <f t="shared" si="10"/>
        <v/>
      </c>
      <c r="O91" s="101"/>
      <c r="P91" s="123"/>
      <c r="Q91" s="100"/>
    </row>
    <row r="92" spans="3:17" s="32" customFormat="1" ht="15" customHeight="1" x14ac:dyDescent="0.35">
      <c r="C92" s="33"/>
      <c r="D92" s="33"/>
      <c r="E92" s="33"/>
      <c r="F92" s="33"/>
      <c r="G92" s="33"/>
      <c r="H92" s="33"/>
      <c r="J92" s="127"/>
      <c r="K92" s="128"/>
      <c r="L92" s="128"/>
      <c r="M92" s="129"/>
      <c r="N92" s="132" t="str">
        <f t="shared" si="10"/>
        <v/>
      </c>
      <c r="O92" s="101"/>
      <c r="P92" s="123"/>
      <c r="Q92" s="100"/>
    </row>
    <row r="93" spans="3:17" s="32" customFormat="1" ht="15" customHeight="1" x14ac:dyDescent="0.35">
      <c r="C93" s="33"/>
      <c r="D93" s="33"/>
      <c r="E93" s="33"/>
      <c r="F93" s="33"/>
      <c r="G93" s="33"/>
      <c r="H93" s="33"/>
      <c r="J93" s="127"/>
      <c r="K93" s="128"/>
      <c r="L93" s="128"/>
      <c r="M93" s="129"/>
      <c r="N93" s="132" t="str">
        <f t="shared" si="10"/>
        <v/>
      </c>
      <c r="O93" s="101"/>
      <c r="P93" s="123"/>
      <c r="Q93" s="100"/>
    </row>
    <row r="94" spans="3:17" s="32" customFormat="1" ht="15" customHeight="1" x14ac:dyDescent="0.35">
      <c r="C94" s="33"/>
      <c r="D94" s="33"/>
      <c r="E94" s="33"/>
      <c r="F94" s="33"/>
      <c r="G94" s="33"/>
      <c r="H94" s="33"/>
      <c r="J94" s="127"/>
      <c r="K94" s="128"/>
      <c r="L94" s="128"/>
      <c r="M94" s="129"/>
      <c r="N94" s="132" t="str">
        <f t="shared" si="10"/>
        <v/>
      </c>
      <c r="O94" s="101"/>
      <c r="P94" s="123"/>
      <c r="Q94" s="100"/>
    </row>
    <row r="95" spans="3:17" s="32" customFormat="1" ht="15" customHeight="1" x14ac:dyDescent="0.35">
      <c r="C95" s="33"/>
      <c r="D95" s="33"/>
      <c r="E95" s="33"/>
      <c r="F95" s="33"/>
      <c r="G95" s="33"/>
      <c r="H95" s="33"/>
      <c r="J95" s="127"/>
      <c r="K95" s="128"/>
      <c r="L95" s="128"/>
      <c r="M95" s="129"/>
      <c r="N95" s="132" t="str">
        <f t="shared" si="10"/>
        <v/>
      </c>
      <c r="O95" s="101"/>
      <c r="P95" s="123"/>
      <c r="Q95" s="100"/>
    </row>
    <row r="96" spans="3:17" s="32" customFormat="1" ht="15" customHeight="1" x14ac:dyDescent="0.35">
      <c r="C96" s="33"/>
      <c r="D96" s="33"/>
      <c r="E96" s="33"/>
      <c r="F96" s="33"/>
      <c r="G96" s="33"/>
      <c r="H96" s="33"/>
      <c r="J96" s="127"/>
      <c r="K96" s="128"/>
      <c r="L96" s="128"/>
      <c r="M96" s="129"/>
      <c r="N96" s="132" t="str">
        <f t="shared" si="10"/>
        <v/>
      </c>
      <c r="O96" s="101"/>
      <c r="P96" s="123"/>
      <c r="Q96" s="100"/>
    </row>
    <row r="97" spans="3:17" s="32" customFormat="1" ht="15" customHeight="1" x14ac:dyDescent="0.35">
      <c r="C97" s="33"/>
      <c r="D97" s="33"/>
      <c r="E97" s="33"/>
      <c r="F97" s="33"/>
      <c r="G97" s="33"/>
      <c r="H97" s="33"/>
      <c r="J97" s="127"/>
      <c r="K97" s="128"/>
      <c r="L97" s="128"/>
      <c r="M97" s="129"/>
      <c r="N97" s="132" t="str">
        <f t="shared" si="10"/>
        <v/>
      </c>
      <c r="O97" s="101"/>
      <c r="P97" s="123"/>
      <c r="Q97" s="100"/>
    </row>
    <row r="98" spans="3:17" s="32" customFormat="1" ht="15" customHeight="1" x14ac:dyDescent="0.35">
      <c r="C98" s="33"/>
      <c r="D98" s="33"/>
      <c r="E98" s="33"/>
      <c r="F98" s="33"/>
      <c r="G98" s="33"/>
      <c r="H98" s="33"/>
      <c r="J98" s="127"/>
      <c r="K98" s="128"/>
      <c r="L98" s="128"/>
      <c r="M98" s="129"/>
      <c r="N98" s="132" t="str">
        <f t="shared" si="10"/>
        <v/>
      </c>
      <c r="O98" s="101"/>
      <c r="P98" s="123"/>
      <c r="Q98" s="100"/>
    </row>
    <row r="99" spans="3:17" s="32" customFormat="1" ht="15" customHeight="1" x14ac:dyDescent="0.35">
      <c r="C99" s="33"/>
      <c r="D99" s="33"/>
      <c r="E99" s="33"/>
      <c r="F99" s="33"/>
      <c r="G99" s="33"/>
      <c r="H99" s="33"/>
      <c r="J99" s="127"/>
      <c r="K99" s="128"/>
      <c r="L99" s="128"/>
      <c r="M99" s="129"/>
      <c r="N99" s="132" t="str">
        <f t="shared" si="10"/>
        <v/>
      </c>
      <c r="O99" s="101"/>
      <c r="P99" s="123"/>
      <c r="Q99" s="100"/>
    </row>
    <row r="100" spans="3:17" s="32" customFormat="1" ht="15" customHeight="1" x14ac:dyDescent="0.35">
      <c r="C100" s="33"/>
      <c r="D100" s="33"/>
      <c r="E100" s="33"/>
      <c r="F100" s="33"/>
      <c r="G100" s="33"/>
      <c r="H100" s="33"/>
      <c r="J100" s="127"/>
      <c r="K100" s="128"/>
      <c r="L100" s="128"/>
      <c r="M100" s="129"/>
      <c r="N100" s="132" t="str">
        <f t="shared" si="10"/>
        <v/>
      </c>
      <c r="O100" s="101"/>
      <c r="P100" s="123"/>
      <c r="Q100" s="100"/>
    </row>
    <row r="101" spans="3:17" s="32" customFormat="1" ht="15" customHeight="1" x14ac:dyDescent="0.35">
      <c r="C101" s="33"/>
      <c r="D101" s="33"/>
      <c r="E101" s="33"/>
      <c r="F101" s="33"/>
      <c r="G101" s="33"/>
      <c r="H101" s="33"/>
      <c r="J101" s="127"/>
      <c r="K101" s="128"/>
      <c r="L101" s="128"/>
      <c r="M101" s="129"/>
      <c r="N101" s="132" t="str">
        <f t="shared" ref="N101:N155" si="12">IF(ISBLANK(O101)=TRUE,"","10-9005")</f>
        <v/>
      </c>
      <c r="O101" s="101"/>
      <c r="P101" s="123"/>
      <c r="Q101" s="100"/>
    </row>
    <row r="102" spans="3:17" s="32" customFormat="1" x14ac:dyDescent="0.35">
      <c r="C102" s="33"/>
      <c r="D102" s="33"/>
      <c r="E102" s="33"/>
      <c r="F102" s="33"/>
      <c r="G102" s="33"/>
      <c r="H102" s="33"/>
      <c r="J102" s="127"/>
      <c r="K102" s="128"/>
      <c r="L102" s="128"/>
      <c r="M102" s="129"/>
      <c r="N102" s="132" t="str">
        <f t="shared" si="12"/>
        <v/>
      </c>
      <c r="O102" s="101"/>
      <c r="P102" s="123"/>
      <c r="Q102" s="100"/>
    </row>
    <row r="103" spans="3:17" s="32" customFormat="1" x14ac:dyDescent="0.35">
      <c r="C103" s="33"/>
      <c r="D103" s="33"/>
      <c r="E103" s="33"/>
      <c r="F103" s="33"/>
      <c r="G103" s="33"/>
      <c r="H103" s="33"/>
      <c r="J103" s="127"/>
      <c r="K103" s="128"/>
      <c r="L103" s="128"/>
      <c r="M103" s="129"/>
      <c r="N103" s="132" t="str">
        <f t="shared" si="12"/>
        <v/>
      </c>
      <c r="O103" s="101"/>
      <c r="P103" s="123"/>
      <c r="Q103" s="100"/>
    </row>
    <row r="104" spans="3:17" s="32" customFormat="1" x14ac:dyDescent="0.35">
      <c r="C104" s="33"/>
      <c r="D104" s="33"/>
      <c r="E104" s="33"/>
      <c r="F104" s="33"/>
      <c r="G104" s="33"/>
      <c r="H104" s="33"/>
      <c r="J104" s="127"/>
      <c r="K104" s="128"/>
      <c r="L104" s="128"/>
      <c r="M104" s="129"/>
      <c r="N104" s="132" t="str">
        <f t="shared" si="12"/>
        <v/>
      </c>
      <c r="O104" s="101"/>
      <c r="P104" s="123"/>
      <c r="Q104" s="100"/>
    </row>
    <row r="105" spans="3:17" s="32" customFormat="1" x14ac:dyDescent="0.35">
      <c r="C105" s="33"/>
      <c r="D105" s="33"/>
      <c r="E105" s="33"/>
      <c r="F105" s="33"/>
      <c r="G105" s="33"/>
      <c r="H105" s="33"/>
      <c r="J105" s="127"/>
      <c r="K105" s="128"/>
      <c r="L105" s="128"/>
      <c r="M105" s="129"/>
      <c r="N105" s="132" t="str">
        <f t="shared" si="12"/>
        <v/>
      </c>
      <c r="O105" s="101"/>
      <c r="P105" s="123"/>
      <c r="Q105" s="100"/>
    </row>
    <row r="106" spans="3:17" s="32" customFormat="1" x14ac:dyDescent="0.35">
      <c r="C106" s="33"/>
      <c r="D106" s="33"/>
      <c r="E106" s="33"/>
      <c r="F106" s="33"/>
      <c r="G106" s="33"/>
      <c r="H106" s="33"/>
      <c r="J106" s="127"/>
      <c r="K106" s="128"/>
      <c r="L106" s="128"/>
      <c r="M106" s="129"/>
      <c r="N106" s="132" t="str">
        <f t="shared" si="12"/>
        <v/>
      </c>
      <c r="O106" s="101"/>
      <c r="P106" s="123"/>
      <c r="Q106" s="100"/>
    </row>
    <row r="107" spans="3:17" s="32" customFormat="1" x14ac:dyDescent="0.35">
      <c r="C107" s="33"/>
      <c r="D107" s="33"/>
      <c r="E107" s="33"/>
      <c r="F107" s="33"/>
      <c r="G107" s="33"/>
      <c r="H107" s="33"/>
      <c r="J107" s="127"/>
      <c r="K107" s="128"/>
      <c r="L107" s="128"/>
      <c r="M107" s="129"/>
      <c r="N107" s="132" t="str">
        <f t="shared" si="12"/>
        <v/>
      </c>
      <c r="O107" s="101"/>
      <c r="P107" s="123"/>
      <c r="Q107" s="100"/>
    </row>
    <row r="108" spans="3:17" s="32" customFormat="1" x14ac:dyDescent="0.35">
      <c r="C108" s="33"/>
      <c r="D108" s="33"/>
      <c r="E108" s="33"/>
      <c r="F108" s="33"/>
      <c r="G108" s="33"/>
      <c r="H108" s="33"/>
      <c r="J108" s="127"/>
      <c r="K108" s="128"/>
      <c r="L108" s="128"/>
      <c r="M108" s="129"/>
      <c r="N108" s="132" t="str">
        <f t="shared" si="12"/>
        <v/>
      </c>
      <c r="O108" s="101"/>
      <c r="P108" s="123"/>
      <c r="Q108" s="100"/>
    </row>
    <row r="109" spans="3:17" s="32" customFormat="1" x14ac:dyDescent="0.35">
      <c r="C109" s="33"/>
      <c r="D109" s="33"/>
      <c r="E109" s="33"/>
      <c r="F109" s="33"/>
      <c r="G109" s="33"/>
      <c r="H109" s="33"/>
      <c r="J109" s="127"/>
      <c r="K109" s="128"/>
      <c r="L109" s="128"/>
      <c r="M109" s="129"/>
      <c r="N109" s="132" t="str">
        <f t="shared" si="12"/>
        <v/>
      </c>
      <c r="O109" s="101"/>
      <c r="P109" s="123"/>
      <c r="Q109" s="100"/>
    </row>
    <row r="110" spans="3:17" s="32" customFormat="1" x14ac:dyDescent="0.35">
      <c r="C110" s="33"/>
      <c r="D110" s="33"/>
      <c r="E110" s="33"/>
      <c r="F110" s="33"/>
      <c r="G110" s="33"/>
      <c r="H110" s="33"/>
      <c r="J110" s="127"/>
      <c r="K110" s="128"/>
      <c r="L110" s="128"/>
      <c r="M110" s="129"/>
      <c r="N110" s="132" t="str">
        <f t="shared" si="12"/>
        <v/>
      </c>
      <c r="O110" s="101"/>
      <c r="P110" s="123"/>
      <c r="Q110" s="100"/>
    </row>
    <row r="111" spans="3:17" s="32" customFormat="1" x14ac:dyDescent="0.35">
      <c r="C111" s="33"/>
      <c r="D111" s="33"/>
      <c r="E111" s="33"/>
      <c r="F111" s="33"/>
      <c r="G111" s="33"/>
      <c r="H111" s="33"/>
      <c r="J111" s="127"/>
      <c r="K111" s="128"/>
      <c r="L111" s="128"/>
      <c r="M111" s="129"/>
      <c r="N111" s="132" t="str">
        <f t="shared" si="12"/>
        <v/>
      </c>
      <c r="O111" s="101"/>
      <c r="P111" s="123"/>
      <c r="Q111" s="100"/>
    </row>
    <row r="112" spans="3:17" s="32" customFormat="1" x14ac:dyDescent="0.35">
      <c r="C112" s="33"/>
      <c r="D112" s="33"/>
      <c r="E112" s="33"/>
      <c r="F112" s="33"/>
      <c r="G112" s="33"/>
      <c r="H112" s="33"/>
      <c r="J112" s="127"/>
      <c r="K112" s="128"/>
      <c r="L112" s="128"/>
      <c r="M112" s="129"/>
      <c r="N112" s="132" t="str">
        <f t="shared" si="12"/>
        <v/>
      </c>
      <c r="O112" s="101"/>
      <c r="P112" s="123"/>
      <c r="Q112" s="100"/>
    </row>
    <row r="113" spans="3:17" s="32" customFormat="1" x14ac:dyDescent="0.35">
      <c r="C113" s="33"/>
      <c r="D113" s="33"/>
      <c r="E113" s="33"/>
      <c r="F113" s="33"/>
      <c r="G113" s="33"/>
      <c r="H113" s="33"/>
      <c r="J113" s="127"/>
      <c r="K113" s="128"/>
      <c r="L113" s="128"/>
      <c r="M113" s="129"/>
      <c r="N113" s="132" t="str">
        <f t="shared" si="12"/>
        <v/>
      </c>
      <c r="O113" s="101"/>
      <c r="P113" s="123"/>
      <c r="Q113" s="100"/>
    </row>
    <row r="114" spans="3:17" s="32" customFormat="1" x14ac:dyDescent="0.35">
      <c r="C114" s="33"/>
      <c r="D114" s="33"/>
      <c r="E114" s="33"/>
      <c r="F114" s="33"/>
      <c r="G114" s="33"/>
      <c r="H114" s="33"/>
      <c r="J114" s="127"/>
      <c r="K114" s="128"/>
      <c r="L114" s="128"/>
      <c r="M114" s="129"/>
      <c r="N114" s="132" t="str">
        <f t="shared" si="12"/>
        <v/>
      </c>
      <c r="O114" s="101"/>
      <c r="P114" s="123"/>
      <c r="Q114" s="100"/>
    </row>
    <row r="115" spans="3:17" s="32" customFormat="1" x14ac:dyDescent="0.35">
      <c r="C115" s="33"/>
      <c r="D115" s="33"/>
      <c r="E115" s="33"/>
      <c r="F115" s="33"/>
      <c r="G115" s="33"/>
      <c r="H115" s="33"/>
      <c r="J115" s="127"/>
      <c r="K115" s="128"/>
      <c r="L115" s="128"/>
      <c r="M115" s="129"/>
      <c r="N115" s="132" t="str">
        <f t="shared" si="12"/>
        <v/>
      </c>
      <c r="O115" s="101"/>
      <c r="P115" s="123"/>
      <c r="Q115" s="100"/>
    </row>
    <row r="116" spans="3:17" s="32" customFormat="1" x14ac:dyDescent="0.35">
      <c r="C116" s="33"/>
      <c r="D116" s="33"/>
      <c r="E116" s="33"/>
      <c r="F116" s="33"/>
      <c r="G116" s="33"/>
      <c r="H116" s="33"/>
      <c r="J116" s="127"/>
      <c r="K116" s="128"/>
      <c r="L116" s="128"/>
      <c r="M116" s="129"/>
      <c r="N116" s="132" t="str">
        <f t="shared" si="12"/>
        <v/>
      </c>
      <c r="O116" s="101"/>
      <c r="P116" s="123"/>
      <c r="Q116" s="100"/>
    </row>
    <row r="117" spans="3:17" s="32" customFormat="1" x14ac:dyDescent="0.35">
      <c r="C117" s="33"/>
      <c r="D117" s="33"/>
      <c r="E117" s="33"/>
      <c r="F117" s="33"/>
      <c r="G117" s="33"/>
      <c r="H117" s="33"/>
      <c r="J117" s="127"/>
      <c r="K117" s="128"/>
      <c r="L117" s="128"/>
      <c r="M117" s="129"/>
      <c r="N117" s="132" t="str">
        <f t="shared" si="12"/>
        <v/>
      </c>
      <c r="O117" s="101"/>
      <c r="P117" s="123"/>
      <c r="Q117" s="100"/>
    </row>
    <row r="118" spans="3:17" s="32" customFormat="1" x14ac:dyDescent="0.35">
      <c r="C118" s="33"/>
      <c r="D118" s="33"/>
      <c r="E118" s="33"/>
      <c r="F118" s="33"/>
      <c r="G118" s="33"/>
      <c r="H118" s="33"/>
      <c r="J118" s="127"/>
      <c r="K118" s="128"/>
      <c r="L118" s="128"/>
      <c r="M118" s="129"/>
      <c r="N118" s="132" t="str">
        <f t="shared" si="12"/>
        <v/>
      </c>
      <c r="O118" s="101"/>
      <c r="P118" s="123"/>
      <c r="Q118" s="100"/>
    </row>
    <row r="119" spans="3:17" s="32" customFormat="1" x14ac:dyDescent="0.35">
      <c r="C119" s="33"/>
      <c r="D119" s="33"/>
      <c r="E119" s="33"/>
      <c r="F119" s="33"/>
      <c r="G119" s="33"/>
      <c r="H119" s="33"/>
      <c r="J119" s="127"/>
      <c r="K119" s="128"/>
      <c r="L119" s="128"/>
      <c r="M119" s="129"/>
      <c r="N119" s="132" t="str">
        <f t="shared" si="12"/>
        <v/>
      </c>
      <c r="O119" s="101"/>
      <c r="P119" s="123"/>
      <c r="Q119" s="100"/>
    </row>
    <row r="120" spans="3:17" s="32" customFormat="1" x14ac:dyDescent="0.35">
      <c r="C120" s="33"/>
      <c r="D120" s="33"/>
      <c r="E120" s="33"/>
      <c r="F120" s="33"/>
      <c r="G120" s="33"/>
      <c r="H120" s="33"/>
      <c r="J120" s="127"/>
      <c r="K120" s="128"/>
      <c r="L120" s="128"/>
      <c r="M120" s="129"/>
      <c r="N120" s="132" t="str">
        <f t="shared" si="12"/>
        <v/>
      </c>
      <c r="O120" s="101"/>
      <c r="P120" s="123"/>
      <c r="Q120" s="100"/>
    </row>
    <row r="121" spans="3:17" s="32" customFormat="1" x14ac:dyDescent="0.35">
      <c r="C121" s="33"/>
      <c r="D121" s="33"/>
      <c r="E121" s="33"/>
      <c r="F121" s="33"/>
      <c r="G121" s="33"/>
      <c r="H121" s="33"/>
      <c r="J121" s="127"/>
      <c r="K121" s="128"/>
      <c r="L121" s="128"/>
      <c r="M121" s="129"/>
      <c r="N121" s="132" t="str">
        <f t="shared" si="12"/>
        <v/>
      </c>
      <c r="O121" s="101"/>
      <c r="P121" s="123"/>
      <c r="Q121" s="100"/>
    </row>
    <row r="122" spans="3:17" s="32" customFormat="1" x14ac:dyDescent="0.35">
      <c r="C122" s="33"/>
      <c r="D122" s="33"/>
      <c r="E122" s="33"/>
      <c r="F122" s="33"/>
      <c r="G122" s="33"/>
      <c r="H122" s="33"/>
      <c r="J122" s="127"/>
      <c r="K122" s="128"/>
      <c r="L122" s="128"/>
      <c r="M122" s="129"/>
      <c r="N122" s="132" t="str">
        <f t="shared" si="12"/>
        <v/>
      </c>
      <c r="O122" s="101"/>
      <c r="P122" s="123"/>
      <c r="Q122" s="100"/>
    </row>
    <row r="123" spans="3:17" s="32" customFormat="1" x14ac:dyDescent="0.35">
      <c r="C123" s="33"/>
      <c r="D123" s="33"/>
      <c r="E123" s="33"/>
      <c r="F123" s="33"/>
      <c r="G123" s="33"/>
      <c r="H123" s="33"/>
      <c r="J123" s="127"/>
      <c r="K123" s="128"/>
      <c r="L123" s="128"/>
      <c r="M123" s="129"/>
      <c r="N123" s="132" t="str">
        <f t="shared" si="12"/>
        <v/>
      </c>
      <c r="O123" s="101"/>
      <c r="P123" s="123"/>
      <c r="Q123" s="100"/>
    </row>
    <row r="124" spans="3:17" s="32" customFormat="1" x14ac:dyDescent="0.35">
      <c r="C124" s="33"/>
      <c r="D124" s="33"/>
      <c r="E124" s="33"/>
      <c r="F124" s="33"/>
      <c r="G124" s="33"/>
      <c r="H124" s="33"/>
      <c r="J124" s="127"/>
      <c r="K124" s="128"/>
      <c r="L124" s="128"/>
      <c r="M124" s="129"/>
      <c r="N124" s="132" t="str">
        <f t="shared" si="12"/>
        <v/>
      </c>
      <c r="O124" s="101"/>
      <c r="P124" s="123"/>
      <c r="Q124" s="100"/>
    </row>
    <row r="125" spans="3:17" s="32" customFormat="1" x14ac:dyDescent="0.35">
      <c r="C125" s="33"/>
      <c r="D125" s="33"/>
      <c r="E125" s="33"/>
      <c r="F125" s="33"/>
      <c r="G125" s="33"/>
      <c r="H125" s="33"/>
      <c r="J125" s="127"/>
      <c r="K125" s="128"/>
      <c r="L125" s="128"/>
      <c r="M125" s="129"/>
      <c r="N125" s="132" t="str">
        <f t="shared" si="12"/>
        <v/>
      </c>
      <c r="O125" s="101"/>
      <c r="P125" s="123"/>
      <c r="Q125" s="100"/>
    </row>
    <row r="126" spans="3:17" s="32" customFormat="1" x14ac:dyDescent="0.35">
      <c r="C126" s="33"/>
      <c r="D126" s="33"/>
      <c r="E126" s="33"/>
      <c r="F126" s="33"/>
      <c r="G126" s="33"/>
      <c r="H126" s="33"/>
      <c r="J126" s="127"/>
      <c r="K126" s="128"/>
      <c r="L126" s="128"/>
      <c r="M126" s="129"/>
      <c r="N126" s="132" t="str">
        <f t="shared" si="12"/>
        <v/>
      </c>
      <c r="O126" s="101"/>
      <c r="P126" s="123"/>
      <c r="Q126" s="100"/>
    </row>
    <row r="127" spans="3:17" s="32" customFormat="1" x14ac:dyDescent="0.35">
      <c r="C127" s="33"/>
      <c r="D127" s="33"/>
      <c r="E127" s="33"/>
      <c r="F127" s="33"/>
      <c r="G127" s="33"/>
      <c r="H127" s="33"/>
      <c r="J127" s="127"/>
      <c r="K127" s="128"/>
      <c r="L127" s="128"/>
      <c r="M127" s="129"/>
      <c r="N127" s="132" t="str">
        <f t="shared" si="12"/>
        <v/>
      </c>
      <c r="O127" s="101"/>
      <c r="P127" s="123"/>
      <c r="Q127" s="100"/>
    </row>
    <row r="128" spans="3:17" s="32" customFormat="1" x14ac:dyDescent="0.35">
      <c r="C128" s="33"/>
      <c r="D128" s="33"/>
      <c r="E128" s="33"/>
      <c r="F128" s="33"/>
      <c r="G128" s="33"/>
      <c r="H128" s="33"/>
      <c r="J128" s="127"/>
      <c r="K128" s="128"/>
      <c r="L128" s="128"/>
      <c r="M128" s="129"/>
      <c r="N128" s="132" t="str">
        <f t="shared" si="12"/>
        <v/>
      </c>
      <c r="O128" s="101"/>
      <c r="P128" s="123"/>
      <c r="Q128" s="100"/>
    </row>
    <row r="129" spans="3:21" s="32" customFormat="1" x14ac:dyDescent="0.35">
      <c r="C129" s="33"/>
      <c r="D129" s="33"/>
      <c r="E129" s="33"/>
      <c r="F129" s="33"/>
      <c r="G129" s="33"/>
      <c r="H129" s="33"/>
      <c r="J129" s="127"/>
      <c r="K129" s="128"/>
      <c r="L129" s="128"/>
      <c r="M129" s="129"/>
      <c r="N129" s="132" t="str">
        <f t="shared" si="12"/>
        <v/>
      </c>
      <c r="O129" s="101"/>
      <c r="P129" s="123"/>
      <c r="Q129" s="100"/>
    </row>
    <row r="130" spans="3:21" s="32" customFormat="1" x14ac:dyDescent="0.35">
      <c r="C130" s="33"/>
      <c r="D130" s="33"/>
      <c r="E130" s="33"/>
      <c r="F130" s="33"/>
      <c r="G130" s="33"/>
      <c r="H130" s="33"/>
      <c r="J130" s="127"/>
      <c r="K130" s="128"/>
      <c r="L130" s="128"/>
      <c r="M130" s="129"/>
      <c r="N130" s="132" t="str">
        <f t="shared" si="12"/>
        <v/>
      </c>
      <c r="O130" s="101"/>
      <c r="P130" s="123"/>
      <c r="Q130" s="100"/>
    </row>
    <row r="131" spans="3:21" s="32" customFormat="1" x14ac:dyDescent="0.35">
      <c r="C131" s="33"/>
      <c r="D131" s="33"/>
      <c r="E131" s="33"/>
      <c r="F131" s="33"/>
      <c r="G131" s="33"/>
      <c r="H131" s="33"/>
      <c r="J131" s="127"/>
      <c r="K131" s="128"/>
      <c r="L131" s="128"/>
      <c r="M131" s="129"/>
      <c r="N131" s="132" t="str">
        <f t="shared" si="12"/>
        <v/>
      </c>
      <c r="O131" s="101"/>
      <c r="P131" s="123"/>
      <c r="Q131" s="100"/>
    </row>
    <row r="132" spans="3:21" s="32" customFormat="1" x14ac:dyDescent="0.35">
      <c r="C132" s="33"/>
      <c r="D132" s="33"/>
      <c r="E132" s="33"/>
      <c r="F132" s="33"/>
      <c r="G132" s="33"/>
      <c r="H132" s="33"/>
      <c r="J132" s="127"/>
      <c r="K132" s="128"/>
      <c r="L132" s="128"/>
      <c r="M132" s="129"/>
      <c r="N132" s="132" t="str">
        <f t="shared" si="12"/>
        <v/>
      </c>
      <c r="O132" s="101"/>
      <c r="P132" s="123"/>
      <c r="Q132" s="100"/>
    </row>
    <row r="133" spans="3:21" s="32" customFormat="1" x14ac:dyDescent="0.35">
      <c r="C133" s="33"/>
      <c r="D133" s="33"/>
      <c r="E133" s="33"/>
      <c r="F133" s="33"/>
      <c r="G133" s="33"/>
      <c r="H133" s="33"/>
      <c r="J133" s="127"/>
      <c r="K133" s="128"/>
      <c r="L133" s="128"/>
      <c r="M133" s="129"/>
      <c r="N133" s="132" t="str">
        <f t="shared" si="12"/>
        <v/>
      </c>
      <c r="O133" s="101"/>
      <c r="P133" s="123"/>
      <c r="Q133" s="100"/>
    </row>
    <row r="134" spans="3:21" s="32" customFormat="1" x14ac:dyDescent="0.35">
      <c r="C134" s="33"/>
      <c r="D134" s="33"/>
      <c r="E134" s="33"/>
      <c r="F134" s="33"/>
      <c r="G134" s="33"/>
      <c r="H134" s="33"/>
      <c r="J134" s="127"/>
      <c r="K134" s="128"/>
      <c r="L134" s="128"/>
      <c r="M134" s="129"/>
      <c r="N134" s="132" t="str">
        <f t="shared" si="12"/>
        <v/>
      </c>
      <c r="O134" s="101"/>
      <c r="P134" s="123"/>
      <c r="Q134" s="100"/>
      <c r="R134" s="52"/>
      <c r="S134" s="52"/>
      <c r="T134" s="52"/>
      <c r="U134" s="52"/>
    </row>
    <row r="135" spans="3:21" s="32" customFormat="1" x14ac:dyDescent="0.35">
      <c r="C135" s="33"/>
      <c r="D135" s="33"/>
      <c r="E135" s="33"/>
      <c r="F135" s="33"/>
      <c r="G135" s="33"/>
      <c r="H135" s="33"/>
      <c r="J135" s="127"/>
      <c r="K135" s="128"/>
      <c r="L135" s="128"/>
      <c r="M135" s="129"/>
      <c r="N135" s="132" t="str">
        <f t="shared" si="12"/>
        <v/>
      </c>
      <c r="O135" s="101"/>
      <c r="P135" s="123"/>
      <c r="Q135" s="100"/>
      <c r="R135" s="52"/>
      <c r="S135" s="52"/>
      <c r="T135" s="52"/>
      <c r="U135" s="52"/>
    </row>
    <row r="136" spans="3:21" s="32" customFormat="1" x14ac:dyDescent="0.35">
      <c r="C136" s="33"/>
      <c r="D136" s="33"/>
      <c r="E136" s="33"/>
      <c r="F136" s="33"/>
      <c r="G136" s="33"/>
      <c r="H136" s="33"/>
      <c r="J136" s="127"/>
      <c r="K136" s="128"/>
      <c r="L136" s="128"/>
      <c r="M136" s="129"/>
      <c r="N136" s="132" t="str">
        <f t="shared" si="12"/>
        <v/>
      </c>
      <c r="O136" s="101"/>
      <c r="P136" s="123"/>
      <c r="Q136" s="100"/>
      <c r="R136" s="52"/>
      <c r="S136" s="52"/>
      <c r="T136" s="52"/>
      <c r="U136" s="52"/>
    </row>
    <row r="137" spans="3:21" s="32" customFormat="1" x14ac:dyDescent="0.35">
      <c r="C137" s="33"/>
      <c r="D137" s="33"/>
      <c r="E137" s="33"/>
      <c r="F137" s="33"/>
      <c r="G137" s="33"/>
      <c r="H137" s="33"/>
      <c r="J137" s="127"/>
      <c r="K137" s="128"/>
      <c r="L137" s="128"/>
      <c r="M137" s="129"/>
      <c r="N137" s="132" t="str">
        <f t="shared" si="12"/>
        <v/>
      </c>
      <c r="O137" s="101"/>
      <c r="P137" s="123"/>
      <c r="Q137" s="100"/>
      <c r="R137" s="52"/>
      <c r="S137" s="52"/>
      <c r="T137" s="52"/>
      <c r="U137" s="52"/>
    </row>
    <row r="138" spans="3:21" s="32" customFormat="1" x14ac:dyDescent="0.35">
      <c r="C138" s="33"/>
      <c r="D138" s="33"/>
      <c r="E138" s="33"/>
      <c r="F138" s="33"/>
      <c r="G138" s="33"/>
      <c r="H138" s="33"/>
      <c r="J138" s="127"/>
      <c r="K138" s="128"/>
      <c r="L138" s="128"/>
      <c r="M138" s="129"/>
      <c r="N138" s="132" t="str">
        <f t="shared" si="12"/>
        <v/>
      </c>
      <c r="O138" s="101"/>
      <c r="P138" s="123"/>
      <c r="Q138" s="100"/>
      <c r="R138" s="52"/>
      <c r="S138" s="52"/>
      <c r="T138" s="52"/>
      <c r="U138" s="52"/>
    </row>
    <row r="139" spans="3:21" s="32" customFormat="1" x14ac:dyDescent="0.35">
      <c r="C139" s="33"/>
      <c r="D139" s="33"/>
      <c r="E139" s="33"/>
      <c r="F139" s="33"/>
      <c r="G139" s="33"/>
      <c r="H139" s="33"/>
      <c r="J139" s="127"/>
      <c r="K139" s="128"/>
      <c r="L139" s="128"/>
      <c r="M139" s="129"/>
      <c r="N139" s="132" t="str">
        <f t="shared" si="12"/>
        <v/>
      </c>
      <c r="O139" s="101"/>
      <c r="P139" s="123"/>
      <c r="Q139" s="100"/>
      <c r="R139" s="52"/>
      <c r="S139" s="52"/>
      <c r="T139" s="52"/>
      <c r="U139" s="52"/>
    </row>
    <row r="140" spans="3:21" s="32" customFormat="1" x14ac:dyDescent="0.35">
      <c r="C140" s="33"/>
      <c r="D140" s="33"/>
      <c r="E140" s="33"/>
      <c r="F140" s="33"/>
      <c r="G140" s="33"/>
      <c r="H140" s="33"/>
      <c r="J140" s="127"/>
      <c r="K140" s="128"/>
      <c r="L140" s="128"/>
      <c r="M140" s="129"/>
      <c r="N140" s="132" t="str">
        <f t="shared" si="12"/>
        <v/>
      </c>
      <c r="O140" s="101"/>
      <c r="P140" s="123"/>
      <c r="Q140" s="100"/>
      <c r="R140" s="52"/>
      <c r="S140" s="52"/>
      <c r="T140" s="52"/>
      <c r="U140" s="52"/>
    </row>
    <row r="141" spans="3:21" s="32" customFormat="1" x14ac:dyDescent="0.35">
      <c r="C141" s="33"/>
      <c r="D141" s="33"/>
      <c r="E141" s="33"/>
      <c r="F141" s="33"/>
      <c r="G141" s="33"/>
      <c r="H141" s="33"/>
      <c r="J141" s="127"/>
      <c r="K141" s="128"/>
      <c r="L141" s="128"/>
      <c r="M141" s="129"/>
      <c r="N141" s="132" t="str">
        <f t="shared" si="12"/>
        <v/>
      </c>
      <c r="O141" s="101"/>
      <c r="P141" s="123"/>
      <c r="Q141" s="100"/>
      <c r="R141" s="52"/>
      <c r="S141" s="52"/>
      <c r="T141" s="52"/>
      <c r="U141" s="52"/>
    </row>
    <row r="142" spans="3:21" s="32" customFormat="1" x14ac:dyDescent="0.35">
      <c r="C142" s="33"/>
      <c r="D142" s="33"/>
      <c r="E142" s="33"/>
      <c r="F142" s="33"/>
      <c r="G142" s="33"/>
      <c r="H142" s="33"/>
      <c r="J142" s="127"/>
      <c r="K142" s="128"/>
      <c r="L142" s="128"/>
      <c r="M142" s="129"/>
      <c r="N142" s="132" t="str">
        <f t="shared" si="12"/>
        <v/>
      </c>
      <c r="O142" s="101"/>
      <c r="P142" s="123"/>
      <c r="Q142" s="100"/>
      <c r="R142" s="52"/>
      <c r="S142" s="52"/>
      <c r="T142" s="52"/>
      <c r="U142" s="52"/>
    </row>
    <row r="143" spans="3:21" s="32" customFormat="1" x14ac:dyDescent="0.35">
      <c r="C143" s="33"/>
      <c r="D143" s="33"/>
      <c r="E143" s="33"/>
      <c r="F143" s="33"/>
      <c r="G143" s="33"/>
      <c r="H143" s="33"/>
      <c r="J143" s="127"/>
      <c r="K143" s="128"/>
      <c r="L143" s="128"/>
      <c r="M143" s="129"/>
      <c r="N143" s="132" t="str">
        <f t="shared" si="12"/>
        <v/>
      </c>
      <c r="O143" s="101"/>
      <c r="P143" s="123"/>
      <c r="Q143" s="100"/>
      <c r="R143" s="52"/>
      <c r="S143" s="52"/>
      <c r="T143" s="52"/>
      <c r="U143" s="52"/>
    </row>
    <row r="144" spans="3:21" s="32" customFormat="1" x14ac:dyDescent="0.35">
      <c r="C144" s="33"/>
      <c r="D144" s="33"/>
      <c r="E144" s="33"/>
      <c r="F144" s="33"/>
      <c r="G144" s="33"/>
      <c r="H144" s="33"/>
      <c r="J144" s="127"/>
      <c r="K144" s="128"/>
      <c r="L144" s="128"/>
      <c r="M144" s="129"/>
      <c r="N144" s="132" t="str">
        <f t="shared" si="12"/>
        <v/>
      </c>
      <c r="O144" s="101"/>
      <c r="P144" s="123"/>
      <c r="Q144" s="100"/>
      <c r="R144" s="52"/>
      <c r="S144" s="52"/>
      <c r="T144" s="52"/>
      <c r="U144" s="52"/>
    </row>
    <row r="145" spans="3:21" s="32" customFormat="1" x14ac:dyDescent="0.35">
      <c r="C145" s="33"/>
      <c r="D145" s="33"/>
      <c r="E145" s="33"/>
      <c r="F145" s="33"/>
      <c r="G145" s="33"/>
      <c r="H145" s="33"/>
      <c r="J145" s="127"/>
      <c r="K145" s="128"/>
      <c r="L145" s="128"/>
      <c r="M145" s="129"/>
      <c r="N145" s="132" t="str">
        <f t="shared" si="12"/>
        <v/>
      </c>
      <c r="O145" s="101"/>
      <c r="P145" s="123"/>
      <c r="Q145" s="100"/>
      <c r="R145" s="52"/>
      <c r="S145" s="52"/>
      <c r="T145" s="52"/>
      <c r="U145" s="52"/>
    </row>
    <row r="146" spans="3:21" s="32" customFormat="1" x14ac:dyDescent="0.35">
      <c r="C146" s="33"/>
      <c r="D146" s="33"/>
      <c r="E146" s="33"/>
      <c r="F146" s="33"/>
      <c r="G146" s="33"/>
      <c r="H146" s="33"/>
      <c r="J146" s="127"/>
      <c r="K146" s="128"/>
      <c r="L146" s="128"/>
      <c r="M146" s="129"/>
      <c r="N146" s="132" t="str">
        <f t="shared" si="12"/>
        <v/>
      </c>
      <c r="O146" s="101"/>
      <c r="P146" s="123"/>
      <c r="Q146" s="100"/>
      <c r="R146" s="52"/>
      <c r="S146" s="52"/>
      <c r="T146" s="52"/>
      <c r="U146" s="52"/>
    </row>
    <row r="147" spans="3:21" s="32" customFormat="1" x14ac:dyDescent="0.35">
      <c r="C147" s="33"/>
      <c r="D147" s="33"/>
      <c r="E147" s="33"/>
      <c r="F147" s="33"/>
      <c r="G147" s="33"/>
      <c r="H147" s="33"/>
      <c r="J147" s="127"/>
      <c r="K147" s="128"/>
      <c r="L147" s="128"/>
      <c r="M147" s="129"/>
      <c r="N147" s="132" t="str">
        <f t="shared" si="12"/>
        <v/>
      </c>
      <c r="O147" s="101"/>
      <c r="P147" s="123"/>
      <c r="Q147" s="100"/>
      <c r="R147" s="52"/>
      <c r="S147" s="52"/>
      <c r="T147" s="52"/>
      <c r="U147" s="52"/>
    </row>
    <row r="148" spans="3:21" s="32" customFormat="1" x14ac:dyDescent="0.35">
      <c r="C148" s="33"/>
      <c r="D148" s="33"/>
      <c r="E148" s="33"/>
      <c r="F148" s="33"/>
      <c r="G148" s="33"/>
      <c r="H148" s="33"/>
      <c r="J148" s="127"/>
      <c r="K148" s="128"/>
      <c r="L148" s="128"/>
      <c r="M148" s="129"/>
      <c r="N148" s="132" t="str">
        <f t="shared" si="12"/>
        <v/>
      </c>
      <c r="O148" s="101"/>
      <c r="P148" s="123"/>
      <c r="Q148" s="100"/>
      <c r="R148" s="52"/>
      <c r="S148" s="52"/>
      <c r="T148" s="52"/>
      <c r="U148" s="52"/>
    </row>
    <row r="149" spans="3:21" s="32" customFormat="1" x14ac:dyDescent="0.35">
      <c r="C149" s="33"/>
      <c r="D149" s="33"/>
      <c r="E149" s="33"/>
      <c r="F149" s="33"/>
      <c r="G149" s="33"/>
      <c r="H149" s="33"/>
      <c r="J149" s="127"/>
      <c r="K149" s="128"/>
      <c r="L149" s="128"/>
      <c r="M149" s="129"/>
      <c r="N149" s="132" t="str">
        <f t="shared" si="12"/>
        <v/>
      </c>
      <c r="O149" s="101"/>
      <c r="P149" s="123"/>
      <c r="Q149" s="100"/>
      <c r="R149" s="52"/>
      <c r="S149" s="52"/>
      <c r="T149" s="52"/>
      <c r="U149" s="52"/>
    </row>
    <row r="150" spans="3:21" s="32" customFormat="1" x14ac:dyDescent="0.35">
      <c r="C150" s="33"/>
      <c r="D150" s="33"/>
      <c r="E150" s="33"/>
      <c r="F150" s="33"/>
      <c r="G150" s="33"/>
      <c r="H150" s="33"/>
      <c r="J150" s="127"/>
      <c r="K150" s="128"/>
      <c r="L150" s="128"/>
      <c r="M150" s="129"/>
      <c r="N150" s="132" t="str">
        <f t="shared" si="12"/>
        <v/>
      </c>
      <c r="O150" s="101"/>
      <c r="P150" s="123"/>
      <c r="Q150" s="100"/>
      <c r="R150" s="52"/>
      <c r="S150" s="52"/>
      <c r="T150" s="52"/>
      <c r="U150" s="52"/>
    </row>
    <row r="151" spans="3:21" s="32" customFormat="1" x14ac:dyDescent="0.35">
      <c r="C151" s="33"/>
      <c r="D151" s="33"/>
      <c r="E151" s="33"/>
      <c r="F151" s="33"/>
      <c r="G151" s="33"/>
      <c r="H151" s="33"/>
      <c r="J151" s="127"/>
      <c r="K151" s="128"/>
      <c r="L151" s="128"/>
      <c r="M151" s="129"/>
      <c r="N151" s="132" t="str">
        <f t="shared" si="12"/>
        <v/>
      </c>
      <c r="O151" s="101"/>
      <c r="P151" s="123"/>
      <c r="Q151" s="100"/>
      <c r="R151" s="52"/>
      <c r="S151" s="52"/>
      <c r="T151" s="52"/>
      <c r="U151" s="52"/>
    </row>
    <row r="152" spans="3:21" s="32" customFormat="1" x14ac:dyDescent="0.35">
      <c r="C152" s="33"/>
      <c r="D152" s="33"/>
      <c r="E152" s="33"/>
      <c r="F152" s="33"/>
      <c r="G152" s="33"/>
      <c r="H152" s="33"/>
      <c r="J152" s="127"/>
      <c r="K152" s="128"/>
      <c r="L152" s="128"/>
      <c r="M152" s="129"/>
      <c r="N152" s="132" t="str">
        <f t="shared" si="12"/>
        <v/>
      </c>
      <c r="O152" s="101"/>
      <c r="P152" s="123"/>
      <c r="Q152" s="100"/>
      <c r="R152" s="52"/>
      <c r="S152" s="52"/>
      <c r="T152" s="52"/>
      <c r="U152" s="52"/>
    </row>
    <row r="153" spans="3:21" s="32" customFormat="1" x14ac:dyDescent="0.35">
      <c r="C153" s="33"/>
      <c r="D153" s="33"/>
      <c r="E153" s="33"/>
      <c r="F153" s="33"/>
      <c r="G153" s="33"/>
      <c r="H153" s="33"/>
      <c r="J153" s="127"/>
      <c r="K153" s="128"/>
      <c r="L153" s="128"/>
      <c r="M153" s="129"/>
      <c r="N153" s="132" t="str">
        <f t="shared" si="12"/>
        <v/>
      </c>
      <c r="O153" s="101"/>
      <c r="P153" s="123"/>
      <c r="Q153" s="100"/>
      <c r="R153" s="52"/>
      <c r="S153" s="52"/>
      <c r="T153" s="52"/>
      <c r="U153" s="52"/>
    </row>
    <row r="154" spans="3:21" s="32" customFormat="1" x14ac:dyDescent="0.35">
      <c r="C154" s="33"/>
      <c r="D154" s="33"/>
      <c r="E154" s="33"/>
      <c r="F154" s="33"/>
      <c r="G154" s="33"/>
      <c r="H154" s="33"/>
      <c r="J154" s="127"/>
      <c r="K154" s="128"/>
      <c r="L154" s="128"/>
      <c r="M154" s="129"/>
      <c r="N154" s="132" t="str">
        <f t="shared" si="12"/>
        <v/>
      </c>
      <c r="O154" s="101"/>
      <c r="P154" s="123"/>
      <c r="Q154" s="100"/>
      <c r="R154" s="52"/>
      <c r="S154" s="52"/>
      <c r="T154" s="52"/>
      <c r="U154" s="52"/>
    </row>
    <row r="155" spans="3:21" s="32" customFormat="1" x14ac:dyDescent="0.35">
      <c r="C155" s="33"/>
      <c r="D155" s="33"/>
      <c r="E155" s="33"/>
      <c r="F155" s="33"/>
      <c r="G155" s="33"/>
      <c r="H155" s="33"/>
      <c r="J155" s="127"/>
      <c r="K155" s="128"/>
      <c r="L155" s="128"/>
      <c r="M155" s="129"/>
      <c r="N155" s="132" t="str">
        <f t="shared" si="12"/>
        <v/>
      </c>
      <c r="O155" s="101"/>
      <c r="P155" s="123"/>
      <c r="Q155" s="100"/>
      <c r="R155" s="52"/>
      <c r="S155" s="52"/>
      <c r="T155" s="52"/>
      <c r="U155" s="52"/>
    </row>
    <row r="156" spans="3:21" s="32" customFormat="1" x14ac:dyDescent="0.35">
      <c r="U156" s="52"/>
    </row>
    <row r="157" spans="3:21" s="32" customFormat="1" x14ac:dyDescent="0.35">
      <c r="C157" s="33"/>
      <c r="D157" s="33"/>
      <c r="E157" s="33"/>
      <c r="F157" s="33"/>
      <c r="G157" s="33"/>
      <c r="H157" s="33"/>
      <c r="J157" s="52"/>
      <c r="K157" s="52"/>
      <c r="L157" s="52"/>
      <c r="M157" s="52"/>
      <c r="N157" s="137"/>
      <c r="O157" s="54"/>
      <c r="P157" s="52"/>
      <c r="Q157" s="52"/>
      <c r="R157" s="52"/>
      <c r="S157" s="52"/>
      <c r="T157" s="52"/>
      <c r="U157" s="52"/>
    </row>
    <row r="158" spans="3:21" s="32" customFormat="1" x14ac:dyDescent="0.35">
      <c r="C158" s="33"/>
      <c r="D158" s="33"/>
      <c r="E158" s="33"/>
      <c r="F158" s="33"/>
      <c r="G158" s="33"/>
      <c r="H158" s="33"/>
      <c r="J158" s="52"/>
      <c r="K158" s="52"/>
      <c r="L158" s="52"/>
      <c r="M158" s="52"/>
      <c r="N158" s="137"/>
      <c r="O158" s="54"/>
      <c r="P158" s="52"/>
      <c r="Q158" s="40">
        <f>SUMIF($P$8:$P$155,#REF!,Q$8:Q$155)</f>
        <v>0</v>
      </c>
      <c r="R158" s="52"/>
      <c r="S158" s="52"/>
      <c r="T158" s="52"/>
      <c r="U158" s="52"/>
    </row>
    <row r="159" spans="3:21" s="32" customFormat="1" x14ac:dyDescent="0.35">
      <c r="C159" s="33"/>
      <c r="D159" s="33"/>
      <c r="E159" s="33"/>
      <c r="F159" s="33"/>
      <c r="G159" s="33"/>
      <c r="H159" s="33"/>
      <c r="J159" s="52"/>
      <c r="K159" s="52"/>
      <c r="L159" s="52"/>
      <c r="M159" s="52"/>
      <c r="N159" s="137"/>
      <c r="O159" s="54"/>
      <c r="P159" s="52"/>
      <c r="Q159" s="40">
        <f>SUMIF($P$8:$P$155,#REF!,Q$8:Q$155)</f>
        <v>0</v>
      </c>
      <c r="R159" s="52"/>
      <c r="S159" s="52"/>
      <c r="T159" s="52"/>
      <c r="U159" s="52"/>
    </row>
    <row r="160" spans="3:21" s="32" customFormat="1" x14ac:dyDescent="0.35">
      <c r="C160" s="33"/>
      <c r="D160" s="33"/>
      <c r="E160" s="33"/>
      <c r="F160" s="33"/>
      <c r="G160" s="33"/>
      <c r="H160" s="33"/>
      <c r="J160" s="52"/>
      <c r="K160" s="52"/>
      <c r="L160" s="52"/>
      <c r="M160" s="52"/>
      <c r="N160" s="137"/>
      <c r="O160" s="54"/>
      <c r="P160" s="52"/>
      <c r="Q160" s="40">
        <f>SUMIF($P$8:$P$155,#REF!,Q$8:Q$155)</f>
        <v>0</v>
      </c>
      <c r="R160" s="52"/>
      <c r="S160" s="52"/>
      <c r="T160" s="52"/>
      <c r="U160" s="52"/>
    </row>
    <row r="161" spans="3:21" s="32" customFormat="1" x14ac:dyDescent="0.35">
      <c r="C161" s="33"/>
      <c r="D161" s="33"/>
      <c r="E161" s="33"/>
      <c r="F161" s="33"/>
      <c r="G161" s="33"/>
      <c r="H161" s="33"/>
      <c r="J161" s="52"/>
      <c r="K161" s="52"/>
      <c r="L161" s="52"/>
      <c r="M161" s="52"/>
      <c r="N161" s="137"/>
      <c r="O161" s="54"/>
      <c r="P161" s="52"/>
      <c r="Q161" s="40">
        <f>SUMIF($P$8:$P$155,#REF!,Q$8:Q$155)</f>
        <v>0</v>
      </c>
      <c r="R161" s="52"/>
      <c r="S161" s="52"/>
      <c r="T161" s="52"/>
      <c r="U161" s="52"/>
    </row>
    <row r="162" spans="3:21" s="32" customFormat="1" x14ac:dyDescent="0.35">
      <c r="C162" s="33"/>
      <c r="D162" s="33"/>
      <c r="E162" s="33"/>
      <c r="F162" s="33"/>
      <c r="G162" s="33"/>
      <c r="H162" s="33"/>
      <c r="J162" s="52"/>
      <c r="K162" s="52"/>
      <c r="L162" s="52"/>
      <c r="M162" s="52"/>
      <c r="N162" s="137"/>
      <c r="O162" s="54"/>
      <c r="P162" s="52"/>
      <c r="Q162" s="40">
        <f>SUMIF($P$8:$P$155,#REF!,Q$8:Q$155)</f>
        <v>0</v>
      </c>
      <c r="R162" s="52"/>
      <c r="S162" s="52"/>
      <c r="T162" s="52"/>
      <c r="U162" s="52"/>
    </row>
    <row r="163" spans="3:21" s="32" customFormat="1" x14ac:dyDescent="0.35">
      <c r="C163" s="33"/>
      <c r="D163" s="33"/>
      <c r="E163" s="33"/>
      <c r="F163" s="33"/>
      <c r="G163" s="33"/>
      <c r="H163" s="33"/>
      <c r="J163" s="52"/>
      <c r="K163" s="52"/>
      <c r="L163" s="52"/>
      <c r="M163" s="52"/>
      <c r="N163" s="137"/>
      <c r="O163" s="54"/>
      <c r="P163" s="52"/>
      <c r="Q163" s="40">
        <f>SUMIF($P$8:$P$155,#REF!,Q$8:Q$155)</f>
        <v>0</v>
      </c>
      <c r="R163" s="52"/>
      <c r="S163" s="52"/>
      <c r="T163" s="52"/>
      <c r="U163" s="52"/>
    </row>
    <row r="164" spans="3:21" s="32" customFormat="1" x14ac:dyDescent="0.35">
      <c r="C164" s="33"/>
      <c r="D164" s="33"/>
      <c r="E164" s="33"/>
      <c r="F164" s="33"/>
      <c r="G164" s="33"/>
      <c r="H164" s="33"/>
      <c r="J164" s="52"/>
      <c r="K164" s="52"/>
      <c r="L164" s="52"/>
      <c r="M164" s="52"/>
      <c r="N164" s="137"/>
      <c r="O164" s="54"/>
      <c r="P164" s="52"/>
      <c r="Q164" s="40">
        <f>SUMIF($P$8:$P$155,#REF!,Q$8:Q$155)</f>
        <v>0</v>
      </c>
      <c r="R164" s="52"/>
      <c r="S164" s="52"/>
      <c r="T164" s="52"/>
      <c r="U164" s="52"/>
    </row>
    <row r="165" spans="3:21" s="32" customFormat="1" x14ac:dyDescent="0.35">
      <c r="C165" s="33"/>
      <c r="D165" s="33"/>
      <c r="E165" s="33"/>
      <c r="F165" s="33"/>
      <c r="G165" s="33"/>
      <c r="H165" s="33"/>
      <c r="J165" s="52"/>
      <c r="K165" s="52"/>
      <c r="L165" s="52"/>
      <c r="M165" s="52"/>
      <c r="N165" s="137"/>
      <c r="O165" s="54"/>
      <c r="P165" s="52"/>
      <c r="Q165" s="40">
        <f>SUMIF($P$8:$P$155,#REF!,Q$8:Q$155)</f>
        <v>0</v>
      </c>
      <c r="R165" s="52"/>
      <c r="S165" s="52"/>
      <c r="T165" s="52"/>
      <c r="U165" s="52"/>
    </row>
    <row r="166" spans="3:21" s="32" customFormat="1" x14ac:dyDescent="0.35">
      <c r="C166" s="33"/>
      <c r="D166" s="33"/>
      <c r="E166" s="33"/>
      <c r="F166" s="33"/>
      <c r="G166" s="33"/>
      <c r="H166" s="33"/>
      <c r="J166" s="52"/>
      <c r="K166" s="52"/>
      <c r="L166" s="52"/>
      <c r="M166" s="52"/>
      <c r="N166" s="137"/>
      <c r="O166" s="54"/>
      <c r="P166" s="52"/>
      <c r="Q166" s="40">
        <f>SUMIF($P$8:$P$155,#REF!,Q$8:Q$155)</f>
        <v>0</v>
      </c>
      <c r="R166" s="52"/>
      <c r="S166" s="52"/>
      <c r="T166" s="52"/>
      <c r="U166" s="52"/>
    </row>
    <row r="167" spans="3:21" s="32" customFormat="1" x14ac:dyDescent="0.35">
      <c r="C167" s="33"/>
      <c r="D167" s="33"/>
      <c r="E167" s="33"/>
      <c r="F167" s="33"/>
      <c r="G167" s="33"/>
      <c r="H167" s="33"/>
      <c r="J167" s="52"/>
      <c r="K167" s="52"/>
      <c r="L167" s="52"/>
      <c r="M167" s="52"/>
      <c r="N167" s="137"/>
      <c r="O167" s="54"/>
      <c r="P167" s="52"/>
      <c r="Q167" s="52"/>
      <c r="R167" s="52"/>
      <c r="S167" s="52"/>
      <c r="T167" s="52"/>
      <c r="U167" s="52"/>
    </row>
    <row r="168" spans="3:21" s="32" customFormat="1" x14ac:dyDescent="0.35">
      <c r="C168" s="33"/>
      <c r="D168" s="33"/>
      <c r="E168" s="33"/>
      <c r="F168" s="33"/>
      <c r="G168" s="33"/>
      <c r="H168" s="33"/>
      <c r="J168" s="52"/>
      <c r="K168" s="52"/>
      <c r="L168" s="52"/>
      <c r="M168" s="52"/>
      <c r="N168" s="137"/>
      <c r="O168" s="54"/>
      <c r="P168" s="52"/>
      <c r="Q168" s="52"/>
      <c r="R168" s="52"/>
      <c r="S168" s="52"/>
      <c r="T168" s="52"/>
      <c r="U168" s="52"/>
    </row>
    <row r="169" spans="3:21" s="32" customFormat="1" x14ac:dyDescent="0.35">
      <c r="C169" s="33"/>
      <c r="D169" s="33"/>
      <c r="E169" s="33"/>
      <c r="F169" s="33"/>
      <c r="G169" s="33"/>
      <c r="H169" s="33"/>
      <c r="N169" s="134"/>
      <c r="O169" s="33"/>
      <c r="P169" s="52"/>
      <c r="Q169" s="52"/>
      <c r="R169" s="52"/>
      <c r="S169" s="52"/>
      <c r="T169" s="52"/>
      <c r="U169" s="52"/>
    </row>
    <row r="170" spans="3:21" s="32" customFormat="1" x14ac:dyDescent="0.35">
      <c r="C170" s="33"/>
      <c r="D170" s="33"/>
      <c r="E170" s="33"/>
      <c r="F170" s="33"/>
      <c r="G170" s="33"/>
      <c r="H170" s="33"/>
      <c r="N170" s="134"/>
      <c r="O170" s="33"/>
      <c r="P170" s="52"/>
      <c r="Q170" s="52"/>
      <c r="R170" s="52"/>
      <c r="S170" s="52"/>
      <c r="T170" s="52"/>
      <c r="U170" s="52"/>
    </row>
    <row r="171" spans="3:21" s="32" customFormat="1" x14ac:dyDescent="0.35">
      <c r="C171" s="33"/>
      <c r="D171" s="33"/>
      <c r="E171" s="33"/>
      <c r="F171" s="33"/>
      <c r="G171" s="33"/>
      <c r="H171" s="33"/>
      <c r="N171" s="134"/>
      <c r="O171" s="33"/>
      <c r="P171" s="52"/>
      <c r="Q171" s="52"/>
      <c r="R171" s="52"/>
      <c r="S171" s="52"/>
      <c r="T171" s="52"/>
      <c r="U171" s="52"/>
    </row>
    <row r="172" spans="3:21" s="32" customFormat="1" x14ac:dyDescent="0.35">
      <c r="C172" s="33"/>
      <c r="D172" s="33"/>
      <c r="E172" s="33"/>
      <c r="F172" s="33"/>
      <c r="G172" s="33"/>
      <c r="H172" s="33"/>
      <c r="N172" s="134"/>
      <c r="O172" s="33"/>
      <c r="P172" s="52"/>
      <c r="Q172" s="52"/>
      <c r="R172" s="52"/>
      <c r="S172" s="52"/>
      <c r="T172" s="52"/>
      <c r="U172" s="52"/>
    </row>
    <row r="173" spans="3:21" s="32" customFormat="1" x14ac:dyDescent="0.35">
      <c r="C173" s="33"/>
      <c r="D173" s="33"/>
      <c r="E173" s="33"/>
      <c r="F173" s="33"/>
      <c r="G173" s="33"/>
      <c r="H173" s="33"/>
      <c r="N173" s="134"/>
      <c r="O173" s="33"/>
      <c r="P173" s="52"/>
      <c r="Q173" s="52"/>
      <c r="R173" s="52"/>
      <c r="S173" s="52"/>
      <c r="T173" s="52"/>
      <c r="U173" s="52"/>
    </row>
    <row r="174" spans="3:21" s="32" customFormat="1" x14ac:dyDescent="0.35">
      <c r="C174" s="33"/>
      <c r="D174" s="33"/>
      <c r="E174" s="33"/>
      <c r="F174" s="33"/>
      <c r="G174" s="33"/>
      <c r="H174" s="33"/>
      <c r="N174" s="134"/>
      <c r="O174" s="33"/>
      <c r="P174" s="52"/>
      <c r="Q174" s="52"/>
      <c r="R174" s="52"/>
      <c r="S174" s="52"/>
      <c r="T174" s="52"/>
      <c r="U174" s="52"/>
    </row>
    <row r="175" spans="3:21" s="32" customFormat="1" x14ac:dyDescent="0.35">
      <c r="C175" s="33"/>
      <c r="D175" s="33"/>
      <c r="E175" s="33"/>
      <c r="F175" s="33"/>
      <c r="G175" s="33"/>
      <c r="H175" s="33"/>
      <c r="N175" s="134"/>
      <c r="O175" s="33"/>
      <c r="P175" s="52"/>
      <c r="Q175" s="52"/>
      <c r="R175" s="52"/>
      <c r="S175" s="52"/>
      <c r="T175" s="52"/>
      <c r="U175" s="52"/>
    </row>
    <row r="176" spans="3:21" s="32" customFormat="1" x14ac:dyDescent="0.35">
      <c r="C176" s="33"/>
      <c r="D176" s="33"/>
      <c r="E176" s="33"/>
      <c r="F176" s="33"/>
      <c r="G176" s="33"/>
      <c r="H176" s="33"/>
      <c r="N176" s="134"/>
      <c r="O176" s="33"/>
      <c r="P176" s="52"/>
      <c r="Q176" s="52"/>
      <c r="R176" s="52"/>
      <c r="S176" s="52"/>
      <c r="T176" s="52"/>
      <c r="U176" s="52"/>
    </row>
    <row r="177" spans="1:21" s="32" customFormat="1" x14ac:dyDescent="0.35">
      <c r="C177" s="33"/>
      <c r="D177" s="33"/>
      <c r="E177" s="33"/>
      <c r="F177" s="33"/>
      <c r="G177" s="33"/>
      <c r="H177" s="33"/>
      <c r="N177" s="134"/>
      <c r="O177" s="33"/>
      <c r="P177" s="52"/>
      <c r="Q177" s="52"/>
      <c r="R177" s="52"/>
      <c r="S177" s="52"/>
      <c r="T177" s="52"/>
      <c r="U177" s="52"/>
    </row>
    <row r="178" spans="1:21" x14ac:dyDescent="0.35">
      <c r="A178" s="32"/>
      <c r="B178" s="32"/>
      <c r="C178" s="33"/>
      <c r="D178" s="33"/>
      <c r="E178" s="33"/>
      <c r="F178" s="33"/>
      <c r="G178" s="33"/>
      <c r="H178" s="33"/>
      <c r="I178" s="32"/>
      <c r="P178" s="52"/>
      <c r="Q178" s="52"/>
      <c r="R178" s="52"/>
      <c r="S178" s="52"/>
      <c r="T178" s="52"/>
      <c r="U178" s="52"/>
    </row>
    <row r="179" spans="1:21" x14ac:dyDescent="0.35">
      <c r="A179" s="32"/>
      <c r="B179" s="32"/>
      <c r="C179" s="33"/>
      <c r="D179" s="33"/>
      <c r="E179" s="33"/>
      <c r="F179" s="33"/>
      <c r="G179" s="33"/>
      <c r="H179" s="33"/>
      <c r="P179" s="52"/>
      <c r="Q179" s="52"/>
      <c r="R179" s="52"/>
      <c r="S179" s="52"/>
      <c r="T179" s="52"/>
      <c r="U179" s="52"/>
    </row>
    <row r="180" spans="1:21" x14ac:dyDescent="0.35">
      <c r="A180" s="32"/>
      <c r="B180" s="32"/>
      <c r="C180" s="33"/>
      <c r="D180" s="33"/>
      <c r="E180" s="33"/>
      <c r="F180" s="33"/>
      <c r="G180" s="33"/>
      <c r="H180" s="33"/>
      <c r="R180" s="52"/>
      <c r="S180" s="52"/>
      <c r="T180" s="52"/>
      <c r="U180" s="52"/>
    </row>
    <row r="181" spans="1:21" x14ac:dyDescent="0.35">
      <c r="B181" s="32"/>
      <c r="C181" s="33"/>
      <c r="D181" s="33"/>
      <c r="E181" s="33"/>
      <c r="F181" s="33"/>
      <c r="G181" s="33"/>
      <c r="H181" s="33"/>
      <c r="R181" s="52"/>
      <c r="S181" s="52"/>
      <c r="T181" s="52"/>
      <c r="U181" s="52"/>
    </row>
  </sheetData>
  <mergeCells count="5">
    <mergeCell ref="C6:E6"/>
    <mergeCell ref="F6:H6"/>
    <mergeCell ref="C32:C33"/>
    <mergeCell ref="D32:D33"/>
    <mergeCell ref="E32:E33"/>
  </mergeCells>
  <dataValidations count="1">
    <dataValidation type="list" allowBlank="1" showInputMessage="1" showErrorMessage="1" sqref="P8:P155" xr:uid="{00000000-0002-0000-0800-000000000000}">
      <formula1>$B$8:$B$16</formula1>
    </dataValidation>
  </dataValidation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GMROI</vt:lpstr>
      <vt:lpstr>BUDGET</vt:lpstr>
      <vt:lpstr>BUYING PLAN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General Summary &amp; KPI</vt:lpstr>
      <vt:lpstr>Category Sales Summary</vt:lpstr>
      <vt:lpstr>TREND 8+4</vt:lpstr>
      <vt:lpstr>Previous Year</vt:lpstr>
      <vt:lpstr>'BUYING PLAN'!Print_Area</vt:lpstr>
      <vt:lpstr>'Category Sales Summary'!Print_Area</vt:lpstr>
      <vt:lpstr>'General Summary &amp; KPI'!Print_Area</vt:lpstr>
      <vt:lpstr>JAN!Print_Area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 A. Perez, PGA</dc:creator>
  <cp:lastModifiedBy>Tom Ridge</cp:lastModifiedBy>
  <cp:lastPrinted>2015-01-09T15:12:23Z</cp:lastPrinted>
  <dcterms:created xsi:type="dcterms:W3CDTF">2011-04-04T14:24:02Z</dcterms:created>
  <dcterms:modified xsi:type="dcterms:W3CDTF">2019-02-13T20:36:55Z</dcterms:modified>
</cp:coreProperties>
</file>