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CCS\The Vault\The Company Vault\OLD Vault\Profitmaker Trackers\"/>
    </mc:Choice>
  </mc:AlternateContent>
  <xr:revisionPtr revIDLastSave="0" documentId="13_ncr:1_{5B92B478-37AA-4724-96DB-7F3AD1991899}" xr6:coauthVersionLast="40" xr6:coauthVersionMax="40" xr10:uidLastSave="{00000000-0000-0000-0000-000000000000}"/>
  <bookViews>
    <workbookView xWindow="-110" yWindow="-110" windowWidth="19420" windowHeight="10420" tabRatio="691" xr2:uid="{00000000-000D-0000-FFFF-FFFF00000000}"/>
  </bookViews>
  <sheets>
    <sheet name="Budget" sheetId="1" r:id="rId1"/>
    <sheet name="Jan-15" sheetId="2" r:id="rId2"/>
    <sheet name="Feb-15" sheetId="6" r:id="rId3"/>
    <sheet name="Mar-15" sheetId="7" r:id="rId4"/>
    <sheet name="Apr-15" sheetId="8" r:id="rId5"/>
    <sheet name="May-15" sheetId="9" r:id="rId6"/>
    <sheet name="Jun-15" sheetId="11" r:id="rId7"/>
    <sheet name="Jul-15" sheetId="12" r:id="rId8"/>
    <sheet name="Aug-15" sheetId="13" r:id="rId9"/>
    <sheet name="Sep-15" sheetId="14" r:id="rId10"/>
    <sheet name="Oct-15" sheetId="15" r:id="rId11"/>
    <sheet name="Nov-15" sheetId="10" r:id="rId12"/>
    <sheet name="Dec-15" sheetId="5" r:id="rId13"/>
    <sheet name="Summary" sheetId="4" r:id="rId14"/>
  </sheets>
  <definedNames>
    <definedName name="_xlnm.Print_Area" localSheetId="1">'Jan-15'!$A$2:$J$37</definedName>
    <definedName name="_xlnm.Print_Area" localSheetId="5">'May-15'!$S$4:$T$41</definedName>
    <definedName name="_xlnm.Print_Area" localSheetId="13">Summary!$B$1:$AB$81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6" l="1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E42" i="1" l="1"/>
  <c r="G42" i="1"/>
  <c r="I42" i="1"/>
  <c r="K42" i="1"/>
  <c r="M42" i="1"/>
  <c r="O42" i="1"/>
  <c r="Q42" i="1"/>
  <c r="S42" i="1"/>
  <c r="U42" i="1"/>
  <c r="W42" i="1"/>
  <c r="Y42" i="1"/>
  <c r="AA42" i="1"/>
  <c r="E43" i="1"/>
  <c r="G43" i="1"/>
  <c r="I43" i="1"/>
  <c r="K43" i="1"/>
  <c r="M43" i="1"/>
  <c r="O43" i="1"/>
  <c r="Q43" i="1"/>
  <c r="S43" i="1"/>
  <c r="U43" i="1"/>
  <c r="W43" i="1"/>
  <c r="Y43" i="1"/>
  <c r="AA43" i="1"/>
  <c r="E44" i="1"/>
  <c r="G44" i="1"/>
  <c r="I44" i="1"/>
  <c r="K44" i="1"/>
  <c r="M44" i="1"/>
  <c r="O44" i="1"/>
  <c r="Q44" i="1"/>
  <c r="S44" i="1"/>
  <c r="U44" i="1"/>
  <c r="W44" i="1"/>
  <c r="Y44" i="1"/>
  <c r="AA44" i="1"/>
  <c r="E45" i="1"/>
  <c r="G45" i="1"/>
  <c r="I45" i="1"/>
  <c r="K45" i="1"/>
  <c r="M45" i="1"/>
  <c r="O45" i="1"/>
  <c r="Q45" i="1"/>
  <c r="S45" i="1"/>
  <c r="U45" i="1"/>
  <c r="W45" i="1"/>
  <c r="Y45" i="1"/>
  <c r="AA45" i="1"/>
  <c r="E46" i="1"/>
  <c r="G46" i="1"/>
  <c r="I46" i="1"/>
  <c r="K46" i="1"/>
  <c r="M46" i="1"/>
  <c r="O46" i="1"/>
  <c r="Q46" i="1"/>
  <c r="S46" i="1"/>
  <c r="U46" i="1"/>
  <c r="W46" i="1"/>
  <c r="Y46" i="1"/>
  <c r="AA46" i="1"/>
  <c r="E47" i="1"/>
  <c r="G47" i="1"/>
  <c r="I47" i="1"/>
  <c r="K47" i="1"/>
  <c r="M47" i="1"/>
  <c r="O47" i="1"/>
  <c r="Q47" i="1"/>
  <c r="S47" i="1"/>
  <c r="U47" i="1"/>
  <c r="W47" i="1"/>
  <c r="Y47" i="1"/>
  <c r="AA47" i="1"/>
  <c r="E48" i="1"/>
  <c r="G48" i="1"/>
  <c r="I48" i="1"/>
  <c r="K48" i="1"/>
  <c r="M48" i="1"/>
  <c r="O48" i="1"/>
  <c r="Q48" i="1"/>
  <c r="S48" i="1"/>
  <c r="U48" i="1"/>
  <c r="W48" i="1"/>
  <c r="Y48" i="1"/>
  <c r="AA48" i="1"/>
  <c r="E49" i="1"/>
  <c r="G49" i="1"/>
  <c r="I49" i="1"/>
  <c r="K49" i="1"/>
  <c r="M49" i="1"/>
  <c r="O49" i="1"/>
  <c r="Q49" i="1"/>
  <c r="S49" i="1"/>
  <c r="U49" i="1"/>
  <c r="W49" i="1"/>
  <c r="Y49" i="1"/>
  <c r="AA49" i="1"/>
  <c r="E50" i="1"/>
  <c r="G50" i="1"/>
  <c r="I50" i="1"/>
  <c r="K50" i="1"/>
  <c r="M50" i="1"/>
  <c r="O50" i="1"/>
  <c r="Q50" i="1"/>
  <c r="S50" i="1"/>
  <c r="U50" i="1"/>
  <c r="W50" i="1"/>
  <c r="Y50" i="1"/>
  <c r="AA50" i="1"/>
  <c r="E51" i="1"/>
  <c r="G51" i="1"/>
  <c r="I51" i="1"/>
  <c r="K51" i="1"/>
  <c r="M51" i="1"/>
  <c r="O51" i="1"/>
  <c r="Q51" i="1"/>
  <c r="S51" i="1"/>
  <c r="U51" i="1"/>
  <c r="W51" i="1"/>
  <c r="Y51" i="1"/>
  <c r="AA51" i="1"/>
  <c r="E52" i="1"/>
  <c r="G52" i="1"/>
  <c r="I52" i="1"/>
  <c r="K52" i="1"/>
  <c r="M52" i="1"/>
  <c r="O52" i="1"/>
  <c r="Q52" i="1"/>
  <c r="S52" i="1"/>
  <c r="U52" i="1"/>
  <c r="W52" i="1"/>
  <c r="Y52" i="1"/>
  <c r="AA52" i="1"/>
  <c r="E53" i="1"/>
  <c r="G53" i="1"/>
  <c r="I53" i="1"/>
  <c r="K53" i="1"/>
  <c r="M53" i="1"/>
  <c r="O53" i="1"/>
  <c r="Q53" i="1"/>
  <c r="S53" i="1"/>
  <c r="U53" i="1"/>
  <c r="W53" i="1"/>
  <c r="Y53" i="1"/>
  <c r="AA53" i="1"/>
  <c r="E54" i="1"/>
  <c r="G54" i="1"/>
  <c r="I54" i="1"/>
  <c r="K54" i="1"/>
  <c r="M54" i="1"/>
  <c r="O54" i="1"/>
  <c r="Q54" i="1"/>
  <c r="S54" i="1"/>
  <c r="U54" i="1"/>
  <c r="W54" i="1"/>
  <c r="Y54" i="1"/>
  <c r="AA54" i="1"/>
  <c r="E55" i="1"/>
  <c r="G55" i="1"/>
  <c r="I55" i="1"/>
  <c r="K55" i="1"/>
  <c r="M55" i="1"/>
  <c r="O55" i="1"/>
  <c r="Q55" i="1"/>
  <c r="S55" i="1"/>
  <c r="U55" i="1"/>
  <c r="W55" i="1"/>
  <c r="Y55" i="1"/>
  <c r="AA55" i="1"/>
  <c r="E56" i="1"/>
  <c r="G56" i="1"/>
  <c r="I56" i="1"/>
  <c r="K56" i="1"/>
  <c r="M56" i="1"/>
  <c r="O56" i="1"/>
  <c r="Q56" i="1"/>
  <c r="S56" i="1"/>
  <c r="U56" i="1"/>
  <c r="W56" i="1"/>
  <c r="Y56" i="1"/>
  <c r="AA56" i="1"/>
  <c r="E57" i="1"/>
  <c r="G57" i="1"/>
  <c r="I57" i="1"/>
  <c r="K57" i="1"/>
  <c r="M57" i="1"/>
  <c r="O57" i="1"/>
  <c r="Q57" i="1"/>
  <c r="S57" i="1"/>
  <c r="U57" i="1"/>
  <c r="W57" i="1"/>
  <c r="Y57" i="1"/>
  <c r="AA57" i="1"/>
  <c r="E58" i="1"/>
  <c r="G58" i="1"/>
  <c r="I58" i="1"/>
  <c r="K58" i="1"/>
  <c r="M58" i="1"/>
  <c r="O58" i="1"/>
  <c r="Q58" i="1"/>
  <c r="S58" i="1"/>
  <c r="U58" i="1"/>
  <c r="W58" i="1"/>
  <c r="Y58" i="1"/>
  <c r="AA58" i="1"/>
  <c r="E59" i="1"/>
  <c r="G59" i="1"/>
  <c r="I59" i="1"/>
  <c r="K59" i="1"/>
  <c r="M59" i="1"/>
  <c r="O59" i="1"/>
  <c r="Q59" i="1"/>
  <c r="S59" i="1"/>
  <c r="U59" i="1"/>
  <c r="W59" i="1"/>
  <c r="Y59" i="1"/>
  <c r="AA59" i="1"/>
  <c r="E60" i="1"/>
  <c r="G60" i="1"/>
  <c r="I60" i="1"/>
  <c r="K60" i="1"/>
  <c r="M60" i="1"/>
  <c r="O60" i="1"/>
  <c r="Q60" i="1"/>
  <c r="S60" i="1"/>
  <c r="U60" i="1"/>
  <c r="W60" i="1"/>
  <c r="Y60" i="1"/>
  <c r="AA60" i="1"/>
  <c r="E61" i="1"/>
  <c r="G61" i="1"/>
  <c r="I61" i="1"/>
  <c r="K61" i="1"/>
  <c r="M61" i="1"/>
  <c r="O61" i="1"/>
  <c r="Q61" i="1"/>
  <c r="S61" i="1"/>
  <c r="U61" i="1"/>
  <c r="W61" i="1"/>
  <c r="Y61" i="1"/>
  <c r="AA61" i="1"/>
  <c r="E62" i="1"/>
  <c r="G62" i="1"/>
  <c r="I62" i="1"/>
  <c r="K62" i="1"/>
  <c r="M62" i="1"/>
  <c r="O62" i="1"/>
  <c r="Q62" i="1"/>
  <c r="S62" i="1"/>
  <c r="U62" i="1"/>
  <c r="W62" i="1"/>
  <c r="Y62" i="1"/>
  <c r="AA62" i="1"/>
  <c r="E63" i="1"/>
  <c r="G63" i="1"/>
  <c r="I63" i="1"/>
  <c r="K63" i="1"/>
  <c r="M63" i="1"/>
  <c r="O63" i="1"/>
  <c r="Q63" i="1"/>
  <c r="S63" i="1"/>
  <c r="U63" i="1"/>
  <c r="W63" i="1"/>
  <c r="Y63" i="1"/>
  <c r="AA63" i="1"/>
  <c r="E64" i="1"/>
  <c r="G64" i="1"/>
  <c r="I64" i="1"/>
  <c r="K64" i="1"/>
  <c r="M64" i="1"/>
  <c r="O64" i="1"/>
  <c r="Q64" i="1"/>
  <c r="S64" i="1"/>
  <c r="U64" i="1"/>
  <c r="W64" i="1"/>
  <c r="Y64" i="1"/>
  <c r="AA64" i="1"/>
  <c r="E65" i="1"/>
  <c r="G65" i="1"/>
  <c r="I65" i="1"/>
  <c r="K65" i="1"/>
  <c r="M65" i="1"/>
  <c r="O65" i="1"/>
  <c r="Q65" i="1"/>
  <c r="S65" i="1"/>
  <c r="U65" i="1"/>
  <c r="W65" i="1"/>
  <c r="Y65" i="1"/>
  <c r="AA65" i="1"/>
  <c r="E66" i="1"/>
  <c r="G66" i="1"/>
  <c r="I66" i="1"/>
  <c r="K66" i="1"/>
  <c r="M66" i="1"/>
  <c r="O66" i="1"/>
  <c r="Q66" i="1"/>
  <c r="S66" i="1"/>
  <c r="U66" i="1"/>
  <c r="W66" i="1"/>
  <c r="Y66" i="1"/>
  <c r="AA66" i="1"/>
  <c r="E67" i="1"/>
  <c r="G67" i="1"/>
  <c r="I67" i="1"/>
  <c r="K67" i="1"/>
  <c r="M67" i="1"/>
  <c r="O67" i="1"/>
  <c r="Q67" i="1"/>
  <c r="S67" i="1"/>
  <c r="U67" i="1"/>
  <c r="W67" i="1"/>
  <c r="Y67" i="1"/>
  <c r="AA67" i="1"/>
  <c r="E68" i="1"/>
  <c r="G68" i="1"/>
  <c r="I68" i="1"/>
  <c r="K68" i="1"/>
  <c r="M68" i="1"/>
  <c r="O68" i="1"/>
  <c r="Q68" i="1"/>
  <c r="S68" i="1"/>
  <c r="U68" i="1"/>
  <c r="W68" i="1"/>
  <c r="Y68" i="1"/>
  <c r="AA68" i="1"/>
  <c r="E69" i="1"/>
  <c r="G69" i="1"/>
  <c r="I69" i="1"/>
  <c r="K69" i="1"/>
  <c r="M69" i="1"/>
  <c r="O69" i="1"/>
  <c r="Q69" i="1"/>
  <c r="S69" i="1"/>
  <c r="U69" i="1"/>
  <c r="W69" i="1"/>
  <c r="Y69" i="1"/>
  <c r="AA69" i="1"/>
  <c r="E70" i="1"/>
  <c r="G70" i="1"/>
  <c r="I70" i="1"/>
  <c r="K70" i="1"/>
  <c r="M70" i="1"/>
  <c r="O70" i="1"/>
  <c r="Q70" i="1"/>
  <c r="S70" i="1"/>
  <c r="U70" i="1"/>
  <c r="W70" i="1"/>
  <c r="Y70" i="1"/>
  <c r="AA70" i="1"/>
  <c r="E71" i="1"/>
  <c r="G71" i="1"/>
  <c r="I71" i="1"/>
  <c r="K71" i="1"/>
  <c r="M71" i="1"/>
  <c r="O71" i="1"/>
  <c r="Q71" i="1"/>
  <c r="S71" i="1"/>
  <c r="U71" i="1"/>
  <c r="W71" i="1"/>
  <c r="Y71" i="1"/>
  <c r="AA71" i="1"/>
  <c r="S41" i="1"/>
  <c r="U41" i="1"/>
  <c r="W41" i="1"/>
  <c r="Y41" i="1"/>
  <c r="AA41" i="1"/>
  <c r="G41" i="1"/>
  <c r="I41" i="1"/>
  <c r="K41" i="1"/>
  <c r="M41" i="1"/>
  <c r="O41" i="1"/>
  <c r="Q41" i="1"/>
  <c r="E41" i="1"/>
  <c r="B62" i="1"/>
  <c r="B63" i="1"/>
  <c r="B64" i="1"/>
  <c r="B65" i="1"/>
  <c r="B66" i="1"/>
  <c r="B67" i="1"/>
  <c r="B68" i="1"/>
  <c r="B69" i="1"/>
  <c r="B70" i="1"/>
  <c r="B71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42" i="1"/>
  <c r="B43" i="1"/>
  <c r="B44" i="1"/>
  <c r="B45" i="1"/>
  <c r="B46" i="1"/>
  <c r="C76" i="1" l="1"/>
  <c r="C77" i="1" s="1"/>
  <c r="AC21" i="1"/>
  <c r="C67" i="4" l="1"/>
  <c r="I26" i="14"/>
  <c r="I23" i="12"/>
  <c r="I22" i="10"/>
  <c r="I27" i="14"/>
  <c r="I18" i="14"/>
  <c r="W5" i="6"/>
  <c r="W9" i="6"/>
  <c r="V10" i="6"/>
  <c r="V11" i="6"/>
  <c r="V12" i="6"/>
  <c r="W12" i="6"/>
  <c r="V13" i="6"/>
  <c r="W13" i="6"/>
  <c r="V14" i="6"/>
  <c r="W14" i="6"/>
  <c r="V15" i="6"/>
  <c r="W15" i="6"/>
  <c r="V16" i="6"/>
  <c r="W16" i="6"/>
  <c r="V17" i="6"/>
  <c r="W17" i="6"/>
  <c r="V18" i="6"/>
  <c r="W18" i="6"/>
  <c r="V19" i="6"/>
  <c r="W19" i="6"/>
  <c r="V20" i="6"/>
  <c r="W20" i="6"/>
  <c r="V21" i="6"/>
  <c r="W21" i="6"/>
  <c r="V22" i="6"/>
  <c r="W22" i="6"/>
  <c r="V23" i="6"/>
  <c r="W23" i="6"/>
  <c r="V24" i="6"/>
  <c r="W24" i="6"/>
  <c r="V25" i="6"/>
  <c r="W25" i="6"/>
  <c r="V26" i="6"/>
  <c r="W26" i="6"/>
  <c r="V27" i="6"/>
  <c r="W27" i="6"/>
  <c r="V28" i="6"/>
  <c r="W28" i="6"/>
  <c r="V29" i="6"/>
  <c r="W29" i="6"/>
  <c r="V30" i="6"/>
  <c r="W30" i="6"/>
  <c r="V31" i="6"/>
  <c r="W31" i="6"/>
  <c r="V32" i="6"/>
  <c r="W32" i="6"/>
  <c r="V33" i="6"/>
  <c r="W33" i="6"/>
  <c r="V34" i="6"/>
  <c r="W34" i="6"/>
  <c r="V35" i="6"/>
  <c r="W35" i="6"/>
  <c r="V36" i="6"/>
  <c r="W36" i="6"/>
  <c r="V37" i="6"/>
  <c r="W37" i="6"/>
  <c r="V38" i="6"/>
  <c r="W38" i="6"/>
  <c r="V39" i="6"/>
  <c r="W39" i="6"/>
  <c r="V40" i="6"/>
  <c r="W40" i="6"/>
  <c r="V41" i="6"/>
  <c r="W41" i="6"/>
  <c r="V42" i="6"/>
  <c r="W42" i="6"/>
  <c r="V43" i="6"/>
  <c r="W43" i="6"/>
  <c r="V44" i="6"/>
  <c r="W44" i="6"/>
  <c r="V45" i="6"/>
  <c r="W45" i="6"/>
  <c r="V46" i="6"/>
  <c r="W46" i="6"/>
  <c r="V47" i="6"/>
  <c r="W47" i="6"/>
  <c r="V48" i="6"/>
  <c r="W48" i="6"/>
  <c r="V49" i="6"/>
  <c r="W49" i="6"/>
  <c r="V50" i="6"/>
  <c r="W50" i="6"/>
  <c r="V51" i="6"/>
  <c r="W51" i="6"/>
  <c r="V52" i="6"/>
  <c r="W52" i="6"/>
  <c r="V53" i="6"/>
  <c r="W53" i="6"/>
  <c r="V54" i="6"/>
  <c r="W54" i="6"/>
  <c r="V55" i="6"/>
  <c r="W55" i="6"/>
  <c r="V56" i="6"/>
  <c r="W56" i="6"/>
  <c r="V57" i="6"/>
  <c r="W57" i="6"/>
  <c r="V58" i="6"/>
  <c r="W58" i="6"/>
  <c r="V59" i="6"/>
  <c r="W59" i="6"/>
  <c r="V60" i="6"/>
  <c r="W60" i="6"/>
  <c r="V61" i="6"/>
  <c r="W61" i="6"/>
  <c r="V62" i="6"/>
  <c r="W62" i="6"/>
  <c r="V63" i="6"/>
  <c r="W63" i="6"/>
  <c r="V64" i="6"/>
  <c r="W64" i="6"/>
  <c r="V65" i="6"/>
  <c r="W65" i="6"/>
  <c r="V66" i="6"/>
  <c r="W66" i="6"/>
  <c r="V67" i="6"/>
  <c r="W67" i="6"/>
  <c r="V68" i="6"/>
  <c r="W68" i="6"/>
  <c r="V69" i="6"/>
  <c r="W69" i="6"/>
  <c r="V70" i="6"/>
  <c r="W70" i="6"/>
  <c r="V71" i="6"/>
  <c r="W71" i="6"/>
  <c r="V72" i="6"/>
  <c r="W72" i="6"/>
  <c r="V73" i="6"/>
  <c r="W73" i="6"/>
  <c r="V74" i="6"/>
  <c r="W74" i="6"/>
  <c r="V75" i="6"/>
  <c r="W75" i="6"/>
  <c r="V76" i="6"/>
  <c r="W76" i="6"/>
  <c r="V77" i="6"/>
  <c r="W77" i="6"/>
  <c r="V78" i="6"/>
  <c r="W78" i="6"/>
  <c r="V79" i="6"/>
  <c r="W79" i="6"/>
  <c r="W5" i="7"/>
  <c r="V6" i="7"/>
  <c r="V8" i="7"/>
  <c r="W9" i="7"/>
  <c r="V13" i="7"/>
  <c r="V14" i="7"/>
  <c r="V15" i="7"/>
  <c r="W15" i="7"/>
  <c r="V16" i="7"/>
  <c r="W16" i="7"/>
  <c r="V17" i="7"/>
  <c r="W17" i="7"/>
  <c r="V18" i="7"/>
  <c r="W18" i="7"/>
  <c r="V19" i="7"/>
  <c r="W19" i="7"/>
  <c r="V20" i="7"/>
  <c r="W20" i="7"/>
  <c r="V21" i="7"/>
  <c r="W21" i="7"/>
  <c r="V22" i="7"/>
  <c r="W22" i="7"/>
  <c r="V23" i="7"/>
  <c r="W23" i="7"/>
  <c r="V24" i="7"/>
  <c r="W24" i="7"/>
  <c r="V25" i="7"/>
  <c r="W25" i="7"/>
  <c r="V26" i="7"/>
  <c r="W26" i="7"/>
  <c r="V27" i="7"/>
  <c r="W27" i="7"/>
  <c r="V28" i="7"/>
  <c r="W28" i="7"/>
  <c r="V29" i="7"/>
  <c r="W29" i="7"/>
  <c r="V30" i="7"/>
  <c r="W30" i="7"/>
  <c r="V31" i="7"/>
  <c r="W31" i="7"/>
  <c r="V32" i="7"/>
  <c r="W32" i="7"/>
  <c r="V33" i="7"/>
  <c r="W33" i="7"/>
  <c r="V34" i="7"/>
  <c r="W34" i="7"/>
  <c r="V35" i="7"/>
  <c r="W35" i="7"/>
  <c r="V36" i="7"/>
  <c r="W36" i="7"/>
  <c r="V37" i="7"/>
  <c r="W37" i="7"/>
  <c r="V38" i="7"/>
  <c r="W38" i="7"/>
  <c r="V39" i="7"/>
  <c r="W39" i="7"/>
  <c r="V40" i="7"/>
  <c r="W40" i="7"/>
  <c r="V41" i="7"/>
  <c r="W41" i="7"/>
  <c r="V42" i="7"/>
  <c r="W42" i="7"/>
  <c r="V43" i="7"/>
  <c r="W43" i="7"/>
  <c r="V44" i="7"/>
  <c r="W44" i="7"/>
  <c r="V45" i="7"/>
  <c r="W45" i="7"/>
  <c r="V46" i="7"/>
  <c r="W46" i="7"/>
  <c r="V47" i="7"/>
  <c r="W47" i="7"/>
  <c r="V48" i="7"/>
  <c r="W48" i="7"/>
  <c r="V49" i="7"/>
  <c r="W49" i="7"/>
  <c r="V50" i="7"/>
  <c r="W50" i="7"/>
  <c r="V51" i="7"/>
  <c r="W51" i="7"/>
  <c r="V52" i="7"/>
  <c r="W52" i="7"/>
  <c r="V53" i="7"/>
  <c r="W53" i="7"/>
  <c r="V54" i="7"/>
  <c r="W54" i="7"/>
  <c r="V55" i="7"/>
  <c r="W55" i="7"/>
  <c r="V56" i="7"/>
  <c r="W56" i="7"/>
  <c r="V57" i="7"/>
  <c r="W57" i="7"/>
  <c r="V58" i="7"/>
  <c r="W58" i="7"/>
  <c r="V59" i="7"/>
  <c r="W59" i="7"/>
  <c r="V60" i="7"/>
  <c r="W60" i="7"/>
  <c r="V61" i="7"/>
  <c r="W61" i="7"/>
  <c r="V62" i="7"/>
  <c r="W62" i="7"/>
  <c r="V63" i="7"/>
  <c r="W63" i="7"/>
  <c r="V64" i="7"/>
  <c r="W64" i="7"/>
  <c r="V65" i="7"/>
  <c r="W65" i="7"/>
  <c r="V66" i="7"/>
  <c r="W66" i="7"/>
  <c r="V67" i="7"/>
  <c r="W67" i="7"/>
  <c r="V68" i="7"/>
  <c r="W68" i="7"/>
  <c r="V69" i="7"/>
  <c r="W69" i="7"/>
  <c r="V70" i="7"/>
  <c r="W70" i="7"/>
  <c r="V71" i="7"/>
  <c r="W71" i="7"/>
  <c r="V72" i="7"/>
  <c r="W72" i="7"/>
  <c r="V73" i="7"/>
  <c r="W73" i="7"/>
  <c r="V74" i="7"/>
  <c r="W74" i="7"/>
  <c r="V75" i="7"/>
  <c r="W75" i="7"/>
  <c r="V76" i="7"/>
  <c r="W76" i="7"/>
  <c r="V77" i="7"/>
  <c r="W77" i="7"/>
  <c r="V78" i="7"/>
  <c r="W78" i="7"/>
  <c r="V79" i="7"/>
  <c r="W79" i="7"/>
  <c r="W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W33" i="8"/>
  <c r="V34" i="8"/>
  <c r="V35" i="8"/>
  <c r="V36" i="8"/>
  <c r="V37" i="8"/>
  <c r="V38" i="8"/>
  <c r="V39" i="8"/>
  <c r="V40" i="8"/>
  <c r="V41" i="8"/>
  <c r="V42" i="8"/>
  <c r="W42" i="8"/>
  <c r="V43" i="8"/>
  <c r="V44" i="8"/>
  <c r="V45" i="8"/>
  <c r="W45" i="8"/>
  <c r="V46" i="8"/>
  <c r="W46" i="8"/>
  <c r="V47" i="8"/>
  <c r="W47" i="8"/>
  <c r="V48" i="8"/>
  <c r="W48" i="8"/>
  <c r="V49" i="8"/>
  <c r="W49" i="8"/>
  <c r="V50" i="8"/>
  <c r="W50" i="8"/>
  <c r="V51" i="8"/>
  <c r="W51" i="8"/>
  <c r="V52" i="8"/>
  <c r="W52" i="8"/>
  <c r="V53" i="8"/>
  <c r="W53" i="8"/>
  <c r="V54" i="8"/>
  <c r="W54" i="8"/>
  <c r="V55" i="8"/>
  <c r="W55" i="8"/>
  <c r="V56" i="8"/>
  <c r="W56" i="8"/>
  <c r="V57" i="8"/>
  <c r="W57" i="8"/>
  <c r="V58" i="8"/>
  <c r="W58" i="8"/>
  <c r="V59" i="8"/>
  <c r="W59" i="8"/>
  <c r="V60" i="8"/>
  <c r="W60" i="8"/>
  <c r="V61" i="8"/>
  <c r="W61" i="8"/>
  <c r="V62" i="8"/>
  <c r="W62" i="8"/>
  <c r="V63" i="8"/>
  <c r="W63" i="8"/>
  <c r="V64" i="8"/>
  <c r="W64" i="8"/>
  <c r="V65" i="8"/>
  <c r="W65" i="8"/>
  <c r="V66" i="8"/>
  <c r="W66" i="8"/>
  <c r="V67" i="8"/>
  <c r="W67" i="8"/>
  <c r="V68" i="8"/>
  <c r="W68" i="8"/>
  <c r="V69" i="8"/>
  <c r="W69" i="8"/>
  <c r="V70" i="8"/>
  <c r="W70" i="8"/>
  <c r="V71" i="8"/>
  <c r="W71" i="8"/>
  <c r="V72" i="8"/>
  <c r="W72" i="8"/>
  <c r="V73" i="8"/>
  <c r="W73" i="8"/>
  <c r="V74" i="8"/>
  <c r="W74" i="8"/>
  <c r="V75" i="8"/>
  <c r="W75" i="8"/>
  <c r="V76" i="8"/>
  <c r="W76" i="8"/>
  <c r="V77" i="8"/>
  <c r="W77" i="8"/>
  <c r="V78" i="8"/>
  <c r="W78" i="8"/>
  <c r="V79" i="8"/>
  <c r="W79" i="8"/>
  <c r="W5" i="9"/>
  <c r="V7" i="9"/>
  <c r="V8" i="9"/>
  <c r="V9" i="9"/>
  <c r="V10" i="9"/>
  <c r="V12" i="9"/>
  <c r="V13" i="9"/>
  <c r="V14" i="9"/>
  <c r="V15" i="9"/>
  <c r="V16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W31" i="9"/>
  <c r="V32" i="9"/>
  <c r="V33" i="9"/>
  <c r="V34" i="9"/>
  <c r="V35" i="9"/>
  <c r="V36" i="9"/>
  <c r="V37" i="9"/>
  <c r="V38" i="9"/>
  <c r="V39" i="9"/>
  <c r="V40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V58" i="9"/>
  <c r="W58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5" i="11"/>
  <c r="W6" i="11"/>
  <c r="W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7" i="11"/>
  <c r="V29" i="11"/>
  <c r="V30" i="11"/>
  <c r="V31" i="11"/>
  <c r="V32" i="11"/>
  <c r="V33" i="11"/>
  <c r="V34" i="11"/>
  <c r="V35" i="11"/>
  <c r="V36" i="11"/>
  <c r="V37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8" i="11"/>
  <c r="W68" i="11"/>
  <c r="V69" i="11"/>
  <c r="W69" i="11"/>
  <c r="V70" i="11"/>
  <c r="W70" i="11"/>
  <c r="V71" i="11"/>
  <c r="W71" i="11"/>
  <c r="V72" i="11"/>
  <c r="W72" i="11"/>
  <c r="V73" i="11"/>
  <c r="W73" i="11"/>
  <c r="V74" i="11"/>
  <c r="W74" i="11"/>
  <c r="V75" i="11"/>
  <c r="W75" i="11"/>
  <c r="V76" i="11"/>
  <c r="W76" i="11"/>
  <c r="V77" i="11"/>
  <c r="W77" i="11"/>
  <c r="V78" i="11"/>
  <c r="W78" i="11"/>
  <c r="V79" i="11"/>
  <c r="W79" i="11"/>
  <c r="V5" i="12"/>
  <c r="V6" i="12"/>
  <c r="V13" i="12"/>
  <c r="V14" i="12"/>
  <c r="W14" i="12"/>
  <c r="V15" i="12"/>
  <c r="W15" i="12"/>
  <c r="V16" i="12"/>
  <c r="W16" i="12"/>
  <c r="V17" i="12"/>
  <c r="W17" i="12"/>
  <c r="V18" i="12"/>
  <c r="W18" i="12"/>
  <c r="V19" i="12"/>
  <c r="W19" i="12"/>
  <c r="V20" i="12"/>
  <c r="W20" i="12"/>
  <c r="V21" i="12"/>
  <c r="W21" i="12"/>
  <c r="V22" i="12"/>
  <c r="W22" i="12"/>
  <c r="V23" i="12"/>
  <c r="W23" i="12"/>
  <c r="V24" i="12"/>
  <c r="W24" i="12"/>
  <c r="V25" i="12"/>
  <c r="W25" i="12"/>
  <c r="V26" i="12"/>
  <c r="W26" i="12"/>
  <c r="V27" i="12"/>
  <c r="W27" i="12"/>
  <c r="V28" i="12"/>
  <c r="W28" i="12"/>
  <c r="V29" i="12"/>
  <c r="W29" i="12"/>
  <c r="V30" i="12"/>
  <c r="W30" i="12"/>
  <c r="V31" i="12"/>
  <c r="W31" i="12"/>
  <c r="V32" i="12"/>
  <c r="W32" i="12"/>
  <c r="V33" i="12"/>
  <c r="W33" i="12"/>
  <c r="V34" i="12"/>
  <c r="W34" i="12"/>
  <c r="V35" i="12"/>
  <c r="W35" i="12"/>
  <c r="V36" i="12"/>
  <c r="W36" i="12"/>
  <c r="V37" i="12"/>
  <c r="W37" i="12"/>
  <c r="V38" i="12"/>
  <c r="W38" i="12"/>
  <c r="V39" i="12"/>
  <c r="W39" i="12"/>
  <c r="V40" i="12"/>
  <c r="W40" i="12"/>
  <c r="V41" i="12"/>
  <c r="W41" i="12"/>
  <c r="V42" i="12"/>
  <c r="W42" i="12"/>
  <c r="V43" i="12"/>
  <c r="W43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W5" i="13"/>
  <c r="W6" i="13"/>
  <c r="W7" i="13"/>
  <c r="W8" i="13"/>
  <c r="W10" i="13"/>
  <c r="V12" i="13"/>
  <c r="V14" i="13"/>
  <c r="W15" i="13"/>
  <c r="V17" i="13"/>
  <c r="W17" i="13"/>
  <c r="V18" i="13"/>
  <c r="W18" i="13"/>
  <c r="V19" i="13"/>
  <c r="W19" i="13"/>
  <c r="V20" i="13"/>
  <c r="W20" i="13"/>
  <c r="V21" i="13"/>
  <c r="W21" i="13"/>
  <c r="V22" i="13"/>
  <c r="W22" i="13"/>
  <c r="V23" i="13"/>
  <c r="W23" i="13"/>
  <c r="V24" i="13"/>
  <c r="W24" i="13"/>
  <c r="V25" i="13"/>
  <c r="W25" i="13"/>
  <c r="V26" i="13"/>
  <c r="W26" i="13"/>
  <c r="V27" i="13"/>
  <c r="W27" i="13"/>
  <c r="V28" i="13"/>
  <c r="W28" i="13"/>
  <c r="V29" i="13"/>
  <c r="W29" i="13"/>
  <c r="V30" i="13"/>
  <c r="W30" i="13"/>
  <c r="V31" i="13"/>
  <c r="W31" i="13"/>
  <c r="V32" i="13"/>
  <c r="W32" i="13"/>
  <c r="V33" i="13"/>
  <c r="W33" i="13"/>
  <c r="V34" i="13"/>
  <c r="W34" i="13"/>
  <c r="V35" i="13"/>
  <c r="W35" i="13"/>
  <c r="V36" i="13"/>
  <c r="W36" i="13"/>
  <c r="V37" i="13"/>
  <c r="W37" i="13"/>
  <c r="V38" i="13"/>
  <c r="W38" i="13"/>
  <c r="V39" i="13"/>
  <c r="W39" i="13"/>
  <c r="V40" i="13"/>
  <c r="W40" i="13"/>
  <c r="V41" i="13"/>
  <c r="W41" i="13"/>
  <c r="V42" i="13"/>
  <c r="W42" i="13"/>
  <c r="V43" i="13"/>
  <c r="W43" i="13"/>
  <c r="V44" i="13"/>
  <c r="W44" i="13"/>
  <c r="V45" i="13"/>
  <c r="W45" i="13"/>
  <c r="V46" i="13"/>
  <c r="W46" i="13"/>
  <c r="V47" i="13"/>
  <c r="W47" i="13"/>
  <c r="V48" i="13"/>
  <c r="W48" i="13"/>
  <c r="V49" i="13"/>
  <c r="W49" i="13"/>
  <c r="V50" i="13"/>
  <c r="W50" i="13"/>
  <c r="V51" i="13"/>
  <c r="W51" i="13"/>
  <c r="V52" i="13"/>
  <c r="W52" i="13"/>
  <c r="V53" i="13"/>
  <c r="W53" i="13"/>
  <c r="V54" i="13"/>
  <c r="W54" i="13"/>
  <c r="V55" i="13"/>
  <c r="W55" i="13"/>
  <c r="V56" i="13"/>
  <c r="W56" i="13"/>
  <c r="V57" i="13"/>
  <c r="W57" i="13"/>
  <c r="V58" i="13"/>
  <c r="W58" i="13"/>
  <c r="V59" i="13"/>
  <c r="W59" i="13"/>
  <c r="V60" i="13"/>
  <c r="W60" i="13"/>
  <c r="V61" i="13"/>
  <c r="W61" i="13"/>
  <c r="V62" i="13"/>
  <c r="W62" i="13"/>
  <c r="V63" i="13"/>
  <c r="W63" i="13"/>
  <c r="V64" i="13"/>
  <c r="W64" i="13"/>
  <c r="V65" i="13"/>
  <c r="W65" i="13"/>
  <c r="V66" i="13"/>
  <c r="W66" i="13"/>
  <c r="V67" i="13"/>
  <c r="W67" i="13"/>
  <c r="V68" i="13"/>
  <c r="W68" i="13"/>
  <c r="V69" i="13"/>
  <c r="W69" i="13"/>
  <c r="V70" i="13"/>
  <c r="W70" i="13"/>
  <c r="V71" i="13"/>
  <c r="W71" i="13"/>
  <c r="V72" i="13"/>
  <c r="W72" i="13"/>
  <c r="V73" i="13"/>
  <c r="W73" i="13"/>
  <c r="V74" i="13"/>
  <c r="W74" i="13"/>
  <c r="V75" i="13"/>
  <c r="W75" i="13"/>
  <c r="V76" i="13"/>
  <c r="W76" i="13"/>
  <c r="V77" i="13"/>
  <c r="W77" i="13"/>
  <c r="V78" i="13"/>
  <c r="W78" i="13"/>
  <c r="V79" i="13"/>
  <c r="W79" i="13"/>
  <c r="W7" i="14"/>
  <c r="W8" i="14"/>
  <c r="W9" i="14"/>
  <c r="W10" i="14"/>
  <c r="V13" i="14"/>
  <c r="V14" i="14"/>
  <c r="W15" i="14"/>
  <c r="V16" i="14"/>
  <c r="V18" i="14"/>
  <c r="W18" i="14"/>
  <c r="V19" i="14"/>
  <c r="W19" i="14"/>
  <c r="V20" i="14"/>
  <c r="W20" i="14"/>
  <c r="V21" i="14"/>
  <c r="W21" i="14"/>
  <c r="V22" i="14"/>
  <c r="W22" i="14"/>
  <c r="V23" i="14"/>
  <c r="W23" i="14"/>
  <c r="V24" i="14"/>
  <c r="W24" i="14"/>
  <c r="V25" i="14"/>
  <c r="W25" i="14"/>
  <c r="V26" i="14"/>
  <c r="W26" i="14"/>
  <c r="V27" i="14"/>
  <c r="W27" i="14"/>
  <c r="V28" i="14"/>
  <c r="W28" i="14"/>
  <c r="V29" i="14"/>
  <c r="W29" i="14"/>
  <c r="V30" i="14"/>
  <c r="W30" i="14"/>
  <c r="V31" i="14"/>
  <c r="W31" i="14"/>
  <c r="V32" i="14"/>
  <c r="W32" i="14"/>
  <c r="V33" i="14"/>
  <c r="W33" i="14"/>
  <c r="V34" i="14"/>
  <c r="W34" i="14"/>
  <c r="V35" i="14"/>
  <c r="W35" i="14"/>
  <c r="V36" i="14"/>
  <c r="W36" i="14"/>
  <c r="V37" i="14"/>
  <c r="W37" i="14"/>
  <c r="V38" i="14"/>
  <c r="W38" i="14"/>
  <c r="V39" i="14"/>
  <c r="W39" i="14"/>
  <c r="V40" i="14"/>
  <c r="W40" i="14"/>
  <c r="V41" i="14"/>
  <c r="W41" i="14"/>
  <c r="V42" i="14"/>
  <c r="W42" i="14"/>
  <c r="V43" i="14"/>
  <c r="W43" i="14"/>
  <c r="V44" i="14"/>
  <c r="W44" i="14"/>
  <c r="V45" i="14"/>
  <c r="W45" i="14"/>
  <c r="V46" i="14"/>
  <c r="W46" i="14"/>
  <c r="V47" i="14"/>
  <c r="W47" i="14"/>
  <c r="V48" i="14"/>
  <c r="W48" i="14"/>
  <c r="V49" i="14"/>
  <c r="W49" i="14"/>
  <c r="V50" i="14"/>
  <c r="W50" i="14"/>
  <c r="V51" i="14"/>
  <c r="W51" i="14"/>
  <c r="V52" i="14"/>
  <c r="W52" i="14"/>
  <c r="V53" i="14"/>
  <c r="W53" i="14"/>
  <c r="V54" i="14"/>
  <c r="W54" i="14"/>
  <c r="V55" i="14"/>
  <c r="W55" i="14"/>
  <c r="V56" i="14"/>
  <c r="W56" i="14"/>
  <c r="V57" i="14"/>
  <c r="W57" i="14"/>
  <c r="V58" i="14"/>
  <c r="W58" i="14"/>
  <c r="V59" i="14"/>
  <c r="W59" i="14"/>
  <c r="V60" i="14"/>
  <c r="W60" i="14"/>
  <c r="V61" i="14"/>
  <c r="W61" i="14"/>
  <c r="V62" i="14"/>
  <c r="W62" i="14"/>
  <c r="V63" i="14"/>
  <c r="W63" i="14"/>
  <c r="V64" i="14"/>
  <c r="W64" i="14"/>
  <c r="V65" i="14"/>
  <c r="W65" i="14"/>
  <c r="V66" i="14"/>
  <c r="W66" i="14"/>
  <c r="V67" i="14"/>
  <c r="W67" i="14"/>
  <c r="V68" i="14"/>
  <c r="W68" i="14"/>
  <c r="V69" i="14"/>
  <c r="W69" i="14"/>
  <c r="V70" i="14"/>
  <c r="W70" i="14"/>
  <c r="V71" i="14"/>
  <c r="W71" i="14"/>
  <c r="V72" i="14"/>
  <c r="W72" i="14"/>
  <c r="V73" i="14"/>
  <c r="W73" i="14"/>
  <c r="V74" i="14"/>
  <c r="W74" i="14"/>
  <c r="V75" i="14"/>
  <c r="W75" i="14"/>
  <c r="V76" i="14"/>
  <c r="W76" i="14"/>
  <c r="V77" i="14"/>
  <c r="W77" i="14"/>
  <c r="V78" i="14"/>
  <c r="W78" i="14"/>
  <c r="V79" i="14"/>
  <c r="W79" i="14"/>
  <c r="W5" i="15"/>
  <c r="W6" i="15"/>
  <c r="W7" i="15"/>
  <c r="V8" i="15"/>
  <c r="V9" i="15"/>
  <c r="V10" i="15"/>
  <c r="V11" i="15"/>
  <c r="V12" i="15"/>
  <c r="V13" i="15"/>
  <c r="W15" i="15"/>
  <c r="V16" i="15"/>
  <c r="V17" i="15"/>
  <c r="V18" i="15"/>
  <c r="W18" i="15"/>
  <c r="W19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V30" i="15"/>
  <c r="W30" i="15"/>
  <c r="V31" i="15"/>
  <c r="W31" i="15"/>
  <c r="V32" i="15"/>
  <c r="W32" i="15"/>
  <c r="V33" i="15"/>
  <c r="W33" i="15"/>
  <c r="V34" i="15"/>
  <c r="W34" i="15"/>
  <c r="V35" i="15"/>
  <c r="W35" i="15"/>
  <c r="V36" i="15"/>
  <c r="W36" i="15"/>
  <c r="V37" i="15"/>
  <c r="W37" i="15"/>
  <c r="V38" i="15"/>
  <c r="W38" i="15"/>
  <c r="V39" i="15"/>
  <c r="W39" i="15"/>
  <c r="V40" i="15"/>
  <c r="W40" i="15"/>
  <c r="V41" i="15"/>
  <c r="W41" i="15"/>
  <c r="V42" i="15"/>
  <c r="W42" i="15"/>
  <c r="V43" i="15"/>
  <c r="W43" i="15"/>
  <c r="V44" i="15"/>
  <c r="W44" i="15"/>
  <c r="V45" i="15"/>
  <c r="W45" i="15"/>
  <c r="V46" i="15"/>
  <c r="W46" i="15"/>
  <c r="V47" i="15"/>
  <c r="W47" i="15"/>
  <c r="V48" i="15"/>
  <c r="W48" i="15"/>
  <c r="V49" i="15"/>
  <c r="W49" i="15"/>
  <c r="V50" i="15"/>
  <c r="W50" i="15"/>
  <c r="V51" i="15"/>
  <c r="W51" i="15"/>
  <c r="V52" i="15"/>
  <c r="W52" i="15"/>
  <c r="V53" i="15"/>
  <c r="W53" i="15"/>
  <c r="V54" i="15"/>
  <c r="W54" i="15"/>
  <c r="V55" i="15"/>
  <c r="W55" i="15"/>
  <c r="V56" i="15"/>
  <c r="W56" i="15"/>
  <c r="V57" i="15"/>
  <c r="W57" i="15"/>
  <c r="V58" i="15"/>
  <c r="W58" i="15"/>
  <c r="V59" i="15"/>
  <c r="W59" i="15"/>
  <c r="V60" i="15"/>
  <c r="W60" i="15"/>
  <c r="V61" i="15"/>
  <c r="W61" i="15"/>
  <c r="V62" i="15"/>
  <c r="W62" i="15"/>
  <c r="V63" i="15"/>
  <c r="W63" i="15"/>
  <c r="V64" i="15"/>
  <c r="W64" i="15"/>
  <c r="V65" i="15"/>
  <c r="W65" i="15"/>
  <c r="V66" i="15"/>
  <c r="W66" i="15"/>
  <c r="V67" i="15"/>
  <c r="W67" i="15"/>
  <c r="V68" i="15"/>
  <c r="W68" i="15"/>
  <c r="V69" i="15"/>
  <c r="W69" i="15"/>
  <c r="V70" i="15"/>
  <c r="W70" i="15"/>
  <c r="V71" i="15"/>
  <c r="W71" i="15"/>
  <c r="V72" i="15"/>
  <c r="W72" i="15"/>
  <c r="V73" i="15"/>
  <c r="W73" i="15"/>
  <c r="V74" i="15"/>
  <c r="W74" i="15"/>
  <c r="V75" i="15"/>
  <c r="W75" i="15"/>
  <c r="V76" i="15"/>
  <c r="W76" i="15"/>
  <c r="V77" i="15"/>
  <c r="W77" i="15"/>
  <c r="V78" i="15"/>
  <c r="W78" i="15"/>
  <c r="V79" i="15"/>
  <c r="W79" i="15"/>
  <c r="V5" i="10"/>
  <c r="V6" i="10"/>
  <c r="V7" i="10"/>
  <c r="V8" i="10"/>
  <c r="V9" i="10"/>
  <c r="V10" i="10"/>
  <c r="V11" i="10"/>
  <c r="V12" i="10"/>
  <c r="V13" i="10"/>
  <c r="V14" i="10"/>
  <c r="V15" i="10"/>
  <c r="W15" i="10"/>
  <c r="V16" i="10"/>
  <c r="W16" i="10"/>
  <c r="V17" i="10"/>
  <c r="W17" i="10"/>
  <c r="V18" i="10"/>
  <c r="W18" i="10"/>
  <c r="V19" i="10"/>
  <c r="W19" i="10"/>
  <c r="V20" i="10"/>
  <c r="W20" i="10"/>
  <c r="V21" i="10"/>
  <c r="W21" i="10"/>
  <c r="V22" i="10"/>
  <c r="W22" i="10"/>
  <c r="V23" i="10"/>
  <c r="W23" i="10"/>
  <c r="V24" i="10"/>
  <c r="W24" i="10"/>
  <c r="V25" i="10"/>
  <c r="W25" i="10"/>
  <c r="V26" i="10"/>
  <c r="W26" i="10"/>
  <c r="V27" i="10"/>
  <c r="W27" i="10"/>
  <c r="V28" i="10"/>
  <c r="W28" i="10"/>
  <c r="V29" i="10"/>
  <c r="W29" i="10"/>
  <c r="V30" i="10"/>
  <c r="W30" i="10"/>
  <c r="V31" i="10"/>
  <c r="W31" i="10"/>
  <c r="V32" i="10"/>
  <c r="W32" i="10"/>
  <c r="V33" i="10"/>
  <c r="W33" i="10"/>
  <c r="V34" i="10"/>
  <c r="W34" i="10"/>
  <c r="V35" i="10"/>
  <c r="W35" i="10"/>
  <c r="V36" i="10"/>
  <c r="W36" i="10"/>
  <c r="V37" i="10"/>
  <c r="W37" i="10"/>
  <c r="V38" i="10"/>
  <c r="W38" i="10"/>
  <c r="V39" i="10"/>
  <c r="W39" i="10"/>
  <c r="V40" i="10"/>
  <c r="W40" i="10"/>
  <c r="V41" i="10"/>
  <c r="W41" i="10"/>
  <c r="V42" i="10"/>
  <c r="W42" i="10"/>
  <c r="V43" i="10"/>
  <c r="W43" i="10"/>
  <c r="V44" i="10"/>
  <c r="W44" i="10"/>
  <c r="V45" i="10"/>
  <c r="W45" i="10"/>
  <c r="V46" i="10"/>
  <c r="W46" i="10"/>
  <c r="V47" i="10"/>
  <c r="W47" i="10"/>
  <c r="V48" i="10"/>
  <c r="W48" i="10"/>
  <c r="V49" i="10"/>
  <c r="W49" i="10"/>
  <c r="V50" i="10"/>
  <c r="W50" i="10"/>
  <c r="V51" i="10"/>
  <c r="W51" i="10"/>
  <c r="V52" i="10"/>
  <c r="W52" i="10"/>
  <c r="V53" i="10"/>
  <c r="W53" i="10"/>
  <c r="V54" i="10"/>
  <c r="W54" i="10"/>
  <c r="V55" i="10"/>
  <c r="W55" i="10"/>
  <c r="V56" i="10"/>
  <c r="W56" i="10"/>
  <c r="V57" i="10"/>
  <c r="W57" i="10"/>
  <c r="V58" i="10"/>
  <c r="W58" i="10"/>
  <c r="V59" i="10"/>
  <c r="W59" i="10"/>
  <c r="V60" i="10"/>
  <c r="W60" i="10"/>
  <c r="V61" i="10"/>
  <c r="W61" i="10"/>
  <c r="V62" i="10"/>
  <c r="W62" i="10"/>
  <c r="V63" i="10"/>
  <c r="W63" i="10"/>
  <c r="V64" i="10"/>
  <c r="W64" i="10"/>
  <c r="V65" i="10"/>
  <c r="W65" i="10"/>
  <c r="V66" i="10"/>
  <c r="W66" i="10"/>
  <c r="V67" i="10"/>
  <c r="W67" i="10"/>
  <c r="V68" i="10"/>
  <c r="W68" i="10"/>
  <c r="V69" i="10"/>
  <c r="W69" i="10"/>
  <c r="V70" i="10"/>
  <c r="W70" i="10"/>
  <c r="V71" i="10"/>
  <c r="W71" i="10"/>
  <c r="V72" i="10"/>
  <c r="W72" i="10"/>
  <c r="V73" i="10"/>
  <c r="W73" i="10"/>
  <c r="V74" i="10"/>
  <c r="W74" i="10"/>
  <c r="V75" i="10"/>
  <c r="W75" i="10"/>
  <c r="V76" i="10"/>
  <c r="W76" i="10"/>
  <c r="V77" i="10"/>
  <c r="W77" i="10"/>
  <c r="V78" i="10"/>
  <c r="W78" i="10"/>
  <c r="V79" i="10"/>
  <c r="W79" i="10"/>
  <c r="V5" i="5"/>
  <c r="V6" i="5"/>
  <c r="W6" i="5"/>
  <c r="V7" i="5"/>
  <c r="W7" i="5"/>
  <c r="V8" i="5"/>
  <c r="W8" i="5"/>
  <c r="V9" i="5"/>
  <c r="W9" i="5"/>
  <c r="V10" i="5"/>
  <c r="W1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  <c r="V65" i="5"/>
  <c r="W65" i="5"/>
  <c r="V66" i="5"/>
  <c r="W66" i="5"/>
  <c r="V67" i="5"/>
  <c r="W67" i="5"/>
  <c r="V68" i="5"/>
  <c r="W68" i="5"/>
  <c r="V69" i="5"/>
  <c r="W69" i="5"/>
  <c r="V70" i="5"/>
  <c r="W70" i="5"/>
  <c r="V71" i="5"/>
  <c r="W71" i="5"/>
  <c r="V72" i="5"/>
  <c r="W72" i="5"/>
  <c r="V73" i="5"/>
  <c r="W73" i="5"/>
  <c r="V74" i="5"/>
  <c r="W74" i="5"/>
  <c r="V75" i="5"/>
  <c r="W75" i="5"/>
  <c r="V76" i="5"/>
  <c r="W76" i="5"/>
  <c r="V77" i="5"/>
  <c r="W77" i="5"/>
  <c r="V78" i="5"/>
  <c r="W78" i="5"/>
  <c r="V79" i="5"/>
  <c r="W79" i="5"/>
  <c r="W7" i="2"/>
  <c r="W8" i="2"/>
  <c r="W9" i="2"/>
  <c r="W10" i="2"/>
  <c r="W11" i="2"/>
  <c r="V13" i="2"/>
  <c r="W15" i="2"/>
  <c r="W16" i="2"/>
  <c r="V17" i="2"/>
  <c r="W17" i="2"/>
  <c r="W18" i="2"/>
  <c r="W19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I10" i="10"/>
  <c r="I10" i="15"/>
  <c r="I10" i="12"/>
  <c r="I10" i="11"/>
  <c r="I10" i="9"/>
  <c r="I8" i="10"/>
  <c r="I8" i="15"/>
  <c r="I8" i="13"/>
  <c r="I8" i="12"/>
  <c r="I8" i="8"/>
  <c r="I5" i="2"/>
  <c r="I5" i="8"/>
  <c r="I5" i="9"/>
  <c r="I5" i="13"/>
  <c r="I5" i="14"/>
  <c r="I6" i="2"/>
  <c r="I6" i="8"/>
  <c r="I6" i="9"/>
  <c r="I6" i="13"/>
  <c r="I6" i="14"/>
  <c r="I6" i="15"/>
  <c r="I6" i="5"/>
  <c r="I7" i="8"/>
  <c r="I7" i="9"/>
  <c r="I7" i="11"/>
  <c r="I7" i="13"/>
  <c r="I7" i="14"/>
  <c r="I7" i="5"/>
  <c r="I8" i="6"/>
  <c r="I9" i="2"/>
  <c r="I9" i="6"/>
  <c r="I9" i="11"/>
  <c r="I9" i="12"/>
  <c r="I9" i="14"/>
  <c r="I9" i="15"/>
  <c r="I10" i="2"/>
  <c r="I10" i="6"/>
  <c r="B41" i="1"/>
  <c r="W24" i="9" s="1"/>
  <c r="W4" i="6"/>
  <c r="W4" i="7"/>
  <c r="W4" i="8"/>
  <c r="W4" i="9"/>
  <c r="W4" i="11"/>
  <c r="W4" i="12"/>
  <c r="W4" i="13"/>
  <c r="W4" i="14"/>
  <c r="W4" i="15"/>
  <c r="W4" i="10"/>
  <c r="W4" i="5"/>
  <c r="W4" i="2"/>
  <c r="V4" i="6"/>
  <c r="V4" i="7"/>
  <c r="V4" i="9"/>
  <c r="V4" i="11"/>
  <c r="V4" i="12"/>
  <c r="V4" i="14"/>
  <c r="V4" i="15"/>
  <c r="V4" i="10"/>
  <c r="V4" i="5"/>
  <c r="V4" i="2"/>
  <c r="AC24" i="1"/>
  <c r="AC23" i="1"/>
  <c r="AC22" i="1"/>
  <c r="B2" i="4"/>
  <c r="B35" i="2"/>
  <c r="B36" i="2" s="1"/>
  <c r="B36" i="5" s="1"/>
  <c r="A4" i="7"/>
  <c r="B80" i="7" s="1"/>
  <c r="A5" i="7"/>
  <c r="C5" i="7" s="1"/>
  <c r="H8" i="4" s="1"/>
  <c r="D7" i="7"/>
  <c r="I10" i="4" s="1"/>
  <c r="D11" i="7"/>
  <c r="I14" i="4" s="1"/>
  <c r="D15" i="7"/>
  <c r="I18" i="4" s="1"/>
  <c r="D19" i="7"/>
  <c r="I22" i="4" s="1"/>
  <c r="C20" i="7"/>
  <c r="H23" i="4" s="1"/>
  <c r="C23" i="7"/>
  <c r="H26" i="4" s="1"/>
  <c r="D24" i="7"/>
  <c r="I27" i="4" s="1"/>
  <c r="C27" i="7"/>
  <c r="H30" i="4" s="1"/>
  <c r="D28" i="7"/>
  <c r="I31" i="4" s="1"/>
  <c r="G30" i="7"/>
  <c r="C31" i="7"/>
  <c r="H34" i="4" s="1"/>
  <c r="D32" i="7"/>
  <c r="I35" i="4" s="1"/>
  <c r="G33" i="7"/>
  <c r="A34" i="7"/>
  <c r="G34" i="7" s="1"/>
  <c r="A4" i="6"/>
  <c r="B80" i="6" s="1"/>
  <c r="A5" i="6"/>
  <c r="D7" i="6"/>
  <c r="G10" i="4" s="1"/>
  <c r="C8" i="6"/>
  <c r="F11" i="4" s="1"/>
  <c r="C12" i="6"/>
  <c r="F15" i="4" s="1"/>
  <c r="D15" i="6"/>
  <c r="G18" i="4" s="1"/>
  <c r="D16" i="6"/>
  <c r="G19" i="4" s="1"/>
  <c r="D17" i="6"/>
  <c r="G20" i="4" s="1"/>
  <c r="D19" i="6"/>
  <c r="G22" i="4" s="1"/>
  <c r="C20" i="6"/>
  <c r="F23" i="4" s="1"/>
  <c r="C24" i="6"/>
  <c r="F27" i="4" s="1"/>
  <c r="D25" i="6"/>
  <c r="G28" i="4" s="1"/>
  <c r="D28" i="6"/>
  <c r="G31" i="4" s="1"/>
  <c r="D29" i="6"/>
  <c r="G32" i="4" s="1"/>
  <c r="D30" i="6"/>
  <c r="G33" i="4" s="1"/>
  <c r="C31" i="6"/>
  <c r="F34" i="4" s="1"/>
  <c r="C32" i="6"/>
  <c r="F35" i="4" s="1"/>
  <c r="D33" i="6"/>
  <c r="G36" i="4" s="1"/>
  <c r="A34" i="6"/>
  <c r="C34" i="6" s="1"/>
  <c r="F37" i="4" s="1"/>
  <c r="A4" i="2"/>
  <c r="D4" i="2" s="1"/>
  <c r="E7" i="4" s="1"/>
  <c r="A5" i="2"/>
  <c r="C5" i="2" s="1"/>
  <c r="D8" i="4" s="1"/>
  <c r="G7" i="2"/>
  <c r="G9" i="2"/>
  <c r="D10" i="2"/>
  <c r="E13" i="4" s="1"/>
  <c r="G11" i="2"/>
  <c r="C12" i="2"/>
  <c r="D15" i="4" s="1"/>
  <c r="G13" i="2"/>
  <c r="C15" i="2"/>
  <c r="C16" i="2"/>
  <c r="D19" i="4" s="1"/>
  <c r="G17" i="2"/>
  <c r="C19" i="2"/>
  <c r="G20" i="2"/>
  <c r="D21" i="2"/>
  <c r="E24" i="4" s="1"/>
  <c r="D23" i="2"/>
  <c r="E26" i="4" s="1"/>
  <c r="C24" i="2"/>
  <c r="G25" i="2"/>
  <c r="G27" i="2"/>
  <c r="G28" i="2"/>
  <c r="G29" i="2"/>
  <c r="D31" i="2"/>
  <c r="E34" i="4" s="1"/>
  <c r="C32" i="2"/>
  <c r="C33" i="2"/>
  <c r="D36" i="4" s="1"/>
  <c r="A34" i="2"/>
  <c r="D11" i="6"/>
  <c r="G14" i="4" s="1"/>
  <c r="D7" i="2"/>
  <c r="E10" i="4" s="1"/>
  <c r="B42" i="8"/>
  <c r="B41" i="8"/>
  <c r="B40" i="8"/>
  <c r="B39" i="8"/>
  <c r="B42" i="9"/>
  <c r="B41" i="9"/>
  <c r="B40" i="9"/>
  <c r="B39" i="9"/>
  <c r="B42" i="11"/>
  <c r="B41" i="11"/>
  <c r="B40" i="11"/>
  <c r="B39" i="11"/>
  <c r="B42" i="12"/>
  <c r="B41" i="12"/>
  <c r="B40" i="12"/>
  <c r="B39" i="12"/>
  <c r="B42" i="13"/>
  <c r="B41" i="13"/>
  <c r="B40" i="13"/>
  <c r="B39" i="13"/>
  <c r="B42" i="14"/>
  <c r="B41" i="14"/>
  <c r="B40" i="14"/>
  <c r="B39" i="14"/>
  <c r="B42" i="15"/>
  <c r="B41" i="15"/>
  <c r="B40" i="15"/>
  <c r="B39" i="15"/>
  <c r="B42" i="10"/>
  <c r="B41" i="10"/>
  <c r="B40" i="10"/>
  <c r="B39" i="10"/>
  <c r="B42" i="5"/>
  <c r="B41" i="5"/>
  <c r="B40" i="5"/>
  <c r="B39" i="5"/>
  <c r="B42" i="7"/>
  <c r="B41" i="7"/>
  <c r="B40" i="7"/>
  <c r="B39" i="7"/>
  <c r="B42" i="6"/>
  <c r="B41" i="6"/>
  <c r="B40" i="6"/>
  <c r="B39" i="6"/>
  <c r="B42" i="2"/>
  <c r="C42" i="2" s="1"/>
  <c r="C42" i="6" s="1"/>
  <c r="B40" i="2"/>
  <c r="C40" i="2" s="1"/>
  <c r="B41" i="2"/>
  <c r="C41" i="2" s="1"/>
  <c r="B39" i="2"/>
  <c r="C39" i="2" s="1"/>
  <c r="B9" i="4"/>
  <c r="B43" i="4" s="1"/>
  <c r="B10" i="4"/>
  <c r="B44" i="4" s="1"/>
  <c r="B11" i="4"/>
  <c r="B45" i="4" s="1"/>
  <c r="B12" i="4"/>
  <c r="B46" i="4" s="1"/>
  <c r="B13" i="4"/>
  <c r="B47" i="4" s="1"/>
  <c r="B14" i="4"/>
  <c r="B48" i="4" s="1"/>
  <c r="B15" i="4"/>
  <c r="B49" i="4" s="1"/>
  <c r="B16" i="4"/>
  <c r="B50" i="4" s="1"/>
  <c r="B17" i="4"/>
  <c r="B51" i="4" s="1"/>
  <c r="B18" i="4"/>
  <c r="B52" i="4" s="1"/>
  <c r="B19" i="4"/>
  <c r="B53" i="4" s="1"/>
  <c r="B20" i="4"/>
  <c r="B54" i="4" s="1"/>
  <c r="B21" i="4"/>
  <c r="B55" i="4" s="1"/>
  <c r="B22" i="4"/>
  <c r="B56" i="4" s="1"/>
  <c r="B23" i="4"/>
  <c r="B57" i="4" s="1"/>
  <c r="B24" i="4"/>
  <c r="B58" i="4" s="1"/>
  <c r="B25" i="4"/>
  <c r="B59" i="4" s="1"/>
  <c r="B26" i="4"/>
  <c r="B60" i="4" s="1"/>
  <c r="B27" i="4"/>
  <c r="B61" i="4" s="1"/>
  <c r="B28" i="4"/>
  <c r="B62" i="4" s="1"/>
  <c r="B29" i="4"/>
  <c r="B63" i="4" s="1"/>
  <c r="B30" i="4"/>
  <c r="B64" i="4" s="1"/>
  <c r="B31" i="4"/>
  <c r="B65" i="4" s="1"/>
  <c r="B32" i="4"/>
  <c r="B66" i="4" s="1"/>
  <c r="B33" i="4"/>
  <c r="B67" i="4" s="1"/>
  <c r="B34" i="4"/>
  <c r="B68" i="4" s="1"/>
  <c r="B35" i="4"/>
  <c r="B69" i="4" s="1"/>
  <c r="B36" i="4"/>
  <c r="B70" i="4" s="1"/>
  <c r="B37" i="4"/>
  <c r="B71" i="4" s="1"/>
  <c r="D6" i="8"/>
  <c r="D8" i="8"/>
  <c r="K11" i="4" s="1"/>
  <c r="G9" i="8"/>
  <c r="D10" i="8"/>
  <c r="K13" i="4" s="1"/>
  <c r="D12" i="8"/>
  <c r="K15" i="4" s="1"/>
  <c r="D13" i="8"/>
  <c r="K16" i="4" s="1"/>
  <c r="C14" i="8"/>
  <c r="J17" i="4" s="1"/>
  <c r="D16" i="8"/>
  <c r="K19" i="4" s="1"/>
  <c r="C17" i="8"/>
  <c r="J20" i="4" s="1"/>
  <c r="G18" i="8"/>
  <c r="D19" i="8"/>
  <c r="K22" i="4" s="1"/>
  <c r="D20" i="8"/>
  <c r="K23" i="4" s="1"/>
  <c r="C21" i="8"/>
  <c r="J24" i="4" s="1"/>
  <c r="D22" i="8"/>
  <c r="K25" i="4" s="1"/>
  <c r="D23" i="8"/>
  <c r="K26" i="4" s="1"/>
  <c r="D24" i="8"/>
  <c r="K27" i="4" s="1"/>
  <c r="G25" i="8"/>
  <c r="C26" i="8"/>
  <c r="J29" i="4" s="1"/>
  <c r="C27" i="8"/>
  <c r="J30" i="4" s="1"/>
  <c r="D28" i="8"/>
  <c r="K31" i="4" s="1"/>
  <c r="C29" i="8"/>
  <c r="J32" i="4" s="1"/>
  <c r="D30" i="8"/>
  <c r="K33" i="4" s="1"/>
  <c r="D31" i="8"/>
  <c r="K34" i="4" s="1"/>
  <c r="G32" i="8"/>
  <c r="D33" i="8"/>
  <c r="K36" i="4" s="1"/>
  <c r="A34" i="8"/>
  <c r="D34" i="8" s="1"/>
  <c r="K37" i="4" s="1"/>
  <c r="D6" i="9"/>
  <c r="M9" i="4" s="1"/>
  <c r="C7" i="9"/>
  <c r="L10" i="4" s="1"/>
  <c r="C8" i="9"/>
  <c r="L11" i="4" s="1"/>
  <c r="D9" i="9"/>
  <c r="M12" i="4" s="1"/>
  <c r="G11" i="9"/>
  <c r="D12" i="9"/>
  <c r="M15" i="4" s="1"/>
  <c r="D13" i="9"/>
  <c r="M16" i="4" s="1"/>
  <c r="G15" i="9"/>
  <c r="G16" i="9"/>
  <c r="G17" i="9"/>
  <c r="D18" i="9"/>
  <c r="M21" i="4" s="1"/>
  <c r="C19" i="9"/>
  <c r="L22" i="4" s="1"/>
  <c r="G20" i="9"/>
  <c r="G21" i="9"/>
  <c r="D22" i="9"/>
  <c r="M25" i="4" s="1"/>
  <c r="G23" i="9"/>
  <c r="G24" i="9"/>
  <c r="D25" i="9"/>
  <c r="M28" i="4" s="1"/>
  <c r="D26" i="9"/>
  <c r="M29" i="4" s="1"/>
  <c r="D27" i="9"/>
  <c r="M30" i="4" s="1"/>
  <c r="G28" i="9"/>
  <c r="G29" i="9"/>
  <c r="D30" i="9"/>
  <c r="M33" i="4" s="1"/>
  <c r="D31" i="9"/>
  <c r="M34" i="4" s="1"/>
  <c r="D32" i="9"/>
  <c r="M35" i="4" s="1"/>
  <c r="G33" i="9"/>
  <c r="A34" i="9"/>
  <c r="D34" i="9" s="1"/>
  <c r="M37" i="4" s="1"/>
  <c r="D6" i="11"/>
  <c r="O9" i="4" s="1"/>
  <c r="D7" i="11"/>
  <c r="O10" i="4" s="1"/>
  <c r="G9" i="11"/>
  <c r="D10" i="11"/>
  <c r="O13" i="4" s="1"/>
  <c r="C11" i="11"/>
  <c r="N14" i="4" s="1"/>
  <c r="C12" i="11"/>
  <c r="N15" i="4" s="1"/>
  <c r="C13" i="11"/>
  <c r="N16" i="4" s="1"/>
  <c r="D14" i="11"/>
  <c r="O17" i="4" s="1"/>
  <c r="G16" i="11"/>
  <c r="D18" i="11"/>
  <c r="O21" i="4" s="1"/>
  <c r="G19" i="11"/>
  <c r="D20" i="11"/>
  <c r="O23" i="4" s="1"/>
  <c r="D22" i="11"/>
  <c r="O25" i="4" s="1"/>
  <c r="G23" i="11"/>
  <c r="C24" i="11"/>
  <c r="N27" i="4" s="1"/>
  <c r="G25" i="11"/>
  <c r="D26" i="11"/>
  <c r="O29" i="4" s="1"/>
  <c r="G28" i="11"/>
  <c r="D29" i="11"/>
  <c r="O32" i="4" s="1"/>
  <c r="C30" i="11"/>
  <c r="N33" i="4" s="1"/>
  <c r="D31" i="11"/>
  <c r="O34" i="4" s="1"/>
  <c r="G32" i="11"/>
  <c r="G33" i="11"/>
  <c r="A34" i="11"/>
  <c r="G34" i="11" s="1"/>
  <c r="D6" i="12"/>
  <c r="Q9" i="4" s="1"/>
  <c r="C7" i="12"/>
  <c r="P10" i="4" s="1"/>
  <c r="D8" i="12"/>
  <c r="Q11" i="4" s="1"/>
  <c r="G9" i="12"/>
  <c r="D10" i="12"/>
  <c r="Q13" i="4" s="1"/>
  <c r="G11" i="12"/>
  <c r="C13" i="12"/>
  <c r="P16" i="4" s="1"/>
  <c r="D14" i="12"/>
  <c r="Q17" i="4" s="1"/>
  <c r="G15" i="12"/>
  <c r="G17" i="12"/>
  <c r="D18" i="12"/>
  <c r="Q21" i="4" s="1"/>
  <c r="C19" i="12"/>
  <c r="P22" i="4" s="1"/>
  <c r="D20" i="12"/>
  <c r="Q23" i="4" s="1"/>
  <c r="C21" i="12"/>
  <c r="P24" i="4" s="1"/>
  <c r="D22" i="12"/>
  <c r="Q25" i="4" s="1"/>
  <c r="D24" i="12"/>
  <c r="Q27" i="4" s="1"/>
  <c r="G25" i="12"/>
  <c r="D26" i="12"/>
  <c r="Q29" i="4" s="1"/>
  <c r="G27" i="12"/>
  <c r="D29" i="12"/>
  <c r="Q32" i="4" s="1"/>
  <c r="C30" i="12"/>
  <c r="P33" i="4" s="1"/>
  <c r="D31" i="12"/>
  <c r="Q34" i="4" s="1"/>
  <c r="D33" i="12"/>
  <c r="Q36" i="4" s="1"/>
  <c r="A34" i="12"/>
  <c r="D34" i="12" s="1"/>
  <c r="Q37" i="4" s="1"/>
  <c r="G6" i="13"/>
  <c r="G8" i="13"/>
  <c r="D9" i="13"/>
  <c r="S12" i="4" s="1"/>
  <c r="D12" i="13"/>
  <c r="S15" i="4" s="1"/>
  <c r="D13" i="13"/>
  <c r="S16" i="4" s="1"/>
  <c r="D14" i="13"/>
  <c r="S17" i="4" s="1"/>
  <c r="D15" i="13"/>
  <c r="S18" i="4" s="1"/>
  <c r="C16" i="13"/>
  <c r="R19" i="4" s="1"/>
  <c r="G17" i="13"/>
  <c r="D18" i="13"/>
  <c r="S21" i="4" s="1"/>
  <c r="D20" i="13"/>
  <c r="G21" i="13"/>
  <c r="G22" i="13"/>
  <c r="G25" i="13"/>
  <c r="C26" i="13"/>
  <c r="R29" i="4" s="1"/>
  <c r="D28" i="13"/>
  <c r="S31" i="4" s="1"/>
  <c r="G29" i="13"/>
  <c r="D30" i="13"/>
  <c r="S33" i="4" s="1"/>
  <c r="G31" i="13"/>
  <c r="D33" i="13"/>
  <c r="S36" i="4" s="1"/>
  <c r="A34" i="13"/>
  <c r="G34" i="13" s="1"/>
  <c r="G7" i="14"/>
  <c r="D8" i="14"/>
  <c r="U11" i="4" s="1"/>
  <c r="D10" i="14"/>
  <c r="U13" i="4" s="1"/>
  <c r="G11" i="14"/>
  <c r="D12" i="14"/>
  <c r="U15" i="4" s="1"/>
  <c r="D14" i="14"/>
  <c r="U17" i="4" s="1"/>
  <c r="G15" i="14"/>
  <c r="D16" i="14"/>
  <c r="U19" i="4" s="1"/>
  <c r="G18" i="14"/>
  <c r="G19" i="14"/>
  <c r="G21" i="14"/>
  <c r="G22" i="14"/>
  <c r="G23" i="14"/>
  <c r="D24" i="14"/>
  <c r="U27" i="4" s="1"/>
  <c r="C25" i="14"/>
  <c r="T28" i="4" s="1"/>
  <c r="D26" i="14"/>
  <c r="U29" i="4" s="1"/>
  <c r="D27" i="14"/>
  <c r="U30" i="4" s="1"/>
  <c r="D28" i="14"/>
  <c r="U31" i="4" s="1"/>
  <c r="D30" i="14"/>
  <c r="U33" i="4" s="1"/>
  <c r="G31" i="14"/>
  <c r="D32" i="14"/>
  <c r="U35" i="4" s="1"/>
  <c r="C33" i="14"/>
  <c r="T36" i="4" s="1"/>
  <c r="A34" i="14"/>
  <c r="G34" i="14" s="1"/>
  <c r="C6" i="15"/>
  <c r="V9" i="4" s="1"/>
  <c r="C8" i="15"/>
  <c r="V11" i="4" s="1"/>
  <c r="D9" i="15"/>
  <c r="W12" i="4" s="1"/>
  <c r="C10" i="15"/>
  <c r="V13" i="4" s="1"/>
  <c r="C12" i="15"/>
  <c r="V15" i="4" s="1"/>
  <c r="G13" i="15"/>
  <c r="D14" i="15"/>
  <c r="W17" i="4" s="1"/>
  <c r="D15" i="15"/>
  <c r="W18" i="4" s="1"/>
  <c r="C16" i="15"/>
  <c r="V19" i="4" s="1"/>
  <c r="D17" i="15"/>
  <c r="W20" i="4" s="1"/>
  <c r="G18" i="15"/>
  <c r="D19" i="15"/>
  <c r="W22" i="4" s="1"/>
  <c r="G21" i="15"/>
  <c r="G22" i="15"/>
  <c r="C23" i="15"/>
  <c r="V26" i="4" s="1"/>
  <c r="G25" i="15"/>
  <c r="G26" i="15"/>
  <c r="D27" i="15"/>
  <c r="W30" i="4" s="1"/>
  <c r="D28" i="15"/>
  <c r="W31" i="4" s="1"/>
  <c r="G29" i="15"/>
  <c r="G30" i="15"/>
  <c r="D31" i="15"/>
  <c r="W34" i="4" s="1"/>
  <c r="G32" i="15"/>
  <c r="D33" i="15"/>
  <c r="W36" i="4" s="1"/>
  <c r="A34" i="15"/>
  <c r="C34" i="15" s="1"/>
  <c r="V37" i="4" s="1"/>
  <c r="D6" i="10"/>
  <c r="Y9" i="4" s="1"/>
  <c r="D8" i="10"/>
  <c r="Y11" i="4" s="1"/>
  <c r="D9" i="10"/>
  <c r="Y12" i="4" s="1"/>
  <c r="C12" i="10"/>
  <c r="X15" i="4" s="1"/>
  <c r="D12" i="10"/>
  <c r="Y15" i="4" s="1"/>
  <c r="G13" i="10"/>
  <c r="G14" i="10"/>
  <c r="D15" i="10"/>
  <c r="Y18" i="4" s="1"/>
  <c r="D16" i="10"/>
  <c r="Y19" i="4" s="1"/>
  <c r="G18" i="10"/>
  <c r="D19" i="10"/>
  <c r="Y22" i="4" s="1"/>
  <c r="G21" i="10"/>
  <c r="G22" i="10"/>
  <c r="D23" i="10"/>
  <c r="Y26" i="4" s="1"/>
  <c r="G24" i="10"/>
  <c r="D25" i="10"/>
  <c r="Y28" i="4" s="1"/>
  <c r="G27" i="10"/>
  <c r="D28" i="10"/>
  <c r="Y31" i="4" s="1"/>
  <c r="G29" i="10"/>
  <c r="C30" i="10"/>
  <c r="X33" i="4" s="1"/>
  <c r="D31" i="10"/>
  <c r="Y34" i="4" s="1"/>
  <c r="D32" i="10"/>
  <c r="Y35" i="4" s="1"/>
  <c r="C33" i="10"/>
  <c r="X36" i="4" s="1"/>
  <c r="A34" i="10"/>
  <c r="D6" i="5"/>
  <c r="AA9" i="4" s="1"/>
  <c r="G7" i="5"/>
  <c r="D8" i="5"/>
  <c r="AA11" i="4" s="1"/>
  <c r="D10" i="5"/>
  <c r="AA13" i="4" s="1"/>
  <c r="D11" i="5"/>
  <c r="AA14" i="4" s="1"/>
  <c r="G12" i="5"/>
  <c r="D14" i="5"/>
  <c r="AA17" i="4" s="1"/>
  <c r="D15" i="5"/>
  <c r="AA18" i="4" s="1"/>
  <c r="G16" i="5"/>
  <c r="G17" i="5"/>
  <c r="D20" i="5"/>
  <c r="AA23" i="4" s="1"/>
  <c r="G21" i="5"/>
  <c r="D23" i="5"/>
  <c r="AA26" i="4" s="1"/>
  <c r="C24" i="5"/>
  <c r="Z27" i="4" s="1"/>
  <c r="G26" i="5"/>
  <c r="G27" i="5"/>
  <c r="D28" i="5"/>
  <c r="AA31" i="4" s="1"/>
  <c r="G30" i="5"/>
  <c r="D31" i="5"/>
  <c r="AA34" i="4" s="1"/>
  <c r="G32" i="5"/>
  <c r="G33" i="5"/>
  <c r="A34" i="5"/>
  <c r="D34" i="5" s="1"/>
  <c r="AA37" i="4" s="1"/>
  <c r="C9" i="4"/>
  <c r="C10" i="4"/>
  <c r="C11" i="4"/>
  <c r="C12" i="4"/>
  <c r="C13" i="4"/>
  <c r="C14" i="4"/>
  <c r="C15" i="4"/>
  <c r="C17" i="4"/>
  <c r="C18" i="4"/>
  <c r="C19" i="4"/>
  <c r="C20" i="4"/>
  <c r="C21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7" i="4"/>
  <c r="I34" i="5"/>
  <c r="I34" i="10"/>
  <c r="I34" i="15"/>
  <c r="I34" i="14"/>
  <c r="I34" i="13"/>
  <c r="I34" i="12"/>
  <c r="I34" i="11"/>
  <c r="I34" i="9"/>
  <c r="I34" i="8"/>
  <c r="I34" i="7"/>
  <c r="C71" i="4"/>
  <c r="I33" i="5"/>
  <c r="I33" i="10"/>
  <c r="I33" i="15"/>
  <c r="I33" i="14"/>
  <c r="I33" i="13"/>
  <c r="I33" i="12"/>
  <c r="I33" i="11"/>
  <c r="I33" i="9"/>
  <c r="I33" i="8"/>
  <c r="I33" i="7"/>
  <c r="I33" i="6"/>
  <c r="C70" i="4"/>
  <c r="I32" i="11"/>
  <c r="I31" i="11"/>
  <c r="I30" i="11"/>
  <c r="I29" i="5"/>
  <c r="I29" i="10"/>
  <c r="I29" i="15"/>
  <c r="I29" i="14"/>
  <c r="I29" i="13"/>
  <c r="I29" i="12"/>
  <c r="I29" i="11"/>
  <c r="I29" i="9"/>
  <c r="I29" i="8"/>
  <c r="I29" i="7"/>
  <c r="I29" i="2"/>
  <c r="C66" i="4"/>
  <c r="C58" i="4"/>
  <c r="C57" i="4"/>
  <c r="I17" i="14"/>
  <c r="I17" i="9"/>
  <c r="I17" i="2"/>
  <c r="I17" i="5"/>
  <c r="I16" i="5"/>
  <c r="I16" i="10"/>
  <c r="I16" i="15"/>
  <c r="I16" i="14"/>
  <c r="I16" i="13"/>
  <c r="I16" i="12"/>
  <c r="I16" i="11"/>
  <c r="I16" i="9"/>
  <c r="I16" i="8"/>
  <c r="I16" i="7"/>
  <c r="I16" i="6"/>
  <c r="C53" i="4"/>
  <c r="I15" i="14"/>
  <c r="I14" i="14"/>
  <c r="I13" i="14"/>
  <c r="C50" i="4"/>
  <c r="I12" i="14"/>
  <c r="I12" i="5"/>
  <c r="I11" i="14"/>
  <c r="I11" i="9"/>
  <c r="I11" i="2"/>
  <c r="C48" i="4"/>
  <c r="I10" i="14"/>
  <c r="C47" i="4"/>
  <c r="C46" i="4"/>
  <c r="I8" i="14"/>
  <c r="C43" i="4"/>
  <c r="AF20" i="1"/>
  <c r="AE20" i="1"/>
  <c r="AG20" i="1" s="1"/>
  <c r="AC20" i="1"/>
  <c r="AF19" i="1"/>
  <c r="AE19" i="1"/>
  <c r="AC19" i="1"/>
  <c r="AF18" i="1"/>
  <c r="AE18" i="1"/>
  <c r="AC18" i="1"/>
  <c r="AF17" i="1"/>
  <c r="AG17" i="1" s="1"/>
  <c r="AE17" i="1"/>
  <c r="AC17" i="1"/>
  <c r="AF16" i="1"/>
  <c r="AE16" i="1"/>
  <c r="AC16" i="1"/>
  <c r="AF15" i="1"/>
  <c r="AE15" i="1"/>
  <c r="AG15" i="1" s="1"/>
  <c r="AC15" i="1"/>
  <c r="AF14" i="1"/>
  <c r="AE14" i="1"/>
  <c r="AC14" i="1"/>
  <c r="AF13" i="1"/>
  <c r="AG13" i="1" s="1"/>
  <c r="AE13" i="1"/>
  <c r="AC13" i="1"/>
  <c r="AF12" i="1"/>
  <c r="AE12" i="1"/>
  <c r="AC12" i="1"/>
  <c r="AF11" i="1"/>
  <c r="AE11" i="1"/>
  <c r="AG11" i="1" s="1"/>
  <c r="AC11" i="1"/>
  <c r="B8" i="4"/>
  <c r="B42" i="4" s="1"/>
  <c r="B7" i="4"/>
  <c r="B41" i="4"/>
  <c r="A5" i="8"/>
  <c r="D5" i="8" s="1"/>
  <c r="K8" i="4" s="1"/>
  <c r="A4" i="8"/>
  <c r="A5" i="9"/>
  <c r="B81" i="9" s="1"/>
  <c r="A4" i="9"/>
  <c r="A5" i="11"/>
  <c r="C5" i="11" s="1"/>
  <c r="N8" i="4" s="1"/>
  <c r="A4" i="11"/>
  <c r="A5" i="12"/>
  <c r="C5" i="12" s="1"/>
  <c r="P8" i="4" s="1"/>
  <c r="A4" i="12"/>
  <c r="B80" i="12" s="1"/>
  <c r="A5" i="13"/>
  <c r="C5" i="13" s="1"/>
  <c r="R8" i="4" s="1"/>
  <c r="A4" i="13"/>
  <c r="A5" i="14"/>
  <c r="D5" i="14" s="1"/>
  <c r="U8" i="4" s="1"/>
  <c r="A4" i="14"/>
  <c r="A5" i="15"/>
  <c r="C5" i="15" s="1"/>
  <c r="V8" i="4" s="1"/>
  <c r="A4" i="15"/>
  <c r="A5" i="10"/>
  <c r="G5" i="10" s="1"/>
  <c r="A4" i="10"/>
  <c r="D4" i="10" s="1"/>
  <c r="Y7" i="4" s="1"/>
  <c r="A5" i="5"/>
  <c r="D5" i="5" s="1"/>
  <c r="AA8" i="4" s="1"/>
  <c r="A4" i="5"/>
  <c r="D4" i="5" s="1"/>
  <c r="AA7" i="4" s="1"/>
  <c r="I9" i="9"/>
  <c r="I10" i="7"/>
  <c r="I11" i="7"/>
  <c r="I11" i="12"/>
  <c r="I11" i="10"/>
  <c r="I12" i="7"/>
  <c r="I12" i="12"/>
  <c r="I12" i="10"/>
  <c r="I13" i="7"/>
  <c r="I13" i="12"/>
  <c r="I13" i="10"/>
  <c r="I14" i="7"/>
  <c r="I14" i="12"/>
  <c r="I14" i="10"/>
  <c r="I15" i="7"/>
  <c r="I15" i="12"/>
  <c r="I15" i="10"/>
  <c r="I17" i="7"/>
  <c r="I17" i="12"/>
  <c r="I31" i="6"/>
  <c r="I18" i="10"/>
  <c r="I18" i="7"/>
  <c r="I18" i="5"/>
  <c r="I19" i="10"/>
  <c r="I19" i="14"/>
  <c r="I19" i="12"/>
  <c r="I19" i="9"/>
  <c r="I19" i="7"/>
  <c r="I19" i="2"/>
  <c r="I19" i="8"/>
  <c r="I19" i="13"/>
  <c r="I19" i="5"/>
  <c r="I20" i="10"/>
  <c r="I20" i="14"/>
  <c r="I20" i="12"/>
  <c r="I20" i="9"/>
  <c r="I20" i="7"/>
  <c r="I20" i="2"/>
  <c r="I20" i="8"/>
  <c r="I20" i="13"/>
  <c r="I20" i="5"/>
  <c r="I21" i="10"/>
  <c r="I21" i="14"/>
  <c r="I21" i="12"/>
  <c r="I21" i="9"/>
  <c r="I21" i="7"/>
  <c r="I21" i="2"/>
  <c r="I21" i="8"/>
  <c r="I21" i="13"/>
  <c r="I21" i="5"/>
  <c r="I22" i="9"/>
  <c r="I23" i="14"/>
  <c r="I23" i="7"/>
  <c r="I23" i="13"/>
  <c r="I23" i="5"/>
  <c r="C61" i="4"/>
  <c r="I24" i="10"/>
  <c r="I24" i="14"/>
  <c r="I24" i="12"/>
  <c r="I24" i="9"/>
  <c r="I24" i="7"/>
  <c r="I24" i="2"/>
  <c r="I24" i="8"/>
  <c r="I24" i="13"/>
  <c r="I24" i="5"/>
  <c r="I25" i="10"/>
  <c r="I25" i="14"/>
  <c r="I25" i="12"/>
  <c r="I25" i="9"/>
  <c r="I25" i="7"/>
  <c r="I25" i="2"/>
  <c r="I25" i="8"/>
  <c r="I25" i="13"/>
  <c r="I25" i="5"/>
  <c r="I26" i="6"/>
  <c r="C64" i="4"/>
  <c r="I27" i="10"/>
  <c r="I27" i="9"/>
  <c r="I27" i="7"/>
  <c r="I27" i="8"/>
  <c r="I27" i="11"/>
  <c r="I27" i="5"/>
  <c r="C65" i="4"/>
  <c r="I28" i="10"/>
  <c r="I28" i="14"/>
  <c r="I28" i="12"/>
  <c r="I28" i="9"/>
  <c r="I28" i="7"/>
  <c r="I28" i="8"/>
  <c r="I28" i="13"/>
  <c r="I28" i="5"/>
  <c r="C68" i="4"/>
  <c r="I31" i="10"/>
  <c r="I31" i="14"/>
  <c r="I31" i="12"/>
  <c r="I31" i="9"/>
  <c r="I31" i="7"/>
  <c r="I31" i="2"/>
  <c r="I31" i="8"/>
  <c r="I31" i="13"/>
  <c r="I31" i="5"/>
  <c r="C69" i="4"/>
  <c r="I32" i="5"/>
  <c r="I32" i="10"/>
  <c r="I32" i="14"/>
  <c r="I32" i="12"/>
  <c r="I32" i="9"/>
  <c r="I32" i="7"/>
  <c r="I32" i="2"/>
  <c r="I32" i="8"/>
  <c r="I32" i="13"/>
  <c r="I9" i="7"/>
  <c r="I9" i="10"/>
  <c r="I10" i="8"/>
  <c r="I10" i="13"/>
  <c r="I10" i="5"/>
  <c r="I11" i="6"/>
  <c r="I11" i="8"/>
  <c r="I11" i="11"/>
  <c r="I11" i="13"/>
  <c r="I11" i="15"/>
  <c r="I11" i="5"/>
  <c r="C54" i="4"/>
  <c r="I17" i="10"/>
  <c r="I17" i="6"/>
  <c r="I17" i="8"/>
  <c r="I17" i="11"/>
  <c r="I17" i="15"/>
  <c r="I18" i="6"/>
  <c r="I19" i="6"/>
  <c r="I19" i="11"/>
  <c r="I19" i="15"/>
  <c r="I20" i="11"/>
  <c r="I20" i="15"/>
  <c r="I21" i="6"/>
  <c r="I21" i="15"/>
  <c r="I23" i="6"/>
  <c r="I24" i="6"/>
  <c r="I24" i="11"/>
  <c r="I25" i="6"/>
  <c r="I25" i="11"/>
  <c r="I25" i="15"/>
  <c r="I28" i="6"/>
  <c r="I28" i="11"/>
  <c r="I28" i="15"/>
  <c r="I32" i="15"/>
  <c r="F29" i="2"/>
  <c r="I34" i="2"/>
  <c r="C29" i="4"/>
  <c r="F12" i="2"/>
  <c r="C56" i="4"/>
  <c r="F19" i="2"/>
  <c r="F21" i="2"/>
  <c r="F23" i="2"/>
  <c r="C62" i="4"/>
  <c r="F25" i="2"/>
  <c r="C16" i="4"/>
  <c r="F31" i="2"/>
  <c r="F16" i="2"/>
  <c r="F24" i="2"/>
  <c r="F10" i="2"/>
  <c r="I6" i="6"/>
  <c r="I6" i="11"/>
  <c r="I6" i="7"/>
  <c r="I6" i="12"/>
  <c r="I6" i="10"/>
  <c r="I9" i="8"/>
  <c r="I9" i="13"/>
  <c r="I9" i="5"/>
  <c r="F11" i="2"/>
  <c r="F9" i="2"/>
  <c r="F8" i="2"/>
  <c r="F33" i="2"/>
  <c r="F32" i="2"/>
  <c r="I8" i="7"/>
  <c r="I8" i="11"/>
  <c r="I8" i="5"/>
  <c r="F7" i="2"/>
  <c r="C45" i="4"/>
  <c r="F20" i="2"/>
  <c r="F17" i="2"/>
  <c r="F28" i="2"/>
  <c r="C12" i="9"/>
  <c r="L15" i="4" s="1"/>
  <c r="F6" i="2"/>
  <c r="C21" i="14"/>
  <c r="T24" i="4" s="1"/>
  <c r="C9" i="14"/>
  <c r="T12" i="4" s="1"/>
  <c r="D34" i="13"/>
  <c r="S37" i="4" s="1"/>
  <c r="C34" i="13"/>
  <c r="R37" i="4" s="1"/>
  <c r="D26" i="13"/>
  <c r="S29" i="4" s="1"/>
  <c r="D22" i="13"/>
  <c r="S25" i="4" s="1"/>
  <c r="C14" i="13"/>
  <c r="R17" i="4" s="1"/>
  <c r="C15" i="12"/>
  <c r="P18" i="4" s="1"/>
  <c r="D7" i="12"/>
  <c r="Q10" i="4" s="1"/>
  <c r="C11" i="14"/>
  <c r="T14" i="4" s="1"/>
  <c r="F14" i="2"/>
  <c r="C15" i="10"/>
  <c r="X18" i="4" s="1"/>
  <c r="C17" i="5"/>
  <c r="Z20" i="4" s="1"/>
  <c r="C30" i="14"/>
  <c r="T33" i="4" s="1"/>
  <c r="C12" i="12"/>
  <c r="P15" i="4" s="1"/>
  <c r="C20" i="11"/>
  <c r="N23" i="4" s="1"/>
  <c r="C13" i="9"/>
  <c r="L16" i="4" s="1"/>
  <c r="C9" i="9"/>
  <c r="L12" i="4" s="1"/>
  <c r="C34" i="8"/>
  <c r="J37" i="4" s="1"/>
  <c r="G34" i="6"/>
  <c r="E4" i="1"/>
  <c r="C8" i="4"/>
  <c r="I5" i="6"/>
  <c r="I4" i="7"/>
  <c r="AE25" i="1"/>
  <c r="AF25" i="1"/>
  <c r="AE26" i="1"/>
  <c r="AF26" i="1"/>
  <c r="AE27" i="1"/>
  <c r="AF27" i="1"/>
  <c r="AE28" i="1"/>
  <c r="AF28" i="1"/>
  <c r="AE29" i="1"/>
  <c r="AF29" i="1"/>
  <c r="AE30" i="1"/>
  <c r="AF30" i="1"/>
  <c r="AC25" i="1"/>
  <c r="AC26" i="1"/>
  <c r="AC27" i="1"/>
  <c r="AC28" i="1"/>
  <c r="AC29" i="1"/>
  <c r="AC30" i="1"/>
  <c r="AC31" i="1"/>
  <c r="C42" i="4"/>
  <c r="C7" i="4"/>
  <c r="D4" i="13"/>
  <c r="S7" i="4" s="1"/>
  <c r="C5" i="5"/>
  <c r="Z8" i="4" s="1"/>
  <c r="B81" i="12"/>
  <c r="F5" i="2"/>
  <c r="F4" i="2"/>
  <c r="AA37" i="1"/>
  <c r="Y37" i="1"/>
  <c r="W37" i="1"/>
  <c r="U37" i="1"/>
  <c r="S37" i="1"/>
  <c r="Q37" i="1"/>
  <c r="O37" i="1"/>
  <c r="M37" i="1"/>
  <c r="K37" i="1"/>
  <c r="I37" i="1"/>
  <c r="G37" i="1"/>
  <c r="E37" i="1"/>
  <c r="D37" i="1"/>
  <c r="AF36" i="1"/>
  <c r="AE36" i="1"/>
  <c r="AC36" i="1"/>
  <c r="AF35" i="1"/>
  <c r="AE35" i="1"/>
  <c r="AC35" i="1"/>
  <c r="AF34" i="1"/>
  <c r="AE34" i="1"/>
  <c r="AC34" i="1"/>
  <c r="AF33" i="1"/>
  <c r="AE33" i="1"/>
  <c r="AC33" i="1"/>
  <c r="AF32" i="1"/>
  <c r="AE32" i="1"/>
  <c r="AC32" i="1"/>
  <c r="AF31" i="1"/>
  <c r="AG31" i="1" s="1"/>
  <c r="AE31" i="1"/>
  <c r="AF24" i="1"/>
  <c r="AE24" i="1"/>
  <c r="AF23" i="1"/>
  <c r="AE23" i="1"/>
  <c r="AF22" i="1"/>
  <c r="AE22" i="1"/>
  <c r="AF21" i="1"/>
  <c r="AE21" i="1"/>
  <c r="AF10" i="1"/>
  <c r="AE10" i="1"/>
  <c r="AC10" i="1"/>
  <c r="AF9" i="1"/>
  <c r="AE9" i="1"/>
  <c r="AC9" i="1"/>
  <c r="AF8" i="1"/>
  <c r="AE8" i="1"/>
  <c r="AC8" i="1"/>
  <c r="AF7" i="1"/>
  <c r="AE7" i="1"/>
  <c r="AE6" i="1"/>
  <c r="AC7" i="1"/>
  <c r="AF6" i="1"/>
  <c r="AC6" i="1"/>
  <c r="C52" i="4"/>
  <c r="I4" i="6"/>
  <c r="C51" i="4"/>
  <c r="C30" i="2"/>
  <c r="C4" i="11"/>
  <c r="N7" i="4" s="1"/>
  <c r="C13" i="15"/>
  <c r="V16" i="4" s="1"/>
  <c r="C17" i="15"/>
  <c r="V20" i="4" s="1"/>
  <c r="C18" i="10"/>
  <c r="X21" i="4" s="1"/>
  <c r="C22" i="10"/>
  <c r="X25" i="4" s="1"/>
  <c r="C34" i="10"/>
  <c r="X37" i="4" s="1"/>
  <c r="C14" i="2"/>
  <c r="D17" i="4" s="1"/>
  <c r="C10" i="2"/>
  <c r="D13" i="4" s="1"/>
  <c r="C7" i="2"/>
  <c r="I5" i="5"/>
  <c r="C4" i="5"/>
  <c r="Z7" i="4" s="1"/>
  <c r="D4" i="8"/>
  <c r="K7" i="4" s="1"/>
  <c r="D4" i="15"/>
  <c r="W7" i="4" s="1"/>
  <c r="I5" i="10"/>
  <c r="I5" i="12"/>
  <c r="I5" i="7"/>
  <c r="I5" i="15"/>
  <c r="I5" i="11"/>
  <c r="D4" i="11"/>
  <c r="O7" i="4" s="1"/>
  <c r="C4" i="8"/>
  <c r="J7" i="4" s="1"/>
  <c r="B80" i="8"/>
  <c r="C4" i="13"/>
  <c r="R7" i="4" s="1"/>
  <c r="B80" i="13"/>
  <c r="C4" i="15"/>
  <c r="V7" i="4" s="1"/>
  <c r="B80" i="15"/>
  <c r="C6" i="5"/>
  <c r="Z9" i="4" s="1"/>
  <c r="D26" i="8"/>
  <c r="K29" i="4" s="1"/>
  <c r="D33" i="7"/>
  <c r="I36" i="4" s="1"/>
  <c r="C33" i="7"/>
  <c r="H36" i="4" s="1"/>
  <c r="D29" i="7"/>
  <c r="I32" i="4" s="1"/>
  <c r="C29" i="7"/>
  <c r="H32" i="4" s="1"/>
  <c r="D25" i="7"/>
  <c r="I28" i="4" s="1"/>
  <c r="C25" i="7"/>
  <c r="H28" i="4" s="1"/>
  <c r="D21" i="7"/>
  <c r="I24" i="4" s="1"/>
  <c r="C21" i="7"/>
  <c r="H24" i="4" s="1"/>
  <c r="D17" i="7"/>
  <c r="I20" i="4" s="1"/>
  <c r="C17" i="7"/>
  <c r="H20" i="4" s="1"/>
  <c r="D13" i="7"/>
  <c r="I16" i="4" s="1"/>
  <c r="C13" i="7"/>
  <c r="H16" i="4" s="1"/>
  <c r="D11" i="2"/>
  <c r="E14" i="4" s="1"/>
  <c r="C11" i="6"/>
  <c r="F14" i="4" s="1"/>
  <c r="D9" i="7"/>
  <c r="I12" i="4" s="1"/>
  <c r="C9" i="7"/>
  <c r="H12" i="4" s="1"/>
  <c r="C22" i="8"/>
  <c r="J25" i="4" s="1"/>
  <c r="C18" i="8"/>
  <c r="J21" i="4" s="1"/>
  <c r="D34" i="7"/>
  <c r="I37" i="4" s="1"/>
  <c r="C34" i="7"/>
  <c r="H37" i="4" s="1"/>
  <c r="C30" i="7"/>
  <c r="H33" i="4" s="1"/>
  <c r="D26" i="7"/>
  <c r="I29" i="4" s="1"/>
  <c r="C26" i="7"/>
  <c r="H29" i="4" s="1"/>
  <c r="D22" i="7"/>
  <c r="I25" i="4" s="1"/>
  <c r="C22" i="7"/>
  <c r="H25" i="4" s="1"/>
  <c r="D18" i="7"/>
  <c r="I21" i="4" s="1"/>
  <c r="C18" i="7"/>
  <c r="H21" i="4" s="1"/>
  <c r="D14" i="7"/>
  <c r="I17" i="4" s="1"/>
  <c r="C14" i="7"/>
  <c r="H17" i="4" s="1"/>
  <c r="D10" i="7"/>
  <c r="I13" i="4" s="1"/>
  <c r="C10" i="7"/>
  <c r="H13" i="4" s="1"/>
  <c r="D6" i="7"/>
  <c r="I9" i="4" s="1"/>
  <c r="C6" i="7"/>
  <c r="H9" i="4" s="1"/>
  <c r="I7" i="6"/>
  <c r="G27" i="6"/>
  <c r="G23" i="6"/>
  <c r="C19" i="6"/>
  <c r="F22" i="4" s="1"/>
  <c r="G19" i="6"/>
  <c r="C15" i="6"/>
  <c r="F18" i="4" s="1"/>
  <c r="G15" i="6"/>
  <c r="G11" i="6"/>
  <c r="C7" i="6"/>
  <c r="F10" i="4" s="1"/>
  <c r="G26" i="7"/>
  <c r="G22" i="7"/>
  <c r="G18" i="7"/>
  <c r="G6" i="7"/>
  <c r="C41" i="4"/>
  <c r="I7" i="10"/>
  <c r="I7" i="12"/>
  <c r="I7" i="15"/>
  <c r="F15" i="2"/>
  <c r="F34" i="2"/>
  <c r="F13" i="2"/>
  <c r="C49" i="4"/>
  <c r="I15" i="5"/>
  <c r="I15" i="15"/>
  <c r="I15" i="13"/>
  <c r="I15" i="11"/>
  <c r="I15" i="8"/>
  <c r="I15" i="6"/>
  <c r="I14" i="5"/>
  <c r="I14" i="15"/>
  <c r="I14" i="13"/>
  <c r="I14" i="11"/>
  <c r="I14" i="8"/>
  <c r="I14" i="6"/>
  <c r="I13" i="5"/>
  <c r="I13" i="15"/>
  <c r="I13" i="13"/>
  <c r="I13" i="11"/>
  <c r="I13" i="8"/>
  <c r="I13" i="6"/>
  <c r="I12" i="15"/>
  <c r="I12" i="13"/>
  <c r="I12" i="8"/>
  <c r="I12" i="6"/>
  <c r="C44" i="4"/>
  <c r="I12" i="2"/>
  <c r="I12" i="9"/>
  <c r="I14" i="2"/>
  <c r="I14" i="9"/>
  <c r="I15" i="2"/>
  <c r="I15" i="9"/>
  <c r="D17" i="5"/>
  <c r="AA20" i="4" s="1"/>
  <c r="D9" i="5"/>
  <c r="AA12" i="4" s="1"/>
  <c r="D22" i="10"/>
  <c r="Y25" i="4" s="1"/>
  <c r="D21" i="15"/>
  <c r="W24" i="4" s="1"/>
  <c r="D18" i="14"/>
  <c r="U21" i="4" s="1"/>
  <c r="G11" i="10"/>
  <c r="G33" i="15"/>
  <c r="G9" i="15"/>
  <c r="G11" i="13"/>
  <c r="G9" i="9"/>
  <c r="C30" i="6"/>
  <c r="F33" i="4" s="1"/>
  <c r="G30" i="6"/>
  <c r="C26" i="6"/>
  <c r="F29" i="4" s="1"/>
  <c r="G26" i="6"/>
  <c r="C22" i="6"/>
  <c r="F25" i="4" s="1"/>
  <c r="G22" i="6"/>
  <c r="C18" i="6"/>
  <c r="F21" i="4" s="1"/>
  <c r="G18" i="6"/>
  <c r="C14" i="6"/>
  <c r="F17" i="4" s="1"/>
  <c r="C10" i="6"/>
  <c r="F13" i="4" s="1"/>
  <c r="C6" i="6"/>
  <c r="F9" i="4" s="1"/>
  <c r="G6" i="6"/>
  <c r="G29" i="7"/>
  <c r="G25" i="7"/>
  <c r="G21" i="7"/>
  <c r="G17" i="7"/>
  <c r="G13" i="7"/>
  <c r="G9" i="7"/>
  <c r="G18" i="5"/>
  <c r="G16" i="12"/>
  <c r="G24" i="11"/>
  <c r="G20" i="11"/>
  <c r="B36" i="8"/>
  <c r="D34" i="6"/>
  <c r="G37" i="4" s="1"/>
  <c r="D26" i="6"/>
  <c r="G29" i="4" s="1"/>
  <c r="D22" i="6"/>
  <c r="G25" i="4" s="1"/>
  <c r="D18" i="6"/>
  <c r="G21" i="4" s="1"/>
  <c r="D14" i="6"/>
  <c r="G17" i="4" s="1"/>
  <c r="D10" i="6"/>
  <c r="G13" i="4" s="1"/>
  <c r="D6" i="6"/>
  <c r="G9" i="4" s="1"/>
  <c r="I7" i="7"/>
  <c r="I4" i="10"/>
  <c r="I4" i="13"/>
  <c r="I4" i="12"/>
  <c r="I4" i="8"/>
  <c r="I4" i="5"/>
  <c r="I8" i="9"/>
  <c r="I4" i="9"/>
  <c r="I4" i="14"/>
  <c r="AC41" i="1"/>
  <c r="I4" i="2"/>
  <c r="I4" i="11"/>
  <c r="I4" i="15"/>
  <c r="G7" i="6"/>
  <c r="B80" i="5"/>
  <c r="C8" i="10"/>
  <c r="X11" i="4" s="1"/>
  <c r="G16" i="15"/>
  <c r="D16" i="15"/>
  <c r="W19" i="4" s="1"/>
  <c r="C34" i="14"/>
  <c r="T37" i="4" s="1"/>
  <c r="G26" i="13"/>
  <c r="C10" i="13"/>
  <c r="R13" i="4" s="1"/>
  <c r="D10" i="13"/>
  <c r="S13" i="4" s="1"/>
  <c r="G31" i="12"/>
  <c r="D15" i="12"/>
  <c r="Q18" i="4" s="1"/>
  <c r="G34" i="9"/>
  <c r="D29" i="9"/>
  <c r="M32" i="4" s="1"/>
  <c r="C29" i="9"/>
  <c r="L32" i="4" s="1"/>
  <c r="G19" i="2"/>
  <c r="B81" i="5"/>
  <c r="G13" i="5"/>
  <c r="C13" i="5"/>
  <c r="Z16" i="4" s="1"/>
  <c r="D13" i="5"/>
  <c r="AA16" i="4" s="1"/>
  <c r="D34" i="10"/>
  <c r="Y37" i="4" s="1"/>
  <c r="G34" i="10"/>
  <c r="D11" i="10"/>
  <c r="Y14" i="4" s="1"/>
  <c r="C11" i="10"/>
  <c r="X14" i="4" s="1"/>
  <c r="D12" i="15"/>
  <c r="W15" i="4" s="1"/>
  <c r="D8" i="15"/>
  <c r="W11" i="4" s="1"/>
  <c r="D33" i="14"/>
  <c r="U36" i="4" s="1"/>
  <c r="G26" i="14"/>
  <c r="C22" i="13"/>
  <c r="R25" i="4" s="1"/>
  <c r="C32" i="12"/>
  <c r="P35" i="4" s="1"/>
  <c r="G19" i="12"/>
  <c r="D24" i="11"/>
  <c r="O27" i="4" s="1"/>
  <c r="C16" i="11"/>
  <c r="N19" i="4" s="1"/>
  <c r="D12" i="11"/>
  <c r="O15" i="4" s="1"/>
  <c r="D33" i="9"/>
  <c r="M36" i="4" s="1"/>
  <c r="G15" i="2"/>
  <c r="B36" i="15"/>
  <c r="B36" i="7"/>
  <c r="B36" i="6"/>
  <c r="B36" i="13"/>
  <c r="B36" i="10"/>
  <c r="B36" i="11"/>
  <c r="B36" i="14"/>
  <c r="I13" i="2"/>
  <c r="C5" i="9"/>
  <c r="L8" i="4" s="1"/>
  <c r="I31" i="15"/>
  <c r="G30" i="10"/>
  <c r="K9" i="4"/>
  <c r="G34" i="8"/>
  <c r="G26" i="8"/>
  <c r="C42" i="7" l="1"/>
  <c r="C42" i="8" s="1"/>
  <c r="D5" i="10"/>
  <c r="Y8" i="4" s="1"/>
  <c r="C34" i="5"/>
  <c r="Z37" i="4" s="1"/>
  <c r="AE37" i="1"/>
  <c r="C39" i="6"/>
  <c r="C39" i="7" s="1"/>
  <c r="C39" i="8" s="1"/>
  <c r="C39" i="9" s="1"/>
  <c r="C39" i="11" s="1"/>
  <c r="C39" i="12" s="1"/>
  <c r="C39" i="13" s="1"/>
  <c r="C39" i="14" s="1"/>
  <c r="C39" i="15" s="1"/>
  <c r="C39" i="10" s="1"/>
  <c r="C39" i="5" s="1"/>
  <c r="C40" i="6"/>
  <c r="C40" i="7" s="1"/>
  <c r="C40" i="8" s="1"/>
  <c r="B81" i="7"/>
  <c r="D5" i="7"/>
  <c r="I8" i="4" s="1"/>
  <c r="C41" i="6"/>
  <c r="C41" i="7" s="1"/>
  <c r="C41" i="8" s="1"/>
  <c r="C41" i="9" s="1"/>
  <c r="C41" i="11" s="1"/>
  <c r="B36" i="9"/>
  <c r="B36" i="12"/>
  <c r="C38" i="4"/>
  <c r="AG12" i="1"/>
  <c r="AG9" i="1"/>
  <c r="AF37" i="1"/>
  <c r="AG7" i="1"/>
  <c r="D11" i="14"/>
  <c r="U14" i="4" s="1"/>
  <c r="G27" i="14"/>
  <c r="G5" i="15"/>
  <c r="D17" i="8"/>
  <c r="K20" i="4" s="1"/>
  <c r="D7" i="9"/>
  <c r="M10" i="4" s="1"/>
  <c r="C4" i="12"/>
  <c r="P7" i="4" s="1"/>
  <c r="G5" i="2"/>
  <c r="H5" i="2" s="1"/>
  <c r="D42" i="4" s="1"/>
  <c r="D8" i="9"/>
  <c r="M11" i="4" s="1"/>
  <c r="C34" i="12"/>
  <c r="P37" i="4" s="1"/>
  <c r="C4" i="10"/>
  <c r="X7" i="4" s="1"/>
  <c r="C13" i="13"/>
  <c r="R16" i="4" s="1"/>
  <c r="D15" i="9"/>
  <c r="M18" i="4" s="1"/>
  <c r="E10" i="2"/>
  <c r="B10" i="6" s="1"/>
  <c r="F10" i="6" s="1"/>
  <c r="G19" i="9"/>
  <c r="C17" i="2"/>
  <c r="D20" i="4" s="1"/>
  <c r="C5" i="8"/>
  <c r="J8" i="4" s="1"/>
  <c r="C18" i="11"/>
  <c r="N21" i="4" s="1"/>
  <c r="C9" i="13"/>
  <c r="R12" i="4" s="1"/>
  <c r="C25" i="13"/>
  <c r="R28" i="4" s="1"/>
  <c r="C7" i="11"/>
  <c r="N10" i="4" s="1"/>
  <c r="C8" i="5"/>
  <c r="Z11" i="4" s="1"/>
  <c r="C28" i="6"/>
  <c r="F31" i="4" s="1"/>
  <c r="G27" i="15"/>
  <c r="G34" i="15"/>
  <c r="B81" i="15"/>
  <c r="G12" i="14"/>
  <c r="C16" i="6"/>
  <c r="F19" i="4" s="1"/>
  <c r="D21" i="8"/>
  <c r="K24" i="4" s="1"/>
  <c r="C9" i="2"/>
  <c r="D12" i="4" s="1"/>
  <c r="C20" i="9"/>
  <c r="L23" i="4" s="1"/>
  <c r="C29" i="2"/>
  <c r="D32" i="4" s="1"/>
  <c r="G5" i="12"/>
  <c r="B81" i="13"/>
  <c r="C29" i="12"/>
  <c r="P32" i="4" s="1"/>
  <c r="B80" i="10"/>
  <c r="D25" i="13"/>
  <c r="S28" i="4" s="1"/>
  <c r="D9" i="8"/>
  <c r="K12" i="4" s="1"/>
  <c r="D5" i="13"/>
  <c r="S8" i="4" s="1"/>
  <c r="C9" i="8"/>
  <c r="J12" i="4" s="1"/>
  <c r="C32" i="9"/>
  <c r="L35" i="4" s="1"/>
  <c r="D16" i="13"/>
  <c r="S19" i="4" s="1"/>
  <c r="D5" i="15"/>
  <c r="W8" i="4" s="1"/>
  <c r="C24" i="9"/>
  <c r="L27" i="4" s="1"/>
  <c r="C17" i="13"/>
  <c r="R20" i="4" s="1"/>
  <c r="D29" i="10"/>
  <c r="Y32" i="4" s="1"/>
  <c r="D5" i="11"/>
  <c r="O8" i="4" s="1"/>
  <c r="D4" i="6"/>
  <c r="G7" i="4" s="1"/>
  <c r="G6" i="12"/>
  <c r="G6" i="10"/>
  <c r="D11" i="11"/>
  <c r="O14" i="4" s="1"/>
  <c r="C21" i="2"/>
  <c r="E21" i="2" s="1"/>
  <c r="B21" i="6" s="1"/>
  <c r="F21" i="6" s="1"/>
  <c r="D31" i="7"/>
  <c r="I34" i="4" s="1"/>
  <c r="D25" i="8"/>
  <c r="K28" i="4" s="1"/>
  <c r="C13" i="2"/>
  <c r="D16" i="4" s="1"/>
  <c r="C16" i="14"/>
  <c r="T19" i="4" s="1"/>
  <c r="C6" i="12"/>
  <c r="P9" i="4" s="1"/>
  <c r="D10" i="15"/>
  <c r="W13" i="4" s="1"/>
  <c r="C31" i="15"/>
  <c r="V34" i="4" s="1"/>
  <c r="C13" i="8"/>
  <c r="J16" i="4" s="1"/>
  <c r="G16" i="14"/>
  <c r="D24" i="9"/>
  <c r="M27" i="4" s="1"/>
  <c r="C25" i="8"/>
  <c r="J28" i="4" s="1"/>
  <c r="D20" i="9"/>
  <c r="M23" i="4" s="1"/>
  <c r="C10" i="12"/>
  <c r="P13" i="4" s="1"/>
  <c r="D5" i="2"/>
  <c r="E8" i="4" s="1"/>
  <c r="G21" i="8"/>
  <c r="G13" i="8"/>
  <c r="G24" i="8"/>
  <c r="C16" i="5"/>
  <c r="Z19" i="4" s="1"/>
  <c r="D30" i="12"/>
  <c r="Q33" i="4" s="1"/>
  <c r="C8" i="13"/>
  <c r="R11" i="4" s="1"/>
  <c r="D33" i="10"/>
  <c r="Y36" i="4" s="1"/>
  <c r="G16" i="6"/>
  <c r="G28" i="6"/>
  <c r="G7" i="9"/>
  <c r="G13" i="13"/>
  <c r="G15" i="15"/>
  <c r="C25" i="2"/>
  <c r="D28" i="4" s="1"/>
  <c r="C7" i="7"/>
  <c r="H10" i="4" s="1"/>
  <c r="C28" i="9"/>
  <c r="L31" i="4" s="1"/>
  <c r="C12" i="14"/>
  <c r="T15" i="4" s="1"/>
  <c r="C6" i="11"/>
  <c r="N9" i="4" s="1"/>
  <c r="G5" i="13"/>
  <c r="B81" i="8"/>
  <c r="G34" i="12"/>
  <c r="D34" i="11"/>
  <c r="O37" i="4" s="1"/>
  <c r="C4" i="2"/>
  <c r="D7" i="4" s="1"/>
  <c r="C8" i="8"/>
  <c r="J11" i="4" s="1"/>
  <c r="C20" i="13"/>
  <c r="R23" i="4" s="1"/>
  <c r="C11" i="9"/>
  <c r="L14" i="4" s="1"/>
  <c r="C10" i="11"/>
  <c r="N13" i="4" s="1"/>
  <c r="D8" i="13"/>
  <c r="S11" i="4" s="1"/>
  <c r="G16" i="10"/>
  <c r="G27" i="9"/>
  <c r="C7" i="14"/>
  <c r="T10" i="4" s="1"/>
  <c r="C12" i="8"/>
  <c r="J15" i="4" s="1"/>
  <c r="C12" i="13"/>
  <c r="R15" i="4" s="1"/>
  <c r="G16" i="8"/>
  <c r="G31" i="2"/>
  <c r="H31" i="2" s="1"/>
  <c r="J31" i="2" s="1"/>
  <c r="D11" i="9"/>
  <c r="M14" i="4" s="1"/>
  <c r="D19" i="9"/>
  <c r="M22" i="4" s="1"/>
  <c r="D9" i="12"/>
  <c r="Q12" i="4" s="1"/>
  <c r="D6" i="15"/>
  <c r="W9" i="4" s="1"/>
  <c r="D25" i="15"/>
  <c r="W28" i="4" s="1"/>
  <c r="C34" i="9"/>
  <c r="L37" i="4" s="1"/>
  <c r="D13" i="12"/>
  <c r="Q16" i="4" s="1"/>
  <c r="G29" i="12"/>
  <c r="D23" i="14"/>
  <c r="U26" i="4" s="1"/>
  <c r="D34" i="14"/>
  <c r="U37" i="4" s="1"/>
  <c r="G26" i="11"/>
  <c r="G32" i="10"/>
  <c r="G19" i="7"/>
  <c r="G31" i="7"/>
  <c r="G12" i="6"/>
  <c r="G31" i="9"/>
  <c r="G17" i="15"/>
  <c r="C20" i="8"/>
  <c r="J23" i="4" s="1"/>
  <c r="D27" i="7"/>
  <c r="I30" i="4" s="1"/>
  <c r="D32" i="8"/>
  <c r="K35" i="4" s="1"/>
  <c r="C9" i="15"/>
  <c r="V12" i="4" s="1"/>
  <c r="C9" i="12"/>
  <c r="P12" i="4" s="1"/>
  <c r="B81" i="10"/>
  <c r="C5" i="14"/>
  <c r="T8" i="4" s="1"/>
  <c r="C16" i="8"/>
  <c r="J19" i="4" s="1"/>
  <c r="C27" i="9"/>
  <c r="L30" i="4" s="1"/>
  <c r="C22" i="11"/>
  <c r="N25" i="4" s="1"/>
  <c r="D17" i="12"/>
  <c r="Q20" i="4" s="1"/>
  <c r="G34" i="5"/>
  <c r="G20" i="8"/>
  <c r="G16" i="13"/>
  <c r="D34" i="15"/>
  <c r="W37" i="4" s="1"/>
  <c r="C32" i="8"/>
  <c r="J35" i="4" s="1"/>
  <c r="C17" i="12"/>
  <c r="P20" i="4" s="1"/>
  <c r="C23" i="14"/>
  <c r="T26" i="4" s="1"/>
  <c r="C15" i="9"/>
  <c r="L18" i="4" s="1"/>
  <c r="D23" i="9"/>
  <c r="M26" i="4" s="1"/>
  <c r="C26" i="14"/>
  <c r="T29" i="4" s="1"/>
  <c r="G6" i="15"/>
  <c r="D19" i="2"/>
  <c r="E22" i="4" s="1"/>
  <c r="G13" i="12"/>
  <c r="D12" i="6"/>
  <c r="G15" i="4" s="1"/>
  <c r="G6" i="11"/>
  <c r="G6" i="5"/>
  <c r="G31" i="10"/>
  <c r="C4" i="6"/>
  <c r="F7" i="4" s="1"/>
  <c r="D13" i="15"/>
  <c r="W16" i="4" s="1"/>
  <c r="C11" i="2"/>
  <c r="D14" i="4" s="1"/>
  <c r="C11" i="5"/>
  <c r="Z14" i="4" s="1"/>
  <c r="C33" i="15"/>
  <c r="V36" i="4" s="1"/>
  <c r="C9" i="10"/>
  <c r="X12" i="4" s="1"/>
  <c r="G5" i="14"/>
  <c r="C14" i="11"/>
  <c r="N17" i="4" s="1"/>
  <c r="C26" i="11"/>
  <c r="N29" i="4" s="1"/>
  <c r="C18" i="14"/>
  <c r="T21" i="4" s="1"/>
  <c r="C34" i="11"/>
  <c r="N37" i="4" s="1"/>
  <c r="D7" i="14"/>
  <c r="U10" i="4" s="1"/>
  <c r="D30" i="15"/>
  <c r="W33" i="4" s="1"/>
  <c r="AG6" i="1"/>
  <c r="AG14" i="1"/>
  <c r="AC37" i="1"/>
  <c r="B80" i="14"/>
  <c r="C4" i="14"/>
  <c r="T7" i="4" s="1"/>
  <c r="D8" i="2"/>
  <c r="E11" i="4" s="1"/>
  <c r="C8" i="2"/>
  <c r="D11" i="4" s="1"/>
  <c r="D21" i="6"/>
  <c r="G24" i="4" s="1"/>
  <c r="C21" i="6"/>
  <c r="F24" i="4" s="1"/>
  <c r="D13" i="6"/>
  <c r="G16" i="4" s="1"/>
  <c r="G13" i="6"/>
  <c r="G16" i="7"/>
  <c r="D16" i="7"/>
  <c r="I19" i="4" s="1"/>
  <c r="AC45" i="1"/>
  <c r="I8" i="2"/>
  <c r="C17" i="6"/>
  <c r="F20" i="4" s="1"/>
  <c r="G23" i="13"/>
  <c r="D23" i="13"/>
  <c r="S26" i="4" s="1"/>
  <c r="D11" i="13"/>
  <c r="S14" i="4" s="1"/>
  <c r="C11" i="13"/>
  <c r="R14" i="4" s="1"/>
  <c r="D28" i="12"/>
  <c r="Q31" i="4" s="1"/>
  <c r="C28" i="12"/>
  <c r="P31" i="4" s="1"/>
  <c r="G12" i="12"/>
  <c r="D12" i="12"/>
  <c r="Q15" i="4" s="1"/>
  <c r="D21" i="11"/>
  <c r="O24" i="4" s="1"/>
  <c r="G21" i="11"/>
  <c r="C21" i="11"/>
  <c r="N24" i="4" s="1"/>
  <c r="D17" i="11"/>
  <c r="O20" i="4" s="1"/>
  <c r="G17" i="11"/>
  <c r="D14" i="9"/>
  <c r="M17" i="4" s="1"/>
  <c r="C14" i="9"/>
  <c r="L17" i="4" s="1"/>
  <c r="C15" i="8"/>
  <c r="J18" i="4" s="1"/>
  <c r="D15" i="8"/>
  <c r="K18" i="4" s="1"/>
  <c r="D13" i="11"/>
  <c r="O16" i="4" s="1"/>
  <c r="G24" i="12"/>
  <c r="C17" i="11"/>
  <c r="N20" i="4" s="1"/>
  <c r="D7" i="10"/>
  <c r="Y10" i="4" s="1"/>
  <c r="C7" i="10"/>
  <c r="X10" i="4" s="1"/>
  <c r="G7" i="10"/>
  <c r="G24" i="15"/>
  <c r="D24" i="15"/>
  <c r="W27" i="4" s="1"/>
  <c r="C24" i="15"/>
  <c r="V27" i="4" s="1"/>
  <c r="D20" i="15"/>
  <c r="W23" i="4" s="1"/>
  <c r="G20" i="15"/>
  <c r="G17" i="14"/>
  <c r="D17" i="14"/>
  <c r="U20" i="4" s="1"/>
  <c r="G13" i="14"/>
  <c r="C13" i="14"/>
  <c r="T16" i="4" s="1"/>
  <c r="D13" i="14"/>
  <c r="U16" i="4" s="1"/>
  <c r="G9" i="14"/>
  <c r="D9" i="14"/>
  <c r="U12" i="4" s="1"/>
  <c r="D10" i="4"/>
  <c r="E7" i="2"/>
  <c r="B7" i="6" s="1"/>
  <c r="F7" i="6" s="1"/>
  <c r="H7" i="6" s="1"/>
  <c r="F44" i="4" s="1"/>
  <c r="D4" i="9"/>
  <c r="M7" i="4" s="1"/>
  <c r="B80" i="9"/>
  <c r="D19" i="5"/>
  <c r="AA22" i="4" s="1"/>
  <c r="C19" i="5"/>
  <c r="Z22" i="4" s="1"/>
  <c r="G19" i="5"/>
  <c r="C15" i="5"/>
  <c r="Z18" i="4" s="1"/>
  <c r="G15" i="5"/>
  <c r="D7" i="5"/>
  <c r="C7" i="5"/>
  <c r="Z10" i="4" s="1"/>
  <c r="D20" i="10"/>
  <c r="Y23" i="4" s="1"/>
  <c r="G20" i="10"/>
  <c r="G16" i="2"/>
  <c r="H16" i="2" s="1"/>
  <c r="D53" i="4" s="1"/>
  <c r="D16" i="2"/>
  <c r="E19" i="4" s="1"/>
  <c r="D9" i="6"/>
  <c r="G12" i="4" s="1"/>
  <c r="C9" i="6"/>
  <c r="F12" i="4" s="1"/>
  <c r="G9" i="6"/>
  <c r="C5" i="6"/>
  <c r="F8" i="4" s="1"/>
  <c r="D5" i="6"/>
  <c r="G8" i="4" s="1"/>
  <c r="B81" i="6"/>
  <c r="G12" i="7"/>
  <c r="D12" i="7"/>
  <c r="I15" i="4" s="1"/>
  <c r="C12" i="7"/>
  <c r="H15" i="4" s="1"/>
  <c r="D8" i="7"/>
  <c r="I11" i="4" s="1"/>
  <c r="C8" i="7"/>
  <c r="H11" i="4" s="1"/>
  <c r="AC44" i="1"/>
  <c r="D4" i="12"/>
  <c r="Q7" i="4" s="1"/>
  <c r="C20" i="10"/>
  <c r="X23" i="4" s="1"/>
  <c r="D6" i="14"/>
  <c r="U9" i="4" s="1"/>
  <c r="C6" i="14"/>
  <c r="T9" i="4" s="1"/>
  <c r="G6" i="14"/>
  <c r="D27" i="13"/>
  <c r="S30" i="4" s="1"/>
  <c r="C27" i="13"/>
  <c r="R30" i="4" s="1"/>
  <c r="G27" i="13"/>
  <c r="D19" i="13"/>
  <c r="S22" i="4" s="1"/>
  <c r="G19" i="13"/>
  <c r="G15" i="13"/>
  <c r="C15" i="13"/>
  <c r="R18" i="4" s="1"/>
  <c r="G7" i="13"/>
  <c r="C7" i="13"/>
  <c r="R10" i="4" s="1"/>
  <c r="D32" i="12"/>
  <c r="Q35" i="4" s="1"/>
  <c r="G32" i="12"/>
  <c r="D25" i="11"/>
  <c r="O28" i="4" s="1"/>
  <c r="C25" i="11"/>
  <c r="N28" i="4" s="1"/>
  <c r="C11" i="8"/>
  <c r="J14" i="4" s="1"/>
  <c r="D11" i="8"/>
  <c r="K14" i="4" s="1"/>
  <c r="G15" i="8"/>
  <c r="C24" i="12"/>
  <c r="P27" i="4" s="1"/>
  <c r="C8" i="12"/>
  <c r="P11" i="4" s="1"/>
  <c r="G18" i="9"/>
  <c r="G13" i="11"/>
  <c r="C4" i="7"/>
  <c r="H7" i="4" s="1"/>
  <c r="D7" i="13"/>
  <c r="S10" i="4" s="1"/>
  <c r="G5" i="6"/>
  <c r="D4" i="14"/>
  <c r="U7" i="4" s="1"/>
  <c r="C19" i="13"/>
  <c r="R22" i="4" s="1"/>
  <c r="C4" i="9"/>
  <c r="L7" i="4" s="1"/>
  <c r="C32" i="10"/>
  <c r="X35" i="4" s="1"/>
  <c r="D17" i="10"/>
  <c r="Y20" i="4" s="1"/>
  <c r="G17" i="10"/>
  <c r="C17" i="10"/>
  <c r="X20" i="4" s="1"/>
  <c r="D13" i="10"/>
  <c r="Y16" i="4" s="1"/>
  <c r="C13" i="10"/>
  <c r="X16" i="4" s="1"/>
  <c r="D10" i="10"/>
  <c r="Y13" i="4" s="1"/>
  <c r="C10" i="10"/>
  <c r="X13" i="4" s="1"/>
  <c r="C19" i="15"/>
  <c r="V22" i="4" s="1"/>
  <c r="D8" i="6"/>
  <c r="G11" i="4" s="1"/>
  <c r="G12" i="11"/>
  <c r="G7" i="7"/>
  <c r="G15" i="7"/>
  <c r="G19" i="15"/>
  <c r="C11" i="7"/>
  <c r="H14" i="4" s="1"/>
  <c r="C15" i="7"/>
  <c r="H18" i="4" s="1"/>
  <c r="C19" i="7"/>
  <c r="H22" i="4" s="1"/>
  <c r="D23" i="7"/>
  <c r="I26" i="4" s="1"/>
  <c r="C6" i="10"/>
  <c r="X9" i="4" s="1"/>
  <c r="C6" i="8"/>
  <c r="J9" i="4" s="1"/>
  <c r="C8" i="14"/>
  <c r="T11" i="4" s="1"/>
  <c r="D6" i="13"/>
  <c r="S9" i="4" s="1"/>
  <c r="C10" i="8"/>
  <c r="J13" i="4" s="1"/>
  <c r="B81" i="14"/>
  <c r="D5" i="12"/>
  <c r="Q8" i="4" s="1"/>
  <c r="C5" i="10"/>
  <c r="X8" i="4" s="1"/>
  <c r="C23" i="10"/>
  <c r="X26" i="4" s="1"/>
  <c r="C11" i="12"/>
  <c r="P14" i="4" s="1"/>
  <c r="G22" i="8"/>
  <c r="D27" i="12"/>
  <c r="Q30" i="4" s="1"/>
  <c r="D5" i="9"/>
  <c r="M8" i="4" s="1"/>
  <c r="D16" i="11"/>
  <c r="O19" i="4" s="1"/>
  <c r="C33" i="9"/>
  <c r="L36" i="4" s="1"/>
  <c r="D19" i="12"/>
  <c r="Q22" i="4" s="1"/>
  <c r="D20" i="6"/>
  <c r="G23" i="4" s="1"/>
  <c r="G28" i="14"/>
  <c r="G14" i="5"/>
  <c r="G23" i="15"/>
  <c r="G9" i="10"/>
  <c r="G23" i="10"/>
  <c r="D18" i="8"/>
  <c r="K21" i="4" s="1"/>
  <c r="C6" i="13"/>
  <c r="R9" i="4" s="1"/>
  <c r="C28" i="14"/>
  <c r="T31" i="4" s="1"/>
  <c r="C10" i="5"/>
  <c r="Z13" i="4" s="1"/>
  <c r="AC46" i="1"/>
  <c r="C16" i="10"/>
  <c r="X19" i="4" s="1"/>
  <c r="C14" i="5"/>
  <c r="Z17" i="4" s="1"/>
  <c r="D11" i="12"/>
  <c r="Q14" i="4" s="1"/>
  <c r="I7" i="2"/>
  <c r="AC42" i="1"/>
  <c r="AC43" i="1"/>
  <c r="AC47" i="1"/>
  <c r="H11" i="2"/>
  <c r="D48" i="4" s="1"/>
  <c r="H7" i="2"/>
  <c r="D44" i="4" s="1"/>
  <c r="H19" i="2"/>
  <c r="D56" i="4" s="1"/>
  <c r="G31" i="5"/>
  <c r="C31" i="5"/>
  <c r="Z34" i="4" s="1"/>
  <c r="W13" i="10"/>
  <c r="W11" i="10"/>
  <c r="W9" i="10"/>
  <c r="W7" i="10"/>
  <c r="W5" i="10"/>
  <c r="W20" i="15"/>
  <c r="W16" i="15"/>
  <c r="W14" i="15"/>
  <c r="W12" i="15"/>
  <c r="W10" i="15"/>
  <c r="W8" i="15"/>
  <c r="W17" i="14"/>
  <c r="W13" i="14"/>
  <c r="W11" i="14"/>
  <c r="W5" i="14"/>
  <c r="W16" i="13"/>
  <c r="W14" i="13"/>
  <c r="W12" i="13"/>
  <c r="V6" i="13"/>
  <c r="W12" i="12"/>
  <c r="W10" i="12"/>
  <c r="W8" i="12"/>
  <c r="W6" i="12"/>
  <c r="W67" i="11"/>
  <c r="W60" i="11"/>
  <c r="W42" i="11"/>
  <c r="W32" i="11"/>
  <c r="AG10" i="1"/>
  <c r="W16" i="9"/>
  <c r="V20" i="15"/>
  <c r="V14" i="15"/>
  <c r="V6" i="15"/>
  <c r="V17" i="14"/>
  <c r="V15" i="14"/>
  <c r="V11" i="14"/>
  <c r="V9" i="14"/>
  <c r="V7" i="14"/>
  <c r="V5" i="14"/>
  <c r="V16" i="13"/>
  <c r="V10" i="13"/>
  <c r="V8" i="13"/>
  <c r="V12" i="12"/>
  <c r="V10" i="12"/>
  <c r="V8" i="12"/>
  <c r="V67" i="11"/>
  <c r="W57" i="11"/>
  <c r="W38" i="11"/>
  <c r="V28" i="11"/>
  <c r="AG22" i="1"/>
  <c r="AG36" i="1"/>
  <c r="V41" i="9"/>
  <c r="W5" i="5"/>
  <c r="W14" i="10"/>
  <c r="W12" i="10"/>
  <c r="W10" i="10"/>
  <c r="W8" i="10"/>
  <c r="W6" i="10"/>
  <c r="W21" i="15"/>
  <c r="W17" i="15"/>
  <c r="W13" i="15"/>
  <c r="W11" i="15"/>
  <c r="W9" i="15"/>
  <c r="W16" i="14"/>
  <c r="W14" i="14"/>
  <c r="W12" i="14"/>
  <c r="W6" i="14"/>
  <c r="W13" i="13"/>
  <c r="W11" i="13"/>
  <c r="W9" i="13"/>
  <c r="W13" i="12"/>
  <c r="W11" i="12"/>
  <c r="W9" i="12"/>
  <c r="W7" i="12"/>
  <c r="W5" i="12"/>
  <c r="W59" i="11"/>
  <c r="W46" i="11"/>
  <c r="W43" i="11"/>
  <c r="V38" i="11"/>
  <c r="W19" i="11"/>
  <c r="W16" i="11"/>
  <c r="AG30" i="1"/>
  <c r="V21" i="15"/>
  <c r="V19" i="15"/>
  <c r="V15" i="15"/>
  <c r="V7" i="15"/>
  <c r="V5" i="15"/>
  <c r="V12" i="14"/>
  <c r="V10" i="14"/>
  <c r="V8" i="14"/>
  <c r="V6" i="14"/>
  <c r="V15" i="13"/>
  <c r="V13" i="13"/>
  <c r="V11" i="13"/>
  <c r="V9" i="13"/>
  <c r="V11" i="12"/>
  <c r="V9" i="12"/>
  <c r="V7" i="12"/>
  <c r="W48" i="11"/>
  <c r="V26" i="11"/>
  <c r="W41" i="9"/>
  <c r="C41" i="12"/>
  <c r="C41" i="13" s="1"/>
  <c r="C41" i="14" s="1"/>
  <c r="C41" i="15" s="1"/>
  <c r="C41" i="10" s="1"/>
  <c r="C41" i="5" s="1"/>
  <c r="D33" i="11"/>
  <c r="O36" i="4" s="1"/>
  <c r="D30" i="7"/>
  <c r="I33" i="4" s="1"/>
  <c r="D30" i="10"/>
  <c r="Y33" i="4" s="1"/>
  <c r="C31" i="9"/>
  <c r="L34" i="4" s="1"/>
  <c r="C33" i="11"/>
  <c r="N36" i="4" s="1"/>
  <c r="C31" i="14"/>
  <c r="T34" i="4" s="1"/>
  <c r="G33" i="13"/>
  <c r="C33" i="8"/>
  <c r="J36" i="4" s="1"/>
  <c r="C33" i="13"/>
  <c r="R36" i="4" s="1"/>
  <c r="C32" i="11"/>
  <c r="N35" i="4" s="1"/>
  <c r="G32" i="9"/>
  <c r="D31" i="14"/>
  <c r="U34" i="4" s="1"/>
  <c r="G33" i="8"/>
  <c r="C31" i="12"/>
  <c r="P34" i="4" s="1"/>
  <c r="G30" i="14"/>
  <c r="G31" i="15"/>
  <c r="C32" i="15"/>
  <c r="V35" i="4" s="1"/>
  <c r="D32" i="11"/>
  <c r="O35" i="4" s="1"/>
  <c r="D32" i="15"/>
  <c r="W35" i="4" s="1"/>
  <c r="G25" i="14"/>
  <c r="C27" i="5"/>
  <c r="Z30" i="4" s="1"/>
  <c r="C22" i="9"/>
  <c r="L25" i="4" s="1"/>
  <c r="G24" i="2"/>
  <c r="H24" i="2" s="1"/>
  <c r="D61" i="4" s="1"/>
  <c r="G23" i="5"/>
  <c r="I30" i="8"/>
  <c r="I30" i="12"/>
  <c r="I26" i="9"/>
  <c r="I26" i="10"/>
  <c r="C59" i="4"/>
  <c r="C60" i="4"/>
  <c r="I23" i="15"/>
  <c r="I23" i="8"/>
  <c r="I23" i="9"/>
  <c r="I23" i="10"/>
  <c r="I23" i="11"/>
  <c r="I23" i="2"/>
  <c r="I22" i="6"/>
  <c r="I30" i="2"/>
  <c r="I30" i="14"/>
  <c r="I30" i="6"/>
  <c r="AC68" i="1"/>
  <c r="F30" i="2"/>
  <c r="I30" i="5"/>
  <c r="I30" i="7"/>
  <c r="I30" i="10"/>
  <c r="I30" i="15"/>
  <c r="I30" i="13"/>
  <c r="I30" i="9"/>
  <c r="C63" i="4"/>
  <c r="F26" i="2"/>
  <c r="I27" i="15"/>
  <c r="I27" i="6"/>
  <c r="I27" i="12"/>
  <c r="I26" i="5"/>
  <c r="I26" i="11"/>
  <c r="I26" i="7"/>
  <c r="I26" i="13"/>
  <c r="I26" i="12"/>
  <c r="F27" i="2"/>
  <c r="H27" i="2" s="1"/>
  <c r="I27" i="13"/>
  <c r="I26" i="15"/>
  <c r="I26" i="8"/>
  <c r="H28" i="2"/>
  <c r="D65" i="4" s="1"/>
  <c r="AC62" i="1"/>
  <c r="I22" i="5"/>
  <c r="I22" i="13"/>
  <c r="I22" i="12"/>
  <c r="F22" i="2"/>
  <c r="I22" i="11"/>
  <c r="I22" i="14"/>
  <c r="I22" i="15"/>
  <c r="I22" i="8"/>
  <c r="I22" i="7"/>
  <c r="AC57" i="1"/>
  <c r="F18" i="2"/>
  <c r="I18" i="13"/>
  <c r="I18" i="9"/>
  <c r="C55" i="4"/>
  <c r="AC56" i="1"/>
  <c r="I18" i="8"/>
  <c r="I18" i="12"/>
  <c r="I18" i="11"/>
  <c r="I18" i="2"/>
  <c r="AC51" i="1"/>
  <c r="H17" i="2"/>
  <c r="D54" i="4" s="1"/>
  <c r="H15" i="2"/>
  <c r="D52" i="4" s="1"/>
  <c r="D27" i="5"/>
  <c r="AA30" i="4" s="1"/>
  <c r="G28" i="13"/>
  <c r="C28" i="2"/>
  <c r="D31" i="4" s="1"/>
  <c r="C29" i="10"/>
  <c r="X32" i="4" s="1"/>
  <c r="G31" i="8"/>
  <c r="G33" i="14"/>
  <c r="G30" i="9"/>
  <c r="C30" i="9"/>
  <c r="L33" i="4" s="1"/>
  <c r="D30" i="11"/>
  <c r="O33" i="4" s="1"/>
  <c r="D32" i="6"/>
  <c r="G35" i="4" s="1"/>
  <c r="G32" i="6"/>
  <c r="C31" i="10"/>
  <c r="X34" i="4" s="1"/>
  <c r="G30" i="12"/>
  <c r="G31" i="11"/>
  <c r="G33" i="6"/>
  <c r="G30" i="8"/>
  <c r="C31" i="2"/>
  <c r="E31" i="2" s="1"/>
  <c r="B31" i="6" s="1"/>
  <c r="F31" i="6" s="1"/>
  <c r="C31" i="8"/>
  <c r="J34" i="4" s="1"/>
  <c r="C31" i="11"/>
  <c r="N34" i="4" s="1"/>
  <c r="C30" i="15"/>
  <c r="V33" i="4" s="1"/>
  <c r="G27" i="8"/>
  <c r="G28" i="5"/>
  <c r="C29" i="6"/>
  <c r="F32" i="4" s="1"/>
  <c r="D27" i="8"/>
  <c r="K30" i="4" s="1"/>
  <c r="C27" i="11"/>
  <c r="N30" i="4" s="1"/>
  <c r="C28" i="13"/>
  <c r="R31" i="4" s="1"/>
  <c r="G26" i="9"/>
  <c r="D29" i="15"/>
  <c r="W32" i="4" s="1"/>
  <c r="C26" i="12"/>
  <c r="P29" i="4" s="1"/>
  <c r="C26" i="15"/>
  <c r="V29" i="4" s="1"/>
  <c r="D28" i="2"/>
  <c r="E31" i="4" s="1"/>
  <c r="G26" i="12"/>
  <c r="D27" i="11"/>
  <c r="O30" i="4" s="1"/>
  <c r="C29" i="15"/>
  <c r="V32" i="4" s="1"/>
  <c r="C28" i="5"/>
  <c r="Z31" i="4" s="1"/>
  <c r="D26" i="15"/>
  <c r="W29" i="4" s="1"/>
  <c r="C26" i="9"/>
  <c r="L29" i="4" s="1"/>
  <c r="C25" i="15"/>
  <c r="V28" i="4" s="1"/>
  <c r="D25" i="14"/>
  <c r="U28" i="4" s="1"/>
  <c r="G25" i="9"/>
  <c r="C25" i="6"/>
  <c r="F28" i="4" s="1"/>
  <c r="G24" i="5"/>
  <c r="G24" i="6"/>
  <c r="D24" i="6"/>
  <c r="G27" i="4" s="1"/>
  <c r="G24" i="14"/>
  <c r="C24" i="7"/>
  <c r="H27" i="4" s="1"/>
  <c r="D24" i="5"/>
  <c r="AA27" i="4" s="1"/>
  <c r="G23" i="8"/>
  <c r="G23" i="7"/>
  <c r="C23" i="5"/>
  <c r="Z26" i="4" s="1"/>
  <c r="C23" i="13"/>
  <c r="R26" i="4" s="1"/>
  <c r="D23" i="15"/>
  <c r="W26" i="4" s="1"/>
  <c r="D23" i="11"/>
  <c r="O26" i="4" s="1"/>
  <c r="C23" i="2"/>
  <c r="D26" i="4" s="1"/>
  <c r="C23" i="8"/>
  <c r="J26" i="4" s="1"/>
  <c r="C22" i="12"/>
  <c r="P25" i="4" s="1"/>
  <c r="C22" i="15"/>
  <c r="V25" i="4" s="1"/>
  <c r="G22" i="12"/>
  <c r="D22" i="15"/>
  <c r="W25" i="4" s="1"/>
  <c r="C18" i="9"/>
  <c r="L21" i="4" s="1"/>
  <c r="C18" i="15"/>
  <c r="V21" i="4" s="1"/>
  <c r="C18" i="12"/>
  <c r="P21" i="4" s="1"/>
  <c r="G18" i="11"/>
  <c r="G18" i="12"/>
  <c r="D18" i="10"/>
  <c r="Y21" i="4" s="1"/>
  <c r="D18" i="15"/>
  <c r="W21" i="4" s="1"/>
  <c r="C21" i="9"/>
  <c r="L24" i="4" s="1"/>
  <c r="C21" i="15"/>
  <c r="V24" i="4" s="1"/>
  <c r="D21" i="14"/>
  <c r="U24" i="4" s="1"/>
  <c r="D21" i="9"/>
  <c r="M24" i="4" s="1"/>
  <c r="G21" i="6"/>
  <c r="C20" i="5"/>
  <c r="Z23" i="4" s="1"/>
  <c r="G20" i="13"/>
  <c r="G20" i="5"/>
  <c r="C20" i="2"/>
  <c r="D23" i="4" s="1"/>
  <c r="D20" i="7"/>
  <c r="I23" i="4" s="1"/>
  <c r="C20" i="15"/>
  <c r="V23" i="4" s="1"/>
  <c r="D19" i="11"/>
  <c r="O22" i="4" s="1"/>
  <c r="C19" i="11"/>
  <c r="N22" i="4" s="1"/>
  <c r="D35" i="4"/>
  <c r="G30" i="11"/>
  <c r="C30" i="5"/>
  <c r="Z33" i="4" s="1"/>
  <c r="D32" i="2"/>
  <c r="E35" i="4" s="1"/>
  <c r="C33" i="12"/>
  <c r="P36" i="4" s="1"/>
  <c r="D31" i="13"/>
  <c r="S34" i="4" s="1"/>
  <c r="G32" i="7"/>
  <c r="C33" i="6"/>
  <c r="F36" i="4" s="1"/>
  <c r="C30" i="8"/>
  <c r="J33" i="4" s="1"/>
  <c r="C33" i="5"/>
  <c r="Z36" i="4" s="1"/>
  <c r="D30" i="5"/>
  <c r="AA33" i="4" s="1"/>
  <c r="G32" i="2"/>
  <c r="H32" i="2" s="1"/>
  <c r="D69" i="4" s="1"/>
  <c r="G33" i="12"/>
  <c r="G33" i="10"/>
  <c r="C32" i="7"/>
  <c r="H35" i="4" s="1"/>
  <c r="C32" i="14"/>
  <c r="T35" i="4" s="1"/>
  <c r="G32" i="14"/>
  <c r="D33" i="5"/>
  <c r="AA36" i="4" s="1"/>
  <c r="C31" i="13"/>
  <c r="R34" i="4" s="1"/>
  <c r="G29" i="8"/>
  <c r="G28" i="12"/>
  <c r="G28" i="8"/>
  <c r="C27" i="12"/>
  <c r="P30" i="4" s="1"/>
  <c r="C29" i="13"/>
  <c r="R32" i="4" s="1"/>
  <c r="C27" i="2"/>
  <c r="C27" i="15"/>
  <c r="V30" i="4" s="1"/>
  <c r="G28" i="10"/>
  <c r="G27" i="7"/>
  <c r="G29" i="11"/>
  <c r="D29" i="8"/>
  <c r="K32" i="4" s="1"/>
  <c r="G29" i="6"/>
  <c r="C28" i="7"/>
  <c r="H31" i="4" s="1"/>
  <c r="C28" i="8"/>
  <c r="J31" i="4" s="1"/>
  <c r="C28" i="10"/>
  <c r="X31" i="4" s="1"/>
  <c r="C28" i="11"/>
  <c r="N31" i="4" s="1"/>
  <c r="D27" i="2"/>
  <c r="E30" i="4" s="1"/>
  <c r="G28" i="7"/>
  <c r="D29" i="13"/>
  <c r="S32" i="4" s="1"/>
  <c r="C27" i="14"/>
  <c r="T30" i="4" s="1"/>
  <c r="D28" i="9"/>
  <c r="M31" i="4" s="1"/>
  <c r="C29" i="11"/>
  <c r="N32" i="4" s="1"/>
  <c r="D28" i="11"/>
  <c r="O31" i="4" s="1"/>
  <c r="D27" i="4"/>
  <c r="C24" i="14"/>
  <c r="T27" i="4" s="1"/>
  <c r="G24" i="7"/>
  <c r="C25" i="10"/>
  <c r="X28" i="4" s="1"/>
  <c r="C25" i="12"/>
  <c r="P28" i="4" s="1"/>
  <c r="C23" i="9"/>
  <c r="L26" i="4" s="1"/>
  <c r="D24" i="2"/>
  <c r="E27" i="4" s="1"/>
  <c r="C24" i="8"/>
  <c r="J27" i="4" s="1"/>
  <c r="C23" i="11"/>
  <c r="N26" i="4" s="1"/>
  <c r="D25" i="12"/>
  <c r="Q28" i="4" s="1"/>
  <c r="D25" i="2"/>
  <c r="E28" i="4" s="1"/>
  <c r="G25" i="10"/>
  <c r="G25" i="6"/>
  <c r="D22" i="4"/>
  <c r="C20" i="12"/>
  <c r="P23" i="4" s="1"/>
  <c r="G19" i="10"/>
  <c r="G20" i="7"/>
  <c r="G19" i="8"/>
  <c r="G20" i="12"/>
  <c r="D19" i="14"/>
  <c r="U22" i="4" s="1"/>
  <c r="G20" i="6"/>
  <c r="D21" i="5"/>
  <c r="AA24" i="4" s="1"/>
  <c r="C19" i="8"/>
  <c r="J22" i="4" s="1"/>
  <c r="C21" i="5"/>
  <c r="Z24" i="4" s="1"/>
  <c r="C19" i="14"/>
  <c r="T22" i="4" s="1"/>
  <c r="C19" i="10"/>
  <c r="X22" i="4" s="1"/>
  <c r="C17" i="9"/>
  <c r="L20" i="4" s="1"/>
  <c r="D17" i="13"/>
  <c r="S20" i="4" s="1"/>
  <c r="D17" i="9"/>
  <c r="M20" i="4" s="1"/>
  <c r="C17" i="14"/>
  <c r="T20" i="4" s="1"/>
  <c r="G17" i="8"/>
  <c r="G17" i="6"/>
  <c r="D16" i="5"/>
  <c r="AA19" i="4" s="1"/>
  <c r="C16" i="9"/>
  <c r="L19" i="4" s="1"/>
  <c r="D16" i="9"/>
  <c r="M19" i="4" s="1"/>
  <c r="C16" i="7"/>
  <c r="H19" i="4" s="1"/>
  <c r="D18" i="4"/>
  <c r="C15" i="15"/>
  <c r="V18" i="4" s="1"/>
  <c r="D15" i="11"/>
  <c r="O18" i="4" s="1"/>
  <c r="C15" i="11"/>
  <c r="N18" i="4" s="1"/>
  <c r="C15" i="14"/>
  <c r="T18" i="4" s="1"/>
  <c r="D15" i="2"/>
  <c r="E18" i="4" s="1"/>
  <c r="D15" i="14"/>
  <c r="U18" i="4" s="1"/>
  <c r="C14" i="14"/>
  <c r="T17" i="4" s="1"/>
  <c r="C13" i="6"/>
  <c r="F16" i="4" s="1"/>
  <c r="G13" i="9"/>
  <c r="D14" i="10"/>
  <c r="Y17" i="4" s="1"/>
  <c r="C14" i="12"/>
  <c r="P17" i="4" s="1"/>
  <c r="C14" i="15"/>
  <c r="V17" i="4" s="1"/>
  <c r="G14" i="15"/>
  <c r="G14" i="14"/>
  <c r="D14" i="8"/>
  <c r="K17" i="4" s="1"/>
  <c r="C14" i="10"/>
  <c r="X17" i="4" s="1"/>
  <c r="I12" i="11"/>
  <c r="AC49" i="1"/>
  <c r="I13" i="9"/>
  <c r="D33" i="4"/>
  <c r="G1" i="2"/>
  <c r="E40" i="1"/>
  <c r="G4" i="1"/>
  <c r="D32" i="5"/>
  <c r="AA35" i="4" s="1"/>
  <c r="C32" i="5"/>
  <c r="Z35" i="4" s="1"/>
  <c r="G29" i="5"/>
  <c r="C29" i="5"/>
  <c r="Z32" i="4" s="1"/>
  <c r="D29" i="5"/>
  <c r="AA32" i="4" s="1"/>
  <c r="G25" i="5"/>
  <c r="C25" i="5"/>
  <c r="Z28" i="4" s="1"/>
  <c r="D25" i="5"/>
  <c r="AA28" i="4" s="1"/>
  <c r="D22" i="5"/>
  <c r="AA25" i="4" s="1"/>
  <c r="C22" i="5"/>
  <c r="Z25" i="4" s="1"/>
  <c r="G22" i="5"/>
  <c r="D20" i="14"/>
  <c r="C20" i="14"/>
  <c r="T23" i="4" s="1"/>
  <c r="G20" i="14"/>
  <c r="AC52" i="1"/>
  <c r="AC50" i="1"/>
  <c r="I24" i="15"/>
  <c r="AC61" i="1"/>
  <c r="I21" i="11"/>
  <c r="AC58" i="1"/>
  <c r="I20" i="6"/>
  <c r="I18" i="15"/>
  <c r="I17" i="13"/>
  <c r="AC54" i="1"/>
  <c r="I16" i="2"/>
  <c r="AC53" i="1"/>
  <c r="I29" i="6"/>
  <c r="AC66" i="1"/>
  <c r="I32" i="6"/>
  <c r="AC69" i="1"/>
  <c r="I34" i="6"/>
  <c r="AC71" i="1"/>
  <c r="AG8" i="1"/>
  <c r="D22" i="14"/>
  <c r="U25" i="4" s="1"/>
  <c r="C22" i="14"/>
  <c r="T25" i="4" s="1"/>
  <c r="C34" i="2"/>
  <c r="D34" i="2"/>
  <c r="E37" i="4" s="1"/>
  <c r="G34" i="2"/>
  <c r="H34" i="2" s="1"/>
  <c r="G30" i="2"/>
  <c r="D30" i="2"/>
  <c r="G26" i="2"/>
  <c r="C26" i="2"/>
  <c r="G22" i="2"/>
  <c r="C22" i="2"/>
  <c r="D25" i="4" s="1"/>
  <c r="G18" i="2"/>
  <c r="D18" i="2"/>
  <c r="E21" i="4" s="1"/>
  <c r="C18" i="2"/>
  <c r="D14" i="2"/>
  <c r="E17" i="4" s="1"/>
  <c r="G6" i="2"/>
  <c r="H6" i="2" s="1"/>
  <c r="D43" i="4" s="1"/>
  <c r="D6" i="2"/>
  <c r="E9" i="4" s="1"/>
  <c r="C6" i="2"/>
  <c r="D31" i="6"/>
  <c r="G31" i="6"/>
  <c r="D27" i="6"/>
  <c r="G30" i="4" s="1"/>
  <c r="C27" i="6"/>
  <c r="D23" i="6"/>
  <c r="G26" i="4" s="1"/>
  <c r="C23" i="6"/>
  <c r="F26" i="4" s="1"/>
  <c r="C9" i="5"/>
  <c r="Z12" i="4" s="1"/>
  <c r="G9" i="5"/>
  <c r="G26" i="10"/>
  <c r="C26" i="10"/>
  <c r="X29" i="4" s="1"/>
  <c r="D26" i="10"/>
  <c r="Y29" i="4" s="1"/>
  <c r="D11" i="15"/>
  <c r="W14" i="4" s="1"/>
  <c r="C11" i="15"/>
  <c r="V14" i="4" s="1"/>
  <c r="G29" i="14"/>
  <c r="D29" i="14"/>
  <c r="U32" i="4" s="1"/>
  <c r="C29" i="14"/>
  <c r="T32" i="4" s="1"/>
  <c r="G23" i="12"/>
  <c r="D23" i="12"/>
  <c r="Q26" i="4" s="1"/>
  <c r="C23" i="12"/>
  <c r="P26" i="4" s="1"/>
  <c r="D8" i="11"/>
  <c r="O11" i="4" s="1"/>
  <c r="C8" i="11"/>
  <c r="N11" i="4" s="1"/>
  <c r="D10" i="9"/>
  <c r="M13" i="4" s="1"/>
  <c r="C10" i="9"/>
  <c r="L13" i="4" s="1"/>
  <c r="D7" i="8"/>
  <c r="C7" i="8"/>
  <c r="J10" i="4" s="1"/>
  <c r="C25" i="9"/>
  <c r="L28" i="4" s="1"/>
  <c r="C6" i="9"/>
  <c r="I28" i="2"/>
  <c r="AC65" i="1"/>
  <c r="D12" i="5"/>
  <c r="AA15" i="4" s="1"/>
  <c r="C12" i="5"/>
  <c r="Z15" i="4" s="1"/>
  <c r="C10" i="14"/>
  <c r="G32" i="13"/>
  <c r="C32" i="13"/>
  <c r="R35" i="4" s="1"/>
  <c r="D32" i="13"/>
  <c r="S35" i="4" s="1"/>
  <c r="G24" i="13"/>
  <c r="D24" i="13"/>
  <c r="S27" i="4" s="1"/>
  <c r="C24" i="13"/>
  <c r="R27" i="4" s="1"/>
  <c r="D26" i="2"/>
  <c r="E29" i="4" s="1"/>
  <c r="AG24" i="1"/>
  <c r="AG33" i="1"/>
  <c r="D18" i="5"/>
  <c r="C18" i="5"/>
  <c r="Z21" i="4" s="1"/>
  <c r="D21" i="10"/>
  <c r="Y24" i="4" s="1"/>
  <c r="C21" i="10"/>
  <c r="X24" i="4" s="1"/>
  <c r="G28" i="15"/>
  <c r="C28" i="15"/>
  <c r="V31" i="4" s="1"/>
  <c r="D7" i="15"/>
  <c r="C7" i="15"/>
  <c r="G33" i="2"/>
  <c r="H33" i="2" s="1"/>
  <c r="D33" i="2"/>
  <c r="W65" i="11"/>
  <c r="W63" i="11"/>
  <c r="W61" i="11"/>
  <c r="W55" i="11"/>
  <c r="W53" i="11"/>
  <c r="W51" i="11"/>
  <c r="W49" i="11"/>
  <c r="W47" i="11"/>
  <c r="W45" i="11"/>
  <c r="W41" i="11"/>
  <c r="W39" i="11"/>
  <c r="W37" i="11"/>
  <c r="W35" i="11"/>
  <c r="W33" i="11"/>
  <c r="W31" i="11"/>
  <c r="W29" i="11"/>
  <c r="W27" i="11"/>
  <c r="W25" i="11"/>
  <c r="W23" i="11"/>
  <c r="W21" i="11"/>
  <c r="W17" i="11"/>
  <c r="W15" i="11"/>
  <c r="W13" i="11"/>
  <c r="W11" i="11"/>
  <c r="W9" i="11"/>
  <c r="W40" i="9"/>
  <c r="W38" i="9"/>
  <c r="W36" i="9"/>
  <c r="W34" i="9"/>
  <c r="W32" i="9"/>
  <c r="W30" i="9"/>
  <c r="W28" i="9"/>
  <c r="W26" i="9"/>
  <c r="W22" i="9"/>
  <c r="W20" i="9"/>
  <c r="W17" i="9"/>
  <c r="AG35" i="1"/>
  <c r="AC70" i="1"/>
  <c r="I33" i="2"/>
  <c r="D24" i="10"/>
  <c r="Y27" i="4" s="1"/>
  <c r="C24" i="10"/>
  <c r="X27" i="4" s="1"/>
  <c r="G30" i="13"/>
  <c r="C30" i="13"/>
  <c r="R33" i="4" s="1"/>
  <c r="G18" i="13"/>
  <c r="C18" i="13"/>
  <c r="G21" i="12"/>
  <c r="D21" i="12"/>
  <c r="Q24" i="4" s="1"/>
  <c r="D29" i="2"/>
  <c r="H20" i="2"/>
  <c r="D57" i="4" s="1"/>
  <c r="G12" i="2"/>
  <c r="H12" i="2" s="1"/>
  <c r="D12" i="2"/>
  <c r="E15" i="4" s="1"/>
  <c r="AG34" i="1"/>
  <c r="AG16" i="1"/>
  <c r="D26" i="5"/>
  <c r="AA29" i="4" s="1"/>
  <c r="C26" i="5"/>
  <c r="Z29" i="4" s="1"/>
  <c r="D27" i="10"/>
  <c r="Y30" i="4" s="1"/>
  <c r="C27" i="10"/>
  <c r="X30" i="4" s="1"/>
  <c r="D21" i="13"/>
  <c r="S24" i="4" s="1"/>
  <c r="C21" i="13"/>
  <c r="R24" i="4" s="1"/>
  <c r="D16" i="12"/>
  <c r="C16" i="12"/>
  <c r="D9" i="11"/>
  <c r="O12" i="4" s="1"/>
  <c r="C9" i="11"/>
  <c r="N12" i="4" s="1"/>
  <c r="D17" i="2"/>
  <c r="V4" i="8"/>
  <c r="V4" i="13"/>
  <c r="W66" i="11"/>
  <c r="W64" i="11"/>
  <c r="W62" i="11"/>
  <c r="W58" i="11"/>
  <c r="W56" i="11"/>
  <c r="W54" i="11"/>
  <c r="W52" i="11"/>
  <c r="W50" i="11"/>
  <c r="W44" i="11"/>
  <c r="W40" i="11"/>
  <c r="W36" i="11"/>
  <c r="W34" i="11"/>
  <c r="W30" i="11"/>
  <c r="W28" i="11"/>
  <c r="W26" i="11"/>
  <c r="W24" i="11"/>
  <c r="W22" i="11"/>
  <c r="W20" i="11"/>
  <c r="W18" i="11"/>
  <c r="W14" i="11"/>
  <c r="W12" i="11"/>
  <c r="W10" i="11"/>
  <c r="W8" i="11"/>
  <c r="W39" i="9"/>
  <c r="W37" i="9"/>
  <c r="W35" i="9"/>
  <c r="W33" i="9"/>
  <c r="W29" i="9"/>
  <c r="W27" i="9"/>
  <c r="W25" i="9"/>
  <c r="W23" i="9"/>
  <c r="W21" i="9"/>
  <c r="AG18" i="1"/>
  <c r="AG19" i="1"/>
  <c r="V7" i="13"/>
  <c r="V5" i="13"/>
  <c r="V7" i="11"/>
  <c r="S23" i="4"/>
  <c r="C42" i="9"/>
  <c r="C42" i="11" s="1"/>
  <c r="C42" i="12" s="1"/>
  <c r="C42" i="13" s="1"/>
  <c r="C42" i="14" s="1"/>
  <c r="C42" i="15" s="1"/>
  <c r="C42" i="10" s="1"/>
  <c r="C42" i="5" s="1"/>
  <c r="C40" i="9"/>
  <c r="C40" i="11" s="1"/>
  <c r="C40" i="12" s="1"/>
  <c r="C40" i="13" s="1"/>
  <c r="C40" i="14" s="1"/>
  <c r="C40" i="15" s="1"/>
  <c r="C40" i="10" s="1"/>
  <c r="C40" i="5" s="1"/>
  <c r="AA10" i="4"/>
  <c r="H29" i="2"/>
  <c r="D66" i="4" s="1"/>
  <c r="AG21" i="1"/>
  <c r="AG23" i="1"/>
  <c r="AG32" i="1"/>
  <c r="AG29" i="1"/>
  <c r="AG28" i="1"/>
  <c r="AG27" i="1"/>
  <c r="AG26" i="1"/>
  <c r="AG25" i="1"/>
  <c r="AC48" i="1"/>
  <c r="H9" i="2"/>
  <c r="D46" i="4" s="1"/>
  <c r="W6" i="6"/>
  <c r="W7" i="6"/>
  <c r="W8" i="6"/>
  <c r="W10" i="6"/>
  <c r="W11" i="6"/>
  <c r="W6" i="7"/>
  <c r="W7" i="7"/>
  <c r="W8" i="7"/>
  <c r="W10" i="7"/>
  <c r="W11" i="7"/>
  <c r="W12" i="7"/>
  <c r="W13" i="7"/>
  <c r="W14" i="7"/>
  <c r="V5" i="6"/>
  <c r="V6" i="6"/>
  <c r="V7" i="6"/>
  <c r="V8" i="6"/>
  <c r="V9" i="6"/>
  <c r="V5" i="7"/>
  <c r="V7" i="7"/>
  <c r="V9" i="7"/>
  <c r="V10" i="7"/>
  <c r="V11" i="7"/>
  <c r="V12" i="7"/>
  <c r="V5" i="8"/>
  <c r="V33" i="8"/>
  <c r="V5" i="9"/>
  <c r="V6" i="9"/>
  <c r="V11" i="9"/>
  <c r="V17" i="9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4" i="8"/>
  <c r="W35" i="8"/>
  <c r="W36" i="8"/>
  <c r="W37" i="8"/>
  <c r="W38" i="8"/>
  <c r="W39" i="8"/>
  <c r="W40" i="8"/>
  <c r="W41" i="8"/>
  <c r="W43" i="8"/>
  <c r="W44" i="8"/>
  <c r="W6" i="9"/>
  <c r="W7" i="9"/>
  <c r="W8" i="9"/>
  <c r="W9" i="9"/>
  <c r="W10" i="9"/>
  <c r="W11" i="9"/>
  <c r="W12" i="9"/>
  <c r="W13" i="9"/>
  <c r="W14" i="9"/>
  <c r="W15" i="9"/>
  <c r="W18" i="9"/>
  <c r="W19" i="9"/>
  <c r="V20" i="2"/>
  <c r="V19" i="2"/>
  <c r="V18" i="2"/>
  <c r="V16" i="2"/>
  <c r="V15" i="2"/>
  <c r="V14" i="2"/>
  <c r="V12" i="2"/>
  <c r="V11" i="2"/>
  <c r="V10" i="2"/>
  <c r="V9" i="2"/>
  <c r="V8" i="2"/>
  <c r="V7" i="2"/>
  <c r="V6" i="2"/>
  <c r="V5" i="2"/>
  <c r="V6" i="11"/>
  <c r="W20" i="2"/>
  <c r="W14" i="2"/>
  <c r="W13" i="2"/>
  <c r="W12" i="2"/>
  <c r="W6" i="2"/>
  <c r="W5" i="2"/>
  <c r="W5" i="11"/>
  <c r="J5" i="2"/>
  <c r="H25" i="2"/>
  <c r="D62" i="4" s="1"/>
  <c r="H13" i="2"/>
  <c r="G6" i="8"/>
  <c r="D5" i="4"/>
  <c r="D40" i="4" s="1"/>
  <c r="D22" i="2"/>
  <c r="D20" i="2"/>
  <c r="D13" i="2"/>
  <c r="D9" i="2"/>
  <c r="G23" i="2"/>
  <c r="H23" i="2" s="1"/>
  <c r="G21" i="2"/>
  <c r="D4" i="7"/>
  <c r="AG37" i="1" l="1"/>
  <c r="E19" i="2"/>
  <c r="B19" i="6" s="1"/>
  <c r="E10" i="6"/>
  <c r="B10" i="7" s="1"/>
  <c r="E4" i="2"/>
  <c r="B4" i="6" s="1"/>
  <c r="F4" i="6" s="1"/>
  <c r="D24" i="4"/>
  <c r="AB24" i="4" s="1"/>
  <c r="E5" i="2"/>
  <c r="B5" i="6" s="1"/>
  <c r="F5" i="6" s="1"/>
  <c r="H5" i="6" s="1"/>
  <c r="J5" i="6" s="1"/>
  <c r="J11" i="2"/>
  <c r="AB8" i="4"/>
  <c r="E21" i="6"/>
  <c r="B21" i="7" s="1"/>
  <c r="F21" i="7" s="1"/>
  <c r="H21" i="7" s="1"/>
  <c r="J21" i="7" s="1"/>
  <c r="J7" i="2"/>
  <c r="J19" i="2"/>
  <c r="E11" i="2"/>
  <c r="B11" i="6" s="1"/>
  <c r="H22" i="2"/>
  <c r="D59" i="4" s="1"/>
  <c r="E7" i="6"/>
  <c r="B7" i="7" s="1"/>
  <c r="F7" i="7" s="1"/>
  <c r="H7" i="7" s="1"/>
  <c r="J7" i="7" s="1"/>
  <c r="AB11" i="4"/>
  <c r="E8" i="2"/>
  <c r="B8" i="6" s="1"/>
  <c r="E28" i="2"/>
  <c r="B28" i="6" s="1"/>
  <c r="F28" i="6" s="1"/>
  <c r="H28" i="6" s="1"/>
  <c r="J28" i="6" s="1"/>
  <c r="E7" i="7"/>
  <c r="B7" i="8" s="1"/>
  <c r="E7" i="8" s="1"/>
  <c r="B7" i="9" s="1"/>
  <c r="F7" i="9" s="1"/>
  <c r="H7" i="9" s="1"/>
  <c r="E16" i="2"/>
  <c r="B16" i="6" s="1"/>
  <c r="H18" i="2"/>
  <c r="J18" i="2" s="1"/>
  <c r="H30" i="2"/>
  <c r="J30" i="2" s="1"/>
  <c r="I35" i="11"/>
  <c r="O72" i="1"/>
  <c r="N73" i="4" s="1"/>
  <c r="AB15" i="4"/>
  <c r="D34" i="4"/>
  <c r="J7" i="6"/>
  <c r="D68" i="4"/>
  <c r="J28" i="2"/>
  <c r="I35" i="10"/>
  <c r="AB14" i="4"/>
  <c r="AB17" i="4"/>
  <c r="AB18" i="4"/>
  <c r="I35" i="14"/>
  <c r="I35" i="12"/>
  <c r="F35" i="2"/>
  <c r="Y72" i="1"/>
  <c r="X73" i="4" s="1"/>
  <c r="I35" i="9"/>
  <c r="J24" i="2"/>
  <c r="AC67" i="1"/>
  <c r="G72" i="1"/>
  <c r="F73" i="4" s="1"/>
  <c r="J17" i="2"/>
  <c r="I35" i="13"/>
  <c r="I72" i="1"/>
  <c r="H73" i="4" s="1"/>
  <c r="AC60" i="1"/>
  <c r="I35" i="5"/>
  <c r="J33" i="2"/>
  <c r="I35" i="6"/>
  <c r="H31" i="6"/>
  <c r="J31" i="6" s="1"/>
  <c r="I35" i="7"/>
  <c r="D64" i="4"/>
  <c r="AA72" i="1"/>
  <c r="Z73" i="4" s="1"/>
  <c r="H26" i="2"/>
  <c r="D63" i="4" s="1"/>
  <c r="I27" i="2"/>
  <c r="J27" i="2" s="1"/>
  <c r="AC64" i="1"/>
  <c r="I35" i="15"/>
  <c r="I35" i="8"/>
  <c r="I26" i="2"/>
  <c r="AC63" i="1"/>
  <c r="Q72" i="1"/>
  <c r="P73" i="4" s="1"/>
  <c r="I22" i="2"/>
  <c r="AC59" i="1"/>
  <c r="U72" i="1"/>
  <c r="T73" i="4" s="1"/>
  <c r="W72" i="1"/>
  <c r="V73" i="4" s="1"/>
  <c r="E72" i="1"/>
  <c r="D73" i="4" s="1"/>
  <c r="S72" i="1"/>
  <c r="R73" i="4" s="1"/>
  <c r="AC55" i="1"/>
  <c r="M72" i="1"/>
  <c r="L73" i="4" s="1"/>
  <c r="K72" i="1"/>
  <c r="J73" i="4" s="1"/>
  <c r="J15" i="2"/>
  <c r="H21" i="6"/>
  <c r="J21" i="6" s="1"/>
  <c r="AB31" i="4"/>
  <c r="AB28" i="4"/>
  <c r="E25" i="2"/>
  <c r="B25" i="6" s="1"/>
  <c r="F25" i="6" s="1"/>
  <c r="H25" i="6" s="1"/>
  <c r="F62" i="4" s="1"/>
  <c r="J32" i="2"/>
  <c r="E23" i="2"/>
  <c r="B23" i="6" s="1"/>
  <c r="F23" i="6" s="1"/>
  <c r="H23" i="6" s="1"/>
  <c r="J23" i="6" s="1"/>
  <c r="D35" i="6"/>
  <c r="J9" i="2"/>
  <c r="D35" i="9"/>
  <c r="C35" i="2"/>
  <c r="C36" i="2" s="1"/>
  <c r="AB22" i="4"/>
  <c r="E32" i="2"/>
  <c r="B32" i="6" s="1"/>
  <c r="C35" i="5"/>
  <c r="AB35" i="4"/>
  <c r="N38" i="4"/>
  <c r="C35" i="11"/>
  <c r="D30" i="4"/>
  <c r="E27" i="2"/>
  <c r="B27" i="6" s="1"/>
  <c r="F27" i="6" s="1"/>
  <c r="H27" i="6" s="1"/>
  <c r="F64" i="4" s="1"/>
  <c r="J16" i="2"/>
  <c r="J29" i="2"/>
  <c r="AB27" i="4"/>
  <c r="AB26" i="4"/>
  <c r="E24" i="2"/>
  <c r="B24" i="6" s="1"/>
  <c r="C35" i="8"/>
  <c r="E19" i="6"/>
  <c r="B19" i="7" s="1"/>
  <c r="F19" i="6"/>
  <c r="H19" i="6" s="1"/>
  <c r="J19" i="6" s="1"/>
  <c r="D35" i="13"/>
  <c r="C35" i="7"/>
  <c r="J6" i="2"/>
  <c r="E15" i="2"/>
  <c r="B15" i="6" s="1"/>
  <c r="J34" i="2"/>
  <c r="D71" i="4"/>
  <c r="J20" i="2"/>
  <c r="D49" i="4"/>
  <c r="J12" i="2"/>
  <c r="D70" i="4"/>
  <c r="A1" i="2"/>
  <c r="A35" i="2" s="1"/>
  <c r="J1" i="2"/>
  <c r="AA21" i="4"/>
  <c r="Z38" i="4" s="1"/>
  <c r="D35" i="5"/>
  <c r="L9" i="4"/>
  <c r="L38" i="4" s="1"/>
  <c r="C35" i="9"/>
  <c r="X38" i="4"/>
  <c r="F30" i="4"/>
  <c r="D9" i="4"/>
  <c r="E6" i="2"/>
  <c r="B6" i="6" s="1"/>
  <c r="E33" i="4"/>
  <c r="AB33" i="4" s="1"/>
  <c r="E30" i="2"/>
  <c r="B30" i="6" s="1"/>
  <c r="D37" i="4"/>
  <c r="AB37" i="4" s="1"/>
  <c r="E34" i="2"/>
  <c r="B34" i="6" s="1"/>
  <c r="P19" i="4"/>
  <c r="C35" i="12"/>
  <c r="D35" i="10"/>
  <c r="D35" i="11"/>
  <c r="E20" i="4"/>
  <c r="AB20" i="4" s="1"/>
  <c r="E17" i="2"/>
  <c r="B17" i="6" s="1"/>
  <c r="Q19" i="4"/>
  <c r="D35" i="12"/>
  <c r="R21" i="4"/>
  <c r="R38" i="4" s="1"/>
  <c r="C35" i="13"/>
  <c r="V10" i="4"/>
  <c r="C35" i="15"/>
  <c r="E18" i="2"/>
  <c r="B18" i="6" s="1"/>
  <c r="D21" i="4"/>
  <c r="U23" i="4"/>
  <c r="D35" i="14"/>
  <c r="C35" i="6"/>
  <c r="E29" i="2"/>
  <c r="B29" i="6" s="1"/>
  <c r="E32" i="4"/>
  <c r="AB32" i="4" s="1"/>
  <c r="E12" i="2"/>
  <c r="B12" i="6" s="1"/>
  <c r="W10" i="4"/>
  <c r="D35" i="15"/>
  <c r="T13" i="4"/>
  <c r="C35" i="14"/>
  <c r="D29" i="4"/>
  <c r="AB29" i="4" s="1"/>
  <c r="E26" i="2"/>
  <c r="B26" i="6" s="1"/>
  <c r="G1" i="6"/>
  <c r="I4" i="1"/>
  <c r="H1" i="2"/>
  <c r="G40" i="1"/>
  <c r="F5" i="4"/>
  <c r="F40" i="4" s="1"/>
  <c r="F10" i="7"/>
  <c r="E10" i="7"/>
  <c r="B10" i="8" s="1"/>
  <c r="C35" i="10"/>
  <c r="E36" i="4"/>
  <c r="AB36" i="4" s="1"/>
  <c r="E33" i="2"/>
  <c r="B33" i="6" s="1"/>
  <c r="K10" i="4"/>
  <c r="D35" i="8"/>
  <c r="G34" i="4"/>
  <c r="E31" i="6"/>
  <c r="B31" i="7" s="1"/>
  <c r="E14" i="2"/>
  <c r="B14" i="6" s="1"/>
  <c r="H44" i="4"/>
  <c r="J25" i="2"/>
  <c r="D50" i="4"/>
  <c r="J13" i="2"/>
  <c r="E12" i="4"/>
  <c r="E9" i="2"/>
  <c r="D35" i="2"/>
  <c r="D36" i="2" s="1"/>
  <c r="I7" i="4"/>
  <c r="D35" i="7"/>
  <c r="E16" i="4"/>
  <c r="AB16" i="4" s="1"/>
  <c r="E13" i="2"/>
  <c r="B13" i="6" s="1"/>
  <c r="E23" i="4"/>
  <c r="E20" i="2"/>
  <c r="B20" i="6" s="1"/>
  <c r="H21" i="2"/>
  <c r="E25" i="4"/>
  <c r="AB25" i="4" s="1"/>
  <c r="E22" i="2"/>
  <c r="B22" i="6" s="1"/>
  <c r="J23" i="2"/>
  <c r="D60" i="4"/>
  <c r="AB34" i="4" l="1"/>
  <c r="E5" i="6"/>
  <c r="B5" i="7" s="1"/>
  <c r="F5" i="7" s="1"/>
  <c r="E4" i="6"/>
  <c r="B4" i="7" s="1"/>
  <c r="F4" i="7" s="1"/>
  <c r="F65" i="4"/>
  <c r="E36" i="2"/>
  <c r="D67" i="4"/>
  <c r="E21" i="7"/>
  <c r="B21" i="8" s="1"/>
  <c r="F21" i="8" s="1"/>
  <c r="H21" i="8" s="1"/>
  <c r="E7" i="9"/>
  <c r="B7" i="11" s="1"/>
  <c r="E7" i="11" s="1"/>
  <c r="B7" i="12" s="1"/>
  <c r="J22" i="2"/>
  <c r="E28" i="6"/>
  <c r="B28" i="7" s="1"/>
  <c r="F28" i="7" s="1"/>
  <c r="H28" i="7" s="1"/>
  <c r="J28" i="7" s="1"/>
  <c r="E25" i="6"/>
  <c r="B25" i="7" s="1"/>
  <c r="F25" i="7" s="1"/>
  <c r="H25" i="7" s="1"/>
  <c r="D55" i="4"/>
  <c r="F11" i="6"/>
  <c r="H11" i="6" s="1"/>
  <c r="E11" i="6"/>
  <c r="B11" i="7" s="1"/>
  <c r="E27" i="6"/>
  <c r="B27" i="7" s="1"/>
  <c r="F27" i="7" s="1"/>
  <c r="H27" i="7" s="1"/>
  <c r="F7" i="8"/>
  <c r="F16" i="6"/>
  <c r="H16" i="6" s="1"/>
  <c r="E16" i="6"/>
  <c r="B16" i="7" s="1"/>
  <c r="F8" i="6"/>
  <c r="E8" i="6"/>
  <c r="B8" i="7" s="1"/>
  <c r="F42" i="4"/>
  <c r="E28" i="7"/>
  <c r="B28" i="8" s="1"/>
  <c r="E5" i="7"/>
  <c r="B5" i="8" s="1"/>
  <c r="AB23" i="4"/>
  <c r="V38" i="4"/>
  <c r="I35" i="2"/>
  <c r="I36" i="2" s="1"/>
  <c r="I36" i="6" s="1"/>
  <c r="I36" i="7" s="1"/>
  <c r="I36" i="8" s="1"/>
  <c r="I36" i="9" s="1"/>
  <c r="I36" i="11" s="1"/>
  <c r="I36" i="12" s="1"/>
  <c r="I36" i="13" s="1"/>
  <c r="I36" i="14" s="1"/>
  <c r="I36" i="15" s="1"/>
  <c r="I36" i="10" s="1"/>
  <c r="I36" i="5" s="1"/>
  <c r="AC72" i="1"/>
  <c r="F68" i="4"/>
  <c r="E23" i="6"/>
  <c r="B23" i="7" s="1"/>
  <c r="F23" i="7" s="1"/>
  <c r="H23" i="7" s="1"/>
  <c r="J26" i="2"/>
  <c r="AB73" i="4"/>
  <c r="F58" i="4"/>
  <c r="H65" i="4"/>
  <c r="C36" i="6"/>
  <c r="C36" i="7" s="1"/>
  <c r="C36" i="8" s="1"/>
  <c r="C36" i="9" s="1"/>
  <c r="C36" i="11" s="1"/>
  <c r="J27" i="6"/>
  <c r="H58" i="4"/>
  <c r="J25" i="6"/>
  <c r="F56" i="4"/>
  <c r="F32" i="6"/>
  <c r="H32" i="6" s="1"/>
  <c r="E32" i="6"/>
  <c r="B32" i="7" s="1"/>
  <c r="F24" i="6"/>
  <c r="H24" i="6" s="1"/>
  <c r="E24" i="6"/>
  <c r="B24" i="7" s="1"/>
  <c r="E25" i="7"/>
  <c r="B25" i="8" s="1"/>
  <c r="F19" i="7"/>
  <c r="H19" i="7" s="1"/>
  <c r="E19" i="7"/>
  <c r="B19" i="8" s="1"/>
  <c r="F15" i="6"/>
  <c r="H15" i="6" s="1"/>
  <c r="E15" i="6"/>
  <c r="B15" i="7" s="1"/>
  <c r="E31" i="7"/>
  <c r="B31" i="8" s="1"/>
  <c r="F31" i="7"/>
  <c r="H31" i="7" s="1"/>
  <c r="G1" i="7"/>
  <c r="I40" i="1"/>
  <c r="H5" i="4"/>
  <c r="H40" i="4" s="1"/>
  <c r="K4" i="1"/>
  <c r="H1" i="6"/>
  <c r="F12" i="6"/>
  <c r="H12" i="6" s="1"/>
  <c r="E12" i="6"/>
  <c r="B12" i="7" s="1"/>
  <c r="F30" i="6"/>
  <c r="H30" i="6" s="1"/>
  <c r="E30" i="6"/>
  <c r="B30" i="7" s="1"/>
  <c r="D36" i="6"/>
  <c r="F60" i="4"/>
  <c r="A1" i="6"/>
  <c r="A35" i="6" s="1"/>
  <c r="J1" i="6"/>
  <c r="T38" i="4"/>
  <c r="AB21" i="4"/>
  <c r="P38" i="4"/>
  <c r="AB19" i="4"/>
  <c r="F38" i="4"/>
  <c r="AB30" i="4"/>
  <c r="F33" i="6"/>
  <c r="H33" i="6" s="1"/>
  <c r="E33" i="6"/>
  <c r="B33" i="7" s="1"/>
  <c r="F26" i="6"/>
  <c r="H26" i="6" s="1"/>
  <c r="E26" i="6"/>
  <c r="B26" i="7" s="1"/>
  <c r="E29" i="6"/>
  <c r="B29" i="7" s="1"/>
  <c r="F29" i="6"/>
  <c r="H29" i="6" s="1"/>
  <c r="E18" i="6"/>
  <c r="B18" i="7" s="1"/>
  <c r="F18" i="6"/>
  <c r="H18" i="6" s="1"/>
  <c r="F34" i="6"/>
  <c r="H34" i="6" s="1"/>
  <c r="E34" i="6"/>
  <c r="B34" i="7" s="1"/>
  <c r="E6" i="6"/>
  <c r="B6" i="7" s="1"/>
  <c r="F6" i="6"/>
  <c r="H6" i="6" s="1"/>
  <c r="L2" i="2"/>
  <c r="A2" i="2"/>
  <c r="AB13" i="4"/>
  <c r="F14" i="6"/>
  <c r="E14" i="6"/>
  <c r="B14" i="7" s="1"/>
  <c r="AB10" i="4"/>
  <c r="J38" i="4"/>
  <c r="F10" i="8"/>
  <c r="E10" i="8"/>
  <c r="B10" i="9" s="1"/>
  <c r="I1" i="2"/>
  <c r="R7" i="2" s="1"/>
  <c r="F17" i="6"/>
  <c r="H17" i="6" s="1"/>
  <c r="E17" i="6"/>
  <c r="B17" i="7" s="1"/>
  <c r="AB9" i="4"/>
  <c r="E22" i="6"/>
  <c r="B22" i="7" s="1"/>
  <c r="F22" i="6"/>
  <c r="H22" i="6" s="1"/>
  <c r="F20" i="6"/>
  <c r="H20" i="6" s="1"/>
  <c r="E20" i="6"/>
  <c r="B20" i="7" s="1"/>
  <c r="D38" i="4"/>
  <c r="AB12" i="4"/>
  <c r="F13" i="6"/>
  <c r="H13" i="6" s="1"/>
  <c r="E13" i="6"/>
  <c r="B13" i="7" s="1"/>
  <c r="AB7" i="4"/>
  <c r="H38" i="4"/>
  <c r="L44" i="4"/>
  <c r="J7" i="9"/>
  <c r="D58" i="4"/>
  <c r="J21" i="2"/>
  <c r="B9" i="6"/>
  <c r="E35" i="2"/>
  <c r="F7" i="11" l="1"/>
  <c r="E4" i="7"/>
  <c r="B4" i="8" s="1"/>
  <c r="E21" i="8"/>
  <c r="B21" i="9" s="1"/>
  <c r="F21" i="9" s="1"/>
  <c r="H21" i="9" s="1"/>
  <c r="E23" i="7"/>
  <c r="B23" i="8" s="1"/>
  <c r="E23" i="8" s="1"/>
  <c r="B23" i="9" s="1"/>
  <c r="R18" i="2"/>
  <c r="E36" i="6"/>
  <c r="E27" i="7"/>
  <c r="B27" i="8" s="1"/>
  <c r="E27" i="8" s="1"/>
  <c r="B27" i="9" s="1"/>
  <c r="J11" i="6"/>
  <c r="F48" i="4"/>
  <c r="F11" i="7"/>
  <c r="E11" i="7"/>
  <c r="B11" i="8" s="1"/>
  <c r="R9" i="2"/>
  <c r="R23" i="2"/>
  <c r="J16" i="6"/>
  <c r="F53" i="4"/>
  <c r="E8" i="7"/>
  <c r="B8" i="8" s="1"/>
  <c r="F8" i="7"/>
  <c r="E16" i="7"/>
  <c r="B16" i="8" s="1"/>
  <c r="F16" i="7"/>
  <c r="H16" i="7" s="1"/>
  <c r="F28" i="8"/>
  <c r="H28" i="8" s="1"/>
  <c r="E28" i="8"/>
  <c r="B28" i="9" s="1"/>
  <c r="F5" i="8"/>
  <c r="E5" i="8"/>
  <c r="B5" i="9" s="1"/>
  <c r="R66" i="2"/>
  <c r="R52" i="2"/>
  <c r="R60" i="2"/>
  <c r="R5" i="2"/>
  <c r="R42" i="2"/>
  <c r="R51" i="2"/>
  <c r="R67" i="2"/>
  <c r="R15" i="2"/>
  <c r="R53" i="2"/>
  <c r="R33" i="2"/>
  <c r="I37" i="10"/>
  <c r="I37" i="13"/>
  <c r="I37" i="12"/>
  <c r="I37" i="9"/>
  <c r="I37" i="6"/>
  <c r="I37" i="7"/>
  <c r="I37" i="14"/>
  <c r="I37" i="11"/>
  <c r="I37" i="8"/>
  <c r="I37" i="5"/>
  <c r="I37" i="2"/>
  <c r="I37" i="15"/>
  <c r="E32" i="7"/>
  <c r="B32" i="8" s="1"/>
  <c r="F32" i="7"/>
  <c r="H32" i="7" s="1"/>
  <c r="F69" i="4"/>
  <c r="J32" i="6"/>
  <c r="F25" i="8"/>
  <c r="H25" i="8" s="1"/>
  <c r="E25" i="8"/>
  <c r="B25" i="9" s="1"/>
  <c r="E24" i="7"/>
  <c r="B24" i="8" s="1"/>
  <c r="F24" i="7"/>
  <c r="H24" i="7" s="1"/>
  <c r="J25" i="7"/>
  <c r="H62" i="4"/>
  <c r="J24" i="6"/>
  <c r="F61" i="4"/>
  <c r="E19" i="8"/>
  <c r="B19" i="9" s="1"/>
  <c r="F19" i="8"/>
  <c r="H19" i="8" s="1"/>
  <c r="J19" i="7"/>
  <c r="H56" i="4"/>
  <c r="E15" i="7"/>
  <c r="B15" i="8" s="1"/>
  <c r="F15" i="7"/>
  <c r="H15" i="7" s="1"/>
  <c r="F52" i="4"/>
  <c r="J15" i="6"/>
  <c r="H1" i="7"/>
  <c r="G1" i="8"/>
  <c r="J5" i="4"/>
  <c r="J40" i="4" s="1"/>
  <c r="M4" i="1"/>
  <c r="K40" i="1"/>
  <c r="H68" i="4"/>
  <c r="J31" i="7"/>
  <c r="F17" i="7"/>
  <c r="H17" i="7" s="1"/>
  <c r="E17" i="7"/>
  <c r="B17" i="8" s="1"/>
  <c r="J23" i="7"/>
  <c r="H60" i="4"/>
  <c r="R37" i="2"/>
  <c r="R39" i="2"/>
  <c r="R16" i="2"/>
  <c r="R27" i="2"/>
  <c r="R21" i="2"/>
  <c r="R17" i="2"/>
  <c r="R61" i="2"/>
  <c r="R72" i="2"/>
  <c r="R35" i="2"/>
  <c r="R34" i="2"/>
  <c r="R73" i="2"/>
  <c r="R49" i="2"/>
  <c r="R68" i="2"/>
  <c r="R76" i="2"/>
  <c r="R65" i="2"/>
  <c r="R38" i="2"/>
  <c r="E10" i="9"/>
  <c r="B10" i="11" s="1"/>
  <c r="F10" i="9"/>
  <c r="F14" i="7"/>
  <c r="E14" i="7"/>
  <c r="B14" i="8" s="1"/>
  <c r="F34" i="7"/>
  <c r="H34" i="7" s="1"/>
  <c r="E34" i="7"/>
  <c r="B34" i="8" s="1"/>
  <c r="J29" i="6"/>
  <c r="F66" i="4"/>
  <c r="R12" i="2"/>
  <c r="R6" i="2"/>
  <c r="J27" i="7"/>
  <c r="H64" i="4"/>
  <c r="E12" i="7"/>
  <c r="B12" i="8" s="1"/>
  <c r="F12" i="7"/>
  <c r="H12" i="7" s="1"/>
  <c r="F31" i="8"/>
  <c r="H31" i="8" s="1"/>
  <c r="E31" i="8"/>
  <c r="B31" i="9" s="1"/>
  <c r="R62" i="2"/>
  <c r="R48" i="2"/>
  <c r="R26" i="2"/>
  <c r="E6" i="7"/>
  <c r="B6" i="8" s="1"/>
  <c r="F6" i="7"/>
  <c r="H6" i="7" s="1"/>
  <c r="F18" i="7"/>
  <c r="H18" i="7" s="1"/>
  <c r="E18" i="7"/>
  <c r="B18" i="8" s="1"/>
  <c r="F70" i="4"/>
  <c r="J33" i="6"/>
  <c r="J30" i="6"/>
  <c r="F67" i="4"/>
  <c r="J17" i="6"/>
  <c r="F54" i="4"/>
  <c r="R57" i="2"/>
  <c r="R59" i="2"/>
  <c r="R45" i="2"/>
  <c r="R70" i="2"/>
  <c r="R47" i="2"/>
  <c r="R31" i="2"/>
  <c r="R77" i="2"/>
  <c r="R29" i="2"/>
  <c r="R43" i="2"/>
  <c r="R56" i="2"/>
  <c r="R24" i="2"/>
  <c r="R78" i="2"/>
  <c r="R32" i="2"/>
  <c r="R54" i="2"/>
  <c r="R64" i="2"/>
  <c r="R40" i="2"/>
  <c r="J34" i="6"/>
  <c r="F71" i="4"/>
  <c r="F29" i="7"/>
  <c r="H29" i="7" s="1"/>
  <c r="E29" i="7"/>
  <c r="B29" i="8" s="1"/>
  <c r="F49" i="4"/>
  <c r="J12" i="6"/>
  <c r="R79" i="2"/>
  <c r="R10" i="2"/>
  <c r="R20" i="2"/>
  <c r="R14" i="2"/>
  <c r="R75" i="2"/>
  <c r="J26" i="6"/>
  <c r="F63" i="4"/>
  <c r="D36" i="7"/>
  <c r="E36" i="7" s="1"/>
  <c r="R11" i="2"/>
  <c r="R19" i="2"/>
  <c r="R28" i="2"/>
  <c r="R46" i="2"/>
  <c r="R69" i="2"/>
  <c r="R25" i="2"/>
  <c r="R71" i="2"/>
  <c r="R41" i="2"/>
  <c r="R30" i="2"/>
  <c r="R63" i="2"/>
  <c r="R55" i="2"/>
  <c r="R74" i="2"/>
  <c r="R44" i="2"/>
  <c r="R4" i="2"/>
  <c r="R50" i="2"/>
  <c r="R22" i="2"/>
  <c r="R36" i="2"/>
  <c r="R58" i="2"/>
  <c r="F43" i="4"/>
  <c r="J6" i="6"/>
  <c r="F55" i="4"/>
  <c r="J18" i="6"/>
  <c r="E26" i="7"/>
  <c r="B26" i="8" s="1"/>
  <c r="F26" i="7"/>
  <c r="H26" i="7" s="1"/>
  <c r="F33" i="7"/>
  <c r="H33" i="7" s="1"/>
  <c r="E33" i="7"/>
  <c r="B33" i="8" s="1"/>
  <c r="R8" i="2"/>
  <c r="A2" i="6"/>
  <c r="L2" i="6"/>
  <c r="E30" i="7"/>
  <c r="B30" i="8" s="1"/>
  <c r="F30" i="7"/>
  <c r="H30" i="7" s="1"/>
  <c r="I1" i="6"/>
  <c r="R28" i="6" s="1"/>
  <c r="J1" i="7"/>
  <c r="A1" i="7"/>
  <c r="A35" i="7" s="1"/>
  <c r="R13" i="2"/>
  <c r="J58" i="4"/>
  <c r="J21" i="8"/>
  <c r="F13" i="7"/>
  <c r="H13" i="7" s="1"/>
  <c r="E13" i="7"/>
  <c r="B13" i="8" s="1"/>
  <c r="C36" i="12"/>
  <c r="F7" i="12"/>
  <c r="E7" i="12"/>
  <c r="B7" i="13" s="1"/>
  <c r="J13" i="6"/>
  <c r="F50" i="4"/>
  <c r="F20" i="7"/>
  <c r="H20" i="7" s="1"/>
  <c r="E20" i="7"/>
  <c r="B20" i="8" s="1"/>
  <c r="F59" i="4"/>
  <c r="J22" i="6"/>
  <c r="F9" i="6"/>
  <c r="E9" i="6"/>
  <c r="B35" i="6"/>
  <c r="E4" i="8"/>
  <c r="F4" i="8"/>
  <c r="AB38" i="4"/>
  <c r="F57" i="4"/>
  <c r="J20" i="6"/>
  <c r="F22" i="7"/>
  <c r="H22" i="7" s="1"/>
  <c r="E22" i="7"/>
  <c r="B22" i="8" s="1"/>
  <c r="E21" i="9" l="1"/>
  <c r="B21" i="11" s="1"/>
  <c r="F23" i="8"/>
  <c r="H23" i="8" s="1"/>
  <c r="R65" i="6"/>
  <c r="R53" i="6"/>
  <c r="R25" i="6"/>
  <c r="F27" i="8"/>
  <c r="H27" i="8" s="1"/>
  <c r="J27" i="8" s="1"/>
  <c r="R45" i="6"/>
  <c r="R37" i="6"/>
  <c r="R57" i="6"/>
  <c r="F11" i="8"/>
  <c r="E11" i="8"/>
  <c r="B11" i="9" s="1"/>
  <c r="F8" i="8"/>
  <c r="E8" i="8"/>
  <c r="B8" i="9" s="1"/>
  <c r="H53" i="4"/>
  <c r="J16" i="7"/>
  <c r="F16" i="8"/>
  <c r="H16" i="8" s="1"/>
  <c r="E16" i="8"/>
  <c r="B16" i="9" s="1"/>
  <c r="F28" i="9"/>
  <c r="H28" i="9" s="1"/>
  <c r="E28" i="9"/>
  <c r="B28" i="11" s="1"/>
  <c r="J65" i="4"/>
  <c r="J28" i="8"/>
  <c r="F5" i="9"/>
  <c r="E5" i="9"/>
  <c r="B5" i="11" s="1"/>
  <c r="G10" i="2"/>
  <c r="H10" i="2" s="1"/>
  <c r="J10" i="2" s="1"/>
  <c r="D36" i="8"/>
  <c r="D36" i="9" s="1"/>
  <c r="R21" i="6"/>
  <c r="R61" i="6"/>
  <c r="R20" i="6"/>
  <c r="R40" i="6"/>
  <c r="R79" i="6"/>
  <c r="G8" i="2"/>
  <c r="H8" i="2" s="1"/>
  <c r="D45" i="4" s="1"/>
  <c r="H69" i="4"/>
  <c r="J32" i="7"/>
  <c r="E32" i="8"/>
  <c r="B32" i="9" s="1"/>
  <c r="F32" i="8"/>
  <c r="H32" i="8" s="1"/>
  <c r="H61" i="4"/>
  <c r="J24" i="7"/>
  <c r="E25" i="9"/>
  <c r="B25" i="11" s="1"/>
  <c r="F25" i="9"/>
  <c r="H25" i="9" s="1"/>
  <c r="E24" i="8"/>
  <c r="B24" i="9" s="1"/>
  <c r="F24" i="8"/>
  <c r="H24" i="8" s="1"/>
  <c r="J25" i="8"/>
  <c r="J62" i="4"/>
  <c r="J19" i="8"/>
  <c r="J56" i="4"/>
  <c r="E19" i="9"/>
  <c r="B19" i="11" s="1"/>
  <c r="F19" i="9"/>
  <c r="H19" i="9" s="1"/>
  <c r="J15" i="7"/>
  <c r="H52" i="4"/>
  <c r="F15" i="8"/>
  <c r="H15" i="8" s="1"/>
  <c r="E15" i="8"/>
  <c r="B15" i="9" s="1"/>
  <c r="G14" i="2"/>
  <c r="H14" i="2" s="1"/>
  <c r="H63" i="4"/>
  <c r="J26" i="7"/>
  <c r="E23" i="9"/>
  <c r="B23" i="11" s="1"/>
  <c r="F23" i="9"/>
  <c r="H23" i="9" s="1"/>
  <c r="J6" i="7"/>
  <c r="H43" i="4"/>
  <c r="F12" i="8"/>
  <c r="E12" i="8"/>
  <c r="B12" i="9" s="1"/>
  <c r="R27" i="6"/>
  <c r="R39" i="6"/>
  <c r="R60" i="6"/>
  <c r="R4" i="6"/>
  <c r="J30" i="7"/>
  <c r="H67" i="4"/>
  <c r="F26" i="8"/>
  <c r="H26" i="8" s="1"/>
  <c r="E26" i="8"/>
  <c r="B26" i="9" s="1"/>
  <c r="F29" i="8"/>
  <c r="H29" i="8" s="1"/>
  <c r="E29" i="8"/>
  <c r="B29" i="9" s="1"/>
  <c r="J60" i="4"/>
  <c r="J23" i="8"/>
  <c r="F6" i="8"/>
  <c r="H6" i="8" s="1"/>
  <c r="E6" i="8"/>
  <c r="B6" i="9" s="1"/>
  <c r="E31" i="9"/>
  <c r="B31" i="11" s="1"/>
  <c r="F31" i="9"/>
  <c r="H31" i="9" s="1"/>
  <c r="F34" i="8"/>
  <c r="H34" i="8" s="1"/>
  <c r="E34" i="8"/>
  <c r="B34" i="9" s="1"/>
  <c r="F17" i="8"/>
  <c r="H17" i="8" s="1"/>
  <c r="E17" i="8"/>
  <c r="B17" i="9" s="1"/>
  <c r="A1" i="8"/>
  <c r="A35" i="8" s="1"/>
  <c r="J1" i="8"/>
  <c r="A2" i="7"/>
  <c r="L2" i="7"/>
  <c r="E30" i="8"/>
  <c r="B30" i="9" s="1"/>
  <c r="F30" i="8"/>
  <c r="H30" i="8" s="1"/>
  <c r="F33" i="8"/>
  <c r="H33" i="8" s="1"/>
  <c r="E33" i="8"/>
  <c r="B33" i="9" s="1"/>
  <c r="E27" i="9"/>
  <c r="B27" i="11" s="1"/>
  <c r="F27" i="9"/>
  <c r="H27" i="9" s="1"/>
  <c r="H66" i="4"/>
  <c r="J29" i="7"/>
  <c r="E18" i="8"/>
  <c r="B18" i="9" s="1"/>
  <c r="F18" i="8"/>
  <c r="H18" i="8" s="1"/>
  <c r="J31" i="8"/>
  <c r="J68" i="4"/>
  <c r="G4" i="2"/>
  <c r="J34" i="7"/>
  <c r="H71" i="4"/>
  <c r="F10" i="11"/>
  <c r="E10" i="11"/>
  <c r="B10" i="12" s="1"/>
  <c r="H54" i="4"/>
  <c r="J17" i="7"/>
  <c r="I1" i="7"/>
  <c r="R78" i="7" s="1"/>
  <c r="R16" i="6"/>
  <c r="R68" i="6"/>
  <c r="R38" i="6"/>
  <c r="R22" i="6"/>
  <c r="R17" i="6"/>
  <c r="R70" i="6"/>
  <c r="R42" i="6"/>
  <c r="R44" i="6"/>
  <c r="R23" i="6"/>
  <c r="R49" i="6"/>
  <c r="R58" i="6"/>
  <c r="R71" i="6"/>
  <c r="R51" i="6"/>
  <c r="R11" i="6"/>
  <c r="R18" i="6"/>
  <c r="R46" i="6"/>
  <c r="R67" i="6"/>
  <c r="R48" i="6"/>
  <c r="R66" i="6"/>
  <c r="R33" i="6"/>
  <c r="R69" i="6"/>
  <c r="R14" i="6"/>
  <c r="R62" i="6"/>
  <c r="R34" i="6"/>
  <c r="R24" i="6"/>
  <c r="R15" i="6"/>
  <c r="R64" i="6"/>
  <c r="R36" i="6"/>
  <c r="R35" i="6"/>
  <c r="R74" i="6"/>
  <c r="R8" i="6"/>
  <c r="R59" i="6"/>
  <c r="R55" i="6"/>
  <c r="R47" i="6"/>
  <c r="R7" i="6"/>
  <c r="R72" i="6"/>
  <c r="R54" i="6"/>
  <c r="R78" i="6"/>
  <c r="R26" i="6"/>
  <c r="R5" i="6"/>
  <c r="R63" i="6"/>
  <c r="R19" i="6"/>
  <c r="R6" i="6"/>
  <c r="G8" i="6" s="1"/>
  <c r="H8" i="6" s="1"/>
  <c r="R12" i="6"/>
  <c r="R50" i="6"/>
  <c r="R30" i="6"/>
  <c r="R76" i="6"/>
  <c r="R13" i="6"/>
  <c r="R56" i="6"/>
  <c r="R32" i="6"/>
  <c r="R41" i="6"/>
  <c r="R10" i="6"/>
  <c r="R73" i="6"/>
  <c r="R52" i="6"/>
  <c r="R43" i="6"/>
  <c r="R31" i="6"/>
  <c r="R9" i="6"/>
  <c r="R29" i="6"/>
  <c r="R77" i="6"/>
  <c r="R75" i="6"/>
  <c r="J33" i="7"/>
  <c r="H70" i="4"/>
  <c r="J18" i="7"/>
  <c r="H55" i="4"/>
  <c r="H49" i="4"/>
  <c r="J12" i="7"/>
  <c r="F14" i="8"/>
  <c r="E14" i="8"/>
  <c r="B14" i="9" s="1"/>
  <c r="M40" i="1"/>
  <c r="G1" i="9"/>
  <c r="O4" i="1"/>
  <c r="H1" i="8"/>
  <c r="L5" i="4"/>
  <c r="L40" i="4" s="1"/>
  <c r="J21" i="9"/>
  <c r="L58" i="4"/>
  <c r="F21" i="11"/>
  <c r="H21" i="11" s="1"/>
  <c r="E21" i="11"/>
  <c r="B21" i="12" s="1"/>
  <c r="F22" i="8"/>
  <c r="H22" i="8" s="1"/>
  <c r="E22" i="8"/>
  <c r="B22" i="9" s="1"/>
  <c r="J22" i="7"/>
  <c r="H59" i="4"/>
  <c r="B9" i="7"/>
  <c r="E35" i="6"/>
  <c r="H57" i="4"/>
  <c r="J20" i="7"/>
  <c r="H50" i="4"/>
  <c r="J13" i="7"/>
  <c r="H9" i="6"/>
  <c r="F35" i="6"/>
  <c r="B4" i="9"/>
  <c r="C36" i="13"/>
  <c r="F20" i="8"/>
  <c r="H20" i="8" s="1"/>
  <c r="E20" i="8"/>
  <c r="B20" i="9" s="1"/>
  <c r="E7" i="13"/>
  <c r="B7" i="14" s="1"/>
  <c r="F7" i="13"/>
  <c r="H7" i="13" s="1"/>
  <c r="E13" i="8"/>
  <c r="B13" i="9" s="1"/>
  <c r="F13" i="8"/>
  <c r="H13" i="8" s="1"/>
  <c r="E36" i="8" l="1"/>
  <c r="J64" i="4"/>
  <c r="R74" i="7"/>
  <c r="R34" i="7"/>
  <c r="R50" i="7"/>
  <c r="R46" i="7"/>
  <c r="R72" i="7"/>
  <c r="R44" i="7"/>
  <c r="R18" i="7"/>
  <c r="R38" i="7"/>
  <c r="R40" i="7"/>
  <c r="R32" i="7"/>
  <c r="R31" i="7"/>
  <c r="R41" i="7"/>
  <c r="F11" i="9"/>
  <c r="H11" i="9" s="1"/>
  <c r="E11" i="9"/>
  <c r="B11" i="11" s="1"/>
  <c r="R73" i="7"/>
  <c r="R7" i="7"/>
  <c r="R51" i="7"/>
  <c r="R39" i="7"/>
  <c r="E8" i="9"/>
  <c r="B8" i="11" s="1"/>
  <c r="F8" i="9"/>
  <c r="F16" i="9"/>
  <c r="H16" i="9" s="1"/>
  <c r="E16" i="9"/>
  <c r="B16" i="11" s="1"/>
  <c r="J53" i="4"/>
  <c r="J16" i="8"/>
  <c r="E5" i="11"/>
  <c r="B5" i="12" s="1"/>
  <c r="F5" i="11"/>
  <c r="F28" i="11"/>
  <c r="H28" i="11" s="1"/>
  <c r="E28" i="11"/>
  <c r="B28" i="12" s="1"/>
  <c r="J28" i="9"/>
  <c r="L65" i="4"/>
  <c r="D47" i="4"/>
  <c r="J8" i="2"/>
  <c r="G10" i="6"/>
  <c r="H10" i="6" s="1"/>
  <c r="J10" i="6" s="1"/>
  <c r="R58" i="7"/>
  <c r="R27" i="7"/>
  <c r="R22" i="7"/>
  <c r="R55" i="7"/>
  <c r="R6" i="7"/>
  <c r="R30" i="7"/>
  <c r="R61" i="7"/>
  <c r="R71" i="7"/>
  <c r="R75" i="7"/>
  <c r="R12" i="7"/>
  <c r="G8" i="7" s="1"/>
  <c r="H8" i="7" s="1"/>
  <c r="H45" i="4" s="1"/>
  <c r="R56" i="7"/>
  <c r="R66" i="7"/>
  <c r="R5" i="7"/>
  <c r="R10" i="7"/>
  <c r="R59" i="7"/>
  <c r="R37" i="7"/>
  <c r="R63" i="7"/>
  <c r="R45" i="7"/>
  <c r="J32" i="8"/>
  <c r="J69" i="4"/>
  <c r="F32" i="9"/>
  <c r="H32" i="9" s="1"/>
  <c r="E32" i="9"/>
  <c r="B32" i="11" s="1"/>
  <c r="F25" i="11"/>
  <c r="H25" i="11" s="1"/>
  <c r="E25" i="11"/>
  <c r="B25" i="12" s="1"/>
  <c r="J61" i="4"/>
  <c r="J24" i="8"/>
  <c r="J25" i="9"/>
  <c r="L62" i="4"/>
  <c r="E24" i="9"/>
  <c r="B24" i="11" s="1"/>
  <c r="F24" i="9"/>
  <c r="H24" i="9" s="1"/>
  <c r="L56" i="4"/>
  <c r="J19" i="9"/>
  <c r="E19" i="11"/>
  <c r="B19" i="12" s="1"/>
  <c r="F19" i="11"/>
  <c r="H19" i="11" s="1"/>
  <c r="J15" i="8"/>
  <c r="J52" i="4"/>
  <c r="E15" i="9"/>
  <c r="B15" i="11" s="1"/>
  <c r="F15" i="9"/>
  <c r="H15" i="9" s="1"/>
  <c r="G4" i="6"/>
  <c r="H4" i="6" s="1"/>
  <c r="G14" i="6"/>
  <c r="H14" i="6" s="1"/>
  <c r="G14" i="7"/>
  <c r="H14" i="7" s="1"/>
  <c r="D51" i="4"/>
  <c r="J14" i="2"/>
  <c r="E14" i="9"/>
  <c r="B14" i="11" s="1"/>
  <c r="F14" i="9"/>
  <c r="J29" i="8"/>
  <c r="J66" i="4"/>
  <c r="N5" i="4"/>
  <c r="N40" i="4" s="1"/>
  <c r="G1" i="11"/>
  <c r="Q4" i="1"/>
  <c r="H1" i="9"/>
  <c r="O40" i="1"/>
  <c r="R57" i="7"/>
  <c r="R42" i="7"/>
  <c r="R26" i="7"/>
  <c r="E10" i="12"/>
  <c r="B10" i="13" s="1"/>
  <c r="F10" i="12"/>
  <c r="H4" i="2"/>
  <c r="G35" i="2"/>
  <c r="F18" i="9"/>
  <c r="H18" i="9" s="1"/>
  <c r="E18" i="9"/>
  <c r="B18" i="11" s="1"/>
  <c r="E27" i="11"/>
  <c r="B27" i="12" s="1"/>
  <c r="F27" i="11"/>
  <c r="J33" i="8"/>
  <c r="J70" i="4"/>
  <c r="J54" i="4"/>
  <c r="J17" i="8"/>
  <c r="L68" i="4"/>
  <c r="J31" i="9"/>
  <c r="E12" i="9"/>
  <c r="B12" i="11" s="1"/>
  <c r="F12" i="9"/>
  <c r="L60" i="4"/>
  <c r="J23" i="9"/>
  <c r="J8" i="6"/>
  <c r="F45" i="4"/>
  <c r="L64" i="4"/>
  <c r="J27" i="9"/>
  <c r="J34" i="8"/>
  <c r="J71" i="4"/>
  <c r="A1" i="9"/>
  <c r="A35" i="9" s="1"/>
  <c r="J1" i="9"/>
  <c r="R54" i="7"/>
  <c r="R29" i="7"/>
  <c r="R70" i="7"/>
  <c r="R68" i="7"/>
  <c r="R48" i="7"/>
  <c r="R13" i="7"/>
  <c r="R52" i="7"/>
  <c r="R28" i="7"/>
  <c r="R49" i="7"/>
  <c r="R25" i="7"/>
  <c r="R23" i="7"/>
  <c r="R35" i="7"/>
  <c r="R69" i="7"/>
  <c r="R53" i="7"/>
  <c r="R24" i="7"/>
  <c r="R21" i="7"/>
  <c r="R16" i="7"/>
  <c r="R76" i="7"/>
  <c r="R36" i="7"/>
  <c r="J30" i="8"/>
  <c r="J67" i="4"/>
  <c r="L2" i="8"/>
  <c r="A2" i="8"/>
  <c r="E31" i="11"/>
  <c r="B31" i="12" s="1"/>
  <c r="F31" i="11"/>
  <c r="H31" i="11" s="1"/>
  <c r="E23" i="11"/>
  <c r="B23" i="12" s="1"/>
  <c r="F23" i="11"/>
  <c r="H23" i="11" s="1"/>
  <c r="I1" i="8"/>
  <c r="R63" i="8" s="1"/>
  <c r="J55" i="4"/>
  <c r="J18" i="8"/>
  <c r="E33" i="9"/>
  <c r="B33" i="11" s="1"/>
  <c r="F33" i="9"/>
  <c r="H33" i="9" s="1"/>
  <c r="E17" i="9"/>
  <c r="B17" i="11" s="1"/>
  <c r="F17" i="9"/>
  <c r="H17" i="9" s="1"/>
  <c r="J43" i="4"/>
  <c r="J6" i="8"/>
  <c r="J26" i="8"/>
  <c r="J63" i="4"/>
  <c r="R19" i="7"/>
  <c r="R64" i="7"/>
  <c r="R8" i="7"/>
  <c r="G10" i="7" s="1"/>
  <c r="H10" i="7" s="1"/>
  <c r="R62" i="7"/>
  <c r="R11" i="7"/>
  <c r="G5" i="7" s="1"/>
  <c r="H5" i="7" s="1"/>
  <c r="R43" i="7"/>
  <c r="R14" i="7"/>
  <c r="R20" i="7"/>
  <c r="R4" i="7"/>
  <c r="R77" i="7"/>
  <c r="R79" i="7"/>
  <c r="R17" i="7"/>
  <c r="R67" i="7"/>
  <c r="R9" i="7"/>
  <c r="R15" i="7"/>
  <c r="R47" i="7"/>
  <c r="R33" i="7"/>
  <c r="R65" i="7"/>
  <c r="R60" i="7"/>
  <c r="E30" i="9"/>
  <c r="B30" i="11" s="1"/>
  <c r="F30" i="9"/>
  <c r="H30" i="9" s="1"/>
  <c r="E34" i="9"/>
  <c r="B34" i="11" s="1"/>
  <c r="F34" i="9"/>
  <c r="H34" i="9" s="1"/>
  <c r="E6" i="9"/>
  <c r="B6" i="11" s="1"/>
  <c r="F6" i="9"/>
  <c r="E29" i="9"/>
  <c r="B29" i="11" s="1"/>
  <c r="F29" i="9"/>
  <c r="H29" i="9" s="1"/>
  <c r="E26" i="9"/>
  <c r="B26" i="11" s="1"/>
  <c r="F26" i="9"/>
  <c r="H26" i="9" s="1"/>
  <c r="E21" i="12"/>
  <c r="B21" i="13" s="1"/>
  <c r="F21" i="12"/>
  <c r="H21" i="12" s="1"/>
  <c r="J21" i="11"/>
  <c r="N58" i="4"/>
  <c r="J50" i="4"/>
  <c r="J13" i="8"/>
  <c r="J7" i="13"/>
  <c r="R44" i="4"/>
  <c r="F13" i="9"/>
  <c r="H13" i="9" s="1"/>
  <c r="E13" i="9"/>
  <c r="B13" i="11" s="1"/>
  <c r="E20" i="9"/>
  <c r="B20" i="11" s="1"/>
  <c r="F20" i="9"/>
  <c r="H20" i="9" s="1"/>
  <c r="F4" i="9"/>
  <c r="E4" i="9"/>
  <c r="F22" i="9"/>
  <c r="E22" i="9"/>
  <c r="B22" i="11" s="1"/>
  <c r="C36" i="14"/>
  <c r="F9" i="7"/>
  <c r="E9" i="7"/>
  <c r="B35" i="7"/>
  <c r="J22" i="8"/>
  <c r="J59" i="4"/>
  <c r="J9" i="6"/>
  <c r="F46" i="4"/>
  <c r="E7" i="14"/>
  <c r="B7" i="15" s="1"/>
  <c r="F7" i="14"/>
  <c r="H7" i="14" s="1"/>
  <c r="J57" i="4"/>
  <c r="J20" i="8"/>
  <c r="D36" i="11"/>
  <c r="E36" i="9"/>
  <c r="R7" i="8" l="1"/>
  <c r="R38" i="8"/>
  <c r="G11" i="8" s="1"/>
  <c r="H11" i="8" s="1"/>
  <c r="J11" i="8" s="1"/>
  <c r="R23" i="8"/>
  <c r="R28" i="8"/>
  <c r="R46" i="8"/>
  <c r="R16" i="8"/>
  <c r="R57" i="8"/>
  <c r="R8" i="8"/>
  <c r="R6" i="8"/>
  <c r="G7" i="8" s="1"/>
  <c r="H7" i="8" s="1"/>
  <c r="J7" i="8" s="1"/>
  <c r="R43" i="8"/>
  <c r="R32" i="8"/>
  <c r="R37" i="8"/>
  <c r="R62" i="8"/>
  <c r="R58" i="8"/>
  <c r="R65" i="8"/>
  <c r="R61" i="8"/>
  <c r="R10" i="8"/>
  <c r="R45" i="8"/>
  <c r="R24" i="8"/>
  <c r="R4" i="8"/>
  <c r="R29" i="8"/>
  <c r="R34" i="8"/>
  <c r="R50" i="8"/>
  <c r="R74" i="8"/>
  <c r="R17" i="8"/>
  <c r="R15" i="8"/>
  <c r="R26" i="8"/>
  <c r="R40" i="8"/>
  <c r="R31" i="8"/>
  <c r="R78" i="8"/>
  <c r="R55" i="8"/>
  <c r="R79" i="8"/>
  <c r="F47" i="4"/>
  <c r="E11" i="11"/>
  <c r="B11" i="12" s="1"/>
  <c r="F11" i="11"/>
  <c r="J11" i="9"/>
  <c r="L48" i="4"/>
  <c r="R41" i="8"/>
  <c r="R39" i="8"/>
  <c r="R25" i="8"/>
  <c r="R44" i="8"/>
  <c r="R14" i="8"/>
  <c r="R13" i="8"/>
  <c r="R48" i="8"/>
  <c r="R64" i="8"/>
  <c r="R53" i="8"/>
  <c r="R67" i="8"/>
  <c r="R77" i="8"/>
  <c r="E16" i="11"/>
  <c r="B16" i="12" s="1"/>
  <c r="F16" i="11"/>
  <c r="H16" i="11" s="1"/>
  <c r="J16" i="9"/>
  <c r="L53" i="4"/>
  <c r="F8" i="11"/>
  <c r="E8" i="11"/>
  <c r="B8" i="12" s="1"/>
  <c r="J28" i="11"/>
  <c r="N65" i="4"/>
  <c r="F5" i="12"/>
  <c r="H5" i="12" s="1"/>
  <c r="E5" i="12"/>
  <c r="B5" i="13" s="1"/>
  <c r="E28" i="12"/>
  <c r="B28" i="13" s="1"/>
  <c r="F28" i="12"/>
  <c r="H28" i="12" s="1"/>
  <c r="J8" i="7"/>
  <c r="G4" i="7"/>
  <c r="H4" i="7" s="1"/>
  <c r="H41" i="4" s="1"/>
  <c r="R33" i="8"/>
  <c r="G12" i="8" s="1"/>
  <c r="H12" i="8" s="1"/>
  <c r="J49" i="4" s="1"/>
  <c r="R22" i="8"/>
  <c r="G8" i="8" s="1"/>
  <c r="H8" i="8" s="1"/>
  <c r="R12" i="8"/>
  <c r="R19" i="8"/>
  <c r="R11" i="8"/>
  <c r="R36" i="8"/>
  <c r="R5" i="8"/>
  <c r="R35" i="8"/>
  <c r="R60" i="8"/>
  <c r="R42" i="8"/>
  <c r="R59" i="8"/>
  <c r="R47" i="8"/>
  <c r="R73" i="8"/>
  <c r="R69" i="8"/>
  <c r="R52" i="8"/>
  <c r="R66" i="8"/>
  <c r="L69" i="4"/>
  <c r="J32" i="9"/>
  <c r="E32" i="11"/>
  <c r="B32" i="12" s="1"/>
  <c r="F32" i="11"/>
  <c r="H32" i="11" s="1"/>
  <c r="F24" i="11"/>
  <c r="H24" i="11" s="1"/>
  <c r="E24" i="11"/>
  <c r="B24" i="12" s="1"/>
  <c r="F25" i="12"/>
  <c r="H25" i="12" s="1"/>
  <c r="E25" i="12"/>
  <c r="B25" i="13" s="1"/>
  <c r="J24" i="9"/>
  <c r="L61" i="4"/>
  <c r="J25" i="11"/>
  <c r="N62" i="4"/>
  <c r="F19" i="12"/>
  <c r="H19" i="12" s="1"/>
  <c r="E19" i="12"/>
  <c r="B19" i="13" s="1"/>
  <c r="N56" i="4"/>
  <c r="J19" i="11"/>
  <c r="H35" i="6"/>
  <c r="G11" i="7"/>
  <c r="H11" i="7" s="1"/>
  <c r="J11" i="7" s="1"/>
  <c r="J15" i="9"/>
  <c r="L52" i="4"/>
  <c r="E15" i="11"/>
  <c r="B15" i="12" s="1"/>
  <c r="F15" i="11"/>
  <c r="G35" i="6"/>
  <c r="H51" i="4"/>
  <c r="J14" i="7"/>
  <c r="F51" i="4"/>
  <c r="J14" i="6"/>
  <c r="J10" i="7"/>
  <c r="H47" i="4"/>
  <c r="A1" i="11"/>
  <c r="A35" i="11" s="1"/>
  <c r="J1" i="11"/>
  <c r="L66" i="4"/>
  <c r="J29" i="9"/>
  <c r="L71" i="4"/>
  <c r="J34" i="9"/>
  <c r="F17" i="11"/>
  <c r="H17" i="11" s="1"/>
  <c r="E17" i="11"/>
  <c r="B17" i="12" s="1"/>
  <c r="E18" i="11"/>
  <c r="B18" i="12" s="1"/>
  <c r="F18" i="11"/>
  <c r="H18" i="11" s="1"/>
  <c r="F41" i="4"/>
  <c r="J4" i="6"/>
  <c r="F26" i="11"/>
  <c r="H26" i="11" s="1"/>
  <c r="E26" i="11"/>
  <c r="B26" i="12" s="1"/>
  <c r="E6" i="11"/>
  <c r="B6" i="12" s="1"/>
  <c r="F6" i="11"/>
  <c r="H6" i="11" s="1"/>
  <c r="E30" i="11"/>
  <c r="B30" i="12" s="1"/>
  <c r="F30" i="11"/>
  <c r="H30" i="11" s="1"/>
  <c r="J17" i="9"/>
  <c r="L54" i="4"/>
  <c r="F23" i="12"/>
  <c r="H23" i="12" s="1"/>
  <c r="E23" i="12"/>
  <c r="B23" i="13" s="1"/>
  <c r="F12" i="11"/>
  <c r="H12" i="11" s="1"/>
  <c r="E12" i="11"/>
  <c r="B12" i="12" s="1"/>
  <c r="J4" i="2"/>
  <c r="J35" i="2" s="1"/>
  <c r="D41" i="4"/>
  <c r="D72" i="4" s="1"/>
  <c r="D74" i="4" s="1"/>
  <c r="H35" i="2"/>
  <c r="H36" i="2" s="1"/>
  <c r="J36" i="2" s="1"/>
  <c r="F29" i="11"/>
  <c r="H29" i="11" s="1"/>
  <c r="E29" i="11"/>
  <c r="B29" i="12" s="1"/>
  <c r="F34" i="11"/>
  <c r="H34" i="11" s="1"/>
  <c r="E34" i="11"/>
  <c r="B34" i="12" s="1"/>
  <c r="L70" i="4"/>
  <c r="J33" i="9"/>
  <c r="R49" i="8"/>
  <c r="R75" i="8"/>
  <c r="J31" i="11"/>
  <c r="N68" i="4"/>
  <c r="L55" i="4"/>
  <c r="J18" i="9"/>
  <c r="F10" i="13"/>
  <c r="E10" i="13"/>
  <c r="B10" i="14" s="1"/>
  <c r="I1" i="9"/>
  <c r="R64" i="9" s="1"/>
  <c r="L2" i="9"/>
  <c r="A2" i="9"/>
  <c r="F27" i="12"/>
  <c r="H27" i="12" s="1"/>
  <c r="E27" i="12"/>
  <c r="B27" i="13" s="1"/>
  <c r="L63" i="4"/>
  <c r="J26" i="9"/>
  <c r="J30" i="9"/>
  <c r="L67" i="4"/>
  <c r="J5" i="7"/>
  <c r="H42" i="4"/>
  <c r="E33" i="11"/>
  <c r="B33" i="12" s="1"/>
  <c r="F33" i="11"/>
  <c r="H33" i="11" s="1"/>
  <c r="R27" i="8"/>
  <c r="R9" i="8"/>
  <c r="R30" i="8"/>
  <c r="R20" i="8"/>
  <c r="R18" i="8"/>
  <c r="R21" i="8"/>
  <c r="G5" i="8" s="1"/>
  <c r="H5" i="8" s="1"/>
  <c r="R76" i="8"/>
  <c r="R56" i="8"/>
  <c r="R70" i="8"/>
  <c r="R54" i="8"/>
  <c r="R72" i="8"/>
  <c r="R51" i="8"/>
  <c r="R68" i="8"/>
  <c r="R71" i="8"/>
  <c r="J23" i="11"/>
  <c r="N60" i="4"/>
  <c r="F31" i="12"/>
  <c r="H31" i="12" s="1"/>
  <c r="E31" i="12"/>
  <c r="B31" i="13" s="1"/>
  <c r="G1" i="12"/>
  <c r="S4" i="1"/>
  <c r="P5" i="4"/>
  <c r="P40" i="4" s="1"/>
  <c r="H1" i="11"/>
  <c r="Q40" i="1"/>
  <c r="F14" i="11"/>
  <c r="E14" i="11"/>
  <c r="B14" i="12" s="1"/>
  <c r="P58" i="4"/>
  <c r="J21" i="12"/>
  <c r="E21" i="13"/>
  <c r="B21" i="14" s="1"/>
  <c r="F21" i="13"/>
  <c r="H21" i="13" s="1"/>
  <c r="B9" i="8"/>
  <c r="E35" i="7"/>
  <c r="B4" i="11"/>
  <c r="L57" i="4"/>
  <c r="J20" i="9"/>
  <c r="D36" i="12"/>
  <c r="E36" i="11"/>
  <c r="H9" i="7"/>
  <c r="F35" i="7"/>
  <c r="E20" i="11"/>
  <c r="B20" i="12" s="1"/>
  <c r="F20" i="11"/>
  <c r="H20" i="11" s="1"/>
  <c r="T44" i="4"/>
  <c r="J7" i="14"/>
  <c r="F22" i="11"/>
  <c r="E22" i="11"/>
  <c r="B22" i="12" s="1"/>
  <c r="E13" i="11"/>
  <c r="B13" i="12" s="1"/>
  <c r="F13" i="11"/>
  <c r="H13" i="11" s="1"/>
  <c r="F7" i="15"/>
  <c r="E7" i="15"/>
  <c r="B7" i="10" s="1"/>
  <c r="C36" i="15"/>
  <c r="J13" i="9"/>
  <c r="L50" i="4"/>
  <c r="J48" i="4" l="1"/>
  <c r="J44" i="4"/>
  <c r="J4" i="7"/>
  <c r="R15" i="9"/>
  <c r="R72" i="9"/>
  <c r="R68" i="9"/>
  <c r="R45" i="9"/>
  <c r="R34" i="9"/>
  <c r="R9" i="9"/>
  <c r="R58" i="9"/>
  <c r="R62" i="9"/>
  <c r="R14" i="9"/>
  <c r="R27" i="9"/>
  <c r="R11" i="9"/>
  <c r="R77" i="9"/>
  <c r="R7" i="9"/>
  <c r="R20" i="9"/>
  <c r="R39" i="9"/>
  <c r="R41" i="9"/>
  <c r="G22" i="9" s="1"/>
  <c r="H22" i="9" s="1"/>
  <c r="J22" i="9" s="1"/>
  <c r="R73" i="9"/>
  <c r="E11" i="12"/>
  <c r="B11" i="13" s="1"/>
  <c r="F11" i="12"/>
  <c r="H11" i="12" s="1"/>
  <c r="E8" i="12"/>
  <c r="B8" i="13" s="1"/>
  <c r="F8" i="12"/>
  <c r="J16" i="11"/>
  <c r="N53" i="4"/>
  <c r="E16" i="12"/>
  <c r="B16" i="13" s="1"/>
  <c r="F16" i="12"/>
  <c r="H16" i="12" s="1"/>
  <c r="J5" i="12"/>
  <c r="P42" i="4"/>
  <c r="P65" i="4"/>
  <c r="J28" i="12"/>
  <c r="E28" i="13"/>
  <c r="B28" i="14" s="1"/>
  <c r="F28" i="13"/>
  <c r="H28" i="13" s="1"/>
  <c r="E5" i="13"/>
  <c r="B5" i="14" s="1"/>
  <c r="F5" i="13"/>
  <c r="H5" i="13" s="1"/>
  <c r="G10" i="8"/>
  <c r="H10" i="8" s="1"/>
  <c r="J10" i="8" s="1"/>
  <c r="J12" i="8"/>
  <c r="R30" i="9"/>
  <c r="R5" i="9"/>
  <c r="R55" i="9"/>
  <c r="R36" i="9"/>
  <c r="R67" i="9"/>
  <c r="R76" i="9"/>
  <c r="R49" i="9"/>
  <c r="R23" i="9"/>
  <c r="R13" i="9"/>
  <c r="R38" i="9"/>
  <c r="R46" i="9"/>
  <c r="R61" i="9"/>
  <c r="R71" i="9"/>
  <c r="R57" i="9"/>
  <c r="R59" i="9"/>
  <c r="R44" i="9"/>
  <c r="R66" i="9"/>
  <c r="R31" i="9"/>
  <c r="R16" i="9"/>
  <c r="G35" i="7"/>
  <c r="F32" i="12"/>
  <c r="H32" i="12" s="1"/>
  <c r="E32" i="12"/>
  <c r="B32" i="13" s="1"/>
  <c r="N69" i="4"/>
  <c r="J32" i="11"/>
  <c r="P62" i="4"/>
  <c r="J25" i="12"/>
  <c r="J35" i="6"/>
  <c r="E25" i="13"/>
  <c r="B25" i="14" s="1"/>
  <c r="F25" i="13"/>
  <c r="H25" i="13" s="1"/>
  <c r="E24" i="12"/>
  <c r="B24" i="13" s="1"/>
  <c r="F24" i="12"/>
  <c r="H24" i="12" s="1"/>
  <c r="N61" i="4"/>
  <c r="J24" i="11"/>
  <c r="E19" i="13"/>
  <c r="B19" i="14" s="1"/>
  <c r="F19" i="13"/>
  <c r="H19" i="13" s="1"/>
  <c r="H48" i="4"/>
  <c r="J19" i="12"/>
  <c r="P56" i="4"/>
  <c r="F72" i="4"/>
  <c r="F74" i="4" s="1"/>
  <c r="F15" i="12"/>
  <c r="H15" i="12" s="1"/>
  <c r="E15" i="12"/>
  <c r="B15" i="13" s="1"/>
  <c r="G14" i="8"/>
  <c r="H14" i="8" s="1"/>
  <c r="J51" i="4" s="1"/>
  <c r="H36" i="6"/>
  <c r="J36" i="6" s="1"/>
  <c r="G4" i="8"/>
  <c r="H4" i="8" s="1"/>
  <c r="U4" i="1"/>
  <c r="S40" i="1"/>
  <c r="H1" i="12"/>
  <c r="G1" i="13"/>
  <c r="R5" i="4"/>
  <c r="R40" i="4" s="1"/>
  <c r="N70" i="4"/>
  <c r="J33" i="11"/>
  <c r="J1" i="12"/>
  <c r="A1" i="12"/>
  <c r="A35" i="12" s="1"/>
  <c r="P68" i="4"/>
  <c r="J31" i="12"/>
  <c r="E33" i="12"/>
  <c r="B33" i="13" s="1"/>
  <c r="F33" i="12"/>
  <c r="H33" i="12" s="1"/>
  <c r="E27" i="13"/>
  <c r="B27" i="14" s="1"/>
  <c r="F27" i="13"/>
  <c r="H27" i="13" s="1"/>
  <c r="R37" i="9"/>
  <c r="R35" i="9"/>
  <c r="R8" i="9"/>
  <c r="R40" i="9"/>
  <c r="R10" i="9"/>
  <c r="R6" i="9"/>
  <c r="R26" i="9"/>
  <c r="G8" i="9" s="1"/>
  <c r="H8" i="9" s="1"/>
  <c r="R21" i="9"/>
  <c r="R75" i="9"/>
  <c r="R32" i="9"/>
  <c r="R22" i="9"/>
  <c r="R70" i="9"/>
  <c r="R63" i="9"/>
  <c r="R43" i="9"/>
  <c r="R29" i="9"/>
  <c r="R50" i="9"/>
  <c r="R54" i="9"/>
  <c r="R24" i="9"/>
  <c r="G14" i="9" s="1"/>
  <c r="H14" i="9" s="1"/>
  <c r="R51" i="9"/>
  <c r="R48" i="9"/>
  <c r="N66" i="4"/>
  <c r="J29" i="11"/>
  <c r="N49" i="4"/>
  <c r="J12" i="11"/>
  <c r="F6" i="12"/>
  <c r="H6" i="12" s="1"/>
  <c r="E6" i="12"/>
  <c r="B6" i="13" s="1"/>
  <c r="E18" i="12"/>
  <c r="B18" i="13" s="1"/>
  <c r="F18" i="12"/>
  <c r="H18" i="12" s="1"/>
  <c r="F17" i="12"/>
  <c r="H17" i="12" s="1"/>
  <c r="E17" i="12"/>
  <c r="B17" i="13" s="1"/>
  <c r="J42" i="4"/>
  <c r="J5" i="8"/>
  <c r="E29" i="12"/>
  <c r="B29" i="13" s="1"/>
  <c r="F29" i="12"/>
  <c r="H29" i="12" s="1"/>
  <c r="E12" i="12"/>
  <c r="B12" i="13" s="1"/>
  <c r="F12" i="12"/>
  <c r="H12" i="12" s="1"/>
  <c r="N43" i="4"/>
  <c r="J6" i="11"/>
  <c r="J18" i="11"/>
  <c r="N55" i="4"/>
  <c r="I1" i="11"/>
  <c r="R24" i="11" s="1"/>
  <c r="R48" i="11"/>
  <c r="J45" i="4"/>
  <c r="J8" i="8"/>
  <c r="J27" i="12"/>
  <c r="P64" i="4"/>
  <c r="R18" i="9"/>
  <c r="R17" i="9"/>
  <c r="G12" i="9" s="1"/>
  <c r="H12" i="9" s="1"/>
  <c r="R33" i="9"/>
  <c r="R12" i="9"/>
  <c r="R19" i="9"/>
  <c r="R25" i="9"/>
  <c r="R56" i="9"/>
  <c r="R28" i="9"/>
  <c r="R65" i="9"/>
  <c r="R60" i="9"/>
  <c r="R79" i="9"/>
  <c r="R69" i="9"/>
  <c r="R42" i="9"/>
  <c r="R52" i="9"/>
  <c r="R53" i="9"/>
  <c r="R47" i="9"/>
  <c r="R4" i="9"/>
  <c r="R78" i="9"/>
  <c r="R74" i="9"/>
  <c r="F10" i="14"/>
  <c r="E10" i="14"/>
  <c r="B10" i="15" s="1"/>
  <c r="E34" i="12"/>
  <c r="B34" i="13" s="1"/>
  <c r="F34" i="12"/>
  <c r="H34" i="12" s="1"/>
  <c r="F23" i="13"/>
  <c r="H23" i="13" s="1"/>
  <c r="E23" i="13"/>
  <c r="B23" i="14" s="1"/>
  <c r="J30" i="11"/>
  <c r="N67" i="4"/>
  <c r="F26" i="12"/>
  <c r="H26" i="12" s="1"/>
  <c r="E26" i="12"/>
  <c r="B26" i="13" s="1"/>
  <c r="J17" i="11"/>
  <c r="N54" i="4"/>
  <c r="F31" i="13"/>
  <c r="H31" i="13" s="1"/>
  <c r="E31" i="13"/>
  <c r="B31" i="14" s="1"/>
  <c r="F14" i="12"/>
  <c r="E14" i="12"/>
  <c r="B14" i="13" s="1"/>
  <c r="J34" i="11"/>
  <c r="N71" i="4"/>
  <c r="P60" i="4"/>
  <c r="J23" i="12"/>
  <c r="E30" i="12"/>
  <c r="B30" i="13" s="1"/>
  <c r="F30" i="12"/>
  <c r="H30" i="12" s="1"/>
  <c r="N63" i="4"/>
  <c r="J26" i="11"/>
  <c r="L2" i="11"/>
  <c r="A2" i="11"/>
  <c r="F21" i="14"/>
  <c r="H21" i="14" s="1"/>
  <c r="E21" i="14"/>
  <c r="B21" i="15" s="1"/>
  <c r="R58" i="4"/>
  <c r="J21" i="13"/>
  <c r="E9" i="8"/>
  <c r="F9" i="8"/>
  <c r="B35" i="8"/>
  <c r="J13" i="11"/>
  <c r="N50" i="4"/>
  <c r="F22" i="12"/>
  <c r="H22" i="12" s="1"/>
  <c r="E22" i="12"/>
  <c r="B22" i="13" s="1"/>
  <c r="J20" i="11"/>
  <c r="N57" i="4"/>
  <c r="C36" i="10"/>
  <c r="E13" i="12"/>
  <c r="B13" i="13" s="1"/>
  <c r="F13" i="12"/>
  <c r="H13" i="12" s="1"/>
  <c r="E20" i="12"/>
  <c r="B20" i="13" s="1"/>
  <c r="F20" i="12"/>
  <c r="H20" i="12" s="1"/>
  <c r="D36" i="13"/>
  <c r="E36" i="12"/>
  <c r="F7" i="10"/>
  <c r="H7" i="10" s="1"/>
  <c r="E7" i="10"/>
  <c r="B7" i="5" s="1"/>
  <c r="J9" i="7"/>
  <c r="J35" i="7" s="1"/>
  <c r="H46" i="4"/>
  <c r="H35" i="7"/>
  <c r="F4" i="11"/>
  <c r="E4" i="11"/>
  <c r="J47" i="4" l="1"/>
  <c r="R63" i="11"/>
  <c r="L59" i="4"/>
  <c r="R10" i="11"/>
  <c r="R57" i="11"/>
  <c r="P48" i="4"/>
  <c r="J11" i="12"/>
  <c r="R49" i="11"/>
  <c r="R43" i="11"/>
  <c r="E11" i="13"/>
  <c r="B11" i="14" s="1"/>
  <c r="F11" i="13"/>
  <c r="H11" i="13" s="1"/>
  <c r="R74" i="11"/>
  <c r="R51" i="11"/>
  <c r="J16" i="12"/>
  <c r="P53" i="4"/>
  <c r="F16" i="13"/>
  <c r="H16" i="13" s="1"/>
  <c r="E16" i="13"/>
  <c r="B16" i="14" s="1"/>
  <c r="F8" i="13"/>
  <c r="H8" i="13" s="1"/>
  <c r="E8" i="13"/>
  <c r="B8" i="14" s="1"/>
  <c r="F5" i="14"/>
  <c r="H5" i="14" s="1"/>
  <c r="E5" i="14"/>
  <c r="B5" i="15" s="1"/>
  <c r="R65" i="4"/>
  <c r="J28" i="13"/>
  <c r="F28" i="14"/>
  <c r="H28" i="14" s="1"/>
  <c r="E28" i="14"/>
  <c r="B28" i="15" s="1"/>
  <c r="J5" i="13"/>
  <c r="R42" i="4"/>
  <c r="R35" i="11"/>
  <c r="R22" i="11"/>
  <c r="R29" i="11"/>
  <c r="R38" i="11"/>
  <c r="R19" i="11"/>
  <c r="R23" i="11"/>
  <c r="R36" i="11"/>
  <c r="R8" i="11"/>
  <c r="R30" i="11"/>
  <c r="R77" i="11"/>
  <c r="H36" i="7"/>
  <c r="J36" i="7" s="1"/>
  <c r="E32" i="13"/>
  <c r="B32" i="14" s="1"/>
  <c r="F32" i="13"/>
  <c r="H32" i="13" s="1"/>
  <c r="J32" i="12"/>
  <c r="P69" i="4"/>
  <c r="F25" i="14"/>
  <c r="H25" i="14" s="1"/>
  <c r="E25" i="14"/>
  <c r="B25" i="15" s="1"/>
  <c r="J24" i="12"/>
  <c r="P61" i="4"/>
  <c r="F24" i="13"/>
  <c r="H24" i="13" s="1"/>
  <c r="E24" i="13"/>
  <c r="B24" i="14" s="1"/>
  <c r="J25" i="13"/>
  <c r="R62" i="4"/>
  <c r="J19" i="13"/>
  <c r="R56" i="4"/>
  <c r="E19" i="14"/>
  <c r="B19" i="15" s="1"/>
  <c r="F19" i="14"/>
  <c r="H19" i="14" s="1"/>
  <c r="F15" i="13"/>
  <c r="H15" i="13" s="1"/>
  <c r="E15" i="13"/>
  <c r="B15" i="14" s="1"/>
  <c r="P52" i="4"/>
  <c r="J15" i="12"/>
  <c r="J14" i="8"/>
  <c r="G35" i="8"/>
  <c r="L51" i="4"/>
  <c r="J14" i="9"/>
  <c r="G5" i="9"/>
  <c r="H5" i="9" s="1"/>
  <c r="J5" i="9" s="1"/>
  <c r="G4" i="9"/>
  <c r="H4" i="9" s="1"/>
  <c r="E10" i="15"/>
  <c r="B10" i="10" s="1"/>
  <c r="F10" i="15"/>
  <c r="E29" i="13"/>
  <c r="B29" i="14" s="1"/>
  <c r="F29" i="13"/>
  <c r="H29" i="13" s="1"/>
  <c r="J18" i="12"/>
  <c r="P55" i="4"/>
  <c r="J27" i="13"/>
  <c r="R64" i="4"/>
  <c r="A1" i="13"/>
  <c r="A35" i="13" s="1"/>
  <c r="J1" i="13"/>
  <c r="J30" i="12"/>
  <c r="P67" i="4"/>
  <c r="R45" i="11"/>
  <c r="R33" i="11"/>
  <c r="R37" i="11"/>
  <c r="R65" i="11"/>
  <c r="R21" i="11"/>
  <c r="R39" i="11"/>
  <c r="R54" i="11"/>
  <c r="R70" i="11"/>
  <c r="R56" i="11"/>
  <c r="R34" i="11"/>
  <c r="R71" i="11"/>
  <c r="R14" i="11"/>
  <c r="R78" i="11"/>
  <c r="R64" i="11"/>
  <c r="R40" i="11"/>
  <c r="R13" i="11"/>
  <c r="R60" i="11"/>
  <c r="R79" i="11"/>
  <c r="R46" i="11"/>
  <c r="J12" i="12"/>
  <c r="P49" i="4"/>
  <c r="F18" i="13"/>
  <c r="H18" i="13" s="1"/>
  <c r="E18" i="13"/>
  <c r="B18" i="14" s="1"/>
  <c r="E27" i="14"/>
  <c r="B27" i="15" s="1"/>
  <c r="F27" i="14"/>
  <c r="H27" i="14" s="1"/>
  <c r="I1" i="12"/>
  <c r="R47" i="12" s="1"/>
  <c r="E14" i="13"/>
  <c r="B14" i="14" s="1"/>
  <c r="F14" i="13"/>
  <c r="E30" i="13"/>
  <c r="B30" i="14" s="1"/>
  <c r="F30" i="13"/>
  <c r="H30" i="13" s="1"/>
  <c r="F31" i="14"/>
  <c r="H31" i="14" s="1"/>
  <c r="E31" i="14"/>
  <c r="B31" i="15" s="1"/>
  <c r="E26" i="13"/>
  <c r="B26" i="14" s="1"/>
  <c r="F26" i="13"/>
  <c r="H26" i="13" s="1"/>
  <c r="E23" i="14"/>
  <c r="B23" i="15" s="1"/>
  <c r="F23" i="14"/>
  <c r="H23" i="14" s="1"/>
  <c r="J34" i="12"/>
  <c r="P71" i="4"/>
  <c r="R31" i="11"/>
  <c r="G22" i="11" s="1"/>
  <c r="H22" i="11" s="1"/>
  <c r="R7" i="11"/>
  <c r="R5" i="11"/>
  <c r="R9" i="11"/>
  <c r="R26" i="11"/>
  <c r="G7" i="11" s="1"/>
  <c r="H7" i="11" s="1"/>
  <c r="R55" i="11"/>
  <c r="R68" i="11"/>
  <c r="R42" i="11"/>
  <c r="R44" i="11"/>
  <c r="R52" i="11"/>
  <c r="R20" i="11"/>
  <c r="R27" i="11"/>
  <c r="R6" i="11"/>
  <c r="R12" i="11"/>
  <c r="R58" i="11"/>
  <c r="G27" i="11" s="1"/>
  <c r="H27" i="11" s="1"/>
  <c r="R17" i="11"/>
  <c r="R72" i="11"/>
  <c r="R75" i="11"/>
  <c r="R59" i="11"/>
  <c r="F12" i="13"/>
  <c r="E12" i="13"/>
  <c r="B12" i="14" s="1"/>
  <c r="F17" i="13"/>
  <c r="H17" i="13" s="1"/>
  <c r="E17" i="13"/>
  <c r="B17" i="14" s="1"/>
  <c r="E6" i="13"/>
  <c r="B6" i="14" s="1"/>
  <c r="F6" i="13"/>
  <c r="H6" i="13" s="1"/>
  <c r="G6" i="9"/>
  <c r="H6" i="9" s="1"/>
  <c r="G10" i="9"/>
  <c r="H10" i="9" s="1"/>
  <c r="P70" i="4"/>
  <c r="J33" i="12"/>
  <c r="J8" i="9"/>
  <c r="L45" i="4"/>
  <c r="J31" i="13"/>
  <c r="R68" i="4"/>
  <c r="J26" i="12"/>
  <c r="P63" i="4"/>
  <c r="J23" i="13"/>
  <c r="R60" i="4"/>
  <c r="E34" i="13"/>
  <c r="B34" i="14" s="1"/>
  <c r="F34" i="13"/>
  <c r="H34" i="13" s="1"/>
  <c r="J12" i="9"/>
  <c r="L49" i="4"/>
  <c r="R47" i="11"/>
  <c r="R61" i="11"/>
  <c r="R62" i="11"/>
  <c r="G11" i="11" s="1"/>
  <c r="H11" i="11" s="1"/>
  <c r="R25" i="11"/>
  <c r="R53" i="11"/>
  <c r="R11" i="11"/>
  <c r="R18" i="11"/>
  <c r="R41" i="11"/>
  <c r="R67" i="11"/>
  <c r="R50" i="11"/>
  <c r="R76" i="11"/>
  <c r="R4" i="11"/>
  <c r="R15" i="11"/>
  <c r="R16" i="11"/>
  <c r="G14" i="11" s="1"/>
  <c r="H14" i="11" s="1"/>
  <c r="R66" i="11"/>
  <c r="R32" i="11"/>
  <c r="R28" i="11"/>
  <c r="R69" i="11"/>
  <c r="R73" i="11"/>
  <c r="J29" i="12"/>
  <c r="P66" i="4"/>
  <c r="J17" i="12"/>
  <c r="P54" i="4"/>
  <c r="J6" i="12"/>
  <c r="P43" i="4"/>
  <c r="E33" i="13"/>
  <c r="B33" i="14" s="1"/>
  <c r="F33" i="13"/>
  <c r="H33" i="13" s="1"/>
  <c r="L2" i="12"/>
  <c r="A2" i="12"/>
  <c r="G1" i="14"/>
  <c r="T5" i="4"/>
  <c r="T40" i="4" s="1"/>
  <c r="H1" i="13"/>
  <c r="U40" i="1"/>
  <c r="W4" i="1"/>
  <c r="J4" i="8"/>
  <c r="J41" i="4"/>
  <c r="E21" i="15"/>
  <c r="B21" i="10" s="1"/>
  <c r="F21" i="15"/>
  <c r="H21" i="15" s="1"/>
  <c r="T58" i="4"/>
  <c r="J21" i="14"/>
  <c r="E7" i="5"/>
  <c r="F7" i="5"/>
  <c r="H7" i="5" s="1"/>
  <c r="F22" i="13"/>
  <c r="H22" i="13" s="1"/>
  <c r="E22" i="13"/>
  <c r="B22" i="14" s="1"/>
  <c r="B9" i="9"/>
  <c r="E35" i="8"/>
  <c r="X44" i="4"/>
  <c r="J7" i="10"/>
  <c r="P59" i="4"/>
  <c r="J22" i="12"/>
  <c r="J20" i="12"/>
  <c r="P57" i="4"/>
  <c r="J13" i="12"/>
  <c r="P50" i="4"/>
  <c r="B4" i="12"/>
  <c r="H72" i="4"/>
  <c r="H74" i="4" s="1"/>
  <c r="D36" i="14"/>
  <c r="E36" i="13"/>
  <c r="E20" i="13"/>
  <c r="B20" i="14" s="1"/>
  <c r="F20" i="13"/>
  <c r="H20" i="13" s="1"/>
  <c r="E13" i="13"/>
  <c r="B13" i="14" s="1"/>
  <c r="F13" i="13"/>
  <c r="H13" i="13" s="1"/>
  <c r="C36" i="5"/>
  <c r="H9" i="8"/>
  <c r="F35" i="8"/>
  <c r="R64" i="12" l="1"/>
  <c r="R61" i="12"/>
  <c r="R51" i="12"/>
  <c r="R19" i="12"/>
  <c r="R29" i="12"/>
  <c r="R49" i="12"/>
  <c r="R56" i="12"/>
  <c r="R23" i="12"/>
  <c r="R34" i="12"/>
  <c r="R21" i="12"/>
  <c r="R79" i="12"/>
  <c r="R18" i="12"/>
  <c r="R53" i="12"/>
  <c r="R7" i="12"/>
  <c r="R16" i="12"/>
  <c r="R5" i="12"/>
  <c r="R65" i="12"/>
  <c r="R8" i="12"/>
  <c r="R73" i="12"/>
  <c r="R28" i="12"/>
  <c r="R6" i="12"/>
  <c r="R57" i="12"/>
  <c r="R48" i="12"/>
  <c r="R20" i="12"/>
  <c r="R38" i="12"/>
  <c r="R27" i="12"/>
  <c r="R17" i="12"/>
  <c r="R77" i="12"/>
  <c r="R35" i="12"/>
  <c r="R43" i="12"/>
  <c r="R55" i="12"/>
  <c r="R59" i="12"/>
  <c r="R46" i="12"/>
  <c r="R36" i="12"/>
  <c r="R24" i="12"/>
  <c r="R70" i="12"/>
  <c r="R10" i="12"/>
  <c r="R37" i="12"/>
  <c r="R42" i="12"/>
  <c r="R68" i="12"/>
  <c r="R33" i="12"/>
  <c r="R54" i="12"/>
  <c r="R44" i="12"/>
  <c r="R15" i="12"/>
  <c r="R66" i="12"/>
  <c r="R32" i="12"/>
  <c r="R45" i="12"/>
  <c r="R52" i="12"/>
  <c r="R40" i="12"/>
  <c r="R74" i="12"/>
  <c r="R11" i="12"/>
  <c r="R4" i="12"/>
  <c r="R31" i="12"/>
  <c r="R58" i="12"/>
  <c r="R39" i="12"/>
  <c r="R60" i="12"/>
  <c r="R75" i="12"/>
  <c r="R26" i="12"/>
  <c r="R50" i="12"/>
  <c r="R78" i="12"/>
  <c r="R41" i="12"/>
  <c r="R13" i="12"/>
  <c r="R62" i="12"/>
  <c r="R12" i="12"/>
  <c r="R72" i="12"/>
  <c r="R67" i="12"/>
  <c r="R22" i="12"/>
  <c r="R76" i="12"/>
  <c r="R63" i="12"/>
  <c r="R25" i="12"/>
  <c r="R30" i="12"/>
  <c r="R71" i="12"/>
  <c r="R9" i="12"/>
  <c r="R69" i="12"/>
  <c r="R14" i="12"/>
  <c r="J11" i="13"/>
  <c r="R48" i="4"/>
  <c r="F11" i="14"/>
  <c r="H11" i="14" s="1"/>
  <c r="E11" i="14"/>
  <c r="B11" i="15" s="1"/>
  <c r="E8" i="14"/>
  <c r="B8" i="15" s="1"/>
  <c r="F8" i="14"/>
  <c r="E16" i="14"/>
  <c r="B16" i="15" s="1"/>
  <c r="F16" i="14"/>
  <c r="H16" i="14" s="1"/>
  <c r="J16" i="13"/>
  <c r="R53" i="4"/>
  <c r="J8" i="13"/>
  <c r="R45" i="4"/>
  <c r="F28" i="15"/>
  <c r="H28" i="15" s="1"/>
  <c r="E28" i="15"/>
  <c r="B28" i="10" s="1"/>
  <c r="F5" i="15"/>
  <c r="H5" i="15" s="1"/>
  <c r="E5" i="15"/>
  <c r="B5" i="10" s="1"/>
  <c r="J28" i="14"/>
  <c r="T65" i="4"/>
  <c r="T42" i="4"/>
  <c r="J5" i="14"/>
  <c r="G8" i="12"/>
  <c r="H8" i="12" s="1"/>
  <c r="J8" i="12" s="1"/>
  <c r="G7" i="12"/>
  <c r="H7" i="12" s="1"/>
  <c r="P44" i="4" s="1"/>
  <c r="G10" i="12"/>
  <c r="H10" i="12" s="1"/>
  <c r="P47" i="4" s="1"/>
  <c r="G15" i="11"/>
  <c r="H15" i="11" s="1"/>
  <c r="J15" i="11" s="1"/>
  <c r="N64" i="4"/>
  <c r="J27" i="11"/>
  <c r="N59" i="4"/>
  <c r="J22" i="11"/>
  <c r="R69" i="4"/>
  <c r="J32" i="13"/>
  <c r="E32" i="14"/>
  <c r="B32" i="15" s="1"/>
  <c r="F32" i="14"/>
  <c r="H32" i="14" s="1"/>
  <c r="F24" i="14"/>
  <c r="H24" i="14" s="1"/>
  <c r="E24" i="14"/>
  <c r="B24" i="15" s="1"/>
  <c r="F25" i="15"/>
  <c r="H25" i="15" s="1"/>
  <c r="E25" i="15"/>
  <c r="B25" i="10" s="1"/>
  <c r="R61" i="4"/>
  <c r="J24" i="13"/>
  <c r="T62" i="4"/>
  <c r="J25" i="14"/>
  <c r="J19" i="14"/>
  <c r="T56" i="4"/>
  <c r="F19" i="15"/>
  <c r="H19" i="15" s="1"/>
  <c r="E19" i="15"/>
  <c r="B19" i="10" s="1"/>
  <c r="E15" i="14"/>
  <c r="B15" i="15" s="1"/>
  <c r="F15" i="14"/>
  <c r="H15" i="14" s="1"/>
  <c r="J15" i="13"/>
  <c r="R52" i="4"/>
  <c r="L42" i="4"/>
  <c r="J14" i="11"/>
  <c r="N51" i="4"/>
  <c r="G8" i="11"/>
  <c r="H8" i="11" s="1"/>
  <c r="J8" i="11" s="1"/>
  <c r="G4" i="12"/>
  <c r="G14" i="12"/>
  <c r="H14" i="12" s="1"/>
  <c r="J6" i="9"/>
  <c r="L43" i="4"/>
  <c r="R67" i="4"/>
  <c r="J30" i="13"/>
  <c r="L2" i="13"/>
  <c r="A2" i="13"/>
  <c r="I1" i="13"/>
  <c r="R63" i="13" s="1"/>
  <c r="R43" i="4"/>
  <c r="J6" i="13"/>
  <c r="F12" i="14"/>
  <c r="H12" i="14" s="1"/>
  <c r="E12" i="14"/>
  <c r="B12" i="15" s="1"/>
  <c r="J7" i="11"/>
  <c r="N44" i="4"/>
  <c r="E23" i="15"/>
  <c r="B23" i="10" s="1"/>
  <c r="F23" i="15"/>
  <c r="H23" i="15" s="1"/>
  <c r="T68" i="4"/>
  <c r="J31" i="14"/>
  <c r="E30" i="14"/>
  <c r="B30" i="15" s="1"/>
  <c r="F30" i="14"/>
  <c r="H30" i="14" s="1"/>
  <c r="J27" i="14"/>
  <c r="T64" i="4"/>
  <c r="F10" i="10"/>
  <c r="E10" i="10"/>
  <c r="B10" i="5" s="1"/>
  <c r="J17" i="13"/>
  <c r="R54" i="4"/>
  <c r="T60" i="4"/>
  <c r="J23" i="14"/>
  <c r="F14" i="14"/>
  <c r="H14" i="14" s="1"/>
  <c r="E14" i="14"/>
  <c r="B14" i="15" s="1"/>
  <c r="R55" i="4"/>
  <c r="J18" i="13"/>
  <c r="R70" i="4"/>
  <c r="J33" i="13"/>
  <c r="N48" i="4"/>
  <c r="J11" i="11"/>
  <c r="E6" i="14"/>
  <c r="B6" i="15" s="1"/>
  <c r="F6" i="14"/>
  <c r="H6" i="14" s="1"/>
  <c r="R63" i="4"/>
  <c r="J26" i="13"/>
  <c r="F27" i="15"/>
  <c r="H27" i="15" s="1"/>
  <c r="E27" i="15"/>
  <c r="B27" i="10" s="1"/>
  <c r="L41" i="4"/>
  <c r="J4" i="9"/>
  <c r="J29" i="13"/>
  <c r="R66" i="4"/>
  <c r="E34" i="14"/>
  <c r="B34" i="15" s="1"/>
  <c r="F34" i="14"/>
  <c r="H34" i="14" s="1"/>
  <c r="F31" i="15"/>
  <c r="H31" i="15" s="1"/>
  <c r="E31" i="15"/>
  <c r="B31" i="10" s="1"/>
  <c r="G10" i="11"/>
  <c r="H10" i="11" s="1"/>
  <c r="H1" i="14"/>
  <c r="V5" i="4"/>
  <c r="V40" i="4" s="1"/>
  <c r="G1" i="15"/>
  <c r="W40" i="1"/>
  <c r="Y4" i="1"/>
  <c r="J1" i="14"/>
  <c r="A1" i="14"/>
  <c r="A35" i="14" s="1"/>
  <c r="E33" i="14"/>
  <c r="B33" i="15" s="1"/>
  <c r="F33" i="14"/>
  <c r="H33" i="14" s="1"/>
  <c r="G4" i="11"/>
  <c r="J34" i="13"/>
  <c r="R71" i="4"/>
  <c r="L47" i="4"/>
  <c r="J10" i="9"/>
  <c r="E17" i="14"/>
  <c r="B17" i="15" s="1"/>
  <c r="F17" i="14"/>
  <c r="H17" i="14" s="1"/>
  <c r="G5" i="11"/>
  <c r="H5" i="11" s="1"/>
  <c r="E26" i="14"/>
  <c r="B26" i="15" s="1"/>
  <c r="F26" i="14"/>
  <c r="H26" i="14" s="1"/>
  <c r="E18" i="14"/>
  <c r="B18" i="15" s="1"/>
  <c r="F18" i="14"/>
  <c r="H18" i="14" s="1"/>
  <c r="G35" i="9"/>
  <c r="E29" i="14"/>
  <c r="B29" i="15" s="1"/>
  <c r="F29" i="14"/>
  <c r="H29" i="14" s="1"/>
  <c r="V58" i="4"/>
  <c r="J21" i="15"/>
  <c r="E21" i="10"/>
  <c r="B21" i="5" s="1"/>
  <c r="F21" i="10"/>
  <c r="H21" i="10" s="1"/>
  <c r="J46" i="4"/>
  <c r="J9" i="8"/>
  <c r="J35" i="8" s="1"/>
  <c r="H35" i="8"/>
  <c r="H36" i="8" s="1"/>
  <c r="J36" i="8" s="1"/>
  <c r="E20" i="14"/>
  <c r="B20" i="15" s="1"/>
  <c r="F20" i="14"/>
  <c r="H20" i="14" s="1"/>
  <c r="J13" i="13"/>
  <c r="R50" i="4"/>
  <c r="F9" i="9"/>
  <c r="E9" i="9"/>
  <c r="B35" i="9"/>
  <c r="F13" i="14"/>
  <c r="H13" i="14" s="1"/>
  <c r="E13" i="14"/>
  <c r="B13" i="15" s="1"/>
  <c r="D36" i="15"/>
  <c r="E36" i="14"/>
  <c r="F22" i="14"/>
  <c r="H22" i="14" s="1"/>
  <c r="E22" i="14"/>
  <c r="B22" i="15" s="1"/>
  <c r="J7" i="5"/>
  <c r="Z44" i="4"/>
  <c r="J20" i="13"/>
  <c r="R57" i="4"/>
  <c r="F4" i="12"/>
  <c r="E4" i="12"/>
  <c r="R59" i="4"/>
  <c r="J22" i="13"/>
  <c r="R16" i="13" l="1"/>
  <c r="G14" i="13" s="1"/>
  <c r="H14" i="13" s="1"/>
  <c r="R51" i="4" s="1"/>
  <c r="R59" i="13"/>
  <c r="R19" i="13"/>
  <c r="R9" i="13"/>
  <c r="G10" i="13" s="1"/>
  <c r="H10" i="13" s="1"/>
  <c r="R78" i="13"/>
  <c r="R58" i="13"/>
  <c r="R52" i="13"/>
  <c r="R26" i="13"/>
  <c r="R50" i="13"/>
  <c r="R8" i="13"/>
  <c r="R73" i="13"/>
  <c r="R37" i="13"/>
  <c r="R40" i="13"/>
  <c r="R61" i="13"/>
  <c r="E11" i="15"/>
  <c r="B11" i="10" s="1"/>
  <c r="F11" i="15"/>
  <c r="R74" i="13"/>
  <c r="R56" i="13"/>
  <c r="R36" i="13"/>
  <c r="R49" i="13"/>
  <c r="R5" i="13"/>
  <c r="R42" i="13"/>
  <c r="R12" i="13"/>
  <c r="R7" i="13"/>
  <c r="R23" i="13"/>
  <c r="R51" i="13"/>
  <c r="R4" i="13"/>
  <c r="R11" i="13"/>
  <c r="J11" i="14"/>
  <c r="T48" i="4"/>
  <c r="R10" i="13"/>
  <c r="R47" i="13"/>
  <c r="R17" i="13"/>
  <c r="R66" i="13"/>
  <c r="R54" i="13"/>
  <c r="R45" i="13"/>
  <c r="R65" i="13"/>
  <c r="R75" i="13"/>
  <c r="R29" i="13"/>
  <c r="R64" i="13"/>
  <c r="R57" i="13"/>
  <c r="R6" i="13"/>
  <c r="R46" i="13"/>
  <c r="R72" i="13"/>
  <c r="R62" i="13"/>
  <c r="R33" i="13"/>
  <c r="R21" i="13"/>
  <c r="R18" i="13"/>
  <c r="R13" i="13"/>
  <c r="R31" i="13"/>
  <c r="R28" i="13"/>
  <c r="R68" i="13"/>
  <c r="R24" i="13"/>
  <c r="R44" i="13"/>
  <c r="R38" i="13"/>
  <c r="R79" i="13"/>
  <c r="R15" i="13"/>
  <c r="R41" i="13"/>
  <c r="R71" i="13"/>
  <c r="R30" i="13"/>
  <c r="R14" i="13"/>
  <c r="G9" i="13" s="1"/>
  <c r="R76" i="13"/>
  <c r="R27" i="13"/>
  <c r="R39" i="13"/>
  <c r="R70" i="13"/>
  <c r="R35" i="13"/>
  <c r="T53" i="4"/>
  <c r="J16" i="14"/>
  <c r="F16" i="15"/>
  <c r="H16" i="15" s="1"/>
  <c r="E16" i="15"/>
  <c r="B16" i="10" s="1"/>
  <c r="F8" i="15"/>
  <c r="E8" i="15"/>
  <c r="B8" i="10" s="1"/>
  <c r="V42" i="4"/>
  <c r="J5" i="15"/>
  <c r="F28" i="10"/>
  <c r="H28" i="10" s="1"/>
  <c r="E28" i="10"/>
  <c r="B28" i="5" s="1"/>
  <c r="V65" i="4"/>
  <c r="J28" i="15"/>
  <c r="F5" i="10"/>
  <c r="H5" i="10" s="1"/>
  <c r="E5" i="10"/>
  <c r="B5" i="5" s="1"/>
  <c r="J7" i="12"/>
  <c r="P45" i="4"/>
  <c r="G4" i="13"/>
  <c r="G12" i="13"/>
  <c r="H12" i="13" s="1"/>
  <c r="J12" i="13" s="1"/>
  <c r="N52" i="4"/>
  <c r="J10" i="12"/>
  <c r="G35" i="12"/>
  <c r="E32" i="15"/>
  <c r="B32" i="10" s="1"/>
  <c r="F32" i="15"/>
  <c r="H32" i="15" s="1"/>
  <c r="T69" i="4"/>
  <c r="J32" i="14"/>
  <c r="J25" i="15"/>
  <c r="V62" i="4"/>
  <c r="E24" i="15"/>
  <c r="B24" i="10" s="1"/>
  <c r="F24" i="15"/>
  <c r="H24" i="15" s="1"/>
  <c r="F25" i="10"/>
  <c r="H25" i="10" s="1"/>
  <c r="E25" i="10"/>
  <c r="B25" i="5" s="1"/>
  <c r="T61" i="4"/>
  <c r="J24" i="14"/>
  <c r="J19" i="15"/>
  <c r="V56" i="4"/>
  <c r="E19" i="10"/>
  <c r="B19" i="5" s="1"/>
  <c r="F19" i="10"/>
  <c r="H19" i="10" s="1"/>
  <c r="T52" i="4"/>
  <c r="J15" i="14"/>
  <c r="F15" i="15"/>
  <c r="H15" i="15" s="1"/>
  <c r="E15" i="15"/>
  <c r="B15" i="10" s="1"/>
  <c r="N45" i="4"/>
  <c r="P51" i="4"/>
  <c r="J14" i="12"/>
  <c r="J29" i="14"/>
  <c r="T66" i="4"/>
  <c r="J17" i="14"/>
  <c r="T54" i="4"/>
  <c r="T43" i="4"/>
  <c r="J6" i="14"/>
  <c r="F10" i="5"/>
  <c r="E10" i="5"/>
  <c r="E29" i="15"/>
  <c r="B29" i="10" s="1"/>
  <c r="F29" i="15"/>
  <c r="H29" i="15" s="1"/>
  <c r="T63" i="4"/>
  <c r="J26" i="14"/>
  <c r="E17" i="15"/>
  <c r="B17" i="10" s="1"/>
  <c r="F17" i="15"/>
  <c r="H17" i="15" s="1"/>
  <c r="A1" i="15"/>
  <c r="A35" i="15" s="1"/>
  <c r="J1" i="15"/>
  <c r="J34" i="14"/>
  <c r="T71" i="4"/>
  <c r="F6" i="15"/>
  <c r="H6" i="15" s="1"/>
  <c r="E6" i="15"/>
  <c r="B6" i="10" s="1"/>
  <c r="R77" i="13"/>
  <c r="R22" i="13"/>
  <c r="R43" i="13"/>
  <c r="R69" i="13"/>
  <c r="R32" i="13"/>
  <c r="R67" i="13"/>
  <c r="E33" i="15"/>
  <c r="B33" i="10" s="1"/>
  <c r="F33" i="15"/>
  <c r="H33" i="15" s="1"/>
  <c r="V64" i="4"/>
  <c r="J27" i="15"/>
  <c r="F26" i="15"/>
  <c r="H26" i="15" s="1"/>
  <c r="E26" i="15"/>
  <c r="B26" i="10" s="1"/>
  <c r="A2" i="14"/>
  <c r="L2" i="14"/>
  <c r="J10" i="11"/>
  <c r="N47" i="4"/>
  <c r="F34" i="15"/>
  <c r="H34" i="15" s="1"/>
  <c r="E34" i="15"/>
  <c r="B34" i="10" s="1"/>
  <c r="F14" i="15"/>
  <c r="H14" i="15" s="1"/>
  <c r="E14" i="15"/>
  <c r="B14" i="10" s="1"/>
  <c r="J30" i="14"/>
  <c r="T67" i="4"/>
  <c r="J23" i="15"/>
  <c r="V60" i="4"/>
  <c r="E12" i="15"/>
  <c r="B12" i="10" s="1"/>
  <c r="F12" i="15"/>
  <c r="R55" i="13"/>
  <c r="R48" i="13"/>
  <c r="F18" i="15"/>
  <c r="H18" i="15" s="1"/>
  <c r="E18" i="15"/>
  <c r="B18" i="10" s="1"/>
  <c r="V68" i="4"/>
  <c r="J31" i="15"/>
  <c r="G35" i="11"/>
  <c r="H4" i="11"/>
  <c r="T55" i="4"/>
  <c r="J18" i="14"/>
  <c r="N42" i="4"/>
  <c r="J5" i="11"/>
  <c r="T70" i="4"/>
  <c r="J33" i="14"/>
  <c r="G1" i="10"/>
  <c r="Y40" i="1"/>
  <c r="X5" i="4"/>
  <c r="X40" i="4" s="1"/>
  <c r="H1" i="15"/>
  <c r="AA4" i="1"/>
  <c r="I1" i="14"/>
  <c r="R21" i="14" s="1"/>
  <c r="F31" i="10"/>
  <c r="H31" i="10" s="1"/>
  <c r="E31" i="10"/>
  <c r="B31" i="5" s="1"/>
  <c r="E27" i="10"/>
  <c r="B27" i="5" s="1"/>
  <c r="F27" i="10"/>
  <c r="H27" i="10" s="1"/>
  <c r="T51" i="4"/>
  <c r="J14" i="14"/>
  <c r="F30" i="15"/>
  <c r="H30" i="15" s="1"/>
  <c r="E30" i="15"/>
  <c r="B30" i="10" s="1"/>
  <c r="F23" i="10"/>
  <c r="H23" i="10" s="1"/>
  <c r="E23" i="10"/>
  <c r="B23" i="5" s="1"/>
  <c r="T49" i="4"/>
  <c r="J12" i="14"/>
  <c r="R34" i="13"/>
  <c r="R53" i="13"/>
  <c r="R20" i="13"/>
  <c r="R25" i="13"/>
  <c r="R60" i="13"/>
  <c r="X58" i="4"/>
  <c r="J21" i="10"/>
  <c r="F21" i="5"/>
  <c r="H21" i="5" s="1"/>
  <c r="E21" i="5"/>
  <c r="B4" i="13"/>
  <c r="H4" i="12"/>
  <c r="E22" i="15"/>
  <c r="B22" i="10" s="1"/>
  <c r="F22" i="15"/>
  <c r="H22" i="15" s="1"/>
  <c r="E13" i="15"/>
  <c r="B13" i="10" s="1"/>
  <c r="F13" i="15"/>
  <c r="H13" i="15" s="1"/>
  <c r="T59" i="4"/>
  <c r="J22" i="14"/>
  <c r="T50" i="4"/>
  <c r="J13" i="14"/>
  <c r="B9" i="11"/>
  <c r="E35" i="9"/>
  <c r="F20" i="15"/>
  <c r="H20" i="15" s="1"/>
  <c r="E20" i="15"/>
  <c r="B20" i="10" s="1"/>
  <c r="H9" i="9"/>
  <c r="F35" i="9"/>
  <c r="D36" i="10"/>
  <c r="E36" i="15"/>
  <c r="J20" i="14"/>
  <c r="T57" i="4"/>
  <c r="J72" i="4"/>
  <c r="J74" i="4" s="1"/>
  <c r="J14" i="13" l="1"/>
  <c r="R74" i="14"/>
  <c r="R16" i="14"/>
  <c r="R68" i="14"/>
  <c r="R13" i="14"/>
  <c r="R65" i="14"/>
  <c r="R34" i="14"/>
  <c r="R55" i="14"/>
  <c r="R70" i="14"/>
  <c r="E11" i="10"/>
  <c r="B11" i="5" s="1"/>
  <c r="F11" i="10"/>
  <c r="H11" i="10" s="1"/>
  <c r="E8" i="10"/>
  <c r="B8" i="5" s="1"/>
  <c r="F8" i="10"/>
  <c r="E16" i="10"/>
  <c r="B16" i="5" s="1"/>
  <c r="F16" i="10"/>
  <c r="H16" i="10" s="1"/>
  <c r="V53" i="4"/>
  <c r="J16" i="15"/>
  <c r="X42" i="4"/>
  <c r="J5" i="10"/>
  <c r="X65" i="4"/>
  <c r="J28" i="10"/>
  <c r="E5" i="5"/>
  <c r="F5" i="5"/>
  <c r="E28" i="5"/>
  <c r="F28" i="5"/>
  <c r="H28" i="5" s="1"/>
  <c r="R17" i="14"/>
  <c r="G8" i="14" s="1"/>
  <c r="H8" i="14" s="1"/>
  <c r="T45" i="4" s="1"/>
  <c r="R52" i="14"/>
  <c r="R32" i="14"/>
  <c r="R22" i="14"/>
  <c r="R60" i="14"/>
  <c r="R78" i="14"/>
  <c r="R29" i="14"/>
  <c r="R50" i="14"/>
  <c r="R51" i="14"/>
  <c r="R69" i="14"/>
  <c r="R58" i="14"/>
  <c r="R6" i="14"/>
  <c r="R59" i="14"/>
  <c r="R72" i="14"/>
  <c r="R11" i="14"/>
  <c r="R79" i="14"/>
  <c r="R44" i="14"/>
  <c r="R49" i="14"/>
  <c r="R39" i="14"/>
  <c r="R28" i="14"/>
  <c r="R27" i="14"/>
  <c r="R75" i="14"/>
  <c r="R26" i="14"/>
  <c r="R40" i="14"/>
  <c r="R45" i="14"/>
  <c r="R20" i="14"/>
  <c r="R71" i="14"/>
  <c r="R12" i="14"/>
  <c r="R7" i="14"/>
  <c r="R77" i="14"/>
  <c r="R30" i="14"/>
  <c r="R63" i="14"/>
  <c r="R47" i="14"/>
  <c r="R49" i="4"/>
  <c r="G35" i="13"/>
  <c r="J10" i="13"/>
  <c r="R47" i="4"/>
  <c r="J32" i="15"/>
  <c r="V69" i="4"/>
  <c r="F32" i="10"/>
  <c r="H32" i="10" s="1"/>
  <c r="E32" i="10"/>
  <c r="B32" i="5" s="1"/>
  <c r="F24" i="10"/>
  <c r="H24" i="10" s="1"/>
  <c r="E24" i="10"/>
  <c r="B24" i="5" s="1"/>
  <c r="E25" i="5"/>
  <c r="F25" i="5"/>
  <c r="H25" i="5" s="1"/>
  <c r="J24" i="15"/>
  <c r="V61" i="4"/>
  <c r="X62" i="4"/>
  <c r="J25" i="10"/>
  <c r="E19" i="5"/>
  <c r="F19" i="5"/>
  <c r="H19" i="5" s="1"/>
  <c r="J19" i="10"/>
  <c r="X56" i="4"/>
  <c r="V52" i="4"/>
  <c r="J15" i="15"/>
  <c r="F15" i="10"/>
  <c r="E15" i="10"/>
  <c r="B15" i="5" s="1"/>
  <c r="E31" i="5"/>
  <c r="F31" i="5"/>
  <c r="H31" i="5" s="1"/>
  <c r="F18" i="10"/>
  <c r="H18" i="10" s="1"/>
  <c r="E18" i="10"/>
  <c r="B18" i="5" s="1"/>
  <c r="F34" i="10"/>
  <c r="H34" i="10" s="1"/>
  <c r="E34" i="10"/>
  <c r="B34" i="5" s="1"/>
  <c r="J17" i="15"/>
  <c r="V54" i="4"/>
  <c r="V66" i="4"/>
  <c r="J29" i="15"/>
  <c r="X60" i="4"/>
  <c r="J23" i="10"/>
  <c r="J31" i="10"/>
  <c r="X68" i="4"/>
  <c r="R31" i="14"/>
  <c r="R33" i="14"/>
  <c r="R41" i="14"/>
  <c r="R46" i="14"/>
  <c r="R36" i="14"/>
  <c r="R38" i="14"/>
  <c r="R53" i="14"/>
  <c r="R54" i="14"/>
  <c r="R48" i="14"/>
  <c r="R35" i="14"/>
  <c r="R62" i="14"/>
  <c r="R42" i="14"/>
  <c r="R43" i="14"/>
  <c r="R76" i="14"/>
  <c r="R57" i="14"/>
  <c r="R64" i="14"/>
  <c r="R61" i="14"/>
  <c r="R37" i="14"/>
  <c r="R8" i="14"/>
  <c r="V55" i="4"/>
  <c r="J18" i="15"/>
  <c r="E12" i="10"/>
  <c r="B12" i="5" s="1"/>
  <c r="F12" i="10"/>
  <c r="V71" i="4"/>
  <c r="J34" i="15"/>
  <c r="F17" i="10"/>
  <c r="H17" i="10" s="1"/>
  <c r="E17" i="10"/>
  <c r="B17" i="5" s="1"/>
  <c r="E29" i="10"/>
  <c r="B29" i="5" s="1"/>
  <c r="F29" i="10"/>
  <c r="H29" i="10" s="1"/>
  <c r="E30" i="10"/>
  <c r="B30" i="5" s="1"/>
  <c r="F30" i="10"/>
  <c r="H30" i="10" s="1"/>
  <c r="X64" i="4"/>
  <c r="J27" i="10"/>
  <c r="R73" i="14"/>
  <c r="H1" i="10"/>
  <c r="AA40" i="1"/>
  <c r="Z5" i="4"/>
  <c r="Z40" i="4" s="1"/>
  <c r="G1" i="5"/>
  <c r="A1" i="10"/>
  <c r="A35" i="10" s="1"/>
  <c r="J1" i="10"/>
  <c r="F14" i="10"/>
  <c r="H14" i="10" s="1"/>
  <c r="E14" i="10"/>
  <c r="B14" i="5" s="1"/>
  <c r="F26" i="10"/>
  <c r="H26" i="10" s="1"/>
  <c r="E26" i="10"/>
  <c r="B26" i="5" s="1"/>
  <c r="J33" i="15"/>
  <c r="V70" i="4"/>
  <c r="E6" i="10"/>
  <c r="B6" i="5" s="1"/>
  <c r="F6" i="10"/>
  <c r="H6" i="10" s="1"/>
  <c r="A2" i="15"/>
  <c r="L2" i="15"/>
  <c r="E23" i="5"/>
  <c r="F23" i="5"/>
  <c r="H23" i="5" s="1"/>
  <c r="J30" i="15"/>
  <c r="V67" i="4"/>
  <c r="E27" i="5"/>
  <c r="F27" i="5"/>
  <c r="H27" i="5" s="1"/>
  <c r="R25" i="14"/>
  <c r="R56" i="14"/>
  <c r="R15" i="14"/>
  <c r="R66" i="14"/>
  <c r="R14" i="14"/>
  <c r="R67" i="14"/>
  <c r="R23" i="14"/>
  <c r="R24" i="14"/>
  <c r="R18" i="14"/>
  <c r="R5" i="14"/>
  <c r="R4" i="14"/>
  <c r="R19" i="14"/>
  <c r="R10" i="14"/>
  <c r="R9" i="14"/>
  <c r="I1" i="15"/>
  <c r="R68" i="15" s="1"/>
  <c r="R32" i="15"/>
  <c r="J4" i="11"/>
  <c r="N41" i="4"/>
  <c r="J14" i="15"/>
  <c r="V51" i="4"/>
  <c r="V63" i="4"/>
  <c r="J26" i="15"/>
  <c r="E33" i="10"/>
  <c r="B33" i="5" s="1"/>
  <c r="F33" i="10"/>
  <c r="H33" i="10" s="1"/>
  <c r="V43" i="4"/>
  <c r="J6" i="15"/>
  <c r="Z58" i="4"/>
  <c r="AB58" i="4" s="1"/>
  <c r="J21" i="5"/>
  <c r="D36" i="5"/>
  <c r="E36" i="5" s="1"/>
  <c r="E36" i="10"/>
  <c r="L46" i="4"/>
  <c r="J9" i="9"/>
  <c r="J35" i="9" s="1"/>
  <c r="H35" i="9"/>
  <c r="H36" i="9" s="1"/>
  <c r="J36" i="9" s="1"/>
  <c r="V57" i="4"/>
  <c r="J20" i="15"/>
  <c r="V50" i="4"/>
  <c r="J13" i="15"/>
  <c r="F13" i="10"/>
  <c r="H13" i="10" s="1"/>
  <c r="E13" i="10"/>
  <c r="B13" i="5" s="1"/>
  <c r="P41" i="4"/>
  <c r="J4" i="12"/>
  <c r="J22" i="15"/>
  <c r="V59" i="4"/>
  <c r="F20" i="10"/>
  <c r="H20" i="10" s="1"/>
  <c r="E20" i="10"/>
  <c r="B20" i="5" s="1"/>
  <c r="F9" i="11"/>
  <c r="E9" i="11"/>
  <c r="B35" i="11"/>
  <c r="F22" i="10"/>
  <c r="H22" i="10" s="1"/>
  <c r="E22" i="10"/>
  <c r="B22" i="5" s="1"/>
  <c r="E4" i="13"/>
  <c r="F4" i="13"/>
  <c r="R39" i="15" l="1"/>
  <c r="R33" i="15"/>
  <c r="R15" i="15"/>
  <c r="R24" i="15"/>
  <c r="R57" i="15"/>
  <c r="R28" i="15"/>
  <c r="R14" i="15"/>
  <c r="R37" i="15"/>
  <c r="R67" i="15"/>
  <c r="R22" i="15"/>
  <c r="R34" i="15"/>
  <c r="R26" i="15"/>
  <c r="R13" i="15"/>
  <c r="R7" i="15"/>
  <c r="R79" i="15"/>
  <c r="R49" i="15"/>
  <c r="R30" i="15"/>
  <c r="R42" i="15"/>
  <c r="R72" i="15"/>
  <c r="R12" i="15"/>
  <c r="R59" i="15"/>
  <c r="R20" i="15"/>
  <c r="R9" i="15"/>
  <c r="R70" i="15"/>
  <c r="R60" i="15"/>
  <c r="R31" i="15"/>
  <c r="R17" i="15"/>
  <c r="R71" i="15"/>
  <c r="R62" i="15"/>
  <c r="R56" i="15"/>
  <c r="R41" i="15"/>
  <c r="R58" i="15"/>
  <c r="R25" i="15"/>
  <c r="R19" i="15"/>
  <c r="R52" i="15"/>
  <c r="R40" i="15"/>
  <c r="R54" i="15"/>
  <c r="R47" i="15"/>
  <c r="R5" i="15"/>
  <c r="R4" i="15"/>
  <c r="R46" i="15"/>
  <c r="X48" i="4"/>
  <c r="J11" i="10"/>
  <c r="R76" i="15"/>
  <c r="R74" i="15"/>
  <c r="R8" i="15"/>
  <c r="R73" i="15"/>
  <c r="R43" i="15"/>
  <c r="R65" i="15"/>
  <c r="R45" i="15"/>
  <c r="R63" i="15"/>
  <c r="R38" i="15"/>
  <c r="R77" i="15"/>
  <c r="R75" i="15"/>
  <c r="R10" i="15"/>
  <c r="R69" i="15"/>
  <c r="R44" i="15"/>
  <c r="E11" i="5"/>
  <c r="F11" i="5"/>
  <c r="X53" i="4"/>
  <c r="J16" i="10"/>
  <c r="E16" i="5"/>
  <c r="F16" i="5"/>
  <c r="H16" i="5" s="1"/>
  <c r="F8" i="5"/>
  <c r="E8" i="5"/>
  <c r="J28" i="5"/>
  <c r="Z65" i="4"/>
  <c r="AB65" i="4" s="1"/>
  <c r="G4" i="14"/>
  <c r="J8" i="14"/>
  <c r="G10" i="15"/>
  <c r="R29" i="15"/>
  <c r="R6" i="15"/>
  <c r="R16" i="15"/>
  <c r="R18" i="15"/>
  <c r="G7" i="15" s="1"/>
  <c r="H7" i="15" s="1"/>
  <c r="J7" i="15" s="1"/>
  <c r="R64" i="15"/>
  <c r="R48" i="15"/>
  <c r="R23" i="15"/>
  <c r="R78" i="15"/>
  <c r="R35" i="15"/>
  <c r="R36" i="15"/>
  <c r="R27" i="15"/>
  <c r="R50" i="15"/>
  <c r="R11" i="15"/>
  <c r="G4" i="15" s="1"/>
  <c r="R55" i="15"/>
  <c r="R53" i="15"/>
  <c r="R51" i="15"/>
  <c r="G11" i="15"/>
  <c r="H11" i="15" s="1"/>
  <c r="J11" i="15" s="1"/>
  <c r="G8" i="15"/>
  <c r="H8" i="15" s="1"/>
  <c r="J8" i="15" s="1"/>
  <c r="G10" i="14"/>
  <c r="H10" i="14" s="1"/>
  <c r="T47" i="4" s="1"/>
  <c r="H10" i="15"/>
  <c r="J32" i="10"/>
  <c r="X69" i="4"/>
  <c r="F32" i="5"/>
  <c r="H32" i="5" s="1"/>
  <c r="E32" i="5"/>
  <c r="Z62" i="4"/>
  <c r="AB62" i="4" s="1"/>
  <c r="J25" i="5"/>
  <c r="F24" i="5"/>
  <c r="H24" i="5" s="1"/>
  <c r="E24" i="5"/>
  <c r="J24" i="10"/>
  <c r="X61" i="4"/>
  <c r="Z56" i="4"/>
  <c r="AB56" i="4" s="1"/>
  <c r="J19" i="5"/>
  <c r="F15" i="5"/>
  <c r="H15" i="5" s="1"/>
  <c r="E15" i="5"/>
  <c r="A2" i="10"/>
  <c r="L2" i="10"/>
  <c r="E6" i="5"/>
  <c r="F6" i="5"/>
  <c r="H6" i="5" s="1"/>
  <c r="J26" i="10"/>
  <c r="X63" i="4"/>
  <c r="I1" i="10"/>
  <c r="R42" i="10" s="1"/>
  <c r="X67" i="4"/>
  <c r="J30" i="10"/>
  <c r="E17" i="5"/>
  <c r="F17" i="5"/>
  <c r="H17" i="5" s="1"/>
  <c r="J34" i="10"/>
  <c r="X71" i="4"/>
  <c r="X55" i="4"/>
  <c r="J18" i="10"/>
  <c r="E33" i="5"/>
  <c r="F33" i="5"/>
  <c r="H33" i="5" s="1"/>
  <c r="E26" i="5"/>
  <c r="F26" i="5"/>
  <c r="H26" i="5" s="1"/>
  <c r="F34" i="5"/>
  <c r="H34" i="5" s="1"/>
  <c r="E34" i="5"/>
  <c r="E14" i="5"/>
  <c r="F14" i="5"/>
  <c r="H14" i="5" s="1"/>
  <c r="A1" i="5"/>
  <c r="J1" i="5"/>
  <c r="E30" i="5"/>
  <c r="F30" i="5"/>
  <c r="H30" i="5" s="1"/>
  <c r="X54" i="4"/>
  <c r="J17" i="10"/>
  <c r="E12" i="5"/>
  <c r="F12" i="5"/>
  <c r="H12" i="5" s="1"/>
  <c r="J31" i="5"/>
  <c r="Z68" i="4"/>
  <c r="AB68" i="4" s="1"/>
  <c r="X43" i="4"/>
  <c r="J6" i="10"/>
  <c r="E29" i="5"/>
  <c r="F29" i="5"/>
  <c r="H29" i="5" s="1"/>
  <c r="F18" i="5"/>
  <c r="H18" i="5" s="1"/>
  <c r="E18" i="5"/>
  <c r="J33" i="10"/>
  <c r="X70" i="4"/>
  <c r="R21" i="15"/>
  <c r="G12" i="15" s="1"/>
  <c r="H12" i="15" s="1"/>
  <c r="R66" i="15"/>
  <c r="R61" i="15"/>
  <c r="J27" i="5"/>
  <c r="Z64" i="4"/>
  <c r="AB64" i="4" s="1"/>
  <c r="Z60" i="4"/>
  <c r="AB60" i="4" s="1"/>
  <c r="J23" i="5"/>
  <c r="X51" i="4"/>
  <c r="J14" i="10"/>
  <c r="J29" i="10"/>
  <c r="X66" i="4"/>
  <c r="J22" i="10"/>
  <c r="X59" i="4"/>
  <c r="J20" i="10"/>
  <c r="X57" i="4"/>
  <c r="F13" i="5"/>
  <c r="H13" i="5" s="1"/>
  <c r="E13" i="5"/>
  <c r="E20" i="5"/>
  <c r="F20" i="5"/>
  <c r="H20" i="5" s="1"/>
  <c r="B4" i="14"/>
  <c r="B9" i="12"/>
  <c r="E35" i="11"/>
  <c r="X50" i="4"/>
  <c r="J13" i="10"/>
  <c r="H4" i="13"/>
  <c r="E22" i="5"/>
  <c r="F22" i="5"/>
  <c r="H22" i="5" s="1"/>
  <c r="H9" i="11"/>
  <c r="F35" i="11"/>
  <c r="L72" i="4"/>
  <c r="L74" i="4" s="1"/>
  <c r="H1" i="5" l="1"/>
  <c r="A35" i="5"/>
  <c r="R59" i="10"/>
  <c r="R17" i="10"/>
  <c r="R39" i="10"/>
  <c r="R72" i="10"/>
  <c r="R52" i="10"/>
  <c r="R24" i="10"/>
  <c r="R75" i="10"/>
  <c r="Z53" i="4"/>
  <c r="AB53" i="4" s="1"/>
  <c r="J16" i="5"/>
  <c r="V45" i="4"/>
  <c r="R12" i="10"/>
  <c r="R8" i="10"/>
  <c r="R58" i="10"/>
  <c r="V48" i="4"/>
  <c r="V44" i="4"/>
  <c r="AB44" i="4" s="1"/>
  <c r="J12" i="15"/>
  <c r="V49" i="4"/>
  <c r="G35" i="15"/>
  <c r="J10" i="14"/>
  <c r="G35" i="14"/>
  <c r="V47" i="4"/>
  <c r="J10" i="15"/>
  <c r="J32" i="5"/>
  <c r="Z69" i="4"/>
  <c r="AB69" i="4" s="1"/>
  <c r="Z61" i="4"/>
  <c r="AB61" i="4" s="1"/>
  <c r="J24" i="5"/>
  <c r="J15" i="5"/>
  <c r="Z52" i="4"/>
  <c r="J12" i="5"/>
  <c r="Z49" i="4"/>
  <c r="J30" i="5"/>
  <c r="Z67" i="4"/>
  <c r="AB67" i="4" s="1"/>
  <c r="Z51" i="4"/>
  <c r="AB51" i="4" s="1"/>
  <c r="J14" i="5"/>
  <c r="J26" i="5"/>
  <c r="Z63" i="4"/>
  <c r="AB63" i="4" s="1"/>
  <c r="R65" i="10"/>
  <c r="R77" i="10"/>
  <c r="R57" i="10"/>
  <c r="R78" i="10"/>
  <c r="R56" i="10"/>
  <c r="R68" i="10"/>
  <c r="R50" i="10"/>
  <c r="R43" i="10"/>
  <c r="J6" i="5"/>
  <c r="Z43" i="4"/>
  <c r="AB43" i="4" s="1"/>
  <c r="Z55" i="4"/>
  <c r="AB55" i="4" s="1"/>
  <c r="J18" i="5"/>
  <c r="R14" i="10"/>
  <c r="G15" i="10" s="1"/>
  <c r="H15" i="10" s="1"/>
  <c r="R79" i="10"/>
  <c r="R41" i="10"/>
  <c r="R25" i="10"/>
  <c r="R66" i="10"/>
  <c r="R13" i="10"/>
  <c r="R70" i="10"/>
  <c r="R61" i="10"/>
  <c r="R5" i="10"/>
  <c r="R73" i="10"/>
  <c r="R6" i="10"/>
  <c r="R51" i="10"/>
  <c r="R60" i="10"/>
  <c r="R46" i="10"/>
  <c r="R31" i="10"/>
  <c r="R47" i="10"/>
  <c r="R20" i="10"/>
  <c r="R26" i="10"/>
  <c r="R62" i="10"/>
  <c r="J29" i="5"/>
  <c r="Z66" i="4"/>
  <c r="AB66" i="4" s="1"/>
  <c r="L2" i="5"/>
  <c r="A2" i="5"/>
  <c r="J33" i="5"/>
  <c r="Z70" i="4"/>
  <c r="AB70" i="4" s="1"/>
  <c r="Z54" i="4"/>
  <c r="AB54" i="4" s="1"/>
  <c r="J17" i="5"/>
  <c r="R22" i="10"/>
  <c r="R29" i="10"/>
  <c r="R10" i="10"/>
  <c r="R49" i="10"/>
  <c r="R15" i="10"/>
  <c r="R9" i="10"/>
  <c r="R37" i="10"/>
  <c r="R64" i="10"/>
  <c r="R33" i="10"/>
  <c r="R74" i="10"/>
  <c r="R34" i="10"/>
  <c r="R71" i="10"/>
  <c r="R11" i="10"/>
  <c r="R76" i="10"/>
  <c r="R44" i="10"/>
  <c r="R23" i="10"/>
  <c r="R35" i="10"/>
  <c r="R21" i="10"/>
  <c r="R54" i="10"/>
  <c r="I1" i="5"/>
  <c r="R16" i="5" s="1"/>
  <c r="J34" i="5"/>
  <c r="Z71" i="4"/>
  <c r="AB71" i="4" s="1"/>
  <c r="R63" i="10"/>
  <c r="R48" i="10"/>
  <c r="R28" i="10"/>
  <c r="R45" i="10"/>
  <c r="R16" i="10"/>
  <c r="R27" i="10"/>
  <c r="R18" i="10"/>
  <c r="R30" i="10"/>
  <c r="R53" i="10"/>
  <c r="R32" i="10"/>
  <c r="R67" i="10"/>
  <c r="R38" i="10"/>
  <c r="R19" i="10"/>
  <c r="R36" i="10"/>
  <c r="R40" i="10"/>
  <c r="R55" i="10"/>
  <c r="R69" i="10"/>
  <c r="R7" i="10"/>
  <c r="R4" i="10"/>
  <c r="Z59" i="4"/>
  <c r="AB59" i="4" s="1"/>
  <c r="J22" i="5"/>
  <c r="F4" i="14"/>
  <c r="E4" i="14"/>
  <c r="J13" i="5"/>
  <c r="Z50" i="4"/>
  <c r="AB50" i="4" s="1"/>
  <c r="Z57" i="4"/>
  <c r="AB57" i="4" s="1"/>
  <c r="J20" i="5"/>
  <c r="N46" i="4"/>
  <c r="J9" i="11"/>
  <c r="J35" i="11" s="1"/>
  <c r="H35" i="11"/>
  <c r="H36" i="11" s="1"/>
  <c r="J36" i="11" s="1"/>
  <c r="R41" i="4"/>
  <c r="J4" i="13"/>
  <c r="F9" i="12"/>
  <c r="E9" i="12"/>
  <c r="B35" i="12"/>
  <c r="R63" i="5" l="1"/>
  <c r="R78" i="5"/>
  <c r="R33" i="5"/>
  <c r="R73" i="5"/>
  <c r="R30" i="5"/>
  <c r="R12" i="5"/>
  <c r="R44" i="5"/>
  <c r="R8" i="5"/>
  <c r="R74" i="5"/>
  <c r="R24" i="5"/>
  <c r="R51" i="5"/>
  <c r="R49" i="5"/>
  <c r="R52" i="5"/>
  <c r="R26" i="5"/>
  <c r="R32" i="5"/>
  <c r="R19" i="5"/>
  <c r="R76" i="5"/>
  <c r="R31" i="5"/>
  <c r="R38" i="5"/>
  <c r="R65" i="5"/>
  <c r="R70" i="5"/>
  <c r="R29" i="5"/>
  <c r="R47" i="5"/>
  <c r="R35" i="5"/>
  <c r="R13" i="5"/>
  <c r="R5" i="5"/>
  <c r="G4" i="5" s="1"/>
  <c r="R42" i="5"/>
  <c r="R18" i="5"/>
  <c r="R37" i="5"/>
  <c r="R59" i="5"/>
  <c r="R71" i="5"/>
  <c r="R55" i="5"/>
  <c r="R27" i="5"/>
  <c r="R6" i="5"/>
  <c r="R56" i="5"/>
  <c r="R9" i="5"/>
  <c r="R68" i="5"/>
  <c r="R15" i="5"/>
  <c r="G11" i="5" s="1"/>
  <c r="H11" i="5" s="1"/>
  <c r="Z48" i="4" s="1"/>
  <c r="AB48" i="4" s="1"/>
  <c r="R66" i="5"/>
  <c r="R58" i="5"/>
  <c r="R23" i="5"/>
  <c r="R45" i="5"/>
  <c r="R22" i="5"/>
  <c r="R25" i="5"/>
  <c r="R11" i="5"/>
  <c r="R28" i="5"/>
  <c r="R20" i="5"/>
  <c r="R64" i="5"/>
  <c r="R34" i="5"/>
  <c r="R41" i="5"/>
  <c r="R62" i="5"/>
  <c r="R75" i="5"/>
  <c r="R43" i="5"/>
  <c r="R61" i="5"/>
  <c r="R79" i="5"/>
  <c r="R10" i="5"/>
  <c r="R67" i="5"/>
  <c r="R72" i="5"/>
  <c r="R60" i="5"/>
  <c r="G4" i="10"/>
  <c r="G8" i="10"/>
  <c r="H8" i="10" s="1"/>
  <c r="X45" i="4" s="1"/>
  <c r="R50" i="5"/>
  <c r="R36" i="5"/>
  <c r="R4" i="5"/>
  <c r="G10" i="5" s="1"/>
  <c r="R46" i="5"/>
  <c r="R77" i="5"/>
  <c r="R48" i="5"/>
  <c r="R17" i="5"/>
  <c r="R39" i="5"/>
  <c r="R40" i="5"/>
  <c r="R14" i="5"/>
  <c r="G8" i="5" s="1"/>
  <c r="H8" i="5" s="1"/>
  <c r="R54" i="5"/>
  <c r="R57" i="5"/>
  <c r="R7" i="5"/>
  <c r="G5" i="5" s="1"/>
  <c r="H5" i="5" s="1"/>
  <c r="R21" i="5"/>
  <c r="R69" i="5"/>
  <c r="R53" i="5"/>
  <c r="G12" i="10"/>
  <c r="H12" i="10" s="1"/>
  <c r="X49" i="4" s="1"/>
  <c r="AB49" i="4" s="1"/>
  <c r="X52" i="4"/>
  <c r="AB52" i="4" s="1"/>
  <c r="J15" i="10"/>
  <c r="G10" i="10"/>
  <c r="H10" i="10" s="1"/>
  <c r="X47" i="4" s="1"/>
  <c r="H9" i="12"/>
  <c r="F35" i="12"/>
  <c r="B4" i="15"/>
  <c r="H4" i="14"/>
  <c r="N72" i="4"/>
  <c r="N74" i="4" s="1"/>
  <c r="B9" i="13"/>
  <c r="E35" i="12"/>
  <c r="J11" i="5" l="1"/>
  <c r="J8" i="5"/>
  <c r="Z45" i="4"/>
  <c r="AB45" i="4" s="1"/>
  <c r="Z42" i="4"/>
  <c r="AB42" i="4" s="1"/>
  <c r="J5" i="5"/>
  <c r="G35" i="5"/>
  <c r="J8" i="10"/>
  <c r="J12" i="10"/>
  <c r="H10" i="5"/>
  <c r="Z47" i="4" s="1"/>
  <c r="AB47" i="4" s="1"/>
  <c r="J10" i="10"/>
  <c r="G35" i="10"/>
  <c r="E4" i="15"/>
  <c r="F4" i="15"/>
  <c r="E9" i="13"/>
  <c r="F9" i="13"/>
  <c r="B35" i="13"/>
  <c r="J4" i="14"/>
  <c r="T41" i="4"/>
  <c r="J9" i="12"/>
  <c r="J35" i="12" s="1"/>
  <c r="P46" i="4"/>
  <c r="P72" i="4" s="1"/>
  <c r="P74" i="4" s="1"/>
  <c r="H35" i="12"/>
  <c r="H36" i="12" s="1"/>
  <c r="J36" i="12" s="1"/>
  <c r="J10" i="5" l="1"/>
  <c r="B9" i="14"/>
  <c r="E35" i="13"/>
  <c r="H4" i="15"/>
  <c r="H9" i="13"/>
  <c r="F35" i="13"/>
  <c r="B4" i="10"/>
  <c r="F4" i="10" l="1"/>
  <c r="E4" i="10"/>
  <c r="R46" i="4"/>
  <c r="R72" i="4" s="1"/>
  <c r="R74" i="4" s="1"/>
  <c r="J9" i="13"/>
  <c r="J35" i="13" s="1"/>
  <c r="H35" i="13"/>
  <c r="H36" i="13" s="1"/>
  <c r="J36" i="13" s="1"/>
  <c r="E9" i="14"/>
  <c r="F9" i="14"/>
  <c r="B35" i="14"/>
  <c r="V41" i="4"/>
  <c r="J4" i="15"/>
  <c r="H9" i="14" l="1"/>
  <c r="F35" i="14"/>
  <c r="B9" i="15"/>
  <c r="E35" i="14"/>
  <c r="B4" i="5"/>
  <c r="H4" i="10"/>
  <c r="J4" i="10" l="1"/>
  <c r="X41" i="4"/>
  <c r="F4" i="5"/>
  <c r="E4" i="5"/>
  <c r="F9" i="15"/>
  <c r="E9" i="15"/>
  <c r="B35" i="15"/>
  <c r="T46" i="4"/>
  <c r="T72" i="4" s="1"/>
  <c r="T74" i="4" s="1"/>
  <c r="J9" i="14"/>
  <c r="J35" i="14" s="1"/>
  <c r="H35" i="14"/>
  <c r="H36" i="14" s="1"/>
  <c r="J36" i="14" s="1"/>
  <c r="B9" i="10" l="1"/>
  <c r="E35" i="15"/>
  <c r="H4" i="5"/>
  <c r="H9" i="15"/>
  <c r="F35" i="15"/>
  <c r="Z41" i="4" l="1"/>
  <c r="J4" i="5"/>
  <c r="V46" i="4"/>
  <c r="V72" i="4" s="1"/>
  <c r="V74" i="4" s="1"/>
  <c r="J9" i="15"/>
  <c r="J35" i="15" s="1"/>
  <c r="H35" i="15"/>
  <c r="H36" i="15" s="1"/>
  <c r="J36" i="15" s="1"/>
  <c r="E9" i="10"/>
  <c r="F9" i="10"/>
  <c r="B35" i="10"/>
  <c r="H9" i="10" l="1"/>
  <c r="F35" i="10"/>
  <c r="B9" i="5"/>
  <c r="E35" i="10"/>
  <c r="AB41" i="4"/>
  <c r="F9" i="5" l="1"/>
  <c r="E9" i="5"/>
  <c r="E35" i="5" s="1"/>
  <c r="B35" i="5"/>
  <c r="J9" i="10"/>
  <c r="J35" i="10" s="1"/>
  <c r="X46" i="4"/>
  <c r="X72" i="4" s="1"/>
  <c r="X74" i="4" s="1"/>
  <c r="H35" i="10"/>
  <c r="H36" i="10" s="1"/>
  <c r="J36" i="10" s="1"/>
  <c r="H9" i="5" l="1"/>
  <c r="F35" i="5"/>
  <c r="J9" i="5" l="1"/>
  <c r="J35" i="5" s="1"/>
  <c r="Z46" i="4"/>
  <c r="H35" i="5"/>
  <c r="H36" i="5" s="1"/>
  <c r="H37" i="7" l="1"/>
  <c r="J37" i="7" s="1"/>
  <c r="J36" i="5"/>
  <c r="H37" i="12"/>
  <c r="J37" i="12" s="1"/>
  <c r="H37" i="6"/>
  <c r="J37" i="6" s="1"/>
  <c r="H37" i="5"/>
  <c r="J37" i="5" s="1"/>
  <c r="H37" i="9"/>
  <c r="J37" i="9" s="1"/>
  <c r="H37" i="13"/>
  <c r="J37" i="13" s="1"/>
  <c r="H37" i="8"/>
  <c r="J37" i="8" s="1"/>
  <c r="H37" i="2"/>
  <c r="J37" i="2" s="1"/>
  <c r="H37" i="14"/>
  <c r="J37" i="14" s="1"/>
  <c r="H37" i="10"/>
  <c r="J37" i="10" s="1"/>
  <c r="H37" i="11"/>
  <c r="J37" i="11" s="1"/>
  <c r="H37" i="15"/>
  <c r="J37" i="15" s="1"/>
  <c r="AB46" i="4"/>
  <c r="AB72" i="4" s="1"/>
  <c r="AB74" i="4" s="1"/>
  <c r="Z72" i="4"/>
  <c r="Z7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Dena Perez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Enter the title of each Membership Category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the initiation fee for each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 the number of members by category as of the first day of the fiscal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# of new members by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Enter number of resigned members by category.  ENTER VALUE AS A NEGATIVE NUMBER.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<sst xmlns="http://schemas.openxmlformats.org/spreadsheetml/2006/main" count="515" uniqueCount="83">
  <si>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</si>
  <si>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</si>
  <si>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</si>
  <si>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</si>
  <si>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</si>
  <si>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</si>
  <si>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</si>
  <si>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</si>
  <si>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</si>
  <si>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</si>
  <si>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</si>
  <si>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</si>
  <si>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End</t>
  </si>
  <si>
    <t>GOLF MEMBERS</t>
  </si>
  <si>
    <t>Start</t>
  </si>
  <si>
    <t>+</t>
  </si>
  <si>
    <t>( - )</t>
  </si>
  <si>
    <t>Total +</t>
  </si>
  <si>
    <t>Total (-)</t>
  </si>
  <si>
    <t>Net Gain</t>
  </si>
  <si>
    <t>Net Gain/(Loss) Golf Members</t>
  </si>
  <si>
    <t>Monthly</t>
  </si>
  <si>
    <t>Billing Info</t>
  </si>
  <si>
    <t>Dues Rate</t>
  </si>
  <si>
    <t>TOTAL</t>
  </si>
  <si>
    <t>Total Golf Member Dues</t>
  </si>
  <si>
    <t>NEW</t>
  </si>
  <si>
    <t>MEMBER NAME</t>
  </si>
  <si>
    <t>MBR#</t>
  </si>
  <si>
    <t>OLD CLASS</t>
  </si>
  <si>
    <t>NEW CLASS</t>
  </si>
  <si>
    <t>Comments</t>
  </si>
  <si>
    <t>Referral</t>
  </si>
  <si>
    <t>RESIGN</t>
  </si>
  <si>
    <t>UPGRADE</t>
  </si>
  <si>
    <t>DOWNGRADE</t>
  </si>
  <si>
    <t>ACTION</t>
  </si>
  <si>
    <t>Prorated Dues*</t>
  </si>
  <si>
    <t>*Dues for Adds and Upgrades only</t>
  </si>
  <si>
    <t>New Dues</t>
  </si>
  <si>
    <t>Eff. Date</t>
  </si>
  <si>
    <t>Dues Billing</t>
  </si>
  <si>
    <t>TOTAL DUES REVENUE</t>
  </si>
  <si>
    <t>DUES BILLING</t>
  </si>
  <si>
    <t>Sales Summary</t>
  </si>
  <si>
    <t>BUDGET</t>
  </si>
  <si>
    <t>MONTHLY</t>
  </si>
  <si>
    <t>Select month if Annual</t>
  </si>
  <si>
    <t>Monthly Dues</t>
  </si>
  <si>
    <t>Variance</t>
  </si>
  <si>
    <t>BUDEGETD DUES</t>
  </si>
  <si>
    <t>Old Dues</t>
  </si>
  <si>
    <t>Member Classifications</t>
  </si>
  <si>
    <t>ACTION SUMMARY</t>
  </si>
  <si>
    <t>YEAR-TO-DATE</t>
  </si>
  <si>
    <t>MTD</t>
  </si>
  <si>
    <t>YTD</t>
  </si>
  <si>
    <t>Addt'l Prorated Dues</t>
  </si>
  <si>
    <t>CLUB NAME</t>
  </si>
  <si>
    <t>Budget for the Fiscal Year beginning</t>
  </si>
  <si>
    <t>Membership Sales Budget</t>
  </si>
  <si>
    <t>YEAR-END PROJECTION</t>
  </si>
  <si>
    <t>Summary</t>
  </si>
  <si>
    <t>Initiation Fee</t>
  </si>
  <si>
    <t>EXPIRATION DATE</t>
  </si>
  <si>
    <t>TODAY</t>
  </si>
  <si>
    <t>START</t>
  </si>
  <si>
    <t>Worksheet has expired, please contact Mosaic Clubs and Resorts to update</t>
  </si>
  <si>
    <t>MEMBERSHIP CATEGORY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</si>
  <si>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</si>
  <si>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</si>
  <si>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</si>
  <si>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</si>
  <si>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</si>
  <si>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</si>
  <si>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</si>
  <si>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</si>
  <si>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</si>
  <si>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</si>
  <si>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</si>
  <si>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(Based on Current Membership Count)</t>
  </si>
  <si>
    <t>TOTAL DUES BUDGET</t>
  </si>
  <si>
    <t>Bobby Jones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</si>
</sst>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0_);\(0\)"/>
    <numFmt numFmtId="167" formatCode="[$-409]mmm\-yy;@"/>
    <numFmt numFmtId="168" formatCode="[$-409]mmm;@"/>
    <numFmt numFmtId="169" formatCode="m/d/yy;@"/>
    <numFmt numFmtId="170" formatCode="[$-F800]dddd\,\ mmmm\ dd\,\ yyyy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color indexed="55"/>
      <name val="Arial"/>
      <family val="2"/>
    </font>
    <font>
      <b/>
      <sz val="11"/>
      <name val="Times New Roman"/>
      <family val="1"/>
    </font>
    <font>
      <sz val="8"/>
      <color theme="0"/>
      <name val="Arial"/>
      <family val="2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indexed="9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6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5"/>
      <color theme="6" tint="-0.24997711111789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 tint="-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indexed="5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gradientFill>
        <stop position="0">
          <color theme="4" tint="0.80001220740379042"/>
        </stop>
        <stop position="1">
          <color theme="0"/>
        </stop>
      </gradientFill>
    </fill>
    <fill>
      <gradientFill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4"/>
      </top>
      <bottom style="double">
        <color theme="4"/>
      </bottom>
      <diagonal/>
    </border>
    <border>
      <left style="double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thin">
        <color indexed="22"/>
      </top>
      <bottom style="thin">
        <color indexed="22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4"/>
      </top>
      <bottom style="double">
        <color theme="4"/>
      </bottom>
      <diagonal/>
    </border>
    <border>
      <left style="double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double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4"/>
      </top>
      <bottom style="double">
        <color theme="4"/>
      </bottom>
      <diagonal/>
    </border>
    <border>
      <left style="thin">
        <color indexed="22"/>
      </left>
      <right style="double">
        <color theme="0" tint="-0.24994659260841701"/>
      </right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medium">
        <color theme="4" tint="0.39997558519241921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double">
        <color indexed="22"/>
      </bottom>
      <diagonal/>
    </border>
    <border>
      <left style="thin">
        <color indexed="22"/>
      </left>
      <right/>
      <top style="medium">
        <color theme="4" tint="0.39997558519241921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4"/>
      </top>
      <bottom style="double">
        <color theme="4"/>
      </bottom>
      <diagonal/>
    </border>
    <border>
      <left/>
      <right/>
      <top style="thin">
        <color indexed="22"/>
      </top>
      <bottom/>
      <diagonal/>
    </border>
    <border>
      <left/>
      <right/>
      <top style="double">
        <color theme="4"/>
      </top>
      <bottom style="thin">
        <color theme="4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4"/>
      </top>
      <bottom/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/>
      <right style="thin">
        <color indexed="22"/>
      </right>
      <top style="double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double">
        <color theme="4"/>
      </top>
      <bottom style="double">
        <color theme="4"/>
      </bottom>
      <diagonal/>
    </border>
    <border>
      <left style="thin">
        <color indexed="22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theme="0" tint="-0.14996795556505021"/>
      </left>
      <right style="medium">
        <color theme="1" tint="4.9989318521683403E-2"/>
      </right>
      <top style="medium">
        <color theme="0" tint="-0.14996795556505021"/>
      </top>
      <bottom style="medium">
        <color theme="1" tint="4.9989318521683403E-2"/>
      </bottom>
      <diagonal/>
    </border>
    <border>
      <left style="double">
        <color theme="4" tint="0.39994506668294322"/>
      </left>
      <right style="thin">
        <color indexed="22"/>
      </right>
      <top style="medium">
        <color theme="4" tint="0.39997558519241921"/>
      </top>
      <bottom style="thin">
        <color indexed="22"/>
      </bottom>
      <diagonal/>
    </border>
    <border>
      <left style="thin">
        <color indexed="22"/>
      </left>
      <right style="double">
        <color theme="4" tint="0.39994506668294322"/>
      </right>
      <top style="medium">
        <color theme="4" tint="0.39997558519241921"/>
      </top>
      <bottom style="thin">
        <color indexed="22"/>
      </bottom>
      <diagonal/>
    </border>
    <border>
      <left style="double">
        <color theme="4" tint="0.399945066682943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theme="4" tint="0.39994506668294322"/>
      </right>
      <top style="thin">
        <color indexed="22"/>
      </top>
      <bottom style="thin">
        <color indexed="22"/>
      </bottom>
      <diagonal/>
    </border>
    <border>
      <left style="double">
        <color theme="4" tint="0.39994506668294322"/>
      </left>
      <right style="thin">
        <color theme="0" tint="-0.24994659260841701"/>
      </right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double">
        <color theme="4" tint="0.39994506668294322"/>
      </right>
      <top style="thin">
        <color theme="4"/>
      </top>
      <bottom style="double">
        <color theme="4"/>
      </bottom>
      <diagonal/>
    </border>
    <border>
      <left style="double">
        <color theme="4" tint="0.39994506668294322"/>
      </left>
      <right/>
      <top style="thin">
        <color theme="4"/>
      </top>
      <bottom style="double">
        <color theme="4"/>
      </bottom>
      <diagonal/>
    </border>
    <border>
      <left/>
      <right style="double">
        <color theme="4" tint="0.39994506668294322"/>
      </right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7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10" borderId="37" applyNumberFormat="0" applyFont="0" applyAlignment="0" applyProtection="0"/>
    <xf numFmtId="0" fontId="1" fillId="11" borderId="0" applyNumberFormat="0" applyBorder="0" applyAlignment="0" applyProtection="0"/>
    <xf numFmtId="0" fontId="38" fillId="0" borderId="39" applyNumberFormat="0" applyFill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0" applyNumberFormat="0" applyBorder="0" applyAlignment="0" applyProtection="0"/>
    <xf numFmtId="0" fontId="42" fillId="17" borderId="40" applyNumberFormat="0" applyAlignment="0" applyProtection="0"/>
    <xf numFmtId="0" fontId="43" fillId="18" borderId="41" applyNumberFormat="0" applyAlignment="0" applyProtection="0"/>
    <xf numFmtId="0" fontId="44" fillId="18" borderId="40" applyNumberFormat="0" applyAlignment="0" applyProtection="0"/>
    <xf numFmtId="0" fontId="45" fillId="0" borderId="42" applyNumberFormat="0" applyFill="0" applyAlignment="0" applyProtection="0"/>
    <xf numFmtId="0" fontId="15" fillId="19" borderId="43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37" borderId="0" applyNumberFormat="0" applyBorder="0" applyAlignment="0" applyProtection="0"/>
    <xf numFmtId="0" fontId="5" fillId="38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50" fillId="39" borderId="44">
      <alignment horizontal="center" vertical="center" wrapText="1"/>
    </xf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37" applyNumberFormat="0" applyFont="0" applyAlignment="0" applyProtection="0"/>
    <xf numFmtId="0" fontId="1" fillId="2" borderId="0" applyNumberFormat="0" applyBorder="0" applyAlignment="0" applyProtection="0"/>
    <xf numFmtId="0" fontId="1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37" applyNumberFormat="0" applyFont="0" applyAlignment="0" applyProtection="0"/>
    <xf numFmtId="0" fontId="1" fillId="2" borderId="0" applyNumberFormat="0" applyBorder="0" applyAlignment="0" applyProtection="0"/>
    <xf numFmtId="0" fontId="1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3" borderId="0" applyNumberFormat="0" applyBorder="0" applyAlignment="0" applyProtection="0"/>
  </cellStyleXfs>
  <cellXfs count="203">
    <xf numFmtId="0" fontId="0" fillId="0" borderId="0" xfId="0"/>
    <xf numFmtId="0" fontId="0" fillId="0" borderId="0" xfId="0" applyFont="1" applyAlignment="1" applyProtection="1">
      <protection hidden="1"/>
    </xf>
    <xf numFmtId="164" fontId="0" fillId="0" borderId="0" xfId="1" applyNumberFormat="1" applyFont="1" applyAlignment="1" applyProtection="1">
      <alignment horizontal="right"/>
      <protection hidden="1"/>
    </xf>
    <xf numFmtId="14" fontId="0" fillId="0" borderId="0" xfId="0" applyNumberFormat="1" applyFont="1" applyAlignment="1" applyProtection="1">
      <protection hidden="1"/>
    </xf>
    <xf numFmtId="14" fontId="0" fillId="0" borderId="0" xfId="1" applyNumberFormat="1" applyFont="1" applyAlignment="1" applyProtection="1">
      <alignment horizontal="right"/>
      <protection hidden="1"/>
    </xf>
    <xf numFmtId="164" fontId="48" fillId="5" borderId="0" xfId="6" applyNumberFormat="1" applyFont="1" applyFill="1" applyBorder="1" applyAlignment="1" applyProtection="1">
      <alignment vertical="center" wrapText="1"/>
      <protection locked="0" hidden="1"/>
    </xf>
    <xf numFmtId="0" fontId="0" fillId="0" borderId="0" xfId="0" applyProtection="1">
      <protection hidden="1"/>
    </xf>
    <xf numFmtId="0" fontId="22" fillId="0" borderId="0" xfId="0" applyFont="1" applyAlignment="1" applyProtection="1">
      <alignment horizontal="right" vertical="center" wrapText="1" indent="2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43" fontId="9" fillId="0" borderId="0" xfId="1" applyFont="1" applyFill="1" applyBorder="1" applyAlignment="1" applyProtection="1">
      <alignment horizontal="right"/>
      <protection hidden="1"/>
    </xf>
    <xf numFmtId="43" fontId="10" fillId="0" borderId="0" xfId="1" applyFont="1" applyFill="1" applyBorder="1" applyAlignment="1" applyProtection="1">
      <alignment horizontal="right"/>
      <protection hidden="1"/>
    </xf>
    <xf numFmtId="0" fontId="0" fillId="0" borderId="0" xfId="0" applyFill="1" applyBorder="1" applyProtection="1">
      <protection hidden="1"/>
    </xf>
    <xf numFmtId="0" fontId="13" fillId="0" borderId="2" xfId="3" applyFont="1" applyFill="1" applyProtection="1">
      <protection hidden="1"/>
    </xf>
    <xf numFmtId="0" fontId="3" fillId="0" borderId="2" xfId="3" applyFill="1" applyProtection="1">
      <protection hidden="1"/>
    </xf>
    <xf numFmtId="1" fontId="3" fillId="0" borderId="2" xfId="3" applyNumberFormat="1" applyFill="1" applyAlignment="1" applyProtection="1">
      <alignment horizontal="center" vertical="center"/>
      <protection hidden="1"/>
    </xf>
    <xf numFmtId="0" fontId="3" fillId="0" borderId="6" xfId="4" applyFill="1" applyBorder="1" applyProtection="1">
      <protection hidden="1"/>
    </xf>
    <xf numFmtId="0" fontId="14" fillId="0" borderId="6" xfId="4" applyFont="1" applyFill="1" applyBorder="1" applyAlignment="1" applyProtection="1">
      <alignment horizontal="right"/>
      <protection hidden="1"/>
    </xf>
    <xf numFmtId="0" fontId="3" fillId="0" borderId="6" xfId="4" applyFill="1" applyBorder="1" applyAlignment="1" applyProtection="1">
      <alignment horizontal="center"/>
      <protection hidden="1"/>
    </xf>
    <xf numFmtId="0" fontId="3" fillId="0" borderId="6" xfId="4" quotePrefix="1" applyFill="1" applyBorder="1" applyAlignment="1" applyProtection="1">
      <alignment horizontal="center"/>
      <protection hidden="1"/>
    </xf>
    <xf numFmtId="0" fontId="3" fillId="0" borderId="4" xfId="4" applyFill="1" applyBorder="1" applyAlignment="1" applyProtection="1">
      <alignment horizontal="center"/>
      <protection hidden="1"/>
    </xf>
    <xf numFmtId="0" fontId="3" fillId="0" borderId="5" xfId="4" applyFill="1" applyBorder="1" applyAlignment="1" applyProtection="1">
      <alignment horizontal="center"/>
      <protection hidden="1"/>
    </xf>
    <xf numFmtId="0" fontId="34" fillId="2" borderId="6" xfId="6" applyFont="1" applyBorder="1" applyAlignment="1" applyProtection="1">
      <alignment horizontal="left" indent="2"/>
      <protection locked="0" hidden="1"/>
    </xf>
    <xf numFmtId="164" fontId="1" fillId="3" borderId="6" xfId="7" applyNumberFormat="1" applyFont="1" applyBorder="1" applyAlignment="1" applyProtection="1">
      <alignment horizontal="right"/>
      <protection locked="0" hidden="1"/>
    </xf>
    <xf numFmtId="165" fontId="20" fillId="4" borderId="6" xfId="8" applyNumberFormat="1" applyFont="1" applyBorder="1" applyAlignment="1" applyProtection="1">
      <alignment horizontal="center"/>
      <protection locked="0" hidden="1"/>
    </xf>
    <xf numFmtId="1" fontId="9" fillId="0" borderId="6" xfId="1" applyNumberFormat="1" applyFont="1" applyFill="1" applyBorder="1" applyAlignment="1" applyProtection="1">
      <alignment horizontal="center" vertical="center"/>
      <protection hidden="1"/>
    </xf>
    <xf numFmtId="165" fontId="1" fillId="2" borderId="6" xfId="6" applyNumberFormat="1" applyBorder="1" applyAlignment="1" applyProtection="1">
      <alignment horizontal="center"/>
      <protection locked="0" hidden="1"/>
    </xf>
    <xf numFmtId="165" fontId="1" fillId="4" borderId="6" xfId="8" applyNumberFormat="1" applyBorder="1" applyAlignment="1" applyProtection="1">
      <alignment horizontal="center" shrinkToFit="1"/>
      <protection locked="0" hidden="1"/>
    </xf>
    <xf numFmtId="0" fontId="4" fillId="0" borderId="7" xfId="5" applyFill="1" applyBorder="1" applyAlignment="1" applyProtection="1">
      <alignment vertical="center"/>
      <protection hidden="1"/>
    </xf>
    <xf numFmtId="164" fontId="4" fillId="0" borderId="8" xfId="5" applyNumberFormat="1" applyFill="1" applyBorder="1" applyAlignment="1" applyProtection="1">
      <alignment horizontal="right" vertical="center"/>
      <protection hidden="1"/>
    </xf>
    <xf numFmtId="1" fontId="4" fillId="0" borderId="8" xfId="5" applyNumberFormat="1" applyFill="1" applyBorder="1" applyAlignment="1" applyProtection="1">
      <alignment horizontal="center" vertical="center"/>
      <protection hidden="1"/>
    </xf>
    <xf numFmtId="1" fontId="4" fillId="0" borderId="9" xfId="5" applyNumberFormat="1" applyFill="1" applyBorder="1" applyAlignment="1" applyProtection="1">
      <alignment horizontal="center" vertical="center"/>
      <protection hidden="1"/>
    </xf>
    <xf numFmtId="1" fontId="11" fillId="0" borderId="6" xfId="1" applyNumberFormat="1" applyFont="1" applyFill="1" applyBorder="1" applyAlignment="1" applyProtection="1">
      <alignment horizontal="center" vertical="center"/>
      <protection hidden="1"/>
    </xf>
    <xf numFmtId="0" fontId="11" fillId="0" borderId="28" xfId="0" applyFont="1" applyFill="1" applyBorder="1" applyAlignment="1" applyProtection="1">
      <alignment vertical="center"/>
      <protection hidden="1"/>
    </xf>
    <xf numFmtId="164" fontId="11" fillId="0" borderId="24" xfId="1" applyNumberFormat="1" applyFont="1" applyFill="1" applyBorder="1" applyAlignment="1" applyProtection="1">
      <alignment horizontal="right" vertical="center"/>
      <protection hidden="1"/>
    </xf>
    <xf numFmtId="166" fontId="11" fillId="0" borderId="24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Protection="1">
      <protection hidden="1"/>
    </xf>
    <xf numFmtId="0" fontId="15" fillId="0" borderId="0" xfId="3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3" fillId="0" borderId="2" xfId="3" applyFill="1" applyAlignment="1" applyProtection="1">
      <alignment horizontal="right"/>
      <protection hidden="1"/>
    </xf>
    <xf numFmtId="0" fontId="14" fillId="0" borderId="2" xfId="3" applyFont="1" applyFill="1" applyAlignment="1" applyProtection="1">
      <alignment horizontal="right"/>
      <protection hidden="1"/>
    </xf>
    <xf numFmtId="0" fontId="5" fillId="0" borderId="0" xfId="0" applyFont="1" applyFill="1" applyBorder="1" applyProtection="1">
      <protection hidden="1"/>
    </xf>
    <xf numFmtId="0" fontId="7" fillId="0" borderId="6" xfId="0" applyFont="1" applyFill="1" applyBorder="1" applyAlignment="1" applyProtection="1">
      <alignment horizontal="left" indent="2" shrinkToFit="1"/>
      <protection hidden="1"/>
    </xf>
    <xf numFmtId="164" fontId="33" fillId="3" borderId="6" xfId="7" applyNumberFormat="1" applyFont="1" applyBorder="1" applyAlignment="1" applyProtection="1">
      <alignment horizontal="right"/>
      <protection locked="0" hidden="1"/>
    </xf>
    <xf numFmtId="43" fontId="35" fillId="2" borderId="6" xfId="1" applyFont="1" applyFill="1" applyBorder="1" applyAlignment="1" applyProtection="1">
      <alignment horizontal="center"/>
      <protection locked="0" hidden="1"/>
    </xf>
    <xf numFmtId="164" fontId="4" fillId="5" borderId="6" xfId="6" applyNumberFormat="1" applyFont="1" applyFill="1" applyBorder="1" applyAlignment="1" applyProtection="1">
      <alignment horizontal="left"/>
      <protection hidden="1"/>
    </xf>
    <xf numFmtId="0" fontId="20" fillId="0" borderId="0" xfId="0" applyFont="1" applyFill="1" applyBorder="1" applyProtection="1">
      <protection hidden="1"/>
    </xf>
    <xf numFmtId="0" fontId="4" fillId="5" borderId="6" xfId="6" applyFont="1" applyFill="1" applyBorder="1" applyAlignment="1" applyProtection="1">
      <alignment vertical="center"/>
      <protection hidden="1"/>
    </xf>
    <xf numFmtId="164" fontId="4" fillId="5" borderId="6" xfId="6" applyNumberFormat="1" applyFont="1" applyFill="1" applyBorder="1" applyAlignment="1" applyProtection="1">
      <alignment horizontal="right" vertical="center"/>
      <protection hidden="1"/>
    </xf>
    <xf numFmtId="1" fontId="4" fillId="5" borderId="6" xfId="6" applyNumberFormat="1" applyFont="1" applyFill="1" applyBorder="1" applyAlignment="1" applyProtection="1">
      <alignment horizontal="center" vertical="center"/>
      <protection hidden="1"/>
    </xf>
    <xf numFmtId="0" fontId="13" fillId="5" borderId="2" xfId="3" applyFont="1" applyFill="1" applyProtection="1">
      <protection hidden="1"/>
    </xf>
    <xf numFmtId="0" fontId="3" fillId="5" borderId="2" xfId="3" applyFill="1" applyProtection="1">
      <protection hidden="1"/>
    </xf>
    <xf numFmtId="1" fontId="3" fillId="5" borderId="2" xfId="3" applyNumberFormat="1" applyFill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" fillId="5" borderId="10" xfId="8" applyFill="1" applyBorder="1" applyAlignment="1" applyProtection="1">
      <alignment horizontal="left" indent="2"/>
      <protection hidden="1"/>
    </xf>
    <xf numFmtId="165" fontId="1" fillId="5" borderId="6" xfId="6" applyNumberFormat="1" applyFill="1" applyBorder="1" applyAlignment="1" applyProtection="1">
      <alignment horizontal="center"/>
      <protection hidden="1"/>
    </xf>
    <xf numFmtId="165" fontId="1" fillId="5" borderId="6" xfId="8" applyNumberFormat="1" applyFill="1" applyBorder="1" applyAlignment="1" applyProtection="1">
      <alignment horizontal="center"/>
      <protection hidden="1"/>
    </xf>
    <xf numFmtId="1" fontId="4" fillId="5" borderId="8" xfId="5" applyNumberFormat="1" applyFill="1" applyBorder="1" applyAlignment="1" applyProtection="1">
      <alignment horizontal="center" vertical="center"/>
      <protection hidden="1"/>
    </xf>
    <xf numFmtId="0" fontId="4" fillId="5" borderId="0" xfId="5" applyFill="1" applyBorder="1" applyAlignment="1" applyProtection="1">
      <alignment vertical="center"/>
      <protection hidden="1"/>
    </xf>
    <xf numFmtId="1" fontId="4" fillId="5" borderId="0" xfId="5" applyNumberFormat="1" applyFill="1" applyBorder="1" applyAlignment="1" applyProtection="1">
      <alignment horizontal="center" vertical="center"/>
      <protection hidden="1"/>
    </xf>
    <xf numFmtId="165" fontId="4" fillId="5" borderId="0" xfId="5" applyNumberFormat="1" applyFill="1" applyBorder="1" applyAlignment="1" applyProtection="1">
      <alignment horizontal="center" vertical="center"/>
      <protection hidden="1"/>
    </xf>
    <xf numFmtId="0" fontId="3" fillId="5" borderId="2" xfId="3" applyFill="1" applyAlignment="1" applyProtection="1">
      <alignment horizontal="right"/>
      <protection hidden="1"/>
    </xf>
    <xf numFmtId="164" fontId="1" fillId="5" borderId="6" xfId="6" applyNumberFormat="1" applyFill="1" applyBorder="1" applyAlignment="1" applyProtection="1">
      <alignment horizontal="right"/>
      <protection hidden="1"/>
    </xf>
    <xf numFmtId="0" fontId="16" fillId="5" borderId="0" xfId="4" applyFont="1" applyFill="1" applyProtection="1">
      <protection hidden="1"/>
    </xf>
    <xf numFmtId="164" fontId="16" fillId="5" borderId="0" xfId="4" applyNumberFormat="1" applyFont="1" applyFill="1" applyProtection="1">
      <protection hidden="1"/>
    </xf>
    <xf numFmtId="0" fontId="16" fillId="5" borderId="3" xfId="4" applyFont="1" applyFill="1" applyBorder="1" applyAlignment="1" applyProtection="1">
      <alignment vertical="center"/>
      <protection hidden="1"/>
    </xf>
    <xf numFmtId="1" fontId="16" fillId="5" borderId="3" xfId="4" applyNumberFormat="1" applyFont="1" applyFill="1" applyBorder="1" applyAlignment="1" applyProtection="1">
      <alignment horizontal="center" vertical="center"/>
      <protection hidden="1"/>
    </xf>
    <xf numFmtId="164" fontId="16" fillId="5" borderId="3" xfId="4" applyNumberFormat="1" applyFont="1" applyFill="1" applyBorder="1" applyAlignment="1" applyProtection="1">
      <alignment horizontal="right" vertical="center"/>
      <protection hidden="1"/>
    </xf>
    <xf numFmtId="167" fontId="27" fillId="10" borderId="38" xfId="11" applyNumberFormat="1" applyFont="1" applyBorder="1" applyAlignment="1" applyProtection="1">
      <protection hidden="1"/>
    </xf>
    <xf numFmtId="0" fontId="0" fillId="10" borderId="38" xfId="11" applyFont="1" applyBorder="1" applyProtection="1">
      <protection hidden="1"/>
    </xf>
    <xf numFmtId="167" fontId="21" fillId="10" borderId="38" xfId="11" applyNumberFormat="1" applyFont="1" applyBorder="1" applyAlignment="1" applyProtection="1">
      <protection hidden="1"/>
    </xf>
    <xf numFmtId="0" fontId="21" fillId="10" borderId="38" xfId="11" applyFont="1" applyBorder="1" applyProtection="1">
      <protection hidden="1"/>
    </xf>
    <xf numFmtId="0" fontId="26" fillId="10" borderId="38" xfId="11" applyFont="1" applyBorder="1" applyProtection="1">
      <protection hidden="1"/>
    </xf>
    <xf numFmtId="0" fontId="18" fillId="10" borderId="38" xfId="11" applyFont="1" applyBorder="1" applyProtection="1">
      <protection hidden="1"/>
    </xf>
    <xf numFmtId="0" fontId="28" fillId="0" borderId="0" xfId="11" applyFont="1" applyFill="1" applyBorder="1" applyProtection="1">
      <protection hidden="1"/>
    </xf>
    <xf numFmtId="0" fontId="28" fillId="0" borderId="0" xfId="11" applyFont="1" applyFill="1" applyBorder="1" applyAlignment="1" applyProtection="1">
      <alignment horizontal="center"/>
      <protection hidden="1"/>
    </xf>
    <xf numFmtId="167" fontId="28" fillId="0" borderId="0" xfId="11" applyNumberFormat="1" applyFont="1" applyFill="1" applyBorder="1" applyAlignment="1" applyProtection="1">
      <protection hidden="1"/>
    </xf>
    <xf numFmtId="167" fontId="29" fillId="0" borderId="0" xfId="11" applyNumberFormat="1" applyFont="1" applyFill="1" applyBorder="1" applyAlignment="1" applyProtection="1">
      <alignment horizontal="center"/>
      <protection hidden="1"/>
    </xf>
    <xf numFmtId="164" fontId="30" fillId="0" borderId="0" xfId="11" applyNumberFormat="1" applyFont="1" applyFill="1" applyBorder="1" applyProtection="1">
      <protection hidden="1"/>
    </xf>
    <xf numFmtId="0" fontId="28" fillId="0" borderId="0" xfId="2" applyFont="1" applyFill="1" applyBorder="1" applyProtection="1">
      <protection hidden="1"/>
    </xf>
    <xf numFmtId="0" fontId="31" fillId="0" borderId="0" xfId="0" applyFont="1" applyFill="1" applyBorder="1" applyProtection="1">
      <protection hidden="1"/>
    </xf>
    <xf numFmtId="0" fontId="32" fillId="0" borderId="0" xfId="0" applyFont="1" applyFill="1" applyBorder="1" applyProtection="1">
      <protection hidden="1"/>
    </xf>
    <xf numFmtId="0" fontId="13" fillId="0" borderId="2" xfId="3" applyFont="1" applyFill="1" applyAlignment="1" applyProtection="1">
      <alignment horizontal="center"/>
      <protection hidden="1"/>
    </xf>
    <xf numFmtId="0" fontId="13" fillId="0" borderId="2" xfId="3" quotePrefix="1" applyFont="1" applyFill="1" applyAlignment="1" applyProtection="1">
      <alignment horizontal="center" wrapText="1"/>
      <protection hidden="1"/>
    </xf>
    <xf numFmtId="0" fontId="13" fillId="0" borderId="2" xfId="3" applyFont="1" applyFill="1" applyAlignment="1" applyProtection="1">
      <alignment horizontal="center" wrapText="1"/>
      <protection hidden="1"/>
    </xf>
    <xf numFmtId="0" fontId="3" fillId="0" borderId="2" xfId="3" applyFill="1" applyAlignment="1" applyProtection="1">
      <alignment horizontal="right" wrapText="1"/>
      <protection hidden="1"/>
    </xf>
    <xf numFmtId="0" fontId="3" fillId="0" borderId="2" xfId="3" applyFont="1" applyFill="1" applyAlignment="1" applyProtection="1">
      <alignment horizontal="right" wrapText="1"/>
      <protection hidden="1"/>
    </xf>
    <xf numFmtId="164" fontId="18" fillId="0" borderId="0" xfId="1" applyNumberFormat="1" applyFont="1" applyBorder="1" applyProtection="1">
      <protection hidden="1"/>
    </xf>
    <xf numFmtId="0" fontId="3" fillId="0" borderId="2" xfId="3" applyFill="1" applyAlignment="1" applyProtection="1">
      <alignment horizontal="center"/>
      <protection hidden="1"/>
    </xf>
    <xf numFmtId="0" fontId="3" fillId="0" borderId="2" xfId="3" applyFill="1" applyAlignment="1" applyProtection="1">
      <alignment horizontal="left"/>
      <protection hidden="1"/>
    </xf>
    <xf numFmtId="0" fontId="3" fillId="0" borderId="2" xfId="3" applyFill="1" applyAlignment="1" applyProtection="1">
      <alignment horizontal="left" wrapText="1"/>
      <protection hidden="1"/>
    </xf>
    <xf numFmtId="0" fontId="3" fillId="0" borderId="2" xfId="3" applyFill="1" applyAlignment="1" applyProtection="1">
      <alignment horizontal="center" wrapText="1"/>
      <protection hidden="1"/>
    </xf>
    <xf numFmtId="0" fontId="18" fillId="5" borderId="0" xfId="0" applyFont="1" applyFill="1" applyProtection="1">
      <protection hidden="1"/>
    </xf>
    <xf numFmtId="0" fontId="18" fillId="0" borderId="0" xfId="0" applyFont="1" applyProtection="1">
      <protection hidden="1"/>
    </xf>
    <xf numFmtId="164" fontId="0" fillId="0" borderId="20" xfId="1" applyNumberFormat="1" applyFont="1" applyBorder="1" applyProtection="1">
      <protection hidden="1"/>
    </xf>
    <xf numFmtId="164" fontId="0" fillId="0" borderId="11" xfId="1" applyNumberFormat="1" applyFont="1" applyBorder="1" applyProtection="1">
      <protection hidden="1"/>
    </xf>
    <xf numFmtId="0" fontId="0" fillId="12" borderId="13" xfId="12" applyFont="1" applyFill="1" applyBorder="1" applyProtection="1">
      <protection locked="0" hidden="1"/>
    </xf>
    <xf numFmtId="0" fontId="0" fillId="13" borderId="6" xfId="12" applyFont="1" applyFill="1" applyBorder="1" applyAlignment="1" applyProtection="1">
      <alignment horizontal="center"/>
      <protection locked="0" hidden="1"/>
    </xf>
    <xf numFmtId="0" fontId="1" fillId="2" borderId="6" xfId="6" applyFont="1" applyBorder="1" applyAlignment="1" applyProtection="1">
      <alignment horizontal="left" shrinkToFit="1"/>
      <protection locked="0" hidden="1"/>
    </xf>
    <xf numFmtId="169" fontId="1" fillId="4" borderId="6" xfId="8" applyNumberFormat="1" applyBorder="1" applyAlignment="1" applyProtection="1">
      <alignment horizontal="center"/>
      <protection locked="0" hidden="1"/>
    </xf>
    <xf numFmtId="0" fontId="1" fillId="2" borderId="6" xfId="6" applyBorder="1" applyAlignment="1" applyProtection="1">
      <alignment horizontal="left" shrinkToFit="1"/>
      <protection locked="0" hidden="1"/>
    </xf>
    <xf numFmtId="43" fontId="0" fillId="0" borderId="6" xfId="1" applyFont="1" applyBorder="1" applyProtection="1">
      <protection hidden="1"/>
    </xf>
    <xf numFmtId="43" fontId="0" fillId="4" borderId="22" xfId="1" applyFont="1" applyFill="1" applyBorder="1" applyAlignment="1" applyProtection="1">
      <alignment horizontal="center"/>
      <protection locked="0" hidden="1"/>
    </xf>
    <xf numFmtId="0" fontId="0" fillId="4" borderId="14" xfId="8" applyFont="1" applyBorder="1" applyAlignment="1" applyProtection="1">
      <alignment wrapText="1"/>
      <protection locked="0" hidden="1"/>
    </xf>
    <xf numFmtId="164" fontId="0" fillId="0" borderId="6" xfId="1" applyNumberFormat="1" applyFont="1" applyBorder="1" applyProtection="1">
      <protection hidden="1"/>
    </xf>
    <xf numFmtId="0" fontId="0" fillId="2" borderId="6" xfId="6" applyFont="1" applyBorder="1" applyAlignment="1" applyProtection="1">
      <alignment horizontal="left" shrinkToFit="1"/>
      <protection locked="0" hidden="1"/>
    </xf>
    <xf numFmtId="0" fontId="0" fillId="4" borderId="4" xfId="8" applyFont="1" applyBorder="1" applyAlignment="1" applyProtection="1">
      <alignment horizontal="center"/>
      <protection locked="0" hidden="1"/>
    </xf>
    <xf numFmtId="0" fontId="1" fillId="4" borderId="4" xfId="8" applyBorder="1" applyAlignment="1" applyProtection="1">
      <alignment horizontal="center"/>
      <protection locked="0" hidden="1"/>
    </xf>
    <xf numFmtId="0" fontId="1" fillId="12" borderId="13" xfId="12" applyFill="1" applyBorder="1" applyProtection="1">
      <protection locked="0" hidden="1"/>
    </xf>
    <xf numFmtId="0" fontId="1" fillId="13" borderId="6" xfId="12" applyFill="1" applyBorder="1" applyAlignment="1" applyProtection="1">
      <alignment horizontal="center"/>
      <protection locked="0" hidden="1"/>
    </xf>
    <xf numFmtId="0" fontId="1" fillId="4" borderId="14" xfId="8" applyBorder="1" applyAlignment="1" applyProtection="1">
      <alignment wrapText="1"/>
      <protection locked="0" hidden="1"/>
    </xf>
    <xf numFmtId="0" fontId="4" fillId="0" borderId="12" xfId="5" applyFill="1" applyBorder="1" applyAlignment="1" applyProtection="1">
      <alignment vertical="center"/>
      <protection hidden="1"/>
    </xf>
    <xf numFmtId="165" fontId="4" fillId="0" borderId="23" xfId="5" applyNumberFormat="1" applyFill="1" applyBorder="1" applyAlignment="1" applyProtection="1">
      <alignment horizontal="center" vertical="center"/>
      <protection hidden="1"/>
    </xf>
    <xf numFmtId="164" fontId="4" fillId="0" borderId="18" xfId="1" applyNumberFormat="1" applyFont="1" applyBorder="1" applyProtection="1">
      <protection hidden="1"/>
    </xf>
    <xf numFmtId="164" fontId="4" fillId="0" borderId="19" xfId="1" applyNumberFormat="1" applyFont="1" applyBorder="1" applyProtection="1">
      <protection hidden="1"/>
    </xf>
    <xf numFmtId="164" fontId="19" fillId="0" borderId="0" xfId="1" applyNumberFormat="1" applyFont="1" applyBorder="1" applyProtection="1">
      <protection hidden="1"/>
    </xf>
    <xf numFmtId="164" fontId="4" fillId="6" borderId="35" xfId="1" applyNumberFormat="1" applyFont="1" applyFill="1" applyBorder="1" applyProtection="1">
      <protection hidden="1"/>
    </xf>
    <xf numFmtId="164" fontId="4" fillId="6" borderId="36" xfId="1" applyNumberFormat="1" applyFont="1" applyFill="1" applyBorder="1" applyProtection="1">
      <protection hidden="1"/>
    </xf>
    <xf numFmtId="0" fontId="13" fillId="6" borderId="2" xfId="3" applyFont="1" applyFill="1" applyProtection="1">
      <protection hidden="1"/>
    </xf>
    <xf numFmtId="0" fontId="13" fillId="6" borderId="2" xfId="3" applyFont="1" applyFill="1" applyAlignment="1" applyProtection="1">
      <alignment horizontal="center"/>
      <protection hidden="1"/>
    </xf>
    <xf numFmtId="0" fontId="1" fillId="6" borderId="10" xfId="8" applyFill="1" applyBorder="1" applyAlignment="1" applyProtection="1">
      <alignment horizontal="left" indent="2"/>
      <protection hidden="1"/>
    </xf>
    <xf numFmtId="165" fontId="1" fillId="6" borderId="6" xfId="6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12" borderId="15" xfId="12" applyFill="1" applyBorder="1" applyProtection="1">
      <protection locked="0" hidden="1"/>
    </xf>
    <xf numFmtId="0" fontId="1" fillId="13" borderId="16" xfId="12" applyFill="1" applyBorder="1" applyAlignment="1" applyProtection="1">
      <alignment horizontal="center"/>
      <protection locked="0" hidden="1"/>
    </xf>
    <xf numFmtId="0" fontId="1" fillId="2" borderId="16" xfId="6" applyBorder="1" applyAlignment="1" applyProtection="1">
      <alignment horizontal="left" shrinkToFit="1"/>
      <protection locked="0" hidden="1"/>
    </xf>
    <xf numFmtId="169" fontId="1" fillId="4" borderId="16" xfId="8" applyNumberFormat="1" applyBorder="1" applyProtection="1">
      <protection locked="0" hidden="1"/>
    </xf>
    <xf numFmtId="43" fontId="0" fillId="0" borderId="16" xfId="1" applyFont="1" applyBorder="1" applyProtection="1">
      <protection hidden="1"/>
    </xf>
    <xf numFmtId="0" fontId="1" fillId="4" borderId="21" xfId="8" applyBorder="1" applyAlignment="1" applyProtection="1">
      <alignment horizontal="center"/>
      <protection locked="0" hidden="1"/>
    </xf>
    <xf numFmtId="0" fontId="1" fillId="4" borderId="17" xfId="8" applyBorder="1" applyAlignment="1" applyProtection="1">
      <alignment wrapText="1"/>
      <protection locked="0" hidden="1"/>
    </xf>
    <xf numFmtId="43" fontId="1" fillId="4" borderId="22" xfId="1" applyFill="1" applyBorder="1" applyAlignment="1" applyProtection="1">
      <alignment horizontal="center"/>
      <protection locked="0" hidden="1"/>
    </xf>
    <xf numFmtId="0" fontId="1" fillId="4" borderId="14" xfId="8" applyFont="1" applyBorder="1" applyAlignment="1" applyProtection="1">
      <alignment wrapText="1"/>
      <protection locked="0" hidden="1"/>
    </xf>
    <xf numFmtId="0" fontId="1" fillId="12" borderId="13" xfId="12" applyFont="1" applyFill="1" applyBorder="1" applyProtection="1">
      <protection locked="0" hidden="1"/>
    </xf>
    <xf numFmtId="167" fontId="25" fillId="10" borderId="38" xfId="11" applyNumberFormat="1" applyFont="1" applyBorder="1" applyProtection="1">
      <protection hidden="1"/>
    </xf>
    <xf numFmtId="165" fontId="1" fillId="9" borderId="6" xfId="6" applyNumberFormat="1" applyFill="1" applyBorder="1" applyAlignment="1" applyProtection="1">
      <alignment horizontal="center"/>
      <protection locked="0" hidden="1"/>
    </xf>
    <xf numFmtId="43" fontId="0" fillId="0" borderId="6" xfId="1" applyFont="1" applyBorder="1" applyAlignment="1" applyProtection="1">
      <alignment shrinkToFit="1"/>
      <protection hidden="1"/>
    </xf>
    <xf numFmtId="0" fontId="4" fillId="0" borderId="0" xfId="0" applyFont="1" applyProtection="1">
      <protection hidden="1"/>
    </xf>
    <xf numFmtId="0" fontId="4" fillId="2" borderId="6" xfId="6" applyFont="1" applyBorder="1" applyAlignment="1" applyProtection="1">
      <alignment horizontal="left" shrinkToFit="1"/>
      <protection locked="0" hidden="1"/>
    </xf>
    <xf numFmtId="169" fontId="4" fillId="4" borderId="6" xfId="8" applyNumberFormat="1" applyFont="1" applyBorder="1" applyAlignment="1" applyProtection="1">
      <alignment horizontal="center"/>
      <protection locked="0" hidden="1"/>
    </xf>
    <xf numFmtId="0" fontId="4" fillId="4" borderId="4" xfId="8" applyFont="1" applyBorder="1" applyAlignment="1" applyProtection="1">
      <alignment horizontal="center"/>
      <protection locked="0" hidden="1"/>
    </xf>
    <xf numFmtId="0" fontId="4" fillId="4" borderId="14" xfId="8" applyFont="1" applyBorder="1" applyAlignment="1" applyProtection="1">
      <alignment wrapText="1"/>
      <protection locked="0" hidden="1"/>
    </xf>
    <xf numFmtId="0" fontId="19" fillId="0" borderId="0" xfId="0" applyFont="1" applyProtection="1">
      <protection hidden="1"/>
    </xf>
    <xf numFmtId="0" fontId="1" fillId="5" borderId="45" xfId="8" applyFill="1" applyBorder="1" applyAlignment="1" applyProtection="1">
      <alignment horizontal="left" indent="2"/>
      <protection hidden="1"/>
    </xf>
    <xf numFmtId="0" fontId="1" fillId="5" borderId="47" xfId="8" applyFill="1" applyBorder="1" applyAlignment="1" applyProtection="1">
      <alignment horizontal="left" indent="2"/>
      <protection hidden="1"/>
    </xf>
    <xf numFmtId="0" fontId="3" fillId="5" borderId="20" xfId="4" quotePrefix="1" applyFill="1" applyBorder="1" applyAlignment="1" applyProtection="1">
      <alignment horizontal="center"/>
      <protection hidden="1"/>
    </xf>
    <xf numFmtId="0" fontId="24" fillId="0" borderId="0" xfId="10" applyFill="1" applyAlignment="1" applyProtection="1">
      <alignment horizontal="center"/>
      <protection hidden="1"/>
    </xf>
    <xf numFmtId="0" fontId="4" fillId="6" borderId="29" xfId="0" applyFont="1" applyFill="1" applyBorder="1" applyAlignment="1" applyProtection="1">
      <protection hidden="1"/>
    </xf>
    <xf numFmtId="0" fontId="0" fillId="5" borderId="0" xfId="0" applyFill="1" applyProtection="1">
      <protection hidden="1"/>
    </xf>
    <xf numFmtId="0" fontId="23" fillId="6" borderId="34" xfId="0" applyFont="1" applyFill="1" applyBorder="1" applyAlignment="1" applyProtection="1">
      <protection hidden="1"/>
    </xf>
    <xf numFmtId="0" fontId="23" fillId="6" borderId="29" xfId="0" applyFont="1" applyFill="1" applyBorder="1" applyAlignment="1" applyProtection="1">
      <protection hidden="1"/>
    </xf>
    <xf numFmtId="0" fontId="3" fillId="5" borderId="45" xfId="4" applyFill="1" applyBorder="1" applyProtection="1">
      <protection hidden="1"/>
    </xf>
    <xf numFmtId="0" fontId="4" fillId="6" borderId="34" xfId="0" applyFont="1" applyFill="1" applyBorder="1" applyAlignment="1" applyProtection="1">
      <protection hidden="1"/>
    </xf>
    <xf numFmtId="1" fontId="9" fillId="5" borderId="0" xfId="1" applyNumberFormat="1" applyFont="1" applyFill="1" applyBorder="1" applyAlignment="1" applyProtection="1">
      <alignment horizontal="center" vertical="center"/>
      <protection hidden="1"/>
    </xf>
    <xf numFmtId="164" fontId="1" fillId="5" borderId="20" xfId="6" applyNumberFormat="1" applyFill="1" applyBorder="1" applyAlignment="1" applyProtection="1">
      <alignment horizontal="right"/>
      <protection hidden="1"/>
    </xf>
    <xf numFmtId="167" fontId="4" fillId="0" borderId="12" xfId="5" applyNumberFormat="1" applyFill="1" applyBorder="1" applyAlignment="1" applyProtection="1">
      <alignment vertical="center"/>
      <protection hidden="1"/>
    </xf>
    <xf numFmtId="1" fontId="4" fillId="5" borderId="50" xfId="5" applyNumberFormat="1" applyFill="1" applyBorder="1" applyAlignment="1" applyProtection="1">
      <alignment horizontal="center" vertical="center"/>
      <protection hidden="1"/>
    </xf>
    <xf numFmtId="0" fontId="4" fillId="6" borderId="33" xfId="0" applyFont="1" applyFill="1" applyBorder="1" applyAlignment="1" applyProtection="1">
      <protection hidden="1"/>
    </xf>
    <xf numFmtId="0" fontId="3" fillId="5" borderId="46" xfId="4" applyFill="1" applyBorder="1" applyAlignment="1" applyProtection="1">
      <alignment horizontal="center"/>
      <protection hidden="1"/>
    </xf>
    <xf numFmtId="0" fontId="3" fillId="5" borderId="20" xfId="4" applyFill="1" applyBorder="1" applyAlignment="1" applyProtection="1">
      <alignment horizontal="center"/>
      <protection hidden="1"/>
    </xf>
    <xf numFmtId="0" fontId="4" fillId="5" borderId="51" xfId="5" applyFill="1" applyBorder="1" applyAlignment="1" applyProtection="1">
      <alignment vertical="center"/>
      <protection hidden="1"/>
    </xf>
    <xf numFmtId="164" fontId="4" fillId="5" borderId="0" xfId="6" applyNumberFormat="1" applyFont="1" applyFill="1" applyBorder="1" applyAlignment="1" applyProtection="1">
      <alignment horizontal="left"/>
      <protection hidden="1"/>
    </xf>
    <xf numFmtId="164" fontId="4" fillId="5" borderId="48" xfId="6" applyNumberFormat="1" applyFont="1" applyFill="1" applyBorder="1" applyAlignment="1" applyProtection="1">
      <alignment horizontal="left"/>
      <protection hidden="1"/>
    </xf>
    <xf numFmtId="164" fontId="4" fillId="5" borderId="46" xfId="6" applyNumberFormat="1" applyFont="1" applyFill="1" applyBorder="1" applyAlignment="1" applyProtection="1">
      <alignment horizontal="left"/>
      <protection hidden="1"/>
    </xf>
    <xf numFmtId="1" fontId="9" fillId="5" borderId="48" xfId="1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protection hidden="1"/>
    </xf>
    <xf numFmtId="0" fontId="4" fillId="5" borderId="49" xfId="5" applyFill="1" applyBorder="1" applyAlignment="1" applyProtection="1">
      <alignment vertical="center"/>
      <protection hidden="1"/>
    </xf>
    <xf numFmtId="1" fontId="4" fillId="5" borderId="3" xfId="5" applyNumberFormat="1" applyFill="1" applyBorder="1" applyAlignment="1" applyProtection="1">
      <alignment horizontal="center" vertical="center"/>
      <protection hidden="1"/>
    </xf>
    <xf numFmtId="0" fontId="23" fillId="6" borderId="33" xfId="0" applyFont="1" applyFill="1" applyBorder="1" applyAlignment="1" applyProtection="1">
      <protection hidden="1"/>
    </xf>
    <xf numFmtId="164" fontId="4" fillId="5" borderId="52" xfId="5" applyNumberFormat="1" applyFill="1" applyBorder="1" applyAlignment="1" applyProtection="1">
      <alignment horizontal="right" vertical="center"/>
      <protection hidden="1"/>
    </xf>
    <xf numFmtId="164" fontId="1" fillId="3" borderId="6" xfId="7" applyNumberFormat="1" applyBorder="1" applyAlignment="1" applyProtection="1">
      <alignment horizontal="right"/>
      <protection locked="0"/>
    </xf>
    <xf numFmtId="0" fontId="34" fillId="2" borderId="6" xfId="6" applyFont="1" applyBorder="1" applyAlignment="1" applyProtection="1">
      <alignment horizontal="left" indent="2"/>
      <protection locked="0"/>
    </xf>
    <xf numFmtId="165" fontId="35" fillId="2" borderId="6" xfId="6" applyNumberFormat="1" applyFont="1" applyBorder="1" applyAlignment="1" applyProtection="1">
      <alignment horizontal="center"/>
      <protection locked="0"/>
    </xf>
    <xf numFmtId="164" fontId="1" fillId="3" borderId="6" xfId="7" applyNumberFormat="1" applyBorder="1" applyAlignment="1" applyProtection="1">
      <alignment horizontal="right"/>
      <protection locked="0"/>
    </xf>
    <xf numFmtId="0" fontId="34" fillId="2" borderId="6" xfId="6" applyFont="1" applyBorder="1" applyAlignment="1" applyProtection="1">
      <alignment horizontal="left" indent="2"/>
      <protection locked="0"/>
    </xf>
    <xf numFmtId="164" fontId="1" fillId="3" borderId="6" xfId="7" applyNumberFormat="1" applyFont="1" applyBorder="1" applyAlignment="1" applyProtection="1">
      <alignment horizontal="right"/>
      <protection locked="0"/>
    </xf>
    <xf numFmtId="165" fontId="35" fillId="2" borderId="6" xfId="6" applyNumberFormat="1" applyFont="1" applyBorder="1" applyAlignment="1" applyProtection="1">
      <alignment horizontal="center"/>
      <protection locked="0"/>
    </xf>
    <xf numFmtId="165" fontId="20" fillId="4" borderId="6" xfId="8" applyNumberFormat="1" applyFont="1" applyBorder="1" applyAlignment="1" applyProtection="1">
      <alignment horizontal="center"/>
      <protection locked="0"/>
    </xf>
    <xf numFmtId="164" fontId="17" fillId="8" borderId="30" xfId="9" applyNumberFormat="1" applyFont="1" applyFill="1" applyBorder="1" applyAlignment="1" applyProtection="1">
      <alignment horizontal="center" vertical="center" wrapText="1"/>
      <protection locked="0" hidden="1"/>
    </xf>
    <xf numFmtId="164" fontId="17" fillId="8" borderId="31" xfId="9" applyNumberFormat="1" applyFont="1" applyFill="1" applyBorder="1" applyAlignment="1" applyProtection="1">
      <alignment horizontal="center" vertical="center" wrapText="1"/>
      <protection locked="0" hidden="1"/>
    </xf>
    <xf numFmtId="164" fontId="17" fillId="8" borderId="32" xfId="9" applyNumberFormat="1" applyFont="1" applyFill="1" applyBorder="1" applyAlignment="1" applyProtection="1">
      <alignment horizontal="center" vertical="center" wrapText="1"/>
      <protection locked="0" hidden="1"/>
    </xf>
    <xf numFmtId="164" fontId="7" fillId="0" borderId="4" xfId="58" applyNumberFormat="1" applyFont="1" applyFill="1" applyBorder="1" applyAlignment="1" applyProtection="1">
      <alignment horizontal="center"/>
    </xf>
    <xf numFmtId="164" fontId="7" fillId="0" borderId="5" xfId="58" applyNumberFormat="1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right"/>
      <protection hidden="1"/>
    </xf>
    <xf numFmtId="164" fontId="4" fillId="5" borderId="6" xfId="6" applyNumberFormat="1" applyFont="1" applyFill="1" applyBorder="1" applyAlignment="1" applyProtection="1">
      <alignment horizontal="center" vertical="center"/>
      <protection hidden="1"/>
    </xf>
    <xf numFmtId="168" fontId="3" fillId="0" borderId="2" xfId="3" applyNumberFormat="1" applyFill="1" applyAlignment="1" applyProtection="1">
      <alignment horizontal="right"/>
      <protection hidden="1"/>
    </xf>
    <xf numFmtId="0" fontId="3" fillId="0" borderId="2" xfId="3" applyFill="1" applyAlignment="1" applyProtection="1">
      <alignment horizontal="right"/>
      <protection hidden="1"/>
    </xf>
    <xf numFmtId="168" fontId="3" fillId="0" borderId="2" xfId="3" applyNumberFormat="1" applyFill="1" applyAlignment="1" applyProtection="1">
      <alignment horizontal="center"/>
      <protection hidden="1"/>
    </xf>
    <xf numFmtId="165" fontId="4" fillId="0" borderId="8" xfId="5" applyNumberForma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 wrapText="1" indent="1"/>
      <protection hidden="1"/>
    </xf>
    <xf numFmtId="170" fontId="17" fillId="8" borderId="26" xfId="9" applyNumberFormat="1" applyFont="1" applyFill="1" applyBorder="1" applyAlignment="1" applyProtection="1">
      <alignment horizontal="center" vertical="center"/>
      <protection locked="0" hidden="1"/>
    </xf>
    <xf numFmtId="170" fontId="17" fillId="8" borderId="27" xfId="9" applyNumberFormat="1" applyFont="1" applyFill="1" applyBorder="1" applyAlignment="1" applyProtection="1">
      <alignment horizontal="center" vertical="center"/>
      <protection locked="0" hidden="1"/>
    </xf>
    <xf numFmtId="164" fontId="49" fillId="5" borderId="0" xfId="6" applyNumberFormat="1" applyFont="1" applyFill="1" applyBorder="1" applyAlignment="1" applyProtection="1">
      <alignment horizontal="center" vertical="center" wrapText="1"/>
      <protection locked="0" hidden="1"/>
    </xf>
    <xf numFmtId="164" fontId="7" fillId="5" borderId="6" xfId="1" applyNumberFormat="1" applyFont="1" applyFill="1" applyBorder="1" applyAlignment="1" applyProtection="1">
      <alignment horizontal="center"/>
      <protection hidden="1"/>
    </xf>
    <xf numFmtId="164" fontId="4" fillId="5" borderId="3" xfId="5" applyNumberFormat="1" applyFill="1" applyBorder="1" applyAlignment="1" applyProtection="1">
      <alignment horizontal="center" vertical="center"/>
      <protection hidden="1"/>
    </xf>
    <xf numFmtId="164" fontId="7" fillId="5" borderId="20" xfId="1" applyNumberFormat="1" applyFont="1" applyFill="1" applyBorder="1" applyAlignment="1" applyProtection="1">
      <alignment horizontal="center"/>
      <protection hidden="1"/>
    </xf>
    <xf numFmtId="168" fontId="3" fillId="5" borderId="2" xfId="3" applyNumberFormat="1" applyFill="1" applyAlignment="1" applyProtection="1">
      <alignment horizontal="right"/>
      <protection hidden="1"/>
    </xf>
    <xf numFmtId="0" fontId="3" fillId="5" borderId="2" xfId="3" applyFill="1" applyAlignment="1" applyProtection="1">
      <alignment horizontal="right"/>
      <protection hidden="1"/>
    </xf>
    <xf numFmtId="165" fontId="4" fillId="5" borderId="8" xfId="5" applyNumberFormat="1" applyFill="1" applyBorder="1" applyAlignment="1" applyProtection="1">
      <alignment horizontal="center" vertical="center"/>
      <protection hidden="1"/>
    </xf>
    <xf numFmtId="167" fontId="3" fillId="5" borderId="2" xfId="3" applyNumberFormat="1" applyFill="1" applyAlignment="1" applyProtection="1">
      <alignment horizontal="center"/>
      <protection hidden="1"/>
    </xf>
    <xf numFmtId="164" fontId="16" fillId="5" borderId="3" xfId="4" applyNumberFormat="1" applyFont="1" applyFill="1" applyBorder="1" applyAlignment="1" applyProtection="1">
      <alignment horizontal="center" vertical="center"/>
      <protection hidden="1"/>
    </xf>
    <xf numFmtId="0" fontId="24" fillId="0" borderId="0" xfId="10" applyFill="1" applyAlignment="1" applyProtection="1">
      <alignment horizontal="center"/>
      <protection hidden="1"/>
    </xf>
    <xf numFmtId="164" fontId="16" fillId="5" borderId="25" xfId="1" applyNumberFormat="1" applyFont="1" applyFill="1" applyBorder="1" applyAlignment="1" applyProtection="1">
      <alignment horizontal="center"/>
      <protection hidden="1"/>
    </xf>
  </cellXfs>
  <cellStyles count="84">
    <cellStyle name="20% - Accent1" xfId="6" builtinId="30"/>
    <cellStyle name="20% - Accent1 2" xfId="66" xr:uid="{00000000-0005-0000-0000-000001000000}"/>
    <cellStyle name="20% - Accent1 3" xfId="50" xr:uid="{00000000-0005-0000-0000-000002000000}"/>
    <cellStyle name="20% - Accent1 4" xfId="75" xr:uid="{00000000-0005-0000-0000-000003000000}"/>
    <cellStyle name="20% - Accent2" xfId="7" builtinId="34"/>
    <cellStyle name="20% - Accent2 2" xfId="68" xr:uid="{00000000-0005-0000-0000-000005000000}"/>
    <cellStyle name="20% - Accent2 3" xfId="52" xr:uid="{00000000-0005-0000-0000-000006000000}"/>
    <cellStyle name="20% - Accent2 4" xfId="77" xr:uid="{00000000-0005-0000-0000-000007000000}"/>
    <cellStyle name="20% - Accent3" xfId="8" builtinId="38"/>
    <cellStyle name="20% - Accent3 2" xfId="69" xr:uid="{00000000-0005-0000-0000-000009000000}"/>
    <cellStyle name="20% - Accent3 3" xfId="53" xr:uid="{00000000-0005-0000-0000-00000A000000}"/>
    <cellStyle name="20% - Accent3 4" xfId="76" xr:uid="{00000000-0005-0000-0000-00000B000000}"/>
    <cellStyle name="20% - Accent4" xfId="32" builtinId="42" customBuiltin="1"/>
    <cellStyle name="20% - Accent5 2" xfId="70" xr:uid="{00000000-0005-0000-0000-00000D000000}"/>
    <cellStyle name="20% - Accent5 3" xfId="54" xr:uid="{00000000-0005-0000-0000-00000E000000}"/>
    <cellStyle name="20% - Accent5 4" xfId="83" xr:uid="{00000000-0005-0000-0000-00000F000000}"/>
    <cellStyle name="20% - Accent6 2" xfId="71" xr:uid="{00000000-0005-0000-0000-000010000000}"/>
    <cellStyle name="20% - Accent6 3" xfId="55" xr:uid="{00000000-0005-0000-0000-000011000000}"/>
    <cellStyle name="20% - Accent6 4" xfId="79" xr:uid="{00000000-0005-0000-0000-000012000000}"/>
    <cellStyle name="40% - Accent1 2" xfId="67" xr:uid="{00000000-0005-0000-0000-000013000000}"/>
    <cellStyle name="40% - Accent1 3" xfId="51" xr:uid="{00000000-0005-0000-0000-000014000000}"/>
    <cellStyle name="40% - Accent1 4" xfId="80" xr:uid="{00000000-0005-0000-0000-000015000000}"/>
    <cellStyle name="40% - Accent2" xfId="26" builtinId="35" customBuiltin="1"/>
    <cellStyle name="40% - Accent2 2" xfId="81" xr:uid="{00000000-0005-0000-0000-000017000000}"/>
    <cellStyle name="40% - Accent3" xfId="29" builtinId="39" customBuiltin="1"/>
    <cellStyle name="40% - Accent3 2" xfId="82" xr:uid="{00000000-0005-0000-0000-000019000000}"/>
    <cellStyle name="40% - Accent4" xfId="33" builtinId="43" customBuiltin="1"/>
    <cellStyle name="40% - Accent5" xfId="12" builtinId="47" customBuiltin="1"/>
    <cellStyle name="40% - Accent6" xfId="38" builtinId="51" customBuiltin="1"/>
    <cellStyle name="60% - Accent1" xfId="24" builtinId="32" customBuiltin="1"/>
    <cellStyle name="60% - Accent2" xfId="27" builtinId="36" customBuiltin="1"/>
    <cellStyle name="60% - Accent3" xfId="30" builtinId="40" customBuiltin="1"/>
    <cellStyle name="60% - Accent4" xfId="34" builtinId="44" customBuiltin="1"/>
    <cellStyle name="60% - Accent5" xfId="36" builtinId="48" customBuiltin="1"/>
    <cellStyle name="60% - Accent6" xfId="39" builtinId="52" customBuiltin="1"/>
    <cellStyle name="Accent1" xfId="9" builtinId="29" customBuiltin="1"/>
    <cellStyle name="Accent2" xfId="25" builtinId="33" customBuiltin="1"/>
    <cellStyle name="Accent3" xfId="28" builtinId="37" customBuiltin="1"/>
    <cellStyle name="Accent4" xfId="31" builtinId="41" customBuiltin="1"/>
    <cellStyle name="Accent5" xfId="35" builtinId="45" customBuiltin="1"/>
    <cellStyle name="Accent6" xfId="37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1" builtinId="3"/>
    <cellStyle name="Comma 2" xfId="58" xr:uid="{00000000-0005-0000-0000-00002D000000}"/>
    <cellStyle name="Comma 3" xfId="63" xr:uid="{00000000-0005-0000-0000-00002E000000}"/>
    <cellStyle name="Comma 4" xfId="48" xr:uid="{00000000-0005-0000-0000-00002F000000}"/>
    <cellStyle name="Comma 5" xfId="73" xr:uid="{00000000-0005-0000-0000-000030000000}"/>
    <cellStyle name="Comma 6" xfId="41" xr:uid="{00000000-0005-0000-0000-000031000000}"/>
    <cellStyle name="Currency 2" xfId="61" xr:uid="{00000000-0005-0000-0000-000032000000}"/>
    <cellStyle name="Currency 3" xfId="64" xr:uid="{00000000-0005-0000-0000-000033000000}"/>
    <cellStyle name="Currency 4" xfId="78" xr:uid="{00000000-0005-0000-0000-000034000000}"/>
    <cellStyle name="Currency 5" xfId="45" xr:uid="{00000000-0005-0000-0000-000035000000}"/>
    <cellStyle name="Explanatory Text" xfId="23" builtinId="53" customBuiltin="1"/>
    <cellStyle name="Good" xfId="14" builtinId="26" customBuiltin="1"/>
    <cellStyle name="Heading 1" xfId="2" builtinId="16" customBuiltin="1"/>
    <cellStyle name="Heading 2" xfId="13" builtinId="17" customBuiltin="1"/>
    <cellStyle name="Heading 3" xfId="3" builtinId="18" customBuiltin="1"/>
    <cellStyle name="Heading 4" xfId="4" builtinId="19" customBuiltin="1"/>
    <cellStyle name="Input" xfId="17" builtinId="20" customBuiltin="1"/>
    <cellStyle name="LINKED BUTTON" xfId="42" xr:uid="{00000000-0005-0000-0000-00003D000000}"/>
    <cellStyle name="Linked Cell" xfId="20" builtinId="24" customBuiltin="1"/>
    <cellStyle name="Neutral" xfId="16" builtinId="28" customBuiltin="1"/>
    <cellStyle name="Normal" xfId="0" builtinId="0"/>
    <cellStyle name="Normal 2" xfId="46" xr:uid="{00000000-0005-0000-0000-000041000000}"/>
    <cellStyle name="Normal 2 2" xfId="57" xr:uid="{00000000-0005-0000-0000-000042000000}"/>
    <cellStyle name="Normal 2 3" xfId="56" xr:uid="{00000000-0005-0000-0000-000043000000}"/>
    <cellStyle name="Normal 3" xfId="62" xr:uid="{00000000-0005-0000-0000-000044000000}"/>
    <cellStyle name="Normal 4" xfId="47" xr:uid="{00000000-0005-0000-0000-000045000000}"/>
    <cellStyle name="Normal 5" xfId="72" xr:uid="{00000000-0005-0000-0000-000046000000}"/>
    <cellStyle name="Normal 6" xfId="40" xr:uid="{00000000-0005-0000-0000-000047000000}"/>
    <cellStyle name="Note" xfId="11" builtinId="10"/>
    <cellStyle name="Note 2" xfId="59" xr:uid="{00000000-0005-0000-0000-000049000000}"/>
    <cellStyle name="Note 3" xfId="65" xr:uid="{00000000-0005-0000-0000-00004A000000}"/>
    <cellStyle name="Note 4" xfId="49" xr:uid="{00000000-0005-0000-0000-00004B000000}"/>
    <cellStyle name="Note 5" xfId="43" xr:uid="{00000000-0005-0000-0000-00004C000000}"/>
    <cellStyle name="Output" xfId="18" builtinId="21" customBuiltin="1"/>
    <cellStyle name="Percent 2" xfId="60" xr:uid="{00000000-0005-0000-0000-00004E000000}"/>
    <cellStyle name="Percent 3" xfId="74" xr:uid="{00000000-0005-0000-0000-00004F000000}"/>
    <cellStyle name="Percent 4" xfId="44" xr:uid="{00000000-0005-0000-0000-000050000000}"/>
    <cellStyle name="Title" xfId="10" builtinId="15" customBuiltin="1"/>
    <cellStyle name="Total" xfId="5" builtinId="25" customBuiltin="1"/>
    <cellStyle name="Warning Text" xfId="22" builtinId="11" customBuiltin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8DB4E3"/>
      <color rgb="FFE5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77"/>
  <sheetViews>
    <sheetView showGridLines="0" showRowColHeaders="0" tabSelected="1" zoomScale="90" zoomScaleNormal="90" zoomScalePageLayoutView="90" workbookViewId="0">
      <selection activeCell="O6" sqref="O6"/>
    </sheetView>
  </sheetViews>
  <sheetFormatPr defaultColWidth="0" defaultRowHeight="14.5" zeroHeight="1" x14ac:dyDescent="0.35"/>
  <cols>
    <col min="1" max="1" width="3.54296875" style="6" customWidth="1"/>
    <col min="2" max="2" width="29.1796875" style="6" customWidth="1"/>
    <col min="3" max="3" width="11.453125" style="6" customWidth="1"/>
    <col min="4" max="4" width="12.453125" style="6" customWidth="1"/>
    <col min="5" max="28" width="5" style="6" customWidth="1"/>
    <col min="29" max="29" width="11.7265625" style="6" customWidth="1"/>
    <col min="30" max="30" width="3.1796875" style="6" customWidth="1"/>
    <col min="31" max="32" width="9.1796875" style="6" customWidth="1"/>
    <col min="33" max="33" width="10.26953125" style="6" customWidth="1"/>
    <col min="34" max="34" width="3" style="6" customWidth="1"/>
    <col min="35" max="16384" width="9.1796875" style="6" hidden="1"/>
  </cols>
  <sheetData>
    <row r="1" spans="2:34" ht="15.75" customHeight="1" thickBot="1" x14ac:dyDescent="0.4">
      <c r="Z1" s="5"/>
      <c r="AA1" s="5"/>
      <c r="AB1" s="5"/>
    </row>
    <row r="2" spans="2:34" ht="30" customHeight="1" thickTop="1" thickBot="1" x14ac:dyDescent="0.4">
      <c r="B2" s="7" t="s">
        <v>58</v>
      </c>
      <c r="C2" s="178" t="s">
        <v>82</v>
      </c>
      <c r="D2" s="179"/>
      <c r="E2" s="179"/>
      <c r="F2" s="179"/>
      <c r="G2" s="179"/>
      <c r="H2" s="180"/>
      <c r="I2" s="8"/>
      <c r="J2" s="189" t="s">
        <v>59</v>
      </c>
      <c r="K2" s="189"/>
      <c r="L2" s="189"/>
      <c r="M2" s="189"/>
      <c r="N2" s="189"/>
      <c r="O2" s="190">
        <v>43466</v>
      </c>
      <c r="P2" s="191"/>
      <c r="Q2" s="191"/>
      <c r="R2" s="191"/>
      <c r="S2" s="191"/>
      <c r="T2" s="191"/>
      <c r="U2" s="191"/>
      <c r="V2" s="191"/>
      <c r="W2" s="191"/>
      <c r="Y2" s="192" t="s">
        <v>67</v>
      </c>
      <c r="Z2" s="192"/>
      <c r="AA2" s="192"/>
      <c r="AB2" s="192"/>
      <c r="AC2" s="192"/>
      <c r="AD2" s="192"/>
      <c r="AE2" s="192"/>
      <c r="AF2" s="192"/>
      <c r="AG2" s="192"/>
    </row>
    <row r="3" spans="2:34" ht="5.25" customHeight="1" thickTop="1" x14ac:dyDescent="0.35"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5"/>
      <c r="Z3" s="5"/>
      <c r="AA3" s="5"/>
      <c r="AB3" s="5"/>
      <c r="AC3" s="12"/>
      <c r="AD3" s="13"/>
      <c r="AE3" s="13"/>
      <c r="AF3" s="13"/>
      <c r="AG3" s="13"/>
      <c r="AH3" s="13"/>
    </row>
    <row r="4" spans="2:34" ht="27" customHeight="1" thickBot="1" x14ac:dyDescent="0.5">
      <c r="B4" s="14" t="s">
        <v>60</v>
      </c>
      <c r="C4" s="15"/>
      <c r="D4" s="15"/>
      <c r="E4" s="187">
        <f>O2</f>
        <v>43466</v>
      </c>
      <c r="F4" s="187"/>
      <c r="G4" s="187">
        <f>DATE(YEAR(E4),MONTH(E4)+1,DAY(E4))</f>
        <v>43497</v>
      </c>
      <c r="H4" s="187"/>
      <c r="I4" s="187">
        <f t="shared" ref="I4" si="0">DATE(YEAR(G4),MONTH(G4)+1,DAY(G4))</f>
        <v>43525</v>
      </c>
      <c r="J4" s="187"/>
      <c r="K4" s="187">
        <f t="shared" ref="K4" si="1">DATE(YEAR(I4),MONTH(I4)+1,DAY(I4))</f>
        <v>43556</v>
      </c>
      <c r="L4" s="187"/>
      <c r="M4" s="187">
        <f t="shared" ref="M4" si="2">DATE(YEAR(K4),MONTH(K4)+1,DAY(K4))</f>
        <v>43586</v>
      </c>
      <c r="N4" s="187"/>
      <c r="O4" s="187">
        <f t="shared" ref="O4" si="3">DATE(YEAR(M4),MONTH(M4)+1,DAY(M4))</f>
        <v>43617</v>
      </c>
      <c r="P4" s="187"/>
      <c r="Q4" s="187">
        <f t="shared" ref="Q4" si="4">DATE(YEAR(O4),MONTH(O4)+1,DAY(O4))</f>
        <v>43647</v>
      </c>
      <c r="R4" s="187"/>
      <c r="S4" s="187">
        <f t="shared" ref="S4" si="5">DATE(YEAR(Q4),MONTH(Q4)+1,DAY(Q4))</f>
        <v>43678</v>
      </c>
      <c r="T4" s="187"/>
      <c r="U4" s="187">
        <f t="shared" ref="U4" si="6">DATE(YEAR(S4),MONTH(S4)+1,DAY(S4))</f>
        <v>43709</v>
      </c>
      <c r="V4" s="187"/>
      <c r="W4" s="187">
        <f t="shared" ref="W4" si="7">DATE(YEAR(U4),MONTH(U4)+1,DAY(U4))</f>
        <v>43739</v>
      </c>
      <c r="X4" s="187"/>
      <c r="Y4" s="187">
        <f t="shared" ref="Y4" si="8">DATE(YEAR(W4),MONTH(W4)+1,DAY(W4))</f>
        <v>43770</v>
      </c>
      <c r="Z4" s="187"/>
      <c r="AA4" s="187">
        <f t="shared" ref="AA4" si="9">DATE(YEAR(Y4),MONTH(Y4)+1,DAY(Y4))</f>
        <v>43800</v>
      </c>
      <c r="AB4" s="187"/>
      <c r="AC4" s="16"/>
      <c r="AD4" s="13"/>
      <c r="AE4" s="15"/>
      <c r="AF4" s="15" t="s">
        <v>44</v>
      </c>
      <c r="AG4" s="15"/>
      <c r="AH4" s="13"/>
    </row>
    <row r="5" spans="2:34" x14ac:dyDescent="0.35">
      <c r="B5" s="17" t="s">
        <v>68</v>
      </c>
      <c r="C5" s="18" t="s">
        <v>63</v>
      </c>
      <c r="D5" s="19" t="s">
        <v>14</v>
      </c>
      <c r="E5" s="20" t="s">
        <v>15</v>
      </c>
      <c r="F5" s="20" t="s">
        <v>16</v>
      </c>
      <c r="G5" s="20" t="s">
        <v>15</v>
      </c>
      <c r="H5" s="20" t="s">
        <v>16</v>
      </c>
      <c r="I5" s="20" t="s">
        <v>15</v>
      </c>
      <c r="J5" s="20" t="s">
        <v>16</v>
      </c>
      <c r="K5" s="20" t="s">
        <v>15</v>
      </c>
      <c r="L5" s="20" t="s">
        <v>16</v>
      </c>
      <c r="M5" s="20" t="s">
        <v>15</v>
      </c>
      <c r="N5" s="20" t="s">
        <v>16</v>
      </c>
      <c r="O5" s="20" t="s">
        <v>15</v>
      </c>
      <c r="P5" s="20" t="s">
        <v>16</v>
      </c>
      <c r="Q5" s="20" t="s">
        <v>15</v>
      </c>
      <c r="R5" s="20" t="s">
        <v>16</v>
      </c>
      <c r="S5" s="20" t="s">
        <v>15</v>
      </c>
      <c r="T5" s="20" t="s">
        <v>16</v>
      </c>
      <c r="U5" s="20" t="s">
        <v>15</v>
      </c>
      <c r="V5" s="20" t="s">
        <v>16</v>
      </c>
      <c r="W5" s="20" t="s">
        <v>15</v>
      </c>
      <c r="X5" s="20" t="s">
        <v>16</v>
      </c>
      <c r="Y5" s="20" t="s">
        <v>15</v>
      </c>
      <c r="Z5" s="20" t="s">
        <v>16</v>
      </c>
      <c r="AA5" s="20" t="s">
        <v>15</v>
      </c>
      <c r="AB5" s="20" t="s">
        <v>16</v>
      </c>
      <c r="AC5" s="19" t="s">
        <v>12</v>
      </c>
      <c r="AD5" s="13"/>
      <c r="AE5" s="21" t="s">
        <v>17</v>
      </c>
      <c r="AF5" s="22" t="s">
        <v>18</v>
      </c>
      <c r="AG5" s="22" t="s">
        <v>19</v>
      </c>
      <c r="AH5" s="13"/>
    </row>
    <row r="6" spans="2:34" x14ac:dyDescent="0.35">
      <c r="B6" s="174"/>
      <c r="C6" s="175"/>
      <c r="D6" s="176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26">
        <f t="shared" ref="AC6:AC36" si="10">SUM(D6:AB6)</f>
        <v>0</v>
      </c>
      <c r="AD6" s="13"/>
      <c r="AE6" s="26">
        <f>SUM(E6,G6,I6,K6,M6,O6,Q6,S6,U6,W6,Y6,AA6)</f>
        <v>0</v>
      </c>
      <c r="AF6" s="26">
        <f>SUM(F6,H6,J6,L6,N6,P6,R6,T6,V6,X6,Z6,AB6)</f>
        <v>0</v>
      </c>
      <c r="AG6" s="26">
        <f>AF6+AE6</f>
        <v>0</v>
      </c>
      <c r="AH6" s="13"/>
    </row>
    <row r="7" spans="2:34" x14ac:dyDescent="0.35">
      <c r="B7" s="174"/>
      <c r="C7" s="175"/>
      <c r="D7" s="176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26">
        <f t="shared" si="10"/>
        <v>0</v>
      </c>
      <c r="AD7" s="13"/>
      <c r="AE7" s="26">
        <f t="shared" ref="AE7:AF36" si="11">SUM(E7,G7,I7,K7,M7,O7,Q7,S7,U7,W7,Y7,AA7)</f>
        <v>0</v>
      </c>
      <c r="AF7" s="26">
        <f t="shared" si="11"/>
        <v>0</v>
      </c>
      <c r="AG7" s="26">
        <f t="shared" ref="AG7:AG37" si="12">AF7+AE7</f>
        <v>0</v>
      </c>
      <c r="AH7" s="13"/>
    </row>
    <row r="8" spans="2:34" x14ac:dyDescent="0.35">
      <c r="B8" s="174"/>
      <c r="C8" s="175"/>
      <c r="D8" s="176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26">
        <f t="shared" si="10"/>
        <v>0</v>
      </c>
      <c r="AD8" s="13"/>
      <c r="AE8" s="26">
        <f t="shared" si="11"/>
        <v>0</v>
      </c>
      <c r="AF8" s="26">
        <f t="shared" si="11"/>
        <v>0</v>
      </c>
      <c r="AG8" s="26">
        <f t="shared" si="12"/>
        <v>0</v>
      </c>
      <c r="AH8" s="13"/>
    </row>
    <row r="9" spans="2:34" x14ac:dyDescent="0.35">
      <c r="B9" s="174"/>
      <c r="C9" s="175"/>
      <c r="D9" s="176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26">
        <f t="shared" si="10"/>
        <v>0</v>
      </c>
      <c r="AD9" s="13"/>
      <c r="AE9" s="26">
        <f t="shared" si="11"/>
        <v>0</v>
      </c>
      <c r="AF9" s="26">
        <f t="shared" si="11"/>
        <v>0</v>
      </c>
      <c r="AG9" s="26">
        <f t="shared" si="12"/>
        <v>0</v>
      </c>
      <c r="AH9" s="13"/>
    </row>
    <row r="10" spans="2:34" x14ac:dyDescent="0.35">
      <c r="B10" s="174"/>
      <c r="C10" s="175"/>
      <c r="D10" s="176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26">
        <f t="shared" si="10"/>
        <v>0</v>
      </c>
      <c r="AD10" s="13"/>
      <c r="AE10" s="26">
        <f t="shared" si="11"/>
        <v>0</v>
      </c>
      <c r="AF10" s="26">
        <f t="shared" si="11"/>
        <v>0</v>
      </c>
      <c r="AG10" s="26">
        <f t="shared" si="12"/>
        <v>0</v>
      </c>
      <c r="AH10" s="13"/>
    </row>
    <row r="11" spans="2:34" x14ac:dyDescent="0.35">
      <c r="B11" s="174"/>
      <c r="C11" s="175"/>
      <c r="D11" s="176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26">
        <f t="shared" ref="AC11:AC21" si="13">SUM(D11:AB11)</f>
        <v>0</v>
      </c>
      <c r="AD11" s="13"/>
      <c r="AE11" s="26">
        <f t="shared" ref="AE11:AE20" si="14">SUM(E11,G11,I11,K11,M11,O11,Q11,S11,U11,W11,Y11,AA11)</f>
        <v>0</v>
      </c>
      <c r="AF11" s="26">
        <f t="shared" ref="AF11:AF20" si="15">SUM(F11,H11,J11,L11,N11,P11,R11,T11,V11,X11,Z11,AB11)</f>
        <v>0</v>
      </c>
      <c r="AG11" s="26">
        <f t="shared" ref="AG11:AG20" si="16">AF11+AE11</f>
        <v>0</v>
      </c>
      <c r="AH11" s="13"/>
    </row>
    <row r="12" spans="2:34" x14ac:dyDescent="0.35">
      <c r="B12" s="174"/>
      <c r="C12" s="175"/>
      <c r="D12" s="176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26">
        <f t="shared" si="13"/>
        <v>0</v>
      </c>
      <c r="AD12" s="13"/>
      <c r="AE12" s="26">
        <f t="shared" si="14"/>
        <v>0</v>
      </c>
      <c r="AF12" s="26">
        <f t="shared" si="15"/>
        <v>0</v>
      </c>
      <c r="AG12" s="26">
        <f t="shared" si="16"/>
        <v>0</v>
      </c>
      <c r="AH12" s="13"/>
    </row>
    <row r="13" spans="2:34" x14ac:dyDescent="0.35">
      <c r="B13" s="174"/>
      <c r="C13" s="175"/>
      <c r="D13" s="176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26">
        <f t="shared" si="13"/>
        <v>0</v>
      </c>
      <c r="AD13" s="13"/>
      <c r="AE13" s="26">
        <f t="shared" si="14"/>
        <v>0</v>
      </c>
      <c r="AF13" s="26">
        <f t="shared" si="15"/>
        <v>0</v>
      </c>
      <c r="AG13" s="26">
        <f t="shared" si="16"/>
        <v>0</v>
      </c>
      <c r="AH13" s="13"/>
    </row>
    <row r="14" spans="2:34" x14ac:dyDescent="0.35">
      <c r="B14" s="174"/>
      <c r="C14" s="175"/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26">
        <f t="shared" si="13"/>
        <v>0</v>
      </c>
      <c r="AD14" s="13"/>
      <c r="AE14" s="26">
        <f t="shared" si="14"/>
        <v>0</v>
      </c>
      <c r="AF14" s="26">
        <f t="shared" si="15"/>
        <v>0</v>
      </c>
      <c r="AG14" s="26">
        <f t="shared" si="16"/>
        <v>0</v>
      </c>
      <c r="AH14" s="13"/>
    </row>
    <row r="15" spans="2:34" x14ac:dyDescent="0.35">
      <c r="B15" s="174"/>
      <c r="C15" s="173"/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26">
        <f t="shared" si="13"/>
        <v>0</v>
      </c>
      <c r="AD15" s="13"/>
      <c r="AE15" s="26">
        <f t="shared" si="14"/>
        <v>0</v>
      </c>
      <c r="AF15" s="26">
        <f t="shared" si="15"/>
        <v>0</v>
      </c>
      <c r="AG15" s="26">
        <f t="shared" si="16"/>
        <v>0</v>
      </c>
      <c r="AH15" s="13"/>
    </row>
    <row r="16" spans="2:34" x14ac:dyDescent="0.35">
      <c r="B16" s="174"/>
      <c r="C16" s="173"/>
      <c r="D16" s="176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26">
        <f t="shared" si="13"/>
        <v>0</v>
      </c>
      <c r="AD16" s="13"/>
      <c r="AE16" s="26">
        <f t="shared" si="14"/>
        <v>0</v>
      </c>
      <c r="AF16" s="26">
        <f t="shared" si="15"/>
        <v>0</v>
      </c>
      <c r="AG16" s="26">
        <f t="shared" si="16"/>
        <v>0</v>
      </c>
      <c r="AH16" s="13"/>
    </row>
    <row r="17" spans="2:34" x14ac:dyDescent="0.35">
      <c r="B17" s="174"/>
      <c r="C17" s="175"/>
      <c r="D17" s="176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26">
        <f t="shared" si="13"/>
        <v>0</v>
      </c>
      <c r="AD17" s="13"/>
      <c r="AE17" s="26">
        <f t="shared" si="14"/>
        <v>0</v>
      </c>
      <c r="AF17" s="26">
        <f t="shared" si="15"/>
        <v>0</v>
      </c>
      <c r="AG17" s="26">
        <f t="shared" si="16"/>
        <v>0</v>
      </c>
      <c r="AH17" s="13"/>
    </row>
    <row r="18" spans="2:34" x14ac:dyDescent="0.35">
      <c r="B18" s="174"/>
      <c r="C18" s="175"/>
      <c r="D18" s="176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26">
        <f t="shared" si="13"/>
        <v>0</v>
      </c>
      <c r="AD18" s="13"/>
      <c r="AE18" s="26">
        <f t="shared" si="14"/>
        <v>0</v>
      </c>
      <c r="AF18" s="26">
        <f t="shared" si="15"/>
        <v>0</v>
      </c>
      <c r="AG18" s="26">
        <f t="shared" si="16"/>
        <v>0</v>
      </c>
      <c r="AH18" s="13"/>
    </row>
    <row r="19" spans="2:34" x14ac:dyDescent="0.35">
      <c r="B19" s="174"/>
      <c r="C19" s="173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26">
        <f t="shared" si="13"/>
        <v>0</v>
      </c>
      <c r="AD19" s="13"/>
      <c r="AE19" s="26">
        <f t="shared" si="14"/>
        <v>0</v>
      </c>
      <c r="AF19" s="26">
        <f t="shared" si="15"/>
        <v>0</v>
      </c>
      <c r="AG19" s="26">
        <f t="shared" si="16"/>
        <v>0</v>
      </c>
      <c r="AH19" s="13"/>
    </row>
    <row r="20" spans="2:34" x14ac:dyDescent="0.35">
      <c r="B20" s="174"/>
      <c r="C20" s="173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26">
        <f t="shared" si="13"/>
        <v>0</v>
      </c>
      <c r="AD20" s="13"/>
      <c r="AE20" s="26">
        <f t="shared" si="14"/>
        <v>0</v>
      </c>
      <c r="AF20" s="26">
        <f t="shared" si="15"/>
        <v>0</v>
      </c>
      <c r="AG20" s="26">
        <f t="shared" si="16"/>
        <v>0</v>
      </c>
      <c r="AH20" s="13"/>
    </row>
    <row r="21" spans="2:34" x14ac:dyDescent="0.35">
      <c r="B21" s="174"/>
      <c r="C21" s="173"/>
      <c r="D21" s="176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26">
        <f t="shared" si="13"/>
        <v>0</v>
      </c>
      <c r="AD21" s="13"/>
      <c r="AE21" s="26">
        <f t="shared" si="11"/>
        <v>0</v>
      </c>
      <c r="AF21" s="26">
        <f t="shared" si="11"/>
        <v>0</v>
      </c>
      <c r="AG21" s="26">
        <f t="shared" si="12"/>
        <v>0</v>
      </c>
      <c r="AH21" s="13"/>
    </row>
    <row r="22" spans="2:34" x14ac:dyDescent="0.35">
      <c r="B22" s="171"/>
      <c r="C22" s="170"/>
      <c r="D22" s="17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>
        <f t="shared" ref="AC22:AC24" si="17">SUM(D22:AB22)</f>
        <v>0</v>
      </c>
      <c r="AD22" s="13"/>
      <c r="AE22" s="26">
        <f t="shared" si="11"/>
        <v>0</v>
      </c>
      <c r="AF22" s="26">
        <f t="shared" si="11"/>
        <v>0</v>
      </c>
      <c r="AG22" s="26">
        <f t="shared" si="12"/>
        <v>0</v>
      </c>
      <c r="AH22" s="13"/>
    </row>
    <row r="23" spans="2:34" x14ac:dyDescent="0.35">
      <c r="B23" s="171"/>
      <c r="C23" s="170"/>
      <c r="D23" s="172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6">
        <f t="shared" si="17"/>
        <v>0</v>
      </c>
      <c r="AD23" s="13"/>
      <c r="AE23" s="26">
        <f t="shared" si="11"/>
        <v>0</v>
      </c>
      <c r="AF23" s="26">
        <f t="shared" si="11"/>
        <v>0</v>
      </c>
      <c r="AG23" s="26">
        <f t="shared" si="12"/>
        <v>0</v>
      </c>
      <c r="AH23" s="13"/>
    </row>
    <row r="24" spans="2:34" x14ac:dyDescent="0.35">
      <c r="B24" s="171"/>
      <c r="C24" s="170"/>
      <c r="D24" s="172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6">
        <f t="shared" si="17"/>
        <v>0</v>
      </c>
      <c r="AD24" s="13"/>
      <c r="AE24" s="26">
        <f t="shared" si="11"/>
        <v>0</v>
      </c>
      <c r="AF24" s="26">
        <f t="shared" si="11"/>
        <v>0</v>
      </c>
      <c r="AG24" s="26">
        <f t="shared" si="12"/>
        <v>0</v>
      </c>
      <c r="AH24" s="13"/>
    </row>
    <row r="25" spans="2:34" x14ac:dyDescent="0.35">
      <c r="B25" s="171"/>
      <c r="C25" s="170"/>
      <c r="D25" s="17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6">
        <f t="shared" si="10"/>
        <v>0</v>
      </c>
      <c r="AD25" s="13"/>
      <c r="AE25" s="26">
        <f t="shared" ref="AE25:AE30" si="18">SUM(E25,G25,I25,K25,M25,O25,Q25,S25,U25,W25,Y25,AA25)</f>
        <v>0</v>
      </c>
      <c r="AF25" s="26">
        <f t="shared" ref="AF25:AF30" si="19">SUM(F25,H25,J25,L25,N25,P25,R25,T25,V25,X25,Z25,AB25)</f>
        <v>0</v>
      </c>
      <c r="AG25" s="26">
        <f t="shared" ref="AG25:AG30" si="20">AF25+AE25</f>
        <v>0</v>
      </c>
      <c r="AH25" s="13"/>
    </row>
    <row r="26" spans="2:34" x14ac:dyDescent="0.35">
      <c r="B26" s="23"/>
      <c r="C26" s="24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6">
        <f t="shared" si="10"/>
        <v>0</v>
      </c>
      <c r="AD26" s="13"/>
      <c r="AE26" s="26">
        <f t="shared" si="18"/>
        <v>0</v>
      </c>
      <c r="AF26" s="26">
        <f t="shared" si="19"/>
        <v>0</v>
      </c>
      <c r="AG26" s="26">
        <f t="shared" si="20"/>
        <v>0</v>
      </c>
      <c r="AH26" s="13"/>
    </row>
    <row r="27" spans="2:34" x14ac:dyDescent="0.35">
      <c r="B27" s="23"/>
      <c r="C27" s="24"/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6">
        <f t="shared" si="10"/>
        <v>0</v>
      </c>
      <c r="AD27" s="13"/>
      <c r="AE27" s="26">
        <f t="shared" si="18"/>
        <v>0</v>
      </c>
      <c r="AF27" s="26">
        <f t="shared" si="19"/>
        <v>0</v>
      </c>
      <c r="AG27" s="26">
        <f t="shared" si="20"/>
        <v>0</v>
      </c>
      <c r="AH27" s="13"/>
    </row>
    <row r="28" spans="2:34" x14ac:dyDescent="0.35">
      <c r="B28" s="23"/>
      <c r="C28" s="24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6">
        <f t="shared" si="10"/>
        <v>0</v>
      </c>
      <c r="AD28" s="13"/>
      <c r="AE28" s="26">
        <f t="shared" si="18"/>
        <v>0</v>
      </c>
      <c r="AF28" s="26">
        <f t="shared" si="19"/>
        <v>0</v>
      </c>
      <c r="AG28" s="26">
        <f t="shared" si="20"/>
        <v>0</v>
      </c>
      <c r="AH28" s="13"/>
    </row>
    <row r="29" spans="2:34" x14ac:dyDescent="0.35">
      <c r="B29" s="23"/>
      <c r="C29" s="24"/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6">
        <f t="shared" si="10"/>
        <v>0</v>
      </c>
      <c r="AD29" s="13"/>
      <c r="AE29" s="26">
        <f t="shared" si="18"/>
        <v>0</v>
      </c>
      <c r="AF29" s="26">
        <f t="shared" si="19"/>
        <v>0</v>
      </c>
      <c r="AG29" s="26">
        <f t="shared" si="20"/>
        <v>0</v>
      </c>
      <c r="AH29" s="13"/>
    </row>
    <row r="30" spans="2:34" x14ac:dyDescent="0.35">
      <c r="B30" s="23"/>
      <c r="C30" s="24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6">
        <f t="shared" si="10"/>
        <v>0</v>
      </c>
      <c r="AD30" s="13"/>
      <c r="AE30" s="26">
        <f t="shared" si="18"/>
        <v>0</v>
      </c>
      <c r="AF30" s="26">
        <f t="shared" si="19"/>
        <v>0</v>
      </c>
      <c r="AG30" s="26">
        <f t="shared" si="20"/>
        <v>0</v>
      </c>
      <c r="AH30" s="13"/>
    </row>
    <row r="31" spans="2:34" x14ac:dyDescent="0.35">
      <c r="B31" s="23"/>
      <c r="C31" s="24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6">
        <f t="shared" si="10"/>
        <v>0</v>
      </c>
      <c r="AD31" s="13"/>
      <c r="AE31" s="26">
        <f t="shared" si="11"/>
        <v>0</v>
      </c>
      <c r="AF31" s="26">
        <f t="shared" si="11"/>
        <v>0</v>
      </c>
      <c r="AG31" s="26">
        <f t="shared" si="12"/>
        <v>0</v>
      </c>
      <c r="AH31" s="13"/>
    </row>
    <row r="32" spans="2:34" x14ac:dyDescent="0.35">
      <c r="B32" s="23"/>
      <c r="C32" s="24"/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6">
        <f t="shared" si="10"/>
        <v>0</v>
      </c>
      <c r="AD32" s="13"/>
      <c r="AE32" s="26">
        <f t="shared" si="11"/>
        <v>0</v>
      </c>
      <c r="AF32" s="26">
        <f t="shared" si="11"/>
        <v>0</v>
      </c>
      <c r="AG32" s="26">
        <f t="shared" si="12"/>
        <v>0</v>
      </c>
      <c r="AH32" s="13"/>
    </row>
    <row r="33" spans="2:34" x14ac:dyDescent="0.35">
      <c r="B33" s="23"/>
      <c r="C33" s="24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6">
        <f t="shared" si="10"/>
        <v>0</v>
      </c>
      <c r="AD33" s="13"/>
      <c r="AE33" s="26">
        <f t="shared" si="11"/>
        <v>0</v>
      </c>
      <c r="AF33" s="26">
        <f t="shared" si="11"/>
        <v>0</v>
      </c>
      <c r="AG33" s="26">
        <f t="shared" si="12"/>
        <v>0</v>
      </c>
      <c r="AH33" s="13"/>
    </row>
    <row r="34" spans="2:34" x14ac:dyDescent="0.35">
      <c r="B34" s="23"/>
      <c r="C34" s="24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6">
        <f t="shared" si="10"/>
        <v>0</v>
      </c>
      <c r="AD34" s="13"/>
      <c r="AE34" s="26">
        <f t="shared" si="11"/>
        <v>0</v>
      </c>
      <c r="AF34" s="26">
        <f t="shared" si="11"/>
        <v>0</v>
      </c>
      <c r="AG34" s="26">
        <f t="shared" si="12"/>
        <v>0</v>
      </c>
      <c r="AH34" s="13"/>
    </row>
    <row r="35" spans="2:34" x14ac:dyDescent="0.35">
      <c r="B35" s="23"/>
      <c r="C35" s="24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6">
        <f t="shared" si="10"/>
        <v>0</v>
      </c>
      <c r="AD35" s="13"/>
      <c r="AE35" s="26">
        <f t="shared" si="11"/>
        <v>0</v>
      </c>
      <c r="AF35" s="26">
        <f t="shared" si="11"/>
        <v>0</v>
      </c>
      <c r="AG35" s="26">
        <f t="shared" si="12"/>
        <v>0</v>
      </c>
      <c r="AH35" s="13"/>
    </row>
    <row r="36" spans="2:34" x14ac:dyDescent="0.35">
      <c r="B36" s="23"/>
      <c r="C36" s="24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6">
        <f t="shared" si="10"/>
        <v>0</v>
      </c>
      <c r="AD36" s="13"/>
      <c r="AE36" s="26">
        <f t="shared" si="11"/>
        <v>0</v>
      </c>
      <c r="AF36" s="26">
        <f t="shared" si="11"/>
        <v>0</v>
      </c>
      <c r="AG36" s="26">
        <f t="shared" si="12"/>
        <v>0</v>
      </c>
      <c r="AH36" s="13"/>
    </row>
    <row r="37" spans="2:34" ht="15" thickBot="1" x14ac:dyDescent="0.4">
      <c r="B37" s="29" t="s">
        <v>20</v>
      </c>
      <c r="C37" s="30"/>
      <c r="D37" s="31">
        <f>SUM(D6:D36)</f>
        <v>0</v>
      </c>
      <c r="E37" s="188">
        <f>SUM(E6:F36)</f>
        <v>0</v>
      </c>
      <c r="F37" s="188"/>
      <c r="G37" s="188">
        <f>SUM(G6:H36)</f>
        <v>0</v>
      </c>
      <c r="H37" s="188"/>
      <c r="I37" s="188">
        <f>SUM(I6:J36)</f>
        <v>0</v>
      </c>
      <c r="J37" s="188"/>
      <c r="K37" s="188">
        <f>SUM(K6:L36)</f>
        <v>0</v>
      </c>
      <c r="L37" s="188"/>
      <c r="M37" s="188">
        <f>SUM(M6:N36)</f>
        <v>0</v>
      </c>
      <c r="N37" s="188"/>
      <c r="O37" s="188">
        <f>SUM(O6:P36)</f>
        <v>0</v>
      </c>
      <c r="P37" s="188"/>
      <c r="Q37" s="188">
        <f>SUM(Q6:R36)</f>
        <v>0</v>
      </c>
      <c r="R37" s="188"/>
      <c r="S37" s="188">
        <f>SUM(S6:T36)</f>
        <v>0</v>
      </c>
      <c r="T37" s="188"/>
      <c r="U37" s="188">
        <f>SUM(U6:V36)</f>
        <v>0</v>
      </c>
      <c r="V37" s="188"/>
      <c r="W37" s="188">
        <f>SUM(W6:X36)</f>
        <v>0</v>
      </c>
      <c r="X37" s="188"/>
      <c r="Y37" s="188">
        <f>SUM(Y6:Z36)</f>
        <v>0</v>
      </c>
      <c r="Z37" s="188"/>
      <c r="AA37" s="188">
        <f>SUM(AA6:AB36)</f>
        <v>0</v>
      </c>
      <c r="AB37" s="188"/>
      <c r="AC37" s="32">
        <f>SUM(AC3:AC33)</f>
        <v>0</v>
      </c>
      <c r="AD37" s="13"/>
      <c r="AE37" s="33">
        <f>SUM(AE6:AE36)</f>
        <v>0</v>
      </c>
      <c r="AF37" s="33">
        <f>SUM(AF6:AF36)</f>
        <v>0</v>
      </c>
      <c r="AG37" s="26">
        <f t="shared" si="12"/>
        <v>0</v>
      </c>
      <c r="AH37" s="13"/>
    </row>
    <row r="38" spans="2:34" ht="15" thickTop="1" x14ac:dyDescent="0.35">
      <c r="B38" s="34"/>
      <c r="C38" s="35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13"/>
      <c r="AE38" s="13"/>
      <c r="AF38" s="13"/>
      <c r="AG38" s="13"/>
      <c r="AH38" s="13"/>
    </row>
    <row r="39" spans="2:34" ht="17.5" x14ac:dyDescent="0.35">
      <c r="B39" s="37"/>
      <c r="C39" s="38" t="s">
        <v>21</v>
      </c>
      <c r="D39" s="39" t="s">
        <v>46</v>
      </c>
      <c r="E39" s="183" t="s">
        <v>69</v>
      </c>
      <c r="F39" s="183"/>
      <c r="G39" s="183" t="s">
        <v>70</v>
      </c>
      <c r="H39" s="183"/>
      <c r="I39" s="183" t="s">
        <v>71</v>
      </c>
      <c r="J39" s="183"/>
      <c r="K39" s="183" t="s">
        <v>72</v>
      </c>
      <c r="L39" s="183"/>
      <c r="M39" s="183" t="s">
        <v>4</v>
      </c>
      <c r="N39" s="183"/>
      <c r="O39" s="183" t="s">
        <v>73</v>
      </c>
      <c r="P39" s="183"/>
      <c r="Q39" s="183" t="s">
        <v>74</v>
      </c>
      <c r="R39" s="183"/>
      <c r="S39" s="183" t="s">
        <v>75</v>
      </c>
      <c r="T39" s="183"/>
      <c r="U39" s="183" t="s">
        <v>76</v>
      </c>
      <c r="V39" s="183"/>
      <c r="W39" s="183" t="s">
        <v>77</v>
      </c>
      <c r="X39" s="183"/>
      <c r="Y39" s="183" t="s">
        <v>78</v>
      </c>
      <c r="Z39" s="183"/>
      <c r="AA39" s="183" t="s">
        <v>79</v>
      </c>
      <c r="AB39" s="183"/>
      <c r="AC39" s="183" t="s">
        <v>0</v>
      </c>
      <c r="AD39" s="183"/>
      <c r="AE39" s="13"/>
      <c r="AF39" s="13"/>
      <c r="AG39" s="13"/>
      <c r="AH39" s="13"/>
    </row>
    <row r="40" spans="2:34" ht="19" thickBot="1" x14ac:dyDescent="0.5">
      <c r="B40" s="14" t="s">
        <v>41</v>
      </c>
      <c r="C40" s="40" t="s">
        <v>22</v>
      </c>
      <c r="D40" s="41" t="s">
        <v>48</v>
      </c>
      <c r="E40" s="185">
        <f>E4</f>
        <v>43466</v>
      </c>
      <c r="F40" s="186"/>
      <c r="G40" s="185">
        <f t="shared" ref="G40" si="21">G4</f>
        <v>43497</v>
      </c>
      <c r="H40" s="186"/>
      <c r="I40" s="185">
        <f t="shared" ref="I40" si="22">I4</f>
        <v>43525</v>
      </c>
      <c r="J40" s="186"/>
      <c r="K40" s="185">
        <f t="shared" ref="K40" si="23">K4</f>
        <v>43556</v>
      </c>
      <c r="L40" s="186"/>
      <c r="M40" s="185">
        <f t="shared" ref="M40" si="24">M4</f>
        <v>43586</v>
      </c>
      <c r="N40" s="186"/>
      <c r="O40" s="185">
        <f t="shared" ref="O40" si="25">O4</f>
        <v>43617</v>
      </c>
      <c r="P40" s="186"/>
      <c r="Q40" s="185">
        <f t="shared" ref="Q40" si="26">Q4</f>
        <v>43647</v>
      </c>
      <c r="R40" s="186"/>
      <c r="S40" s="185">
        <f t="shared" ref="S40" si="27">S4</f>
        <v>43678</v>
      </c>
      <c r="T40" s="186"/>
      <c r="U40" s="185">
        <f t="shared" ref="U40" si="28">U4</f>
        <v>43709</v>
      </c>
      <c r="V40" s="186"/>
      <c r="W40" s="185">
        <f t="shared" ref="W40" si="29">W4</f>
        <v>43739</v>
      </c>
      <c r="X40" s="186"/>
      <c r="Y40" s="185">
        <f t="shared" ref="Y40" si="30">Y4</f>
        <v>43770</v>
      </c>
      <c r="Z40" s="186"/>
      <c r="AA40" s="185">
        <f t="shared" ref="AA40" si="31">AA4</f>
        <v>43800</v>
      </c>
      <c r="AB40" s="186"/>
      <c r="AC40" s="40" t="s">
        <v>24</v>
      </c>
      <c r="AD40" s="13"/>
      <c r="AE40" s="42"/>
      <c r="AF40" s="13"/>
      <c r="AG40" s="13"/>
      <c r="AH40" s="13"/>
    </row>
    <row r="41" spans="2:34" ht="15.5" x14ac:dyDescent="0.35">
      <c r="B41" s="43" t="str">
        <f>IF(ISBLANK(B6)," ",B6)</f>
        <v xml:space="preserve"> </v>
      </c>
      <c r="C41" s="44"/>
      <c r="D41" s="45"/>
      <c r="E41" s="181">
        <f>IF($C41=$D$39,$D41*SUM($D6:F6),IF($C41=E$39,$D41*SUM($D6:F6)*12,0))</f>
        <v>0</v>
      </c>
      <c r="F41" s="182"/>
      <c r="G41" s="181">
        <f>IF($C41=$D$39,$D41*SUM($D6:H6),IF($C41=G$39,$D41*SUM($D6:H6)*12,0))</f>
        <v>0</v>
      </c>
      <c r="H41" s="182"/>
      <c r="I41" s="181">
        <f>IF($C41=$D$39,$D41*SUM($D6:J6),IF($C41=I$39,$D41*SUM($D6:J6)*12,0))</f>
        <v>0</v>
      </c>
      <c r="J41" s="182"/>
      <c r="K41" s="181">
        <f>IF($C41=$D$39,$D41*SUM($D6:L6),IF($C41=K$39,$D41*SUM($D6:L6)*12,0))</f>
        <v>0</v>
      </c>
      <c r="L41" s="182"/>
      <c r="M41" s="181">
        <f>IF($C41=$D$39,$D41*SUM($D6:N6),IF($C41=M$39,$D41*SUM($D6:N6)*12,0))</f>
        <v>0</v>
      </c>
      <c r="N41" s="182"/>
      <c r="O41" s="181">
        <f>IF($C41=$D$39,$D41*SUM($D6:P6),IF($C41=O$39,$D41*SUM($D6:P6)*12,0))</f>
        <v>0</v>
      </c>
      <c r="P41" s="182"/>
      <c r="Q41" s="181">
        <f>IF($C41=$D$39,$D41*SUM($D6:R6),IF($C41=Q$39,$D41*SUM($D6:R6)*12,0))</f>
        <v>0</v>
      </c>
      <c r="R41" s="182"/>
      <c r="S41" s="181">
        <f>IF($C41=$D$39,$D41*SUM($D6:T6),IF($C41=S$39,$D41*SUM($D6:T6)*12,0))</f>
        <v>0</v>
      </c>
      <c r="T41" s="182"/>
      <c r="U41" s="181">
        <f>IF($C41=$D$39,$D41*SUM($D6:V6),IF($C41=U$39,$D41*SUM($D6:V6)*12,0))</f>
        <v>0</v>
      </c>
      <c r="V41" s="182"/>
      <c r="W41" s="181">
        <f>IF($C41=$D$39,$D41*SUM($D6:X6),IF($C41=W$39,$D41*SUM($D6:X6)*12,0))</f>
        <v>0</v>
      </c>
      <c r="X41" s="182"/>
      <c r="Y41" s="181">
        <f>IF($C41=$D$39,$D41*SUM($D6:Z6),IF($C41=Y$39,$D41*SUM($D6:Z6)*12,0))</f>
        <v>0</v>
      </c>
      <c r="Z41" s="182"/>
      <c r="AA41" s="181">
        <f>IF($C41=$D$39,$D41*SUM($D6:AB6),IF($C41=AA$39,$D41*SUM($D6:AB6)*12,0))</f>
        <v>0</v>
      </c>
      <c r="AB41" s="182"/>
      <c r="AC41" s="46">
        <f>SUM(E41:AB41)</f>
        <v>0</v>
      </c>
      <c r="AD41" s="13"/>
      <c r="AE41" s="42" t="s">
        <v>46</v>
      </c>
      <c r="AF41" s="13"/>
      <c r="AG41" s="13"/>
      <c r="AH41" s="13"/>
    </row>
    <row r="42" spans="2:34" ht="15.5" x14ac:dyDescent="0.35">
      <c r="B42" s="43" t="str">
        <f t="shared" ref="B42:B71" si="32">IF(ISBLANK(B7)," ",B7)</f>
        <v xml:space="preserve"> </v>
      </c>
      <c r="C42" s="44"/>
      <c r="D42" s="45"/>
      <c r="E42" s="181">
        <f>IF($C42=$D$39,$D42*SUM($D7:F7),IF($C42=E$39,$D42*SUM($D7:F7)*12,0))</f>
        <v>0</v>
      </c>
      <c r="F42" s="182"/>
      <c r="G42" s="181">
        <f>IF($C42=$D$39,$D42*SUM($D7:H7),IF($C42=G$39,$D42*SUM($D7:H7)*12,0))</f>
        <v>0</v>
      </c>
      <c r="H42" s="182"/>
      <c r="I42" s="181">
        <f>IF($C42=$D$39,$D42*SUM($D7:J7),IF($C42=I$39,$D42*SUM($D7:J7)*12,0))</f>
        <v>0</v>
      </c>
      <c r="J42" s="182"/>
      <c r="K42" s="181">
        <f>IF($C42=$D$39,$D42*SUM($D7:L7),IF($C42=K$39,$D42*SUM($D7:L7)*12,0))</f>
        <v>0</v>
      </c>
      <c r="L42" s="182"/>
      <c r="M42" s="181">
        <f>IF($C42=$D$39,$D42*SUM($D7:N7),IF($C42=M$39,$D42*SUM($D7:N7)*12,0))</f>
        <v>0</v>
      </c>
      <c r="N42" s="182"/>
      <c r="O42" s="181">
        <f>IF($C42=$D$39,$D42*SUM($D7:P7),IF($C42=O$39,$D42*SUM($D7:P7)*12,0))</f>
        <v>0</v>
      </c>
      <c r="P42" s="182"/>
      <c r="Q42" s="181">
        <f>IF($C42=$D$39,$D42*SUM($D7:R7),IF($C42=Q$39,$D42*SUM($D7:R7)*12,0))</f>
        <v>0</v>
      </c>
      <c r="R42" s="182"/>
      <c r="S42" s="181">
        <f>IF($C42=$D$39,$D42*SUM($D7:T7),IF($C42=S$39,$D42*SUM($D7:T7)*12,0))</f>
        <v>0</v>
      </c>
      <c r="T42" s="182"/>
      <c r="U42" s="181">
        <f>IF($C42=$D$39,$D42*SUM($D7:V7),IF($C42=U$39,$D42*SUM($D7:V7)*12,0))</f>
        <v>0</v>
      </c>
      <c r="V42" s="182"/>
      <c r="W42" s="181">
        <f>IF($C42=$D$39,$D42*SUM($D7:X7),IF($C42=W$39,$D42*SUM($D7:X7)*12,0))</f>
        <v>0</v>
      </c>
      <c r="X42" s="182"/>
      <c r="Y42" s="181">
        <f>IF($C42=$D$39,$D42*SUM($D7:Z7),IF($C42=Y$39,$D42*SUM($D7:Z7)*12,0))</f>
        <v>0</v>
      </c>
      <c r="Z42" s="182"/>
      <c r="AA42" s="181">
        <f>IF($C42=$D$39,$D42*SUM($D7:AB7),IF($C42=AA$39,$D42*SUM($D7:AB7)*12,0))</f>
        <v>0</v>
      </c>
      <c r="AB42" s="182"/>
      <c r="AC42" s="46">
        <f t="shared" ref="AC42" si="33">SUM(E42:AB42)</f>
        <v>0</v>
      </c>
      <c r="AD42" s="13"/>
      <c r="AE42" s="42" t="s">
        <v>47</v>
      </c>
      <c r="AF42" s="13"/>
      <c r="AG42" s="13"/>
      <c r="AH42" s="13"/>
    </row>
    <row r="43" spans="2:34" ht="15.5" x14ac:dyDescent="0.35">
      <c r="B43" s="43" t="str">
        <f t="shared" si="32"/>
        <v xml:space="preserve"> </v>
      </c>
      <c r="C43" s="44"/>
      <c r="D43" s="45"/>
      <c r="E43" s="181">
        <f>IF($C43=$D$39,$D43*SUM($D8:F8),IF($C43=E$39,$D43*SUM($D8:F8)*12,0))</f>
        <v>0</v>
      </c>
      <c r="F43" s="182"/>
      <c r="G43" s="181">
        <f>IF($C43=$D$39,$D43*SUM($D8:H8),IF($C43=G$39,$D43*SUM($D8:H8)*12,0))</f>
        <v>0</v>
      </c>
      <c r="H43" s="182"/>
      <c r="I43" s="181">
        <f>IF($C43=$D$39,$D43*SUM($D8:J8),IF($C43=I$39,$D43*SUM($D8:J8)*12,0))</f>
        <v>0</v>
      </c>
      <c r="J43" s="182"/>
      <c r="K43" s="181">
        <f>IF($C43=$D$39,$D43*SUM($D8:L8),IF($C43=K$39,$D43*SUM($D8:L8)*12,0))</f>
        <v>0</v>
      </c>
      <c r="L43" s="182"/>
      <c r="M43" s="181">
        <f>IF($C43=$D$39,$D43*SUM($D8:N8),IF($C43=M$39,$D43*SUM($D8:N8)*12,0))</f>
        <v>0</v>
      </c>
      <c r="N43" s="182"/>
      <c r="O43" s="181">
        <f>IF($C43=$D$39,$D43*SUM($D8:P8),IF($C43=O$39,$D43*SUM($D8:P8)*12,0))</f>
        <v>0</v>
      </c>
      <c r="P43" s="182"/>
      <c r="Q43" s="181">
        <f>IF($C43=$D$39,$D43*SUM($D8:R8),IF($C43=Q$39,$D43*SUM($D8:R8)*12,0))</f>
        <v>0</v>
      </c>
      <c r="R43" s="182"/>
      <c r="S43" s="181">
        <f>IF($C43=$D$39,$D43*SUM($D8:T8),IF($C43=S$39,$D43*SUM($D8:T8)*12,0))</f>
        <v>0</v>
      </c>
      <c r="T43" s="182"/>
      <c r="U43" s="181">
        <f>IF($C43=$D$39,$D43*SUM($D8:V8),IF($C43=U$39,$D43*SUM($D8:V8)*12,0))</f>
        <v>0</v>
      </c>
      <c r="V43" s="182"/>
      <c r="W43" s="181">
        <f>IF($C43=$D$39,$D43*SUM($D8:X8),IF($C43=W$39,$D43*SUM($D8:X8)*12,0))</f>
        <v>0</v>
      </c>
      <c r="X43" s="182"/>
      <c r="Y43" s="181">
        <f>IF($C43=$D$39,$D43*SUM($D8:Z8),IF($C43=Y$39,$D43*SUM($D8:Z8)*12,0))</f>
        <v>0</v>
      </c>
      <c r="Z43" s="182"/>
      <c r="AA43" s="181">
        <f>IF($C43=$D$39,$D43*SUM($D8:AB8),IF($C43=AA$39,$D43*SUM($D8:AB8)*12,0))</f>
        <v>0</v>
      </c>
      <c r="AB43" s="182"/>
      <c r="AC43" s="46">
        <f t="shared" ref="AC43:AC71" si="34">SUM(E43:AB43)</f>
        <v>0</v>
      </c>
      <c r="AD43" s="13"/>
      <c r="AE43" s="42" t="s">
        <v>0</v>
      </c>
      <c r="AF43" s="13"/>
      <c r="AG43" s="13"/>
      <c r="AH43" s="13"/>
    </row>
    <row r="44" spans="2:34" ht="15.5" x14ac:dyDescent="0.35">
      <c r="B44" s="43" t="str">
        <f t="shared" si="32"/>
        <v xml:space="preserve"> </v>
      </c>
      <c r="C44" s="44"/>
      <c r="D44" s="45"/>
      <c r="E44" s="181">
        <f>IF($C44=$D$39,$D44*SUM($D9:F9),IF($C44=E$39,$D44*SUM($D9:F9)*12,0))</f>
        <v>0</v>
      </c>
      <c r="F44" s="182"/>
      <c r="G44" s="181">
        <f>IF($C44=$D$39,$D44*SUM($D9:H9),IF($C44=G$39,$D44*SUM($D9:H9)*12,0))</f>
        <v>0</v>
      </c>
      <c r="H44" s="182"/>
      <c r="I44" s="181">
        <f>IF($C44=$D$39,$D44*SUM($D9:J9),IF($C44=I$39,$D44*SUM($D9:J9)*12,0))</f>
        <v>0</v>
      </c>
      <c r="J44" s="182"/>
      <c r="K44" s="181">
        <f>IF($C44=$D$39,$D44*SUM($D9:L9),IF($C44=K$39,$D44*SUM($D9:L9)*12,0))</f>
        <v>0</v>
      </c>
      <c r="L44" s="182"/>
      <c r="M44" s="181">
        <f>IF($C44=$D$39,$D44*SUM($D9:N9),IF($C44=M$39,$D44*SUM($D9:N9)*12,0))</f>
        <v>0</v>
      </c>
      <c r="N44" s="182"/>
      <c r="O44" s="181">
        <f>IF($C44=$D$39,$D44*SUM($D9:P9),IF($C44=O$39,$D44*SUM($D9:P9)*12,0))</f>
        <v>0</v>
      </c>
      <c r="P44" s="182"/>
      <c r="Q44" s="181">
        <f>IF($C44=$D$39,$D44*SUM($D9:R9),IF($C44=Q$39,$D44*SUM($D9:R9)*12,0))</f>
        <v>0</v>
      </c>
      <c r="R44" s="182"/>
      <c r="S44" s="181">
        <f>IF($C44=$D$39,$D44*SUM($D9:T9),IF($C44=S$39,$D44*SUM($D9:T9)*12,0))</f>
        <v>0</v>
      </c>
      <c r="T44" s="182"/>
      <c r="U44" s="181">
        <f>IF($C44=$D$39,$D44*SUM($D9:V9),IF($C44=U$39,$D44*SUM($D9:V9)*12,0))</f>
        <v>0</v>
      </c>
      <c r="V44" s="182"/>
      <c r="W44" s="181">
        <f>IF($C44=$D$39,$D44*SUM($D9:X9),IF($C44=W$39,$D44*SUM($D9:X9)*12,0))</f>
        <v>0</v>
      </c>
      <c r="X44" s="182"/>
      <c r="Y44" s="181">
        <f>IF($C44=$D$39,$D44*SUM($D9:Z9),IF($C44=Y$39,$D44*SUM($D9:Z9)*12,0))</f>
        <v>0</v>
      </c>
      <c r="Z44" s="182"/>
      <c r="AA44" s="181">
        <f>IF($C44=$D$39,$D44*SUM($D9:AB9),IF($C44=AA$39,$D44*SUM($D9:AB9)*12,0))</f>
        <v>0</v>
      </c>
      <c r="AB44" s="182"/>
      <c r="AC44" s="46">
        <f t="shared" si="34"/>
        <v>0</v>
      </c>
      <c r="AD44" s="13"/>
      <c r="AE44" s="42" t="s">
        <v>1</v>
      </c>
      <c r="AF44" s="13"/>
      <c r="AG44" s="13"/>
      <c r="AH44" s="13"/>
    </row>
    <row r="45" spans="2:34" ht="15.5" x14ac:dyDescent="0.35">
      <c r="B45" s="43" t="str">
        <f t="shared" si="32"/>
        <v xml:space="preserve"> </v>
      </c>
      <c r="C45" s="44"/>
      <c r="D45" s="45"/>
      <c r="E45" s="181">
        <f>IF($C45=$D$39,$D45*SUM($D10:F10),IF($C45=E$39,$D45*SUM($D10:F10)*12,0))</f>
        <v>0</v>
      </c>
      <c r="F45" s="182"/>
      <c r="G45" s="181">
        <f>IF($C45=$D$39,$D45*SUM($D10:H10),IF($C45=G$39,$D45*SUM($D10:H10)*12,0))</f>
        <v>0</v>
      </c>
      <c r="H45" s="182"/>
      <c r="I45" s="181">
        <f>IF($C45=$D$39,$D45*SUM($D10:J10),IF($C45=I$39,$D45*SUM($D10:J10)*12,0))</f>
        <v>0</v>
      </c>
      <c r="J45" s="182"/>
      <c r="K45" s="181">
        <f>IF($C45=$D$39,$D45*SUM($D10:L10),IF($C45=K$39,$D45*SUM($D10:L10)*12,0))</f>
        <v>0</v>
      </c>
      <c r="L45" s="182"/>
      <c r="M45" s="181">
        <f>IF($C45=$D$39,$D45*SUM($D10:N10),IF($C45=M$39,$D45*SUM($D10:N10)*12,0))</f>
        <v>0</v>
      </c>
      <c r="N45" s="182"/>
      <c r="O45" s="181">
        <f>IF($C45=$D$39,$D45*SUM($D10:P10),IF($C45=O$39,$D45*SUM($D10:P10)*12,0))</f>
        <v>0</v>
      </c>
      <c r="P45" s="182"/>
      <c r="Q45" s="181">
        <f>IF($C45=$D$39,$D45*SUM($D10:R10),IF($C45=Q$39,$D45*SUM($D10:R10)*12,0))</f>
        <v>0</v>
      </c>
      <c r="R45" s="182"/>
      <c r="S45" s="181">
        <f>IF($C45=$D$39,$D45*SUM($D10:T10),IF($C45=S$39,$D45*SUM($D10:T10)*12,0))</f>
        <v>0</v>
      </c>
      <c r="T45" s="182"/>
      <c r="U45" s="181">
        <f>IF($C45=$D$39,$D45*SUM($D10:V10),IF($C45=U$39,$D45*SUM($D10:V10)*12,0))</f>
        <v>0</v>
      </c>
      <c r="V45" s="182"/>
      <c r="W45" s="181">
        <f>IF($C45=$D$39,$D45*SUM($D10:X10),IF($C45=W$39,$D45*SUM($D10:X10)*12,0))</f>
        <v>0</v>
      </c>
      <c r="X45" s="182"/>
      <c r="Y45" s="181">
        <f>IF($C45=$D$39,$D45*SUM($D10:Z10),IF($C45=Y$39,$D45*SUM($D10:Z10)*12,0))</f>
        <v>0</v>
      </c>
      <c r="Z45" s="182"/>
      <c r="AA45" s="181">
        <f>IF($C45=$D$39,$D45*SUM($D10:AB10),IF($C45=AA$39,$D45*SUM($D10:AB10)*12,0))</f>
        <v>0</v>
      </c>
      <c r="AB45" s="182"/>
      <c r="AC45" s="46">
        <f t="shared" si="34"/>
        <v>0</v>
      </c>
      <c r="AD45" s="13"/>
      <c r="AE45" s="42" t="s">
        <v>2</v>
      </c>
      <c r="AF45" s="13"/>
      <c r="AG45" s="13"/>
      <c r="AH45" s="13"/>
    </row>
    <row r="46" spans="2:34" ht="15.5" x14ac:dyDescent="0.35">
      <c r="B46" s="43" t="str">
        <f t="shared" si="32"/>
        <v xml:space="preserve"> </v>
      </c>
      <c r="C46" s="44"/>
      <c r="D46" s="45"/>
      <c r="E46" s="181">
        <f>IF($C46=$D$39,$D46*SUM($D11:F11),IF($C46=E$39,$D46*SUM($D11:F11)*12,0))</f>
        <v>0</v>
      </c>
      <c r="F46" s="182"/>
      <c r="G46" s="181">
        <f>IF($C46=$D$39,$D46*SUM($D11:H11),IF($C46=G$39,$D46*SUM($D11:H11)*12,0))</f>
        <v>0</v>
      </c>
      <c r="H46" s="182"/>
      <c r="I46" s="181">
        <f>IF($C46=$D$39,$D46*SUM($D11:J11),IF($C46=I$39,$D46*SUM($D11:J11)*12,0))</f>
        <v>0</v>
      </c>
      <c r="J46" s="182"/>
      <c r="K46" s="181">
        <f>IF($C46=$D$39,$D46*SUM($D11:L11),IF($C46=K$39,$D46*SUM($D11:L11)*12,0))</f>
        <v>0</v>
      </c>
      <c r="L46" s="182"/>
      <c r="M46" s="181">
        <f>IF($C46=$D$39,$D46*SUM($D11:N11),IF($C46=M$39,$D46*SUM($D11:N11)*12,0))</f>
        <v>0</v>
      </c>
      <c r="N46" s="182"/>
      <c r="O46" s="181">
        <f>IF($C46=$D$39,$D46*SUM($D11:P11),IF($C46=O$39,$D46*SUM($D11:P11)*12,0))</f>
        <v>0</v>
      </c>
      <c r="P46" s="182"/>
      <c r="Q46" s="181">
        <f>IF($C46=$D$39,$D46*SUM($D11:R11),IF($C46=Q$39,$D46*SUM($D11:R11)*12,0))</f>
        <v>0</v>
      </c>
      <c r="R46" s="182"/>
      <c r="S46" s="181">
        <f>IF($C46=$D$39,$D46*SUM($D11:T11),IF($C46=S$39,$D46*SUM($D11:T11)*12,0))</f>
        <v>0</v>
      </c>
      <c r="T46" s="182"/>
      <c r="U46" s="181">
        <f>IF($C46=$D$39,$D46*SUM($D11:V11),IF($C46=U$39,$D46*SUM($D11:V11)*12,0))</f>
        <v>0</v>
      </c>
      <c r="V46" s="182"/>
      <c r="W46" s="181">
        <f>IF($C46=$D$39,$D46*SUM($D11:X11),IF($C46=W$39,$D46*SUM($D11:X11)*12,0))</f>
        <v>0</v>
      </c>
      <c r="X46" s="182"/>
      <c r="Y46" s="181">
        <f>IF($C46=$D$39,$D46*SUM($D11:Z11),IF($C46=Y$39,$D46*SUM($D11:Z11)*12,0))</f>
        <v>0</v>
      </c>
      <c r="Z46" s="182"/>
      <c r="AA46" s="181">
        <f>IF($C46=$D$39,$D46*SUM($D11:AB11),IF($C46=AA$39,$D46*SUM($D11:AB11)*12,0))</f>
        <v>0</v>
      </c>
      <c r="AB46" s="182"/>
      <c r="AC46" s="46">
        <f t="shared" si="34"/>
        <v>0</v>
      </c>
      <c r="AD46" s="13"/>
      <c r="AE46" s="42" t="s">
        <v>3</v>
      </c>
      <c r="AF46" s="13"/>
      <c r="AG46" s="13"/>
      <c r="AH46" s="13"/>
    </row>
    <row r="47" spans="2:34" ht="15.5" x14ac:dyDescent="0.35">
      <c r="B47" s="43" t="str">
        <f t="shared" si="32"/>
        <v xml:space="preserve"> </v>
      </c>
      <c r="C47" s="44"/>
      <c r="D47" s="45"/>
      <c r="E47" s="181">
        <f>IF($C47=$D$39,$D47*SUM($D12:F12),IF($C47=E$39,$D47*SUM($D12:F12)*12,0))</f>
        <v>0</v>
      </c>
      <c r="F47" s="182"/>
      <c r="G47" s="181">
        <f>IF($C47=$D$39,$D47*SUM($D12:H12),IF($C47=G$39,$D47*SUM($D12:H12)*12,0))</f>
        <v>0</v>
      </c>
      <c r="H47" s="182"/>
      <c r="I47" s="181">
        <f>IF($C47=$D$39,$D47*SUM($D12:J12),IF($C47=I$39,$D47*SUM($D12:J12)*12,0))</f>
        <v>0</v>
      </c>
      <c r="J47" s="182"/>
      <c r="K47" s="181">
        <f>IF($C47=$D$39,$D47*SUM($D12:L12),IF($C47=K$39,$D47*SUM($D12:L12)*12,0))</f>
        <v>0</v>
      </c>
      <c r="L47" s="182"/>
      <c r="M47" s="181">
        <f>IF($C47=$D$39,$D47*SUM($D12:N12),IF($C47=M$39,$D47*SUM($D12:N12)*12,0))</f>
        <v>0</v>
      </c>
      <c r="N47" s="182"/>
      <c r="O47" s="181">
        <f>IF($C47=$D$39,$D47*SUM($D12:P12),IF($C47=O$39,$D47*SUM($D12:P12)*12,0))</f>
        <v>0</v>
      </c>
      <c r="P47" s="182"/>
      <c r="Q47" s="181">
        <f>IF($C47=$D$39,$D47*SUM($D12:R12),IF($C47=Q$39,$D47*SUM($D12:R12)*12,0))</f>
        <v>0</v>
      </c>
      <c r="R47" s="182"/>
      <c r="S47" s="181">
        <f>IF($C47=$D$39,$D47*SUM($D12:T12),IF($C47=S$39,$D47*SUM($D12:T12)*12,0))</f>
        <v>0</v>
      </c>
      <c r="T47" s="182"/>
      <c r="U47" s="181">
        <f>IF($C47=$D$39,$D47*SUM($D12:V12),IF($C47=U$39,$D47*SUM($D12:V12)*12,0))</f>
        <v>0</v>
      </c>
      <c r="V47" s="182"/>
      <c r="W47" s="181">
        <f>IF($C47=$D$39,$D47*SUM($D12:X12),IF($C47=W$39,$D47*SUM($D12:X12)*12,0))</f>
        <v>0</v>
      </c>
      <c r="X47" s="182"/>
      <c r="Y47" s="181">
        <f>IF($C47=$D$39,$D47*SUM($D12:Z12),IF($C47=Y$39,$D47*SUM($D12:Z12)*12,0))</f>
        <v>0</v>
      </c>
      <c r="Z47" s="182"/>
      <c r="AA47" s="181">
        <f>IF($C47=$D$39,$D47*SUM($D12:AB12),IF($C47=AA$39,$D47*SUM($D12:AB12)*12,0))</f>
        <v>0</v>
      </c>
      <c r="AB47" s="182"/>
      <c r="AC47" s="46">
        <f t="shared" si="34"/>
        <v>0</v>
      </c>
      <c r="AD47" s="13"/>
      <c r="AE47" s="42" t="s">
        <v>4</v>
      </c>
      <c r="AF47" s="13"/>
      <c r="AG47" s="13"/>
      <c r="AH47" s="13"/>
    </row>
    <row r="48" spans="2:34" ht="15.5" x14ac:dyDescent="0.35">
      <c r="B48" s="43" t="str">
        <f t="shared" si="32"/>
        <v xml:space="preserve"> </v>
      </c>
      <c r="C48" s="44"/>
      <c r="D48" s="45"/>
      <c r="E48" s="181">
        <f>IF($C48=$D$39,$D48*SUM($D13:F13),IF($C48=E$39,$D48*SUM($D13:F13)*12,0))</f>
        <v>0</v>
      </c>
      <c r="F48" s="182"/>
      <c r="G48" s="181">
        <f>IF($C48=$D$39,$D48*SUM($D13:H13),IF($C48=G$39,$D48*SUM($D13:H13)*12,0))</f>
        <v>0</v>
      </c>
      <c r="H48" s="182"/>
      <c r="I48" s="181">
        <f>IF($C48=$D$39,$D48*SUM($D13:J13),IF($C48=I$39,$D48*SUM($D13:J13)*12,0))</f>
        <v>0</v>
      </c>
      <c r="J48" s="182"/>
      <c r="K48" s="181">
        <f>IF($C48=$D$39,$D48*SUM($D13:L13),IF($C48=K$39,$D48*SUM($D13:L13)*12,0))</f>
        <v>0</v>
      </c>
      <c r="L48" s="182"/>
      <c r="M48" s="181">
        <f>IF($C48=$D$39,$D48*SUM($D13:N13),IF($C48=M$39,$D48*SUM($D13:N13)*12,0))</f>
        <v>0</v>
      </c>
      <c r="N48" s="182"/>
      <c r="O48" s="181">
        <f>IF($C48=$D$39,$D48*SUM($D13:P13),IF($C48=O$39,$D48*SUM($D13:P13)*12,0))</f>
        <v>0</v>
      </c>
      <c r="P48" s="182"/>
      <c r="Q48" s="181">
        <f>IF($C48=$D$39,$D48*SUM($D13:R13),IF($C48=Q$39,$D48*SUM($D13:R13)*12,0))</f>
        <v>0</v>
      </c>
      <c r="R48" s="182"/>
      <c r="S48" s="181">
        <f>IF($C48=$D$39,$D48*SUM($D13:T13),IF($C48=S$39,$D48*SUM($D13:T13)*12,0))</f>
        <v>0</v>
      </c>
      <c r="T48" s="182"/>
      <c r="U48" s="181">
        <f>IF($C48=$D$39,$D48*SUM($D13:V13),IF($C48=U$39,$D48*SUM($D13:V13)*12,0))</f>
        <v>0</v>
      </c>
      <c r="V48" s="182"/>
      <c r="W48" s="181">
        <f>IF($C48=$D$39,$D48*SUM($D13:X13),IF($C48=W$39,$D48*SUM($D13:X13)*12,0))</f>
        <v>0</v>
      </c>
      <c r="X48" s="182"/>
      <c r="Y48" s="181">
        <f>IF($C48=$D$39,$D48*SUM($D13:Z13),IF($C48=Y$39,$D48*SUM($D13:Z13)*12,0))</f>
        <v>0</v>
      </c>
      <c r="Z48" s="182"/>
      <c r="AA48" s="181">
        <f>IF($C48=$D$39,$D48*SUM($D13:AB13),IF($C48=AA$39,$D48*SUM($D13:AB13)*12,0))</f>
        <v>0</v>
      </c>
      <c r="AB48" s="182"/>
      <c r="AC48" s="46">
        <f t="shared" si="34"/>
        <v>0</v>
      </c>
      <c r="AD48" s="13"/>
      <c r="AE48" s="42" t="s">
        <v>5</v>
      </c>
      <c r="AF48" s="13"/>
      <c r="AG48" s="13"/>
      <c r="AH48" s="13"/>
    </row>
    <row r="49" spans="2:34" ht="15.5" x14ac:dyDescent="0.35">
      <c r="B49" s="43" t="str">
        <f t="shared" si="32"/>
        <v xml:space="preserve"> </v>
      </c>
      <c r="C49" s="44"/>
      <c r="D49" s="45"/>
      <c r="E49" s="181">
        <f>IF($C49=$D$39,$D49*SUM($D14:F14),IF($C49=E$39,$D49*SUM($D14:F14)*12,0))</f>
        <v>0</v>
      </c>
      <c r="F49" s="182"/>
      <c r="G49" s="181">
        <f>IF($C49=$D$39,$D49*SUM($D14:H14),IF($C49=G$39,$D49*SUM($D14:H14)*12,0))</f>
        <v>0</v>
      </c>
      <c r="H49" s="182"/>
      <c r="I49" s="181">
        <f>IF($C49=$D$39,$D49*SUM($D14:J14),IF($C49=I$39,$D49*SUM($D14:J14)*12,0))</f>
        <v>0</v>
      </c>
      <c r="J49" s="182"/>
      <c r="K49" s="181">
        <f>IF($C49=$D$39,$D49*SUM($D14:L14),IF($C49=K$39,$D49*SUM($D14:L14)*12,0))</f>
        <v>0</v>
      </c>
      <c r="L49" s="182"/>
      <c r="M49" s="181">
        <f>IF($C49=$D$39,$D49*SUM($D14:N14),IF($C49=M$39,$D49*SUM($D14:N14)*12,0))</f>
        <v>0</v>
      </c>
      <c r="N49" s="182"/>
      <c r="O49" s="181">
        <f>IF($C49=$D$39,$D49*SUM($D14:P14),IF($C49=O$39,$D49*SUM($D14:P14)*12,0))</f>
        <v>0</v>
      </c>
      <c r="P49" s="182"/>
      <c r="Q49" s="181">
        <f>IF($C49=$D$39,$D49*SUM($D14:R14),IF($C49=Q$39,$D49*SUM($D14:R14)*12,0))</f>
        <v>0</v>
      </c>
      <c r="R49" s="182"/>
      <c r="S49" s="181">
        <f>IF($C49=$D$39,$D49*SUM($D14:T14),IF($C49=S$39,$D49*SUM($D14:T14)*12,0))</f>
        <v>0</v>
      </c>
      <c r="T49" s="182"/>
      <c r="U49" s="181">
        <f>IF($C49=$D$39,$D49*SUM($D14:V14),IF($C49=U$39,$D49*SUM($D14:V14)*12,0))</f>
        <v>0</v>
      </c>
      <c r="V49" s="182"/>
      <c r="W49" s="181">
        <f>IF($C49=$D$39,$D49*SUM($D14:X14),IF($C49=W$39,$D49*SUM($D14:X14)*12,0))</f>
        <v>0</v>
      </c>
      <c r="X49" s="182"/>
      <c r="Y49" s="181">
        <f>IF($C49=$D$39,$D49*SUM($D14:Z14),IF($C49=Y$39,$D49*SUM($D14:Z14)*12,0))</f>
        <v>0</v>
      </c>
      <c r="Z49" s="182"/>
      <c r="AA49" s="181">
        <f>IF($C49=$D$39,$D49*SUM($D14:AB14),IF($C49=AA$39,$D49*SUM($D14:AB14)*12,0))</f>
        <v>0</v>
      </c>
      <c r="AB49" s="182"/>
      <c r="AC49" s="46">
        <f t="shared" si="34"/>
        <v>0</v>
      </c>
      <c r="AD49" s="13"/>
      <c r="AE49" s="42" t="s">
        <v>6</v>
      </c>
      <c r="AF49" s="13"/>
      <c r="AG49" s="13"/>
      <c r="AH49" s="13"/>
    </row>
    <row r="50" spans="2:34" ht="15.5" x14ac:dyDescent="0.35">
      <c r="B50" s="43" t="str">
        <f t="shared" si="32"/>
        <v xml:space="preserve"> </v>
      </c>
      <c r="C50" s="44"/>
      <c r="D50" s="45"/>
      <c r="E50" s="181">
        <f>IF($C50=$D$39,$D50*SUM($D15:F15),IF($C50=E$39,$D50*SUM($D15:F15)*12,0))</f>
        <v>0</v>
      </c>
      <c r="F50" s="182"/>
      <c r="G50" s="181">
        <f>IF($C50=$D$39,$D50*SUM($D15:H15),IF($C50=G$39,$D50*SUM($D15:H15)*12,0))</f>
        <v>0</v>
      </c>
      <c r="H50" s="182"/>
      <c r="I50" s="181">
        <f>IF($C50=$D$39,$D50*SUM($D15:J15),IF($C50=I$39,$D50*SUM($D15:J15)*12,0))</f>
        <v>0</v>
      </c>
      <c r="J50" s="182"/>
      <c r="K50" s="181">
        <f>IF($C50=$D$39,$D50*SUM($D15:L15),IF($C50=K$39,$D50*SUM($D15:L15)*12,0))</f>
        <v>0</v>
      </c>
      <c r="L50" s="182"/>
      <c r="M50" s="181">
        <f>IF($C50=$D$39,$D50*SUM($D15:N15),IF($C50=M$39,$D50*SUM($D15:N15)*12,0))</f>
        <v>0</v>
      </c>
      <c r="N50" s="182"/>
      <c r="O50" s="181">
        <f>IF($C50=$D$39,$D50*SUM($D15:P15),IF($C50=O$39,$D50*SUM($D15:P15)*12,0))</f>
        <v>0</v>
      </c>
      <c r="P50" s="182"/>
      <c r="Q50" s="181">
        <f>IF($C50=$D$39,$D50*SUM($D15:R15),IF($C50=Q$39,$D50*SUM($D15:R15)*12,0))</f>
        <v>0</v>
      </c>
      <c r="R50" s="182"/>
      <c r="S50" s="181">
        <f>IF($C50=$D$39,$D50*SUM($D15:T15),IF($C50=S$39,$D50*SUM($D15:T15)*12,0))</f>
        <v>0</v>
      </c>
      <c r="T50" s="182"/>
      <c r="U50" s="181">
        <f>IF($C50=$D$39,$D50*SUM($D15:V15),IF($C50=U$39,$D50*SUM($D15:V15)*12,0))</f>
        <v>0</v>
      </c>
      <c r="V50" s="182"/>
      <c r="W50" s="181">
        <f>IF($C50=$D$39,$D50*SUM($D15:X15),IF($C50=W$39,$D50*SUM($D15:X15)*12,0))</f>
        <v>0</v>
      </c>
      <c r="X50" s="182"/>
      <c r="Y50" s="181">
        <f>IF($C50=$D$39,$D50*SUM($D15:Z15),IF($C50=Y$39,$D50*SUM($D15:Z15)*12,0))</f>
        <v>0</v>
      </c>
      <c r="Z50" s="182"/>
      <c r="AA50" s="181">
        <f>IF($C50=$D$39,$D50*SUM($D15:AB15),IF($C50=AA$39,$D50*SUM($D15:AB15)*12,0))</f>
        <v>0</v>
      </c>
      <c r="AB50" s="182"/>
      <c r="AC50" s="46">
        <f t="shared" si="34"/>
        <v>0</v>
      </c>
      <c r="AD50" s="13"/>
      <c r="AE50" s="42" t="s">
        <v>7</v>
      </c>
      <c r="AF50" s="13"/>
      <c r="AG50" s="13"/>
      <c r="AH50" s="13"/>
    </row>
    <row r="51" spans="2:34" ht="15.5" x14ac:dyDescent="0.35">
      <c r="B51" s="43" t="str">
        <f t="shared" si="32"/>
        <v xml:space="preserve"> </v>
      </c>
      <c r="C51" s="44"/>
      <c r="D51" s="45"/>
      <c r="E51" s="181">
        <f>IF($C51=$D$39,$D51*SUM($D16:F16),IF($C51=E$39,$D51*SUM($D16:F16)*12,0))</f>
        <v>0</v>
      </c>
      <c r="F51" s="182"/>
      <c r="G51" s="181">
        <f>IF($C51=$D$39,$D51*SUM($D16:H16),IF($C51=G$39,$D51*SUM($D16:H16)*12,0))</f>
        <v>0</v>
      </c>
      <c r="H51" s="182"/>
      <c r="I51" s="181">
        <f>IF($C51=$D$39,$D51*SUM($D16:J16),IF($C51=I$39,$D51*SUM($D16:J16)*12,0))</f>
        <v>0</v>
      </c>
      <c r="J51" s="182"/>
      <c r="K51" s="181">
        <f>IF($C51=$D$39,$D51*SUM($D16:L16),IF($C51=K$39,$D51*SUM($D16:L16)*12,0))</f>
        <v>0</v>
      </c>
      <c r="L51" s="182"/>
      <c r="M51" s="181">
        <f>IF($C51=$D$39,$D51*SUM($D16:N16),IF($C51=M$39,$D51*SUM($D16:N16)*12,0))</f>
        <v>0</v>
      </c>
      <c r="N51" s="182"/>
      <c r="O51" s="181">
        <f>IF($C51=$D$39,$D51*SUM($D16:P16),IF($C51=O$39,$D51*SUM($D16:P16)*12,0))</f>
        <v>0</v>
      </c>
      <c r="P51" s="182"/>
      <c r="Q51" s="181">
        <f>IF($C51=$D$39,$D51*SUM($D16:R16),IF($C51=Q$39,$D51*SUM($D16:R16)*12,0))</f>
        <v>0</v>
      </c>
      <c r="R51" s="182"/>
      <c r="S51" s="181">
        <f>IF($C51=$D$39,$D51*SUM($D16:T16),IF($C51=S$39,$D51*SUM($D16:T16)*12,0))</f>
        <v>0</v>
      </c>
      <c r="T51" s="182"/>
      <c r="U51" s="181">
        <f>IF($C51=$D$39,$D51*SUM($D16:V16),IF($C51=U$39,$D51*SUM($D16:V16)*12,0))</f>
        <v>0</v>
      </c>
      <c r="V51" s="182"/>
      <c r="W51" s="181">
        <f>IF($C51=$D$39,$D51*SUM($D16:X16),IF($C51=W$39,$D51*SUM($D16:X16)*12,0))</f>
        <v>0</v>
      </c>
      <c r="X51" s="182"/>
      <c r="Y51" s="181">
        <f>IF($C51=$D$39,$D51*SUM($D16:Z16),IF($C51=Y$39,$D51*SUM($D16:Z16)*12,0))</f>
        <v>0</v>
      </c>
      <c r="Z51" s="182"/>
      <c r="AA51" s="181">
        <f>IF($C51=$D$39,$D51*SUM($D16:AB16),IF($C51=AA$39,$D51*SUM($D16:AB16)*12,0))</f>
        <v>0</v>
      </c>
      <c r="AB51" s="182"/>
      <c r="AC51" s="46">
        <f t="shared" si="34"/>
        <v>0</v>
      </c>
      <c r="AD51" s="13"/>
      <c r="AE51" s="42" t="s">
        <v>8</v>
      </c>
      <c r="AF51" s="13"/>
      <c r="AG51" s="13"/>
      <c r="AH51" s="13"/>
    </row>
    <row r="52" spans="2:34" ht="15.5" x14ac:dyDescent="0.35">
      <c r="B52" s="43" t="str">
        <f t="shared" si="32"/>
        <v xml:space="preserve"> </v>
      </c>
      <c r="C52" s="44"/>
      <c r="D52" s="45"/>
      <c r="E52" s="181">
        <f>IF($C52=$D$39,$D52*SUM($D17:F17),IF($C52=E$39,$D52*SUM($D17:F17)*12,0))</f>
        <v>0</v>
      </c>
      <c r="F52" s="182"/>
      <c r="G52" s="181">
        <f>IF($C52=$D$39,$D52*SUM($D17:H17),IF($C52=G$39,$D52*SUM($D17:H17)*12,0))</f>
        <v>0</v>
      </c>
      <c r="H52" s="182"/>
      <c r="I52" s="181">
        <f>IF($C52=$D$39,$D52*SUM($D17:J17),IF($C52=I$39,$D52*SUM($D17:J17)*12,0))</f>
        <v>0</v>
      </c>
      <c r="J52" s="182"/>
      <c r="K52" s="181">
        <f>IF($C52=$D$39,$D52*SUM($D17:L17),IF($C52=K$39,$D52*SUM($D17:L17)*12,0))</f>
        <v>0</v>
      </c>
      <c r="L52" s="182"/>
      <c r="M52" s="181">
        <f>IF($C52=$D$39,$D52*SUM($D17:N17),IF($C52=M$39,$D52*SUM($D17:N17)*12,0))</f>
        <v>0</v>
      </c>
      <c r="N52" s="182"/>
      <c r="O52" s="181">
        <f>IF($C52=$D$39,$D52*SUM($D17:P17),IF($C52=O$39,$D52*SUM($D17:P17)*12,0))</f>
        <v>0</v>
      </c>
      <c r="P52" s="182"/>
      <c r="Q52" s="181">
        <f>IF($C52=$D$39,$D52*SUM($D17:R17),IF($C52=Q$39,$D52*SUM($D17:R17)*12,0))</f>
        <v>0</v>
      </c>
      <c r="R52" s="182"/>
      <c r="S52" s="181">
        <f>IF($C52=$D$39,$D52*SUM($D17:T17),IF($C52=S$39,$D52*SUM($D17:T17)*12,0))</f>
        <v>0</v>
      </c>
      <c r="T52" s="182"/>
      <c r="U52" s="181">
        <f>IF($C52=$D$39,$D52*SUM($D17:V17),IF($C52=U$39,$D52*SUM($D17:V17)*12,0))</f>
        <v>0</v>
      </c>
      <c r="V52" s="182"/>
      <c r="W52" s="181">
        <f>IF($C52=$D$39,$D52*SUM($D17:X17),IF($C52=W$39,$D52*SUM($D17:X17)*12,0))</f>
        <v>0</v>
      </c>
      <c r="X52" s="182"/>
      <c r="Y52" s="181">
        <f>IF($C52=$D$39,$D52*SUM($D17:Z17),IF($C52=Y$39,$D52*SUM($D17:Z17)*12,0))</f>
        <v>0</v>
      </c>
      <c r="Z52" s="182"/>
      <c r="AA52" s="181">
        <f>IF($C52=$D$39,$D52*SUM($D17:AB17),IF($C52=AA$39,$D52*SUM($D17:AB17)*12,0))</f>
        <v>0</v>
      </c>
      <c r="AB52" s="182"/>
      <c r="AC52" s="46">
        <f t="shared" si="34"/>
        <v>0</v>
      </c>
      <c r="AD52" s="13"/>
      <c r="AE52" s="42" t="s">
        <v>9</v>
      </c>
      <c r="AF52" s="13"/>
      <c r="AG52" s="13"/>
      <c r="AH52" s="13"/>
    </row>
    <row r="53" spans="2:34" ht="15.5" x14ac:dyDescent="0.35">
      <c r="B53" s="43" t="str">
        <f t="shared" si="32"/>
        <v xml:space="preserve"> </v>
      </c>
      <c r="C53" s="44"/>
      <c r="D53" s="45"/>
      <c r="E53" s="181">
        <f>IF($C53=$D$39,$D53*SUM($D18:F18),IF($C53=E$39,$D53*SUM($D18:F18)*12,0))</f>
        <v>0</v>
      </c>
      <c r="F53" s="182"/>
      <c r="G53" s="181">
        <f>IF($C53=$D$39,$D53*SUM($D18:H18),IF($C53=G$39,$D53*SUM($D18:H18)*12,0))</f>
        <v>0</v>
      </c>
      <c r="H53" s="182"/>
      <c r="I53" s="181">
        <f>IF($C53=$D$39,$D53*SUM($D18:J18),IF($C53=I$39,$D53*SUM($D18:J18)*12,0))</f>
        <v>0</v>
      </c>
      <c r="J53" s="182"/>
      <c r="K53" s="181">
        <f>IF($C53=$D$39,$D53*SUM($D18:L18),IF($C53=K$39,$D53*SUM($D18:L18)*12,0))</f>
        <v>0</v>
      </c>
      <c r="L53" s="182"/>
      <c r="M53" s="181">
        <f>IF($C53=$D$39,$D53*SUM($D18:N18),IF($C53=M$39,$D53*SUM($D18:N18)*12,0))</f>
        <v>0</v>
      </c>
      <c r="N53" s="182"/>
      <c r="O53" s="181">
        <f>IF($C53=$D$39,$D53*SUM($D18:P18),IF($C53=O$39,$D53*SUM($D18:P18)*12,0))</f>
        <v>0</v>
      </c>
      <c r="P53" s="182"/>
      <c r="Q53" s="181">
        <f>IF($C53=$D$39,$D53*SUM($D18:R18),IF($C53=Q$39,$D53*SUM($D18:R18)*12,0))</f>
        <v>0</v>
      </c>
      <c r="R53" s="182"/>
      <c r="S53" s="181">
        <f>IF($C53=$D$39,$D53*SUM($D18:T18),IF($C53=S$39,$D53*SUM($D18:T18)*12,0))</f>
        <v>0</v>
      </c>
      <c r="T53" s="182"/>
      <c r="U53" s="181">
        <f>IF($C53=$D$39,$D53*SUM($D18:V18),IF($C53=U$39,$D53*SUM($D18:V18)*12,0))</f>
        <v>0</v>
      </c>
      <c r="V53" s="182"/>
      <c r="W53" s="181">
        <f>IF($C53=$D$39,$D53*SUM($D18:X18),IF($C53=W$39,$D53*SUM($D18:X18)*12,0))</f>
        <v>0</v>
      </c>
      <c r="X53" s="182"/>
      <c r="Y53" s="181">
        <f>IF($C53=$D$39,$D53*SUM($D18:Z18),IF($C53=Y$39,$D53*SUM($D18:Z18)*12,0))</f>
        <v>0</v>
      </c>
      <c r="Z53" s="182"/>
      <c r="AA53" s="181">
        <f>IF($C53=$D$39,$D53*SUM($D18:AB18),IF($C53=AA$39,$D53*SUM($D18:AB18)*12,0))</f>
        <v>0</v>
      </c>
      <c r="AB53" s="182"/>
      <c r="AC53" s="46">
        <f t="shared" si="34"/>
        <v>0</v>
      </c>
      <c r="AD53" s="13"/>
      <c r="AE53" s="42" t="s">
        <v>10</v>
      </c>
      <c r="AF53" s="13"/>
      <c r="AG53" s="13"/>
      <c r="AH53" s="13"/>
    </row>
    <row r="54" spans="2:34" ht="15.5" x14ac:dyDescent="0.35">
      <c r="B54" s="43" t="str">
        <f t="shared" si="32"/>
        <v xml:space="preserve"> </v>
      </c>
      <c r="C54" s="44"/>
      <c r="D54" s="45"/>
      <c r="E54" s="181">
        <f>IF($C54=$D$39,$D54*SUM($D19:F19),IF($C54=E$39,$D54*SUM($D19:F19)*12,0))</f>
        <v>0</v>
      </c>
      <c r="F54" s="182"/>
      <c r="G54" s="181">
        <f>IF($C54=$D$39,$D54*SUM($D19:H19),IF($C54=G$39,$D54*SUM($D19:H19)*12,0))</f>
        <v>0</v>
      </c>
      <c r="H54" s="182"/>
      <c r="I54" s="181">
        <f>IF($C54=$D$39,$D54*SUM($D19:J19),IF($C54=I$39,$D54*SUM($D19:J19)*12,0))</f>
        <v>0</v>
      </c>
      <c r="J54" s="182"/>
      <c r="K54" s="181">
        <f>IF($C54=$D$39,$D54*SUM($D19:L19),IF($C54=K$39,$D54*SUM($D19:L19)*12,0))</f>
        <v>0</v>
      </c>
      <c r="L54" s="182"/>
      <c r="M54" s="181">
        <f>IF($C54=$D$39,$D54*SUM($D19:N19),IF($C54=M$39,$D54*SUM($D19:N19)*12,0))</f>
        <v>0</v>
      </c>
      <c r="N54" s="182"/>
      <c r="O54" s="181">
        <f>IF($C54=$D$39,$D54*SUM($D19:P19),IF($C54=O$39,$D54*SUM($D19:P19)*12,0))</f>
        <v>0</v>
      </c>
      <c r="P54" s="182"/>
      <c r="Q54" s="181">
        <f>IF($C54=$D$39,$D54*SUM($D19:R19),IF($C54=Q$39,$D54*SUM($D19:R19)*12,0))</f>
        <v>0</v>
      </c>
      <c r="R54" s="182"/>
      <c r="S54" s="181">
        <f>IF($C54=$D$39,$D54*SUM($D19:T19),IF($C54=S$39,$D54*SUM($D19:T19)*12,0))</f>
        <v>0</v>
      </c>
      <c r="T54" s="182"/>
      <c r="U54" s="181">
        <f>IF($C54=$D$39,$D54*SUM($D19:V19),IF($C54=U$39,$D54*SUM($D19:V19)*12,0))</f>
        <v>0</v>
      </c>
      <c r="V54" s="182"/>
      <c r="W54" s="181">
        <f>IF($C54=$D$39,$D54*SUM($D19:X19),IF($C54=W$39,$D54*SUM($D19:X19)*12,0))</f>
        <v>0</v>
      </c>
      <c r="X54" s="182"/>
      <c r="Y54" s="181">
        <f>IF($C54=$D$39,$D54*SUM($D19:Z19),IF($C54=Y$39,$D54*SUM($D19:Z19)*12,0))</f>
        <v>0</v>
      </c>
      <c r="Z54" s="182"/>
      <c r="AA54" s="181">
        <f>IF($C54=$D$39,$D54*SUM($D19:AB19),IF($C54=AA$39,$D54*SUM($D19:AB19)*12,0))</f>
        <v>0</v>
      </c>
      <c r="AB54" s="182"/>
      <c r="AC54" s="46">
        <f t="shared" si="34"/>
        <v>0</v>
      </c>
      <c r="AD54" s="13"/>
      <c r="AE54" s="42" t="s">
        <v>11</v>
      </c>
      <c r="AF54" s="13"/>
      <c r="AG54" s="13"/>
      <c r="AH54" s="13"/>
    </row>
    <row r="55" spans="2:34" ht="15.5" x14ac:dyDescent="0.35">
      <c r="B55" s="43" t="str">
        <f t="shared" si="32"/>
        <v xml:space="preserve"> </v>
      </c>
      <c r="C55" s="44"/>
      <c r="D55" s="45"/>
      <c r="E55" s="181">
        <f>IF($C55=$D$39,$D55*SUM($D20:F20),IF($C55=E$39,$D55*SUM($D20:F20)*12,0))</f>
        <v>0</v>
      </c>
      <c r="F55" s="182"/>
      <c r="G55" s="181">
        <f>IF($C55=$D$39,$D55*SUM($D20:H20),IF($C55=G$39,$D55*SUM($D20:H20)*12,0))</f>
        <v>0</v>
      </c>
      <c r="H55" s="182"/>
      <c r="I55" s="181">
        <f>IF($C55=$D$39,$D55*SUM($D20:J20),IF($C55=I$39,$D55*SUM($D20:J20)*12,0))</f>
        <v>0</v>
      </c>
      <c r="J55" s="182"/>
      <c r="K55" s="181">
        <f>IF($C55=$D$39,$D55*SUM($D20:L20),IF($C55=K$39,$D55*SUM($D20:L20)*12,0))</f>
        <v>0</v>
      </c>
      <c r="L55" s="182"/>
      <c r="M55" s="181">
        <f>IF($C55=$D$39,$D55*SUM($D20:N20),IF($C55=M$39,$D55*SUM($D20:N20)*12,0))</f>
        <v>0</v>
      </c>
      <c r="N55" s="182"/>
      <c r="O55" s="181">
        <f>IF($C55=$D$39,$D55*SUM($D20:P20),IF($C55=O$39,$D55*SUM($D20:P20)*12,0))</f>
        <v>0</v>
      </c>
      <c r="P55" s="182"/>
      <c r="Q55" s="181">
        <f>IF($C55=$D$39,$D55*SUM($D20:R20),IF($C55=Q$39,$D55*SUM($D20:R20)*12,0))</f>
        <v>0</v>
      </c>
      <c r="R55" s="182"/>
      <c r="S55" s="181">
        <f>IF($C55=$D$39,$D55*SUM($D20:T20),IF($C55=S$39,$D55*SUM($D20:T20)*12,0))</f>
        <v>0</v>
      </c>
      <c r="T55" s="182"/>
      <c r="U55" s="181">
        <f>IF($C55=$D$39,$D55*SUM($D20:V20),IF($C55=U$39,$D55*SUM($D20:V20)*12,0))</f>
        <v>0</v>
      </c>
      <c r="V55" s="182"/>
      <c r="W55" s="181">
        <f>IF($C55=$D$39,$D55*SUM($D20:X20),IF($C55=W$39,$D55*SUM($D20:X20)*12,0))</f>
        <v>0</v>
      </c>
      <c r="X55" s="182"/>
      <c r="Y55" s="181">
        <f>IF($C55=$D$39,$D55*SUM($D20:Z20),IF($C55=Y$39,$D55*SUM($D20:Z20)*12,0))</f>
        <v>0</v>
      </c>
      <c r="Z55" s="182"/>
      <c r="AA55" s="181">
        <f>IF($C55=$D$39,$D55*SUM($D20:AB20),IF($C55=AA$39,$D55*SUM($D20:AB20)*12,0))</f>
        <v>0</v>
      </c>
      <c r="AB55" s="182"/>
      <c r="AC55" s="46">
        <f t="shared" si="34"/>
        <v>0</v>
      </c>
      <c r="AD55" s="13"/>
      <c r="AE55" s="47"/>
      <c r="AF55" s="13"/>
      <c r="AG55" s="13"/>
      <c r="AH55" s="13"/>
    </row>
    <row r="56" spans="2:34" ht="15.5" x14ac:dyDescent="0.35">
      <c r="B56" s="43" t="str">
        <f t="shared" si="32"/>
        <v xml:space="preserve"> </v>
      </c>
      <c r="C56" s="44"/>
      <c r="D56" s="45"/>
      <c r="E56" s="181">
        <f>IF($C56=$D$39,$D56*SUM($D21:F21),IF($C56=E$39,$D56*SUM($D21:F21)*12,0))</f>
        <v>0</v>
      </c>
      <c r="F56" s="182"/>
      <c r="G56" s="181">
        <f>IF($C56=$D$39,$D56*SUM($D21:H21),IF($C56=G$39,$D56*SUM($D21:H21)*12,0))</f>
        <v>0</v>
      </c>
      <c r="H56" s="182"/>
      <c r="I56" s="181">
        <f>IF($C56=$D$39,$D56*SUM($D21:J21),IF($C56=I$39,$D56*SUM($D21:J21)*12,0))</f>
        <v>0</v>
      </c>
      <c r="J56" s="182"/>
      <c r="K56" s="181">
        <f>IF($C56=$D$39,$D56*SUM($D21:L21),IF($C56=K$39,$D56*SUM($D21:L21)*12,0))</f>
        <v>0</v>
      </c>
      <c r="L56" s="182"/>
      <c r="M56" s="181">
        <f>IF($C56=$D$39,$D56*SUM($D21:N21),IF($C56=M$39,$D56*SUM($D21:N21)*12,0))</f>
        <v>0</v>
      </c>
      <c r="N56" s="182"/>
      <c r="O56" s="181">
        <f>IF($C56=$D$39,$D56*SUM($D21:P21),IF($C56=O$39,$D56*SUM($D21:P21)*12,0))</f>
        <v>0</v>
      </c>
      <c r="P56" s="182"/>
      <c r="Q56" s="181">
        <f>IF($C56=$D$39,$D56*SUM($D21:R21),IF($C56=Q$39,$D56*SUM($D21:R21)*12,0))</f>
        <v>0</v>
      </c>
      <c r="R56" s="182"/>
      <c r="S56" s="181">
        <f>IF($C56=$D$39,$D56*SUM($D21:T21),IF($C56=S$39,$D56*SUM($D21:T21)*12,0))</f>
        <v>0</v>
      </c>
      <c r="T56" s="182"/>
      <c r="U56" s="181">
        <f>IF($C56=$D$39,$D56*SUM($D21:V21),IF($C56=U$39,$D56*SUM($D21:V21)*12,0))</f>
        <v>0</v>
      </c>
      <c r="V56" s="182"/>
      <c r="W56" s="181">
        <f>IF($C56=$D$39,$D56*SUM($D21:X21),IF($C56=W$39,$D56*SUM($D21:X21)*12,0))</f>
        <v>0</v>
      </c>
      <c r="X56" s="182"/>
      <c r="Y56" s="181">
        <f>IF($C56=$D$39,$D56*SUM($D21:Z21),IF($C56=Y$39,$D56*SUM($D21:Z21)*12,0))</f>
        <v>0</v>
      </c>
      <c r="Z56" s="182"/>
      <c r="AA56" s="181">
        <f>IF($C56=$D$39,$D56*SUM($D21:AB21),IF($C56=AA$39,$D56*SUM($D21:AB21)*12,0))</f>
        <v>0</v>
      </c>
      <c r="AB56" s="182"/>
      <c r="AC56" s="46">
        <f t="shared" si="34"/>
        <v>0</v>
      </c>
      <c r="AD56" s="13"/>
      <c r="AE56" s="47"/>
      <c r="AF56" s="13"/>
      <c r="AG56" s="13"/>
      <c r="AH56" s="13"/>
    </row>
    <row r="57" spans="2:34" ht="15.5" x14ac:dyDescent="0.35">
      <c r="B57" s="43" t="str">
        <f t="shared" si="32"/>
        <v xml:space="preserve"> </v>
      </c>
      <c r="C57" s="44"/>
      <c r="D57" s="45"/>
      <c r="E57" s="181">
        <f>IF($C57=$D$39,$D57*SUM($D22:F22),IF($C57=E$39,$D57*SUM($D22:F22)*12,0))</f>
        <v>0</v>
      </c>
      <c r="F57" s="182"/>
      <c r="G57" s="181">
        <f>IF($C57=$D$39,$D57*SUM($D22:H22),IF($C57=G$39,$D57*SUM($D22:H22)*12,0))</f>
        <v>0</v>
      </c>
      <c r="H57" s="182"/>
      <c r="I57" s="181">
        <f>IF($C57=$D$39,$D57*SUM($D22:J22),IF($C57=I$39,$D57*SUM($D22:J22)*12,0))</f>
        <v>0</v>
      </c>
      <c r="J57" s="182"/>
      <c r="K57" s="181">
        <f>IF($C57=$D$39,$D57*SUM($D22:L22),IF($C57=K$39,$D57*SUM($D22:L22)*12,0))</f>
        <v>0</v>
      </c>
      <c r="L57" s="182"/>
      <c r="M57" s="181">
        <f>IF($C57=$D$39,$D57*SUM($D22:N22),IF($C57=M$39,$D57*SUM($D22:N22)*12,0))</f>
        <v>0</v>
      </c>
      <c r="N57" s="182"/>
      <c r="O57" s="181">
        <f>IF($C57=$D$39,$D57*SUM($D22:P22),IF($C57=O$39,$D57*SUM($D22:P22)*12,0))</f>
        <v>0</v>
      </c>
      <c r="P57" s="182"/>
      <c r="Q57" s="181">
        <f>IF($C57=$D$39,$D57*SUM($D22:R22),IF($C57=Q$39,$D57*SUM($D22:R22)*12,0))</f>
        <v>0</v>
      </c>
      <c r="R57" s="182"/>
      <c r="S57" s="181">
        <f>IF($C57=$D$39,$D57*SUM($D22:T22),IF($C57=S$39,$D57*SUM($D22:T22)*12,0))</f>
        <v>0</v>
      </c>
      <c r="T57" s="182"/>
      <c r="U57" s="181">
        <f>IF($C57=$D$39,$D57*SUM($D22:V22),IF($C57=U$39,$D57*SUM($D22:V22)*12,0))</f>
        <v>0</v>
      </c>
      <c r="V57" s="182"/>
      <c r="W57" s="181">
        <f>IF($C57=$D$39,$D57*SUM($D22:X22),IF($C57=W$39,$D57*SUM($D22:X22)*12,0))</f>
        <v>0</v>
      </c>
      <c r="X57" s="182"/>
      <c r="Y57" s="181">
        <f>IF($C57=$D$39,$D57*SUM($D22:Z22),IF($C57=Y$39,$D57*SUM($D22:Z22)*12,0))</f>
        <v>0</v>
      </c>
      <c r="Z57" s="182"/>
      <c r="AA57" s="181">
        <f>IF($C57=$D$39,$D57*SUM($D22:AB22),IF($C57=AA$39,$D57*SUM($D22:AB22)*12,0))</f>
        <v>0</v>
      </c>
      <c r="AB57" s="182"/>
      <c r="AC57" s="46">
        <f t="shared" si="34"/>
        <v>0</v>
      </c>
      <c r="AD57" s="13"/>
      <c r="AE57" s="47"/>
      <c r="AF57" s="13"/>
      <c r="AG57" s="13"/>
      <c r="AH57" s="13"/>
    </row>
    <row r="58" spans="2:34" ht="15.5" x14ac:dyDescent="0.35">
      <c r="B58" s="43" t="str">
        <f t="shared" si="32"/>
        <v xml:space="preserve"> </v>
      </c>
      <c r="C58" s="44"/>
      <c r="D58" s="45"/>
      <c r="E58" s="181">
        <f>IF($C58=$D$39,$D58*SUM($D23:F23),IF($C58=E$39,$D58*SUM($D23:F23)*12,0))</f>
        <v>0</v>
      </c>
      <c r="F58" s="182"/>
      <c r="G58" s="181">
        <f>IF($C58=$D$39,$D58*SUM($D23:H23),IF($C58=G$39,$D58*SUM($D23:H23)*12,0))</f>
        <v>0</v>
      </c>
      <c r="H58" s="182"/>
      <c r="I58" s="181">
        <f>IF($C58=$D$39,$D58*SUM($D23:J23),IF($C58=I$39,$D58*SUM($D23:J23)*12,0))</f>
        <v>0</v>
      </c>
      <c r="J58" s="182"/>
      <c r="K58" s="181">
        <f>IF($C58=$D$39,$D58*SUM($D23:L23),IF($C58=K$39,$D58*SUM($D23:L23)*12,0))</f>
        <v>0</v>
      </c>
      <c r="L58" s="182"/>
      <c r="M58" s="181">
        <f>IF($C58=$D$39,$D58*SUM($D23:N23),IF($C58=M$39,$D58*SUM($D23:N23)*12,0))</f>
        <v>0</v>
      </c>
      <c r="N58" s="182"/>
      <c r="O58" s="181">
        <f>IF($C58=$D$39,$D58*SUM($D23:P23),IF($C58=O$39,$D58*SUM($D23:P23)*12,0))</f>
        <v>0</v>
      </c>
      <c r="P58" s="182"/>
      <c r="Q58" s="181">
        <f>IF($C58=$D$39,$D58*SUM($D23:R23),IF($C58=Q$39,$D58*SUM($D23:R23)*12,0))</f>
        <v>0</v>
      </c>
      <c r="R58" s="182"/>
      <c r="S58" s="181">
        <f>IF($C58=$D$39,$D58*SUM($D23:T23),IF($C58=S$39,$D58*SUM($D23:T23)*12,0))</f>
        <v>0</v>
      </c>
      <c r="T58" s="182"/>
      <c r="U58" s="181">
        <f>IF($C58=$D$39,$D58*SUM($D23:V23),IF($C58=U$39,$D58*SUM($D23:V23)*12,0))</f>
        <v>0</v>
      </c>
      <c r="V58" s="182"/>
      <c r="W58" s="181">
        <f>IF($C58=$D$39,$D58*SUM($D23:X23),IF($C58=W$39,$D58*SUM($D23:X23)*12,0))</f>
        <v>0</v>
      </c>
      <c r="X58" s="182"/>
      <c r="Y58" s="181">
        <f>IF($C58=$D$39,$D58*SUM($D23:Z23),IF($C58=Y$39,$D58*SUM($D23:Z23)*12,0))</f>
        <v>0</v>
      </c>
      <c r="Z58" s="182"/>
      <c r="AA58" s="181">
        <f>IF($C58=$D$39,$D58*SUM($D23:AB23),IF($C58=AA$39,$D58*SUM($D23:AB23)*12,0))</f>
        <v>0</v>
      </c>
      <c r="AB58" s="182"/>
      <c r="AC58" s="46">
        <f t="shared" si="34"/>
        <v>0</v>
      </c>
      <c r="AD58" s="13"/>
      <c r="AE58" s="47"/>
      <c r="AF58" s="13"/>
      <c r="AG58" s="13"/>
      <c r="AH58" s="13"/>
    </row>
    <row r="59" spans="2:34" ht="15.5" x14ac:dyDescent="0.35">
      <c r="B59" s="43" t="str">
        <f t="shared" si="32"/>
        <v xml:space="preserve"> </v>
      </c>
      <c r="C59" s="44"/>
      <c r="D59" s="45"/>
      <c r="E59" s="181">
        <f>IF($C59=$D$39,$D59*SUM($D24:F24),IF($C59=E$39,$D59*SUM($D24:F24)*12,0))</f>
        <v>0</v>
      </c>
      <c r="F59" s="182"/>
      <c r="G59" s="181">
        <f>IF($C59=$D$39,$D59*SUM($D24:H24),IF($C59=G$39,$D59*SUM($D24:H24)*12,0))</f>
        <v>0</v>
      </c>
      <c r="H59" s="182"/>
      <c r="I59" s="181">
        <f>IF($C59=$D$39,$D59*SUM($D24:J24),IF($C59=I$39,$D59*SUM($D24:J24)*12,0))</f>
        <v>0</v>
      </c>
      <c r="J59" s="182"/>
      <c r="K59" s="181">
        <f>IF($C59=$D$39,$D59*SUM($D24:L24),IF($C59=K$39,$D59*SUM($D24:L24)*12,0))</f>
        <v>0</v>
      </c>
      <c r="L59" s="182"/>
      <c r="M59" s="181">
        <f>IF($C59=$D$39,$D59*SUM($D24:N24),IF($C59=M$39,$D59*SUM($D24:N24)*12,0))</f>
        <v>0</v>
      </c>
      <c r="N59" s="182"/>
      <c r="O59" s="181">
        <f>IF($C59=$D$39,$D59*SUM($D24:P24),IF($C59=O$39,$D59*SUM($D24:P24)*12,0))</f>
        <v>0</v>
      </c>
      <c r="P59" s="182"/>
      <c r="Q59" s="181">
        <f>IF($C59=$D$39,$D59*SUM($D24:R24),IF($C59=Q$39,$D59*SUM($D24:R24)*12,0))</f>
        <v>0</v>
      </c>
      <c r="R59" s="182"/>
      <c r="S59" s="181">
        <f>IF($C59=$D$39,$D59*SUM($D24:T24),IF($C59=S$39,$D59*SUM($D24:T24)*12,0))</f>
        <v>0</v>
      </c>
      <c r="T59" s="182"/>
      <c r="U59" s="181">
        <f>IF($C59=$D$39,$D59*SUM($D24:V24),IF($C59=U$39,$D59*SUM($D24:V24)*12,0))</f>
        <v>0</v>
      </c>
      <c r="V59" s="182"/>
      <c r="W59" s="181">
        <f>IF($C59=$D$39,$D59*SUM($D24:X24),IF($C59=W$39,$D59*SUM($D24:X24)*12,0))</f>
        <v>0</v>
      </c>
      <c r="X59" s="182"/>
      <c r="Y59" s="181">
        <f>IF($C59=$D$39,$D59*SUM($D24:Z24),IF($C59=Y$39,$D59*SUM($D24:Z24)*12,0))</f>
        <v>0</v>
      </c>
      <c r="Z59" s="182"/>
      <c r="AA59" s="181">
        <f>IF($C59=$D$39,$D59*SUM($D24:AB24),IF($C59=AA$39,$D59*SUM($D24:AB24)*12,0))</f>
        <v>0</v>
      </c>
      <c r="AB59" s="182"/>
      <c r="AC59" s="46">
        <f t="shared" si="34"/>
        <v>0</v>
      </c>
      <c r="AD59" s="13"/>
      <c r="AE59" s="47"/>
      <c r="AF59" s="13"/>
      <c r="AG59" s="13"/>
      <c r="AH59" s="13"/>
    </row>
    <row r="60" spans="2:34" ht="15.5" x14ac:dyDescent="0.35">
      <c r="B60" s="43" t="str">
        <f t="shared" si="32"/>
        <v xml:space="preserve"> </v>
      </c>
      <c r="C60" s="44"/>
      <c r="D60" s="45"/>
      <c r="E60" s="181">
        <f>IF($C60=$D$39,$D60*SUM($D25:F25),IF($C60=E$39,$D60*SUM($D25:F25)*12,0))</f>
        <v>0</v>
      </c>
      <c r="F60" s="182"/>
      <c r="G60" s="181">
        <f>IF($C60=$D$39,$D60*SUM($D25:H25),IF($C60=G$39,$D60*SUM($D25:H25)*12,0))</f>
        <v>0</v>
      </c>
      <c r="H60" s="182"/>
      <c r="I60" s="181">
        <f>IF($C60=$D$39,$D60*SUM($D25:J25),IF($C60=I$39,$D60*SUM($D25:J25)*12,0))</f>
        <v>0</v>
      </c>
      <c r="J60" s="182"/>
      <c r="K60" s="181">
        <f>IF($C60=$D$39,$D60*SUM($D25:L25),IF($C60=K$39,$D60*SUM($D25:L25)*12,0))</f>
        <v>0</v>
      </c>
      <c r="L60" s="182"/>
      <c r="M60" s="181">
        <f>IF($C60=$D$39,$D60*SUM($D25:N25),IF($C60=M$39,$D60*SUM($D25:N25)*12,0))</f>
        <v>0</v>
      </c>
      <c r="N60" s="182"/>
      <c r="O60" s="181">
        <f>IF($C60=$D$39,$D60*SUM($D25:P25),IF($C60=O$39,$D60*SUM($D25:P25)*12,0))</f>
        <v>0</v>
      </c>
      <c r="P60" s="182"/>
      <c r="Q60" s="181">
        <f>IF($C60=$D$39,$D60*SUM($D25:R25),IF($C60=Q$39,$D60*SUM($D25:R25)*12,0))</f>
        <v>0</v>
      </c>
      <c r="R60" s="182"/>
      <c r="S60" s="181">
        <f>IF($C60=$D$39,$D60*SUM($D25:T25),IF($C60=S$39,$D60*SUM($D25:T25)*12,0))</f>
        <v>0</v>
      </c>
      <c r="T60" s="182"/>
      <c r="U60" s="181">
        <f>IF($C60=$D$39,$D60*SUM($D25:V25),IF($C60=U$39,$D60*SUM($D25:V25)*12,0))</f>
        <v>0</v>
      </c>
      <c r="V60" s="182"/>
      <c r="W60" s="181">
        <f>IF($C60=$D$39,$D60*SUM($D25:X25),IF($C60=W$39,$D60*SUM($D25:X25)*12,0))</f>
        <v>0</v>
      </c>
      <c r="X60" s="182"/>
      <c r="Y60" s="181">
        <f>IF($C60=$D$39,$D60*SUM($D25:Z25),IF($C60=Y$39,$D60*SUM($D25:Z25)*12,0))</f>
        <v>0</v>
      </c>
      <c r="Z60" s="182"/>
      <c r="AA60" s="181">
        <f>IF($C60=$D$39,$D60*SUM($D25:AB25),IF($C60=AA$39,$D60*SUM($D25:AB25)*12,0))</f>
        <v>0</v>
      </c>
      <c r="AB60" s="182"/>
      <c r="AC60" s="46">
        <f t="shared" si="34"/>
        <v>0</v>
      </c>
      <c r="AD60" s="13"/>
      <c r="AE60" s="47"/>
      <c r="AF60" s="13"/>
      <c r="AG60" s="13"/>
      <c r="AH60" s="13"/>
    </row>
    <row r="61" spans="2:34" ht="15.5" x14ac:dyDescent="0.35">
      <c r="B61" s="43" t="str">
        <f t="shared" si="32"/>
        <v xml:space="preserve"> </v>
      </c>
      <c r="C61" s="44"/>
      <c r="D61" s="45"/>
      <c r="E61" s="181">
        <f>IF($C61=$D$39,$D61*SUM($D26:F26),IF($C61=E$39,$D61*SUM($D26:F26)*12,0))</f>
        <v>0</v>
      </c>
      <c r="F61" s="182"/>
      <c r="G61" s="181">
        <f>IF($C61=$D$39,$D61*SUM($D26:H26),IF($C61=G$39,$D61*SUM($D26:H26)*12,0))</f>
        <v>0</v>
      </c>
      <c r="H61" s="182"/>
      <c r="I61" s="181">
        <f>IF($C61=$D$39,$D61*SUM($D26:J26),IF($C61=I$39,$D61*SUM($D26:J26)*12,0))</f>
        <v>0</v>
      </c>
      <c r="J61" s="182"/>
      <c r="K61" s="181">
        <f>IF($C61=$D$39,$D61*SUM($D26:L26),IF($C61=K$39,$D61*SUM($D26:L26)*12,0))</f>
        <v>0</v>
      </c>
      <c r="L61" s="182"/>
      <c r="M61" s="181">
        <f>IF($C61=$D$39,$D61*SUM($D26:N26),IF($C61=M$39,$D61*SUM($D26:N26)*12,0))</f>
        <v>0</v>
      </c>
      <c r="N61" s="182"/>
      <c r="O61" s="181">
        <f>IF($C61=$D$39,$D61*SUM($D26:P26),IF($C61=O$39,$D61*SUM($D26:P26)*12,0))</f>
        <v>0</v>
      </c>
      <c r="P61" s="182"/>
      <c r="Q61" s="181">
        <f>IF($C61=$D$39,$D61*SUM($D26:R26),IF($C61=Q$39,$D61*SUM($D26:R26)*12,0))</f>
        <v>0</v>
      </c>
      <c r="R61" s="182"/>
      <c r="S61" s="181">
        <f>IF($C61=$D$39,$D61*SUM($D26:T26),IF($C61=S$39,$D61*SUM($D26:T26)*12,0))</f>
        <v>0</v>
      </c>
      <c r="T61" s="182"/>
      <c r="U61" s="181">
        <f>IF($C61=$D$39,$D61*SUM($D26:V26),IF($C61=U$39,$D61*SUM($D26:V26)*12,0))</f>
        <v>0</v>
      </c>
      <c r="V61" s="182"/>
      <c r="W61" s="181">
        <f>IF($C61=$D$39,$D61*SUM($D26:X26),IF($C61=W$39,$D61*SUM($D26:X26)*12,0))</f>
        <v>0</v>
      </c>
      <c r="X61" s="182"/>
      <c r="Y61" s="181">
        <f>IF($C61=$D$39,$D61*SUM($D26:Z26),IF($C61=Y$39,$D61*SUM($D26:Z26)*12,0))</f>
        <v>0</v>
      </c>
      <c r="Z61" s="182"/>
      <c r="AA61" s="181">
        <f>IF($C61=$D$39,$D61*SUM($D26:AB26),IF($C61=AA$39,$D61*SUM($D26:AB26)*12,0))</f>
        <v>0</v>
      </c>
      <c r="AB61" s="182"/>
      <c r="AC61" s="46">
        <f t="shared" si="34"/>
        <v>0</v>
      </c>
      <c r="AD61" s="13"/>
      <c r="AE61" s="47"/>
      <c r="AF61" s="13"/>
      <c r="AG61" s="13"/>
      <c r="AH61" s="13"/>
    </row>
    <row r="62" spans="2:34" ht="15.5" x14ac:dyDescent="0.35">
      <c r="B62" s="43" t="str">
        <f>IF(ISBLANK(B27)," ",B27)</f>
        <v xml:space="preserve"> </v>
      </c>
      <c r="C62" s="44"/>
      <c r="D62" s="45"/>
      <c r="E62" s="181">
        <f>IF($C62=$D$39,$D62*SUM($D27:F27),IF($C62=E$39,$D62*SUM($D27:F27)*12,0))</f>
        <v>0</v>
      </c>
      <c r="F62" s="182"/>
      <c r="G62" s="181">
        <f>IF($C62=$D$39,$D62*SUM($D27:H27),IF($C62=G$39,$D62*SUM($D27:H27)*12,0))</f>
        <v>0</v>
      </c>
      <c r="H62" s="182"/>
      <c r="I62" s="181">
        <f>IF($C62=$D$39,$D62*SUM($D27:J27),IF($C62=I$39,$D62*SUM($D27:J27)*12,0))</f>
        <v>0</v>
      </c>
      <c r="J62" s="182"/>
      <c r="K62" s="181">
        <f>IF($C62=$D$39,$D62*SUM($D27:L27),IF($C62=K$39,$D62*SUM($D27:L27)*12,0))</f>
        <v>0</v>
      </c>
      <c r="L62" s="182"/>
      <c r="M62" s="181">
        <f>IF($C62=$D$39,$D62*SUM($D27:N27),IF($C62=M$39,$D62*SUM($D27:N27)*12,0))</f>
        <v>0</v>
      </c>
      <c r="N62" s="182"/>
      <c r="O62" s="181">
        <f>IF($C62=$D$39,$D62*SUM($D27:P27),IF($C62=O$39,$D62*SUM($D27:P27)*12,0))</f>
        <v>0</v>
      </c>
      <c r="P62" s="182"/>
      <c r="Q62" s="181">
        <f>IF($C62=$D$39,$D62*SUM($D27:R27),IF($C62=Q$39,$D62*SUM($D27:R27)*12,0))</f>
        <v>0</v>
      </c>
      <c r="R62" s="182"/>
      <c r="S62" s="181">
        <f>IF($C62=$D$39,$D62*SUM($D27:T27),IF($C62=S$39,$D62*SUM($D27:T27)*12,0))</f>
        <v>0</v>
      </c>
      <c r="T62" s="182"/>
      <c r="U62" s="181">
        <f>IF($C62=$D$39,$D62*SUM($D27:V27),IF($C62=U$39,$D62*SUM($D27:V27)*12,0))</f>
        <v>0</v>
      </c>
      <c r="V62" s="182"/>
      <c r="W62" s="181">
        <f>IF($C62=$D$39,$D62*SUM($D27:X27),IF($C62=W$39,$D62*SUM($D27:X27)*12,0))</f>
        <v>0</v>
      </c>
      <c r="X62" s="182"/>
      <c r="Y62" s="181">
        <f>IF($C62=$D$39,$D62*SUM($D27:Z27),IF($C62=Y$39,$D62*SUM($D27:Z27)*12,0))</f>
        <v>0</v>
      </c>
      <c r="Z62" s="182"/>
      <c r="AA62" s="181">
        <f>IF($C62=$D$39,$D62*SUM($D27:AB27),IF($C62=AA$39,$D62*SUM($D27:AB27)*12,0))</f>
        <v>0</v>
      </c>
      <c r="AB62" s="182"/>
      <c r="AC62" s="46">
        <f t="shared" si="34"/>
        <v>0</v>
      </c>
      <c r="AD62" s="13"/>
      <c r="AE62" s="47"/>
      <c r="AF62" s="13"/>
      <c r="AG62" s="13"/>
      <c r="AH62" s="13"/>
    </row>
    <row r="63" spans="2:34" ht="15.5" x14ac:dyDescent="0.35">
      <c r="B63" s="43" t="str">
        <f t="shared" si="32"/>
        <v xml:space="preserve"> </v>
      </c>
      <c r="C63" s="44"/>
      <c r="D63" s="45"/>
      <c r="E63" s="181">
        <f>IF($C63=$D$39,$D63*SUM($D28:F28),IF($C63=E$39,$D63*SUM($D28:F28)*12,0))</f>
        <v>0</v>
      </c>
      <c r="F63" s="182"/>
      <c r="G63" s="181">
        <f>IF($C63=$D$39,$D63*SUM($D28:H28),IF($C63=G$39,$D63*SUM($D28:H28)*12,0))</f>
        <v>0</v>
      </c>
      <c r="H63" s="182"/>
      <c r="I63" s="181">
        <f>IF($C63=$D$39,$D63*SUM($D28:J28),IF($C63=I$39,$D63*SUM($D28:J28)*12,0))</f>
        <v>0</v>
      </c>
      <c r="J63" s="182"/>
      <c r="K63" s="181">
        <f>IF($C63=$D$39,$D63*SUM($D28:L28),IF($C63=K$39,$D63*SUM($D28:L28)*12,0))</f>
        <v>0</v>
      </c>
      <c r="L63" s="182"/>
      <c r="M63" s="181">
        <f>IF($C63=$D$39,$D63*SUM($D28:N28),IF($C63=M$39,$D63*SUM($D28:N28)*12,0))</f>
        <v>0</v>
      </c>
      <c r="N63" s="182"/>
      <c r="O63" s="181">
        <f>IF($C63=$D$39,$D63*SUM($D28:P28),IF($C63=O$39,$D63*SUM($D28:P28)*12,0))</f>
        <v>0</v>
      </c>
      <c r="P63" s="182"/>
      <c r="Q63" s="181">
        <f>IF($C63=$D$39,$D63*SUM($D28:R28),IF($C63=Q$39,$D63*SUM($D28:R28)*12,0))</f>
        <v>0</v>
      </c>
      <c r="R63" s="182"/>
      <c r="S63" s="181">
        <f>IF($C63=$D$39,$D63*SUM($D28:T28),IF($C63=S$39,$D63*SUM($D28:T28)*12,0))</f>
        <v>0</v>
      </c>
      <c r="T63" s="182"/>
      <c r="U63" s="181">
        <f>IF($C63=$D$39,$D63*SUM($D28:V28),IF($C63=U$39,$D63*SUM($D28:V28)*12,0))</f>
        <v>0</v>
      </c>
      <c r="V63" s="182"/>
      <c r="W63" s="181">
        <f>IF($C63=$D$39,$D63*SUM($D28:X28),IF($C63=W$39,$D63*SUM($D28:X28)*12,0))</f>
        <v>0</v>
      </c>
      <c r="X63" s="182"/>
      <c r="Y63" s="181">
        <f>IF($C63=$D$39,$D63*SUM($D28:Z28),IF($C63=Y$39,$D63*SUM($D28:Z28)*12,0))</f>
        <v>0</v>
      </c>
      <c r="Z63" s="182"/>
      <c r="AA63" s="181">
        <f>IF($C63=$D$39,$D63*SUM($D28:AB28),IF($C63=AA$39,$D63*SUM($D28:AB28)*12,0))</f>
        <v>0</v>
      </c>
      <c r="AB63" s="182"/>
      <c r="AC63" s="46">
        <f t="shared" si="34"/>
        <v>0</v>
      </c>
      <c r="AD63" s="13"/>
      <c r="AE63" s="47"/>
      <c r="AF63" s="13"/>
      <c r="AG63" s="13"/>
      <c r="AH63" s="13"/>
    </row>
    <row r="64" spans="2:34" ht="15.5" x14ac:dyDescent="0.35">
      <c r="B64" s="43" t="str">
        <f t="shared" si="32"/>
        <v xml:space="preserve"> </v>
      </c>
      <c r="C64" s="44"/>
      <c r="D64" s="45"/>
      <c r="E64" s="181">
        <f>IF($C64=$D$39,$D64*SUM($D29:F29),IF($C64=E$39,$D64*SUM($D29:F29)*12,0))</f>
        <v>0</v>
      </c>
      <c r="F64" s="182"/>
      <c r="G64" s="181">
        <f>IF($C64=$D$39,$D64*SUM($D29:H29),IF($C64=G$39,$D64*SUM($D29:H29)*12,0))</f>
        <v>0</v>
      </c>
      <c r="H64" s="182"/>
      <c r="I64" s="181">
        <f>IF($C64=$D$39,$D64*SUM($D29:J29),IF($C64=I$39,$D64*SUM($D29:J29)*12,0))</f>
        <v>0</v>
      </c>
      <c r="J64" s="182"/>
      <c r="K64" s="181">
        <f>IF($C64=$D$39,$D64*SUM($D29:L29),IF($C64=K$39,$D64*SUM($D29:L29)*12,0))</f>
        <v>0</v>
      </c>
      <c r="L64" s="182"/>
      <c r="M64" s="181">
        <f>IF($C64=$D$39,$D64*SUM($D29:N29),IF($C64=M$39,$D64*SUM($D29:N29)*12,0))</f>
        <v>0</v>
      </c>
      <c r="N64" s="182"/>
      <c r="O64" s="181">
        <f>IF($C64=$D$39,$D64*SUM($D29:P29),IF($C64=O$39,$D64*SUM($D29:P29)*12,0))</f>
        <v>0</v>
      </c>
      <c r="P64" s="182"/>
      <c r="Q64" s="181">
        <f>IF($C64=$D$39,$D64*SUM($D29:R29),IF($C64=Q$39,$D64*SUM($D29:R29)*12,0))</f>
        <v>0</v>
      </c>
      <c r="R64" s="182"/>
      <c r="S64" s="181">
        <f>IF($C64=$D$39,$D64*SUM($D29:T29),IF($C64=S$39,$D64*SUM($D29:T29)*12,0))</f>
        <v>0</v>
      </c>
      <c r="T64" s="182"/>
      <c r="U64" s="181">
        <f>IF($C64=$D$39,$D64*SUM($D29:V29),IF($C64=U$39,$D64*SUM($D29:V29)*12,0))</f>
        <v>0</v>
      </c>
      <c r="V64" s="182"/>
      <c r="W64" s="181">
        <f>IF($C64=$D$39,$D64*SUM($D29:X29),IF($C64=W$39,$D64*SUM($D29:X29)*12,0))</f>
        <v>0</v>
      </c>
      <c r="X64" s="182"/>
      <c r="Y64" s="181">
        <f>IF($C64=$D$39,$D64*SUM($D29:Z29),IF($C64=Y$39,$D64*SUM($D29:Z29)*12,0))</f>
        <v>0</v>
      </c>
      <c r="Z64" s="182"/>
      <c r="AA64" s="181">
        <f>IF($C64=$D$39,$D64*SUM($D29:AB29),IF($C64=AA$39,$D64*SUM($D29:AB29)*12,0))</f>
        <v>0</v>
      </c>
      <c r="AB64" s="182"/>
      <c r="AC64" s="46">
        <f t="shared" si="34"/>
        <v>0</v>
      </c>
      <c r="AD64" s="13"/>
      <c r="AE64" s="47"/>
      <c r="AF64" s="13"/>
      <c r="AG64" s="13"/>
      <c r="AH64" s="13"/>
    </row>
    <row r="65" spans="2:34" ht="15.5" x14ac:dyDescent="0.35">
      <c r="B65" s="43" t="str">
        <f t="shared" si="32"/>
        <v xml:space="preserve"> </v>
      </c>
      <c r="C65" s="44"/>
      <c r="D65" s="45"/>
      <c r="E65" s="181">
        <f>IF($C65=$D$39,$D65*SUM($D30:F30),IF($C65=E$39,$D65*SUM($D30:F30)*12,0))</f>
        <v>0</v>
      </c>
      <c r="F65" s="182"/>
      <c r="G65" s="181">
        <f>IF($C65=$D$39,$D65*SUM($D30:H30),IF($C65=G$39,$D65*SUM($D30:H30)*12,0))</f>
        <v>0</v>
      </c>
      <c r="H65" s="182"/>
      <c r="I65" s="181">
        <f>IF($C65=$D$39,$D65*SUM($D30:J30),IF($C65=I$39,$D65*SUM($D30:J30)*12,0))</f>
        <v>0</v>
      </c>
      <c r="J65" s="182"/>
      <c r="K65" s="181">
        <f>IF($C65=$D$39,$D65*SUM($D30:L30),IF($C65=K$39,$D65*SUM($D30:L30)*12,0))</f>
        <v>0</v>
      </c>
      <c r="L65" s="182"/>
      <c r="M65" s="181">
        <f>IF($C65=$D$39,$D65*SUM($D30:N30),IF($C65=M$39,$D65*SUM($D30:N30)*12,0))</f>
        <v>0</v>
      </c>
      <c r="N65" s="182"/>
      <c r="O65" s="181">
        <f>IF($C65=$D$39,$D65*SUM($D30:P30),IF($C65=O$39,$D65*SUM($D30:P30)*12,0))</f>
        <v>0</v>
      </c>
      <c r="P65" s="182"/>
      <c r="Q65" s="181">
        <f>IF($C65=$D$39,$D65*SUM($D30:R30),IF($C65=Q$39,$D65*SUM($D30:R30)*12,0))</f>
        <v>0</v>
      </c>
      <c r="R65" s="182"/>
      <c r="S65" s="181">
        <f>IF($C65=$D$39,$D65*SUM($D30:T30),IF($C65=S$39,$D65*SUM($D30:T30)*12,0))</f>
        <v>0</v>
      </c>
      <c r="T65" s="182"/>
      <c r="U65" s="181">
        <f>IF($C65=$D$39,$D65*SUM($D30:V30),IF($C65=U$39,$D65*SUM($D30:V30)*12,0))</f>
        <v>0</v>
      </c>
      <c r="V65" s="182"/>
      <c r="W65" s="181">
        <f>IF($C65=$D$39,$D65*SUM($D30:X30),IF($C65=W$39,$D65*SUM($D30:X30)*12,0))</f>
        <v>0</v>
      </c>
      <c r="X65" s="182"/>
      <c r="Y65" s="181">
        <f>IF($C65=$D$39,$D65*SUM($D30:Z30),IF($C65=Y$39,$D65*SUM($D30:Z30)*12,0))</f>
        <v>0</v>
      </c>
      <c r="Z65" s="182"/>
      <c r="AA65" s="181">
        <f>IF($C65=$D$39,$D65*SUM($D30:AB30),IF($C65=AA$39,$D65*SUM($D30:AB30)*12,0))</f>
        <v>0</v>
      </c>
      <c r="AB65" s="182"/>
      <c r="AC65" s="46">
        <f t="shared" si="34"/>
        <v>0</v>
      </c>
      <c r="AD65" s="13"/>
      <c r="AE65" s="13"/>
      <c r="AF65" s="13"/>
      <c r="AG65" s="13"/>
      <c r="AH65" s="13"/>
    </row>
    <row r="66" spans="2:34" ht="15.5" x14ac:dyDescent="0.35">
      <c r="B66" s="43" t="str">
        <f t="shared" si="32"/>
        <v xml:space="preserve"> </v>
      </c>
      <c r="C66" s="44"/>
      <c r="D66" s="45"/>
      <c r="E66" s="181">
        <f>IF($C66=$D$39,$D66*SUM($D31:F31),IF($C66=E$39,$D66*SUM($D31:F31)*12,0))</f>
        <v>0</v>
      </c>
      <c r="F66" s="182"/>
      <c r="G66" s="181">
        <f>IF($C66=$D$39,$D66*SUM($D31:H31),IF($C66=G$39,$D66*SUM($D31:H31)*12,0))</f>
        <v>0</v>
      </c>
      <c r="H66" s="182"/>
      <c r="I66" s="181">
        <f>IF($C66=$D$39,$D66*SUM($D31:J31),IF($C66=I$39,$D66*SUM($D31:J31)*12,0))</f>
        <v>0</v>
      </c>
      <c r="J66" s="182"/>
      <c r="K66" s="181">
        <f>IF($C66=$D$39,$D66*SUM($D31:L31),IF($C66=K$39,$D66*SUM($D31:L31)*12,0))</f>
        <v>0</v>
      </c>
      <c r="L66" s="182"/>
      <c r="M66" s="181">
        <f>IF($C66=$D$39,$D66*SUM($D31:N31),IF($C66=M$39,$D66*SUM($D31:N31)*12,0))</f>
        <v>0</v>
      </c>
      <c r="N66" s="182"/>
      <c r="O66" s="181">
        <f>IF($C66=$D$39,$D66*SUM($D31:P31),IF($C66=O$39,$D66*SUM($D31:P31)*12,0))</f>
        <v>0</v>
      </c>
      <c r="P66" s="182"/>
      <c r="Q66" s="181">
        <f>IF($C66=$D$39,$D66*SUM($D31:R31),IF($C66=Q$39,$D66*SUM($D31:R31)*12,0))</f>
        <v>0</v>
      </c>
      <c r="R66" s="182"/>
      <c r="S66" s="181">
        <f>IF($C66=$D$39,$D66*SUM($D31:T31),IF($C66=S$39,$D66*SUM($D31:T31)*12,0))</f>
        <v>0</v>
      </c>
      <c r="T66" s="182"/>
      <c r="U66" s="181">
        <f>IF($C66=$D$39,$D66*SUM($D31:V31),IF($C66=U$39,$D66*SUM($D31:V31)*12,0))</f>
        <v>0</v>
      </c>
      <c r="V66" s="182"/>
      <c r="W66" s="181">
        <f>IF($C66=$D$39,$D66*SUM($D31:X31),IF($C66=W$39,$D66*SUM($D31:X31)*12,0))</f>
        <v>0</v>
      </c>
      <c r="X66" s="182"/>
      <c r="Y66" s="181">
        <f>IF($C66=$D$39,$D66*SUM($D31:Z31),IF($C66=Y$39,$D66*SUM($D31:Z31)*12,0))</f>
        <v>0</v>
      </c>
      <c r="Z66" s="182"/>
      <c r="AA66" s="181">
        <f>IF($C66=$D$39,$D66*SUM($D31:AB31),IF($C66=AA$39,$D66*SUM($D31:AB31)*12,0))</f>
        <v>0</v>
      </c>
      <c r="AB66" s="182"/>
      <c r="AC66" s="46">
        <f t="shared" si="34"/>
        <v>0</v>
      </c>
      <c r="AD66" s="13"/>
      <c r="AE66" s="13"/>
      <c r="AF66" s="13"/>
      <c r="AG66" s="13"/>
      <c r="AH66" s="13"/>
    </row>
    <row r="67" spans="2:34" ht="15.5" x14ac:dyDescent="0.35">
      <c r="B67" s="43" t="str">
        <f t="shared" si="32"/>
        <v xml:space="preserve"> </v>
      </c>
      <c r="C67" s="44"/>
      <c r="D67" s="45"/>
      <c r="E67" s="181">
        <f>IF($C67=$D$39,$D67*SUM($D32:F32),IF($C67=E$39,$D67*SUM($D32:F32)*12,0))</f>
        <v>0</v>
      </c>
      <c r="F67" s="182"/>
      <c r="G67" s="181">
        <f>IF($C67=$D$39,$D67*SUM($D32:H32),IF($C67=G$39,$D67*SUM($D32:H32)*12,0))</f>
        <v>0</v>
      </c>
      <c r="H67" s="182"/>
      <c r="I67" s="181">
        <f>IF($C67=$D$39,$D67*SUM($D32:J32),IF($C67=I$39,$D67*SUM($D32:J32)*12,0))</f>
        <v>0</v>
      </c>
      <c r="J67" s="182"/>
      <c r="K67" s="181">
        <f>IF($C67=$D$39,$D67*SUM($D32:L32),IF($C67=K$39,$D67*SUM($D32:L32)*12,0))</f>
        <v>0</v>
      </c>
      <c r="L67" s="182"/>
      <c r="M67" s="181">
        <f>IF($C67=$D$39,$D67*SUM($D32:N32),IF($C67=M$39,$D67*SUM($D32:N32)*12,0))</f>
        <v>0</v>
      </c>
      <c r="N67" s="182"/>
      <c r="O67" s="181">
        <f>IF($C67=$D$39,$D67*SUM($D32:P32),IF($C67=O$39,$D67*SUM($D32:P32)*12,0))</f>
        <v>0</v>
      </c>
      <c r="P67" s="182"/>
      <c r="Q67" s="181">
        <f>IF($C67=$D$39,$D67*SUM($D32:R32),IF($C67=Q$39,$D67*SUM($D32:R32)*12,0))</f>
        <v>0</v>
      </c>
      <c r="R67" s="182"/>
      <c r="S67" s="181">
        <f>IF($C67=$D$39,$D67*SUM($D32:T32),IF($C67=S$39,$D67*SUM($D32:T32)*12,0))</f>
        <v>0</v>
      </c>
      <c r="T67" s="182"/>
      <c r="U67" s="181">
        <f>IF($C67=$D$39,$D67*SUM($D32:V32),IF($C67=U$39,$D67*SUM($D32:V32)*12,0))</f>
        <v>0</v>
      </c>
      <c r="V67" s="182"/>
      <c r="W67" s="181">
        <f>IF($C67=$D$39,$D67*SUM($D32:X32),IF($C67=W$39,$D67*SUM($D32:X32)*12,0))</f>
        <v>0</v>
      </c>
      <c r="X67" s="182"/>
      <c r="Y67" s="181">
        <f>IF($C67=$D$39,$D67*SUM($D32:Z32),IF($C67=Y$39,$D67*SUM($D32:Z32)*12,0))</f>
        <v>0</v>
      </c>
      <c r="Z67" s="182"/>
      <c r="AA67" s="181">
        <f>IF($C67=$D$39,$D67*SUM($D32:AB32),IF($C67=AA$39,$D67*SUM($D32:AB32)*12,0))</f>
        <v>0</v>
      </c>
      <c r="AB67" s="182"/>
      <c r="AC67" s="46">
        <f t="shared" si="34"/>
        <v>0</v>
      </c>
      <c r="AD67" s="13"/>
      <c r="AE67" s="13"/>
      <c r="AF67" s="13"/>
      <c r="AG67" s="13"/>
      <c r="AH67" s="13"/>
    </row>
    <row r="68" spans="2:34" ht="15.5" x14ac:dyDescent="0.35">
      <c r="B68" s="43" t="str">
        <f t="shared" si="32"/>
        <v xml:space="preserve"> </v>
      </c>
      <c r="C68" s="44"/>
      <c r="D68" s="45"/>
      <c r="E68" s="181">
        <f>IF($C68=$D$39,$D68*SUM($D33:F33),IF($C68=E$39,$D68*SUM($D33:F33)*12,0))</f>
        <v>0</v>
      </c>
      <c r="F68" s="182"/>
      <c r="G68" s="181">
        <f>IF($C68=$D$39,$D68*SUM($D33:H33),IF($C68=G$39,$D68*SUM($D33:H33)*12,0))</f>
        <v>0</v>
      </c>
      <c r="H68" s="182"/>
      <c r="I68" s="181">
        <f>IF($C68=$D$39,$D68*SUM($D33:J33),IF($C68=I$39,$D68*SUM($D33:J33)*12,0))</f>
        <v>0</v>
      </c>
      <c r="J68" s="182"/>
      <c r="K68" s="181">
        <f>IF($C68=$D$39,$D68*SUM($D33:L33),IF($C68=K$39,$D68*SUM($D33:L33)*12,0))</f>
        <v>0</v>
      </c>
      <c r="L68" s="182"/>
      <c r="M68" s="181">
        <f>IF($C68=$D$39,$D68*SUM($D33:N33),IF($C68=M$39,$D68*SUM($D33:N33)*12,0))</f>
        <v>0</v>
      </c>
      <c r="N68" s="182"/>
      <c r="O68" s="181">
        <f>IF($C68=$D$39,$D68*SUM($D33:P33),IF($C68=O$39,$D68*SUM($D33:P33)*12,0))</f>
        <v>0</v>
      </c>
      <c r="P68" s="182"/>
      <c r="Q68" s="181">
        <f>IF($C68=$D$39,$D68*SUM($D33:R33),IF($C68=Q$39,$D68*SUM($D33:R33)*12,0))</f>
        <v>0</v>
      </c>
      <c r="R68" s="182"/>
      <c r="S68" s="181">
        <f>IF($C68=$D$39,$D68*SUM($D33:T33),IF($C68=S$39,$D68*SUM($D33:T33)*12,0))</f>
        <v>0</v>
      </c>
      <c r="T68" s="182"/>
      <c r="U68" s="181">
        <f>IF($C68=$D$39,$D68*SUM($D33:V33),IF($C68=U$39,$D68*SUM($D33:V33)*12,0))</f>
        <v>0</v>
      </c>
      <c r="V68" s="182"/>
      <c r="W68" s="181">
        <f>IF($C68=$D$39,$D68*SUM($D33:X33),IF($C68=W$39,$D68*SUM($D33:X33)*12,0))</f>
        <v>0</v>
      </c>
      <c r="X68" s="182"/>
      <c r="Y68" s="181">
        <f>IF($C68=$D$39,$D68*SUM($D33:Z33),IF($C68=Y$39,$D68*SUM($D33:Z33)*12,0))</f>
        <v>0</v>
      </c>
      <c r="Z68" s="182"/>
      <c r="AA68" s="181">
        <f>IF($C68=$D$39,$D68*SUM($D33:AB33),IF($C68=AA$39,$D68*SUM($D33:AB33)*12,0))</f>
        <v>0</v>
      </c>
      <c r="AB68" s="182"/>
      <c r="AC68" s="46">
        <f t="shared" si="34"/>
        <v>0</v>
      </c>
      <c r="AD68" s="13"/>
      <c r="AE68" s="13"/>
      <c r="AF68" s="13"/>
      <c r="AG68" s="13"/>
      <c r="AH68" s="13"/>
    </row>
    <row r="69" spans="2:34" ht="15.5" x14ac:dyDescent="0.35">
      <c r="B69" s="43" t="str">
        <f t="shared" si="32"/>
        <v xml:space="preserve"> </v>
      </c>
      <c r="C69" s="44"/>
      <c r="D69" s="45"/>
      <c r="E69" s="181">
        <f>IF($C69=$D$39,$D69*SUM($D34:F34),IF($C69=E$39,$D69*SUM($D34:F34)*12,0))</f>
        <v>0</v>
      </c>
      <c r="F69" s="182"/>
      <c r="G69" s="181">
        <f>IF($C69=$D$39,$D69*SUM($D34:H34),IF($C69=G$39,$D69*SUM($D34:H34)*12,0))</f>
        <v>0</v>
      </c>
      <c r="H69" s="182"/>
      <c r="I69" s="181">
        <f>IF($C69=$D$39,$D69*SUM($D34:J34),IF($C69=I$39,$D69*SUM($D34:J34)*12,0))</f>
        <v>0</v>
      </c>
      <c r="J69" s="182"/>
      <c r="K69" s="181">
        <f>IF($C69=$D$39,$D69*SUM($D34:L34),IF($C69=K$39,$D69*SUM($D34:L34)*12,0))</f>
        <v>0</v>
      </c>
      <c r="L69" s="182"/>
      <c r="M69" s="181">
        <f>IF($C69=$D$39,$D69*SUM($D34:N34),IF($C69=M$39,$D69*SUM($D34:N34)*12,0))</f>
        <v>0</v>
      </c>
      <c r="N69" s="182"/>
      <c r="O69" s="181">
        <f>IF($C69=$D$39,$D69*SUM($D34:P34),IF($C69=O$39,$D69*SUM($D34:P34)*12,0))</f>
        <v>0</v>
      </c>
      <c r="P69" s="182"/>
      <c r="Q69" s="181">
        <f>IF($C69=$D$39,$D69*SUM($D34:R34),IF($C69=Q$39,$D69*SUM($D34:R34)*12,0))</f>
        <v>0</v>
      </c>
      <c r="R69" s="182"/>
      <c r="S69" s="181">
        <f>IF($C69=$D$39,$D69*SUM($D34:T34),IF($C69=S$39,$D69*SUM($D34:T34)*12,0))</f>
        <v>0</v>
      </c>
      <c r="T69" s="182"/>
      <c r="U69" s="181">
        <f>IF($C69=$D$39,$D69*SUM($D34:V34),IF($C69=U$39,$D69*SUM($D34:V34)*12,0))</f>
        <v>0</v>
      </c>
      <c r="V69" s="182"/>
      <c r="W69" s="181">
        <f>IF($C69=$D$39,$D69*SUM($D34:X34),IF($C69=W$39,$D69*SUM($D34:X34)*12,0))</f>
        <v>0</v>
      </c>
      <c r="X69" s="182"/>
      <c r="Y69" s="181">
        <f>IF($C69=$D$39,$D69*SUM($D34:Z34),IF($C69=Y$39,$D69*SUM($D34:Z34)*12,0))</f>
        <v>0</v>
      </c>
      <c r="Z69" s="182"/>
      <c r="AA69" s="181">
        <f>IF($C69=$D$39,$D69*SUM($D34:AB34),IF($C69=AA$39,$D69*SUM($D34:AB34)*12,0))</f>
        <v>0</v>
      </c>
      <c r="AB69" s="182"/>
      <c r="AC69" s="46">
        <f t="shared" si="34"/>
        <v>0</v>
      </c>
      <c r="AD69" s="13"/>
      <c r="AE69" s="13"/>
      <c r="AF69" s="13"/>
      <c r="AG69" s="13"/>
      <c r="AH69" s="13"/>
    </row>
    <row r="70" spans="2:34" ht="15.5" x14ac:dyDescent="0.35">
      <c r="B70" s="43" t="str">
        <f t="shared" si="32"/>
        <v xml:space="preserve"> </v>
      </c>
      <c r="C70" s="44"/>
      <c r="D70" s="45"/>
      <c r="E70" s="181">
        <f>IF($C70=$D$39,$D70*SUM($D35:F35),IF($C70=E$39,$D70*SUM($D35:F35)*12,0))</f>
        <v>0</v>
      </c>
      <c r="F70" s="182"/>
      <c r="G70" s="181">
        <f>IF($C70=$D$39,$D70*SUM($D35:H35),IF($C70=G$39,$D70*SUM($D35:H35)*12,0))</f>
        <v>0</v>
      </c>
      <c r="H70" s="182"/>
      <c r="I70" s="181">
        <f>IF($C70=$D$39,$D70*SUM($D35:J35),IF($C70=I$39,$D70*SUM($D35:J35)*12,0))</f>
        <v>0</v>
      </c>
      <c r="J70" s="182"/>
      <c r="K70" s="181">
        <f>IF($C70=$D$39,$D70*SUM($D35:L35),IF($C70=K$39,$D70*SUM($D35:L35)*12,0))</f>
        <v>0</v>
      </c>
      <c r="L70" s="182"/>
      <c r="M70" s="181">
        <f>IF($C70=$D$39,$D70*SUM($D35:N35),IF($C70=M$39,$D70*SUM($D35:N35)*12,0))</f>
        <v>0</v>
      </c>
      <c r="N70" s="182"/>
      <c r="O70" s="181">
        <f>IF($C70=$D$39,$D70*SUM($D35:P35),IF($C70=O$39,$D70*SUM($D35:P35)*12,0))</f>
        <v>0</v>
      </c>
      <c r="P70" s="182"/>
      <c r="Q70" s="181">
        <f>IF($C70=$D$39,$D70*SUM($D35:R35),IF($C70=Q$39,$D70*SUM($D35:R35)*12,0))</f>
        <v>0</v>
      </c>
      <c r="R70" s="182"/>
      <c r="S70" s="181">
        <f>IF($C70=$D$39,$D70*SUM($D35:T35),IF($C70=S$39,$D70*SUM($D35:T35)*12,0))</f>
        <v>0</v>
      </c>
      <c r="T70" s="182"/>
      <c r="U70" s="181">
        <f>IF($C70=$D$39,$D70*SUM($D35:V35),IF($C70=U$39,$D70*SUM($D35:V35)*12,0))</f>
        <v>0</v>
      </c>
      <c r="V70" s="182"/>
      <c r="W70" s="181">
        <f>IF($C70=$D$39,$D70*SUM($D35:X35),IF($C70=W$39,$D70*SUM($D35:X35)*12,0))</f>
        <v>0</v>
      </c>
      <c r="X70" s="182"/>
      <c r="Y70" s="181">
        <f>IF($C70=$D$39,$D70*SUM($D35:Z35),IF($C70=Y$39,$D70*SUM($D35:Z35)*12,0))</f>
        <v>0</v>
      </c>
      <c r="Z70" s="182"/>
      <c r="AA70" s="181">
        <f>IF($C70=$D$39,$D70*SUM($D35:AB35),IF($C70=AA$39,$D70*SUM($D35:AB35)*12,0))</f>
        <v>0</v>
      </c>
      <c r="AB70" s="182"/>
      <c r="AC70" s="46">
        <f t="shared" si="34"/>
        <v>0</v>
      </c>
      <c r="AD70" s="13"/>
      <c r="AE70" s="13"/>
      <c r="AF70" s="13"/>
      <c r="AG70" s="13"/>
      <c r="AH70" s="13"/>
    </row>
    <row r="71" spans="2:34" ht="15.5" x14ac:dyDescent="0.35">
      <c r="B71" s="43" t="str">
        <f t="shared" si="32"/>
        <v xml:space="preserve"> </v>
      </c>
      <c r="C71" s="44"/>
      <c r="D71" s="45"/>
      <c r="E71" s="181">
        <f>IF($C71=$D$39,$D71*SUM($D36:F36),IF($C71=E$39,$D71*SUM($D36:F36)*12,0))</f>
        <v>0</v>
      </c>
      <c r="F71" s="182"/>
      <c r="G71" s="181">
        <f>IF($C71=$D$39,$D71*SUM($D36:H36),IF($C71=G$39,$D71*SUM($D36:H36)*12,0))</f>
        <v>0</v>
      </c>
      <c r="H71" s="182"/>
      <c r="I71" s="181">
        <f>IF($C71=$D$39,$D71*SUM($D36:J36),IF($C71=I$39,$D71*SUM($D36:J36)*12,0))</f>
        <v>0</v>
      </c>
      <c r="J71" s="182"/>
      <c r="K71" s="181">
        <f>IF($C71=$D$39,$D71*SUM($D36:L36),IF($C71=K$39,$D71*SUM($D36:L36)*12,0))</f>
        <v>0</v>
      </c>
      <c r="L71" s="182"/>
      <c r="M71" s="181">
        <f>IF($C71=$D$39,$D71*SUM($D36:N36),IF($C71=M$39,$D71*SUM($D36:N36)*12,0))</f>
        <v>0</v>
      </c>
      <c r="N71" s="182"/>
      <c r="O71" s="181">
        <f>IF($C71=$D$39,$D71*SUM($D36:P36),IF($C71=O$39,$D71*SUM($D36:P36)*12,0))</f>
        <v>0</v>
      </c>
      <c r="P71" s="182"/>
      <c r="Q71" s="181">
        <f>IF($C71=$D$39,$D71*SUM($D36:R36),IF($C71=Q$39,$D71*SUM($D36:R36)*12,0))</f>
        <v>0</v>
      </c>
      <c r="R71" s="182"/>
      <c r="S71" s="181">
        <f>IF($C71=$D$39,$D71*SUM($D36:T36),IF($C71=S$39,$D71*SUM($D36:T36)*12,0))</f>
        <v>0</v>
      </c>
      <c r="T71" s="182"/>
      <c r="U71" s="181">
        <f>IF($C71=$D$39,$D71*SUM($D36:V36),IF($C71=U$39,$D71*SUM($D36:V36)*12,0))</f>
        <v>0</v>
      </c>
      <c r="V71" s="182"/>
      <c r="W71" s="181">
        <f>IF($C71=$D$39,$D71*SUM($D36:X36),IF($C71=W$39,$D71*SUM($D36:X36)*12,0))</f>
        <v>0</v>
      </c>
      <c r="X71" s="182"/>
      <c r="Y71" s="181">
        <f>IF($C71=$D$39,$D71*SUM($D36:Z36),IF($C71=Y$39,$D71*SUM($D36:Z36)*12,0))</f>
        <v>0</v>
      </c>
      <c r="Z71" s="182"/>
      <c r="AA71" s="181">
        <f>IF($C71=$D$39,$D71*SUM($D36:AB36),IF($C71=AA$39,$D71*SUM($D36:AB36)*12,0))</f>
        <v>0</v>
      </c>
      <c r="AB71" s="182"/>
      <c r="AC71" s="46">
        <f t="shared" si="34"/>
        <v>0</v>
      </c>
      <c r="AD71" s="13"/>
      <c r="AE71" s="13"/>
      <c r="AF71" s="13"/>
      <c r="AG71" s="13"/>
      <c r="AH71" s="13"/>
    </row>
    <row r="72" spans="2:34" x14ac:dyDescent="0.35">
      <c r="B72" s="48" t="s">
        <v>81</v>
      </c>
      <c r="C72" s="49"/>
      <c r="D72" s="50"/>
      <c r="E72" s="184">
        <f>SUM(E41:F71)</f>
        <v>0</v>
      </c>
      <c r="F72" s="184"/>
      <c r="G72" s="184">
        <f>SUM(G41:H71)</f>
        <v>0</v>
      </c>
      <c r="H72" s="184"/>
      <c r="I72" s="184">
        <f>SUM(I41:J71)</f>
        <v>0</v>
      </c>
      <c r="J72" s="184"/>
      <c r="K72" s="184">
        <f>SUM(K41:L71)</f>
        <v>0</v>
      </c>
      <c r="L72" s="184"/>
      <c r="M72" s="184">
        <f>SUM(M41:N71)</f>
        <v>0</v>
      </c>
      <c r="N72" s="184"/>
      <c r="O72" s="184">
        <f>SUM(O41:P71)</f>
        <v>0</v>
      </c>
      <c r="P72" s="184"/>
      <c r="Q72" s="184">
        <f>SUM(Q41:R71)</f>
        <v>0</v>
      </c>
      <c r="R72" s="184"/>
      <c r="S72" s="184">
        <f>SUM(S41:T71)</f>
        <v>0</v>
      </c>
      <c r="T72" s="184"/>
      <c r="U72" s="184">
        <f>SUM(U41:V71)</f>
        <v>0</v>
      </c>
      <c r="V72" s="184"/>
      <c r="W72" s="184">
        <f>SUM(W41:X71)</f>
        <v>0</v>
      </c>
      <c r="X72" s="184"/>
      <c r="Y72" s="184">
        <f>SUM(Y41:Z71)</f>
        <v>0</v>
      </c>
      <c r="Z72" s="184"/>
      <c r="AA72" s="184">
        <f>SUM(AA41:AB71)</f>
        <v>0</v>
      </c>
      <c r="AB72" s="184"/>
      <c r="AC72" s="49">
        <f>SUM(AC41:AC71)</f>
        <v>0</v>
      </c>
      <c r="AD72" s="13"/>
      <c r="AE72" s="13"/>
      <c r="AF72" s="13"/>
      <c r="AG72" s="13"/>
      <c r="AH72" s="13"/>
    </row>
    <row r="73" spans="2:34" hidden="1" x14ac:dyDescent="0.35"/>
    <row r="74" spans="2:34" hidden="1" x14ac:dyDescent="0.35">
      <c r="B74" s="1" t="s">
        <v>64</v>
      </c>
      <c r="C74" s="2" t="s">
        <v>65</v>
      </c>
      <c r="D74" s="2" t="s">
        <v>66</v>
      </c>
    </row>
    <row r="75" spans="2:34" hidden="1" x14ac:dyDescent="0.35">
      <c r="B75" s="3">
        <v>42445</v>
      </c>
      <c r="C75" s="4">
        <v>41976.600672685185</v>
      </c>
      <c r="D75" s="4">
        <v>42005</v>
      </c>
    </row>
    <row r="76" spans="2:34" hidden="1" x14ac:dyDescent="0.35">
      <c r="B76" s="1"/>
      <c r="C76" s="2">
        <f>B75-C75</f>
        <v>468.39932731481531</v>
      </c>
      <c r="D76" s="2"/>
    </row>
    <row r="77" spans="2:34" hidden="1" x14ac:dyDescent="0.35">
      <c r="B77" s="1"/>
      <c r="C77" s="2" t="b">
        <f>IF(C76&lt;0,TRUE)</f>
        <v>0</v>
      </c>
      <c r="D77" s="2"/>
    </row>
  </sheetData>
  <sheetProtection password="CC67" sheet="1" objects="1" scenarios="1" formatCells="0" formatColumns="0" formatRows="0" selectLockedCells="1"/>
  <mergeCells count="437">
    <mergeCell ref="J2:N2"/>
    <mergeCell ref="O2:W2"/>
    <mergeCell ref="Y2:AG2"/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  <mergeCell ref="W37:X37"/>
    <mergeCell ref="Y37:Z37"/>
    <mergeCell ref="AA37:AB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AA40:AB40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O40:P40"/>
    <mergeCell ref="Q40:R40"/>
    <mergeCell ref="S40:T40"/>
    <mergeCell ref="U40:V40"/>
    <mergeCell ref="W40:X40"/>
    <mergeCell ref="Y40:Z40"/>
    <mergeCell ref="E40:F40"/>
    <mergeCell ref="G40:H40"/>
    <mergeCell ref="I40:J40"/>
    <mergeCell ref="K40:L40"/>
    <mergeCell ref="M40:N40"/>
    <mergeCell ref="W41:X41"/>
    <mergeCell ref="Y41:Z41"/>
    <mergeCell ref="AA41:AB41"/>
    <mergeCell ref="M43:N43"/>
    <mergeCell ref="AA43:AB43"/>
    <mergeCell ref="O43:P43"/>
    <mergeCell ref="Q43:R43"/>
    <mergeCell ref="S43:T43"/>
    <mergeCell ref="U43:V43"/>
    <mergeCell ref="W43:X43"/>
    <mergeCell ref="Y43:Z43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55:X55"/>
    <mergeCell ref="Y55:Z55"/>
    <mergeCell ref="AA55:AB55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U45:V45"/>
    <mergeCell ref="W44:X44"/>
    <mergeCell ref="Y44:Z44"/>
    <mergeCell ref="E56:F56"/>
    <mergeCell ref="G56:H56"/>
    <mergeCell ref="I56:J56"/>
    <mergeCell ref="K56:L56"/>
    <mergeCell ref="M56:N56"/>
    <mergeCell ref="AA56:AB56"/>
    <mergeCell ref="E57:F57"/>
    <mergeCell ref="G57:H57"/>
    <mergeCell ref="I57:J57"/>
    <mergeCell ref="K57:L57"/>
    <mergeCell ref="M57:N57"/>
    <mergeCell ref="O57:P57"/>
    <mergeCell ref="Q57:R57"/>
    <mergeCell ref="S57:T57"/>
    <mergeCell ref="U57:V57"/>
    <mergeCell ref="O56:P56"/>
    <mergeCell ref="Q56:R56"/>
    <mergeCell ref="S56:T56"/>
    <mergeCell ref="U56:V56"/>
    <mergeCell ref="W56:X56"/>
    <mergeCell ref="Y56:Z56"/>
    <mergeCell ref="W57:X57"/>
    <mergeCell ref="Y57:Z57"/>
    <mergeCell ref="AA57:AB57"/>
    <mergeCell ref="E58:F58"/>
    <mergeCell ref="G58:H58"/>
    <mergeCell ref="I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W66:X66"/>
    <mergeCell ref="Y66:Z66"/>
    <mergeCell ref="AA66:AB66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E66:F66"/>
    <mergeCell ref="G66:H66"/>
    <mergeCell ref="I66:J66"/>
    <mergeCell ref="K66:L66"/>
    <mergeCell ref="M66:N66"/>
    <mergeCell ref="O66:P66"/>
    <mergeCell ref="Q66:R66"/>
    <mergeCell ref="S66:T66"/>
    <mergeCell ref="U66:V66"/>
    <mergeCell ref="E68:F68"/>
    <mergeCell ref="G68:H68"/>
    <mergeCell ref="I68:J68"/>
    <mergeCell ref="K68:L68"/>
    <mergeCell ref="M68:N68"/>
    <mergeCell ref="AA68:AB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O68:P68"/>
    <mergeCell ref="Q68:R68"/>
    <mergeCell ref="S68:T68"/>
    <mergeCell ref="U68:V68"/>
    <mergeCell ref="W68:X68"/>
    <mergeCell ref="Y68:Z68"/>
    <mergeCell ref="AA70:AB70"/>
    <mergeCell ref="E71:F71"/>
    <mergeCell ref="G71:H71"/>
    <mergeCell ref="I71:J71"/>
    <mergeCell ref="K71:L71"/>
    <mergeCell ref="M71:N71"/>
    <mergeCell ref="W69:X69"/>
    <mergeCell ref="Y69:Z69"/>
    <mergeCell ref="AA69:AB69"/>
    <mergeCell ref="E70:F70"/>
    <mergeCell ref="G70:H70"/>
    <mergeCell ref="I70:J70"/>
    <mergeCell ref="K70:L70"/>
    <mergeCell ref="M70:N70"/>
    <mergeCell ref="O70:P70"/>
    <mergeCell ref="Q70:R70"/>
    <mergeCell ref="S70:T70"/>
    <mergeCell ref="U70:V70"/>
    <mergeCell ref="W70:X70"/>
    <mergeCell ref="Y70:Z70"/>
    <mergeCell ref="W72:X72"/>
    <mergeCell ref="Y72:Z72"/>
    <mergeCell ref="AA72:AB72"/>
    <mergeCell ref="AA71:AB71"/>
    <mergeCell ref="E72:F72"/>
    <mergeCell ref="G72:H72"/>
    <mergeCell ref="I72:J72"/>
    <mergeCell ref="K72:L72"/>
    <mergeCell ref="M72:N72"/>
    <mergeCell ref="O72:P72"/>
    <mergeCell ref="Q72:R72"/>
    <mergeCell ref="S72:T72"/>
    <mergeCell ref="U72:V72"/>
    <mergeCell ref="O71:P71"/>
    <mergeCell ref="Q71:R71"/>
    <mergeCell ref="S71:T71"/>
    <mergeCell ref="U71:V71"/>
    <mergeCell ref="W71:X71"/>
    <mergeCell ref="Y71:Z71"/>
    <mergeCell ref="W59:X59"/>
    <mergeCell ref="Y59:Z59"/>
    <mergeCell ref="AA59:AB59"/>
    <mergeCell ref="E60:F60"/>
    <mergeCell ref="G60:H60"/>
    <mergeCell ref="I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W61:X61"/>
    <mergeCell ref="Y61:Z61"/>
    <mergeCell ref="AA61:AB61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3:X63"/>
    <mergeCell ref="Y63:Z63"/>
    <mergeCell ref="AA63:AB63"/>
    <mergeCell ref="E64:F64"/>
    <mergeCell ref="G64:H64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39:X39"/>
    <mergeCell ref="Y39:Z39"/>
    <mergeCell ref="AA39:AB39"/>
    <mergeCell ref="AC39:A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AA44:AB44"/>
    <mergeCell ref="W42:X42"/>
    <mergeCell ref="Y42:Z42"/>
    <mergeCell ref="AA42:AB42"/>
    <mergeCell ref="E43:F43"/>
    <mergeCell ref="G43:H43"/>
    <mergeCell ref="I43:J43"/>
    <mergeCell ref="K43:L43"/>
    <mergeCell ref="U47:V47"/>
    <mergeCell ref="W45:X45"/>
    <mergeCell ref="Y45:Z45"/>
    <mergeCell ref="AA45:AB45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E45:F45"/>
    <mergeCell ref="G45:H45"/>
    <mergeCell ref="I45:J45"/>
    <mergeCell ref="K45:L45"/>
    <mergeCell ref="M45:N45"/>
    <mergeCell ref="O45:P45"/>
    <mergeCell ref="Q45:R45"/>
    <mergeCell ref="S45:T45"/>
    <mergeCell ref="U49:V49"/>
    <mergeCell ref="W47:X47"/>
    <mergeCell ref="Y47:Z47"/>
    <mergeCell ref="AA47:AB47"/>
    <mergeCell ref="E48:F48"/>
    <mergeCell ref="G48:H48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E47:F47"/>
    <mergeCell ref="G47:H47"/>
    <mergeCell ref="I47:J47"/>
    <mergeCell ref="K47:L47"/>
    <mergeCell ref="M47:N47"/>
    <mergeCell ref="O47:P47"/>
    <mergeCell ref="Q47:R47"/>
    <mergeCell ref="S47:T47"/>
    <mergeCell ref="U51:V51"/>
    <mergeCell ref="W49:X49"/>
    <mergeCell ref="Y49:Z49"/>
    <mergeCell ref="AA49:AB49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E49:F49"/>
    <mergeCell ref="G49:H49"/>
    <mergeCell ref="I49:J49"/>
    <mergeCell ref="K49:L49"/>
    <mergeCell ref="M49:N49"/>
    <mergeCell ref="O49:P49"/>
    <mergeCell ref="Q49:R49"/>
    <mergeCell ref="S49:T49"/>
    <mergeCell ref="U53:V53"/>
    <mergeCell ref="W51:X51"/>
    <mergeCell ref="Y51:Z51"/>
    <mergeCell ref="AA51:AB51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E51:F51"/>
    <mergeCell ref="G51:H51"/>
    <mergeCell ref="I51:J51"/>
    <mergeCell ref="K51:L51"/>
    <mergeCell ref="M51:N51"/>
    <mergeCell ref="O51:P51"/>
    <mergeCell ref="Q51:R51"/>
    <mergeCell ref="S51:T51"/>
    <mergeCell ref="C2:H2"/>
    <mergeCell ref="W53:X53"/>
    <mergeCell ref="Y53:Z53"/>
    <mergeCell ref="AA53:AB53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E53:F53"/>
    <mergeCell ref="G53:H53"/>
    <mergeCell ref="I53:J53"/>
    <mergeCell ref="K53:L53"/>
    <mergeCell ref="M53:N53"/>
    <mergeCell ref="O53:P53"/>
    <mergeCell ref="Q53:R53"/>
    <mergeCell ref="S53:T53"/>
  </mergeCells>
  <conditionalFormatting sqref="B5:AD72">
    <cfRule type="expression" dxfId="17" priority="2">
      <formula>$C$77=TRUE</formula>
    </cfRule>
  </conditionalFormatting>
  <conditionalFormatting sqref="Y2">
    <cfRule type="expression" dxfId="16" priority="1">
      <formula>$C$77=FALSE</formula>
    </cfRule>
  </conditionalFormatting>
  <dataValidations count="1">
    <dataValidation type="list" allowBlank="1" showInputMessage="1" showErrorMessage="1" sqref="C41:C71" xr:uid="{00000000-0002-0000-0000-000000000000}">
      <formula1>$D$39:$AB$39</formula1>
    </dataValidation>
  </dataValidations>
  <pageMargins left="0.25" right="0.25" top="0.25" bottom="0.25" header="0.3" footer="0.3"/>
  <pageSetup scale="53" orientation="landscape" horizontalDpi="429496729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X114"/>
  <sheetViews>
    <sheetView showGridLines="0" showRowColHeaders="0" topLeftCell="A21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Sep-19</v>
      </c>
      <c r="B1" s="70"/>
      <c r="C1" s="70"/>
      <c r="D1" s="70"/>
      <c r="E1" s="70"/>
      <c r="G1" s="71">
        <f>Budget!U4</f>
        <v>43709</v>
      </c>
      <c r="H1" s="71">
        <f>Budget!W4</f>
        <v>43739</v>
      </c>
      <c r="I1" s="72">
        <f>H1-G1</f>
        <v>30</v>
      </c>
      <c r="J1" s="73" t="str">
        <f>TEXT(G1,"MMMM, YYYY")</f>
        <v>September,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September,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September,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'Aug-15'!E4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Budget!U41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'Aug-15'!E5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Budget!U42</f>
        <v>0</v>
      </c>
      <c r="J5" s="96">
        <f t="shared" ref="J5" si="5">H5-I5</f>
        <v>0</v>
      </c>
      <c r="K5" s="88"/>
      <c r="L5" s="97"/>
      <c r="M5" s="98"/>
      <c r="N5" s="101"/>
      <c r="O5" s="100"/>
      <c r="P5" s="106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'Aug-15'!E6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Budget!U43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6"/>
      <c r="Q6" s="106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'Aug-15'!E7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Budget!U44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1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'Aug-15'!E8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Budget!U45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 t="shared" si="3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'Aug-15'!E9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Budget!U46</f>
        <v>0</v>
      </c>
      <c r="J9" s="96">
        <f t="shared" si="8"/>
        <v>0</v>
      </c>
      <c r="K9" s="88"/>
      <c r="L9" s="97"/>
      <c r="M9" s="98"/>
      <c r="N9" s="106"/>
      <c r="O9" s="100"/>
      <c r="P9" s="106"/>
      <c r="Q9" s="101"/>
      <c r="R9" s="102">
        <f t="shared" si="3"/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'Aug-15'!E10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Budget!U47</f>
        <v>0</v>
      </c>
      <c r="J10" s="96">
        <f t="shared" si="8"/>
        <v>0</v>
      </c>
      <c r="K10" s="88"/>
      <c r="L10" s="97"/>
      <c r="M10" s="98"/>
      <c r="N10" s="106"/>
      <c r="O10" s="100"/>
      <c r="P10" s="106"/>
      <c r="Q10" s="101"/>
      <c r="R10" s="102">
        <f t="shared" si="3"/>
        <v>0</v>
      </c>
      <c r="S10" s="108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'Aug-15'!E11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Budget!U48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6"/>
      <c r="R11" s="102">
        <f t="shared" si="3"/>
        <v>0</v>
      </c>
      <c r="S11" s="108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'Aug-15'!E12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Budget!U49</f>
        <v>0</v>
      </c>
      <c r="J12" s="96">
        <f t="shared" si="8"/>
        <v>0</v>
      </c>
      <c r="K12" s="88"/>
      <c r="L12" s="97"/>
      <c r="M12" s="98"/>
      <c r="N12" s="106"/>
      <c r="O12" s="100"/>
      <c r="P12" s="106"/>
      <c r="Q12" s="106"/>
      <c r="R12" s="102">
        <f t="shared" si="3"/>
        <v>0</v>
      </c>
      <c r="S12" s="108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'Aug-15'!E13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Budget!U50</f>
        <v>0</v>
      </c>
      <c r="J13" s="96">
        <f t="shared" si="8"/>
        <v>0</v>
      </c>
      <c r="K13" s="88"/>
      <c r="L13" s="97"/>
      <c r="M13" s="98"/>
      <c r="N13" s="101"/>
      <c r="O13" s="100"/>
      <c r="P13" s="101"/>
      <c r="Q13" s="101"/>
      <c r="R13" s="102">
        <f t="shared" si="3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'Aug-15'!E14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Budget!U51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6"/>
      <c r="R14" s="102">
        <f t="shared" si="3"/>
        <v>0</v>
      </c>
      <c r="S14" s="108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'Aug-15'!E15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Budget!U52</f>
        <v>0</v>
      </c>
      <c r="J15" s="96">
        <f t="shared" si="8"/>
        <v>0</v>
      </c>
      <c r="K15" s="88"/>
      <c r="L15" s="97"/>
      <c r="M15" s="98"/>
      <c r="N15" s="106"/>
      <c r="O15" s="100"/>
      <c r="P15" s="106"/>
      <c r="Q15" s="101"/>
      <c r="R15" s="102">
        <f t="shared" si="3"/>
        <v>0</v>
      </c>
      <c r="S15" s="108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'Aug-15'!E16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Budget!U53</f>
        <v>0</v>
      </c>
      <c r="J16" s="96">
        <f t="shared" si="8"/>
        <v>0</v>
      </c>
      <c r="K16" s="88"/>
      <c r="L16" s="97"/>
      <c r="M16" s="98"/>
      <c r="N16" s="106"/>
      <c r="O16" s="100"/>
      <c r="P16" s="101"/>
      <c r="Q16" s="106"/>
      <c r="R16" s="102">
        <f t="shared" si="3"/>
        <v>0</v>
      </c>
      <c r="S16" s="108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'Aug-15'!E17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Budget!U54</f>
        <v>0</v>
      </c>
      <c r="J17" s="96">
        <f t="shared" si="8"/>
        <v>0</v>
      </c>
      <c r="K17" s="88"/>
      <c r="L17" s="97"/>
      <c r="M17" s="98"/>
      <c r="N17" s="101"/>
      <c r="O17" s="100"/>
      <c r="P17" s="106"/>
      <c r="Q17" s="101"/>
      <c r="R17" s="102">
        <f t="shared" si="3"/>
        <v>0</v>
      </c>
      <c r="S17" s="108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'Aug-15'!E18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Budget!U55</f>
        <v>0</v>
      </c>
      <c r="J18" s="96">
        <f t="shared" si="8"/>
        <v>0</v>
      </c>
      <c r="K18" s="88"/>
      <c r="L18" s="109"/>
      <c r="M18" s="110"/>
      <c r="N18" s="101"/>
      <c r="O18" s="100"/>
      <c r="P18" s="101"/>
      <c r="Q18" s="101"/>
      <c r="R18" s="102">
        <f t="shared" si="3"/>
        <v>0</v>
      </c>
      <c r="S18" s="108"/>
      <c r="T18" s="111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'Aug-15'!E19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Budget!U56</f>
        <v>0</v>
      </c>
      <c r="J19" s="96">
        <f t="shared" si="8"/>
        <v>0</v>
      </c>
      <c r="K19" s="88"/>
      <c r="L19" s="109"/>
      <c r="M19" s="110"/>
      <c r="N19" s="101"/>
      <c r="O19" s="100"/>
      <c r="P19" s="101"/>
      <c r="Q19" s="101"/>
      <c r="R19" s="102">
        <f t="shared" si="3"/>
        <v>0</v>
      </c>
      <c r="S19" s="108"/>
      <c r="T19" s="111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'Aug-15'!E20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Budget!U57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3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'Aug-15'!E21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Budget!U58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'Aug-15'!E22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Budget!U59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'Aug-15'!E23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Budget!U60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'Aug-15'!E24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Budget!U61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'Aug-15'!E25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Budget!U62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'Aug-15'!E26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Budget!U63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'Aug-15'!E27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Budget!U64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'Aug-15'!E28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Budget!U65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'Aug-15'!E29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Budget!U66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'Aug-15'!E30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Budget!U67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'Aug-15'!E31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Budget!U68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'Aug-15'!E32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Budget!U69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'Aug-15'!E33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Budget!U70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'Aug-15'!E34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Budget!U71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September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C35+'Aug-15'!C36</f>
        <v>0</v>
      </c>
      <c r="D36" s="113">
        <f>D35+'Aug-15'!D36</f>
        <v>0</v>
      </c>
      <c r="E36" s="31">
        <f>SUM(B36:D36)</f>
        <v>0</v>
      </c>
      <c r="F36" s="114"/>
      <c r="G36" s="114"/>
      <c r="H36" s="114">
        <f>H35+'Aug-15'!H36</f>
        <v>0</v>
      </c>
      <c r="I36" s="114">
        <f>I35+'Aug-15'!I36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B39+'Aug-15'!C39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B40+'Aug-15'!C40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B41+'Aug-15'!C41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B42+'Aug-15'!C42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6" priority="8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900-000000000000}">
      <formula1>A$1</formula1>
      <formula2>B$1-1</formula2>
    </dataValidation>
    <dataValidation type="list" allowBlank="1" showInputMessage="1" showErrorMessage="1" sqref="P4:Q79" xr:uid="{00000000-0002-0000-0900-000001000000}">
      <formula1>$A$4:$A$34</formula1>
    </dataValidation>
    <dataValidation type="list" allowBlank="1" showInputMessage="1" showErrorMessage="1" sqref="N4:N79" xr:uid="{00000000-0002-0000-09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X114"/>
  <sheetViews>
    <sheetView showGridLines="0" showRowColHeaders="0" topLeftCell="A32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Oct-19</v>
      </c>
      <c r="B1" s="70"/>
      <c r="C1" s="70"/>
      <c r="D1" s="70"/>
      <c r="E1" s="70"/>
      <c r="G1" s="71">
        <f>Budget!W4</f>
        <v>43739</v>
      </c>
      <c r="H1" s="71">
        <f>Budget!Y4</f>
        <v>43770</v>
      </c>
      <c r="I1" s="72">
        <f>H1-G1</f>
        <v>31</v>
      </c>
      <c r="J1" s="73" t="str">
        <f>TEXT(G1,"MMMM, YYYY")</f>
        <v>October,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October,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October,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'Sep-15'!E4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Budget!W41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'Sep-15'!E5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Budget!W42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'Sep-15'!E6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Budget!W43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1"/>
      <c r="Q6" s="101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'Sep-15'!E7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Budget!W44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1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'Sep-15'!E8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Budget!W45</f>
        <v>0</v>
      </c>
      <c r="J8" s="96">
        <f t="shared" si="8"/>
        <v>0</v>
      </c>
      <c r="K8" s="88"/>
      <c r="L8" s="97"/>
      <c r="M8" s="98"/>
      <c r="N8" s="101"/>
      <c r="O8" s="100"/>
      <c r="P8" s="101"/>
      <c r="Q8" s="101"/>
      <c r="R8" s="102">
        <f t="shared" si="3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'Sep-15'!E9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Budget!W46</f>
        <v>0</v>
      </c>
      <c r="J9" s="96">
        <f t="shared" si="8"/>
        <v>0</v>
      </c>
      <c r="K9" s="88"/>
      <c r="L9" s="97"/>
      <c r="M9" s="98"/>
      <c r="N9" s="106"/>
      <c r="O9" s="100"/>
      <c r="P9" s="101"/>
      <c r="Q9" s="106"/>
      <c r="R9" s="102">
        <f t="shared" si="3"/>
        <v>0</v>
      </c>
      <c r="S9" s="107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'Sep-15'!E10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Budget!W47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1"/>
      <c r="R10" s="102">
        <f t="shared" si="3"/>
        <v>0</v>
      </c>
      <c r="S10" s="107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'Sep-15'!E11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Budget!W48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1"/>
      <c r="R11" s="102">
        <f t="shared" si="3"/>
        <v>0</v>
      </c>
      <c r="S11" s="107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'Sep-15'!E12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Budget!W49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1"/>
      <c r="R12" s="102">
        <f t="shared" si="3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'Sep-15'!E13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Budget!W50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1"/>
      <c r="R13" s="102">
        <f t="shared" si="3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'Sep-15'!E14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Budget!W51</f>
        <v>0</v>
      </c>
      <c r="J14" s="96">
        <f t="shared" si="8"/>
        <v>0</v>
      </c>
      <c r="K14" s="88"/>
      <c r="L14" s="97"/>
      <c r="M14" s="98"/>
      <c r="N14" s="101"/>
      <c r="O14" s="100"/>
      <c r="P14" s="101"/>
      <c r="Q14" s="101"/>
      <c r="R14" s="102">
        <f t="shared" si="3"/>
        <v>0</v>
      </c>
      <c r="S14" s="108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'Sep-15'!E15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Budget!W52</f>
        <v>0</v>
      </c>
      <c r="J15" s="96">
        <f t="shared" si="8"/>
        <v>0</v>
      </c>
      <c r="K15" s="88"/>
      <c r="L15" s="97"/>
      <c r="M15" s="98"/>
      <c r="N15" s="106"/>
      <c r="O15" s="100"/>
      <c r="P15" s="106"/>
      <c r="Q15" s="101"/>
      <c r="R15" s="102">
        <f t="shared" si="3"/>
        <v>0</v>
      </c>
      <c r="S15" s="108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'Sep-15'!E16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Budget!W53</f>
        <v>0</v>
      </c>
      <c r="J16" s="96">
        <f t="shared" si="8"/>
        <v>0</v>
      </c>
      <c r="K16" s="88"/>
      <c r="L16" s="97"/>
      <c r="M16" s="98"/>
      <c r="N16" s="106"/>
      <c r="O16" s="100"/>
      <c r="P16" s="106"/>
      <c r="Q16" s="106"/>
      <c r="R16" s="102">
        <f t="shared" si="3"/>
        <v>0</v>
      </c>
      <c r="S16" s="107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'Sep-15'!E17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Budget!W54</f>
        <v>0</v>
      </c>
      <c r="J17" s="96">
        <f t="shared" si="8"/>
        <v>0</v>
      </c>
      <c r="K17" s="88"/>
      <c r="L17" s="97"/>
      <c r="M17" s="98"/>
      <c r="N17" s="106"/>
      <c r="O17" s="100"/>
      <c r="P17" s="101"/>
      <c r="Q17" s="106"/>
      <c r="R17" s="102">
        <f t="shared" si="3"/>
        <v>0</v>
      </c>
      <c r="S17" s="107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'Sep-15'!E18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Budget!W55</f>
        <v>0</v>
      </c>
      <c r="J18" s="96">
        <f t="shared" si="8"/>
        <v>0</v>
      </c>
      <c r="K18" s="88"/>
      <c r="L18" s="97"/>
      <c r="M18" s="98"/>
      <c r="N18" s="106"/>
      <c r="O18" s="100"/>
      <c r="P18" s="106"/>
      <c r="Q18" s="106"/>
      <c r="R18" s="102">
        <f t="shared" si="3"/>
        <v>0</v>
      </c>
      <c r="S18" s="108"/>
      <c r="T18" s="104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'Sep-15'!E19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Budget!W56</f>
        <v>0</v>
      </c>
      <c r="J19" s="96">
        <f t="shared" si="8"/>
        <v>0</v>
      </c>
      <c r="K19" s="88"/>
      <c r="L19" s="97"/>
      <c r="M19" s="98"/>
      <c r="N19" s="106"/>
      <c r="O19" s="100"/>
      <c r="P19" s="106"/>
      <c r="Q19" s="101"/>
      <c r="R19" s="102">
        <f t="shared" si="3"/>
        <v>0</v>
      </c>
      <c r="S19" s="108"/>
      <c r="T19" s="104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'Sep-15'!E20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Budget!W57</f>
        <v>0</v>
      </c>
      <c r="J20" s="96">
        <f t="shared" si="8"/>
        <v>0</v>
      </c>
      <c r="K20" s="88"/>
      <c r="L20" s="97"/>
      <c r="M20" s="98"/>
      <c r="N20" s="106"/>
      <c r="O20" s="100"/>
      <c r="P20" s="106"/>
      <c r="Q20" s="106"/>
      <c r="R20" s="102">
        <f t="shared" si="3"/>
        <v>0</v>
      </c>
      <c r="S20" s="108"/>
      <c r="T20" s="104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'Sep-15'!E21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Budget!W58</f>
        <v>0</v>
      </c>
      <c r="J21" s="96">
        <f t="shared" si="8"/>
        <v>0</v>
      </c>
      <c r="K21" s="88"/>
      <c r="L21" s="97"/>
      <c r="M21" s="98"/>
      <c r="N21" s="106"/>
      <c r="O21" s="100"/>
      <c r="P21" s="106"/>
      <c r="Q21" s="106"/>
      <c r="R21" s="102">
        <f t="shared" si="3"/>
        <v>0</v>
      </c>
      <c r="S21" s="108"/>
      <c r="T21" s="104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'Sep-15'!E22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Budget!W59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'Sep-15'!E23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Budget!W60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'Sep-15'!E24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Budget!W61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'Sep-15'!E25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Budget!W62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'Sep-15'!E26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Budget!W63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'Sep-15'!E27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Budget!W64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'Sep-15'!E28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Budget!W65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'Sep-15'!E29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Budget!W66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'Sep-15'!E30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Budget!W67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'Sep-15'!E31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Budget!W68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'Sep-15'!E32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Budget!W69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'Sep-15'!E33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Budget!W70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'Sep-15'!E34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Budget!W71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October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C35+'Sep-15'!C36</f>
        <v>0</v>
      </c>
      <c r="D36" s="113">
        <f>D35+'Sep-15'!D36</f>
        <v>0</v>
      </c>
      <c r="E36" s="31">
        <f>SUM(B36:D36)</f>
        <v>0</v>
      </c>
      <c r="F36" s="114"/>
      <c r="G36" s="114"/>
      <c r="H36" s="114">
        <f>H35+'Sep-15'!H36</f>
        <v>0</v>
      </c>
      <c r="I36" s="114">
        <f>I35+'Sep-15'!I36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B39+'Sep-15'!C39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B40+'Sep-15'!C40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B41+'Sep-15'!C41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B42+'Sep-15'!C42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5" priority="9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A00-000000000000}">
      <formula1>A$1</formula1>
      <formula2>B$1-1</formula2>
    </dataValidation>
    <dataValidation type="list" allowBlank="1" showInputMessage="1" showErrorMessage="1" sqref="P4:Q79" xr:uid="{00000000-0002-0000-0A00-000001000000}">
      <formula1>$A$4:$A$34</formula1>
    </dataValidation>
    <dataValidation type="list" allowBlank="1" showInputMessage="1" showErrorMessage="1" sqref="N4:N79" xr:uid="{00000000-0002-0000-0A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X114"/>
  <sheetViews>
    <sheetView showGridLines="0" showRowColHeaders="0" topLeftCell="A27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Nov-19</v>
      </c>
      <c r="B1" s="70"/>
      <c r="C1" s="70"/>
      <c r="D1" s="70"/>
      <c r="E1" s="70"/>
      <c r="G1" s="71">
        <f>Budget!Y4</f>
        <v>43770</v>
      </c>
      <c r="H1" s="71">
        <f>Budget!AA4</f>
        <v>43800</v>
      </c>
      <c r="I1" s="72">
        <f>H1-G1</f>
        <v>30</v>
      </c>
      <c r="J1" s="73" t="str">
        <f>TEXT(G1,"MMMM, YYYY")</f>
        <v>November,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November,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November,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'Oct-15'!E4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Budget!Y41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03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'Oct-15'!E5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Budget!Y42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3"/>
        <v>0</v>
      </c>
      <c r="S5" s="107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'Oct-15'!E6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Budget!Y43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1"/>
      <c r="Q6" s="101"/>
      <c r="R6" s="102">
        <f t="shared" si="3"/>
        <v>0</v>
      </c>
      <c r="S6" s="107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'Oct-15'!E7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Budget!Y44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6"/>
      <c r="R7" s="102">
        <f t="shared" si="3"/>
        <v>0</v>
      </c>
      <c r="S7" s="107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'Oct-15'!E8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Budget!Y45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 t="shared" si="3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'Oct-15'!E9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Budget!Y46</f>
        <v>0</v>
      </c>
      <c r="J9" s="96">
        <f t="shared" si="8"/>
        <v>0</v>
      </c>
      <c r="K9" s="88"/>
      <c r="L9" s="97"/>
      <c r="M9" s="98"/>
      <c r="N9" s="106"/>
      <c r="O9" s="100"/>
      <c r="P9" s="101"/>
      <c r="Q9" s="101"/>
      <c r="R9" s="102">
        <f t="shared" si="3"/>
        <v>0</v>
      </c>
      <c r="S9" s="107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'Oct-15'!E10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Budget!Y47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1"/>
      <c r="R10" s="102">
        <f t="shared" si="3"/>
        <v>0</v>
      </c>
      <c r="S10" s="107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'Oct-15'!E11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Budget!Y48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6"/>
      <c r="R11" s="102">
        <f t="shared" si="3"/>
        <v>0</v>
      </c>
      <c r="S11" s="107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'Oct-15'!E12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Budget!Y49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6"/>
      <c r="R12" s="102">
        <f t="shared" si="3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'Oct-15'!E13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Budget!Y50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6"/>
      <c r="R13" s="102">
        <f t="shared" si="3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'Oct-15'!E14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Budget!Y51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1"/>
      <c r="R14" s="102">
        <f t="shared" si="3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'Oct-15'!E15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Budget!Y52</f>
        <v>0</v>
      </c>
      <c r="J15" s="96">
        <f t="shared" si="8"/>
        <v>0</v>
      </c>
      <c r="K15" s="88"/>
      <c r="L15" s="97"/>
      <c r="M15" s="98"/>
      <c r="N15" s="106"/>
      <c r="O15" s="100"/>
      <c r="P15" s="99"/>
      <c r="Q15" s="101"/>
      <c r="R15" s="102">
        <f t="shared" si="3"/>
        <v>0</v>
      </c>
      <c r="S15" s="107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'Oct-15'!E16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Budget!Y53</f>
        <v>0</v>
      </c>
      <c r="J16" s="96">
        <f t="shared" si="8"/>
        <v>0</v>
      </c>
      <c r="K16" s="88"/>
      <c r="L16" s="97"/>
      <c r="M16" s="98"/>
      <c r="N16" s="106"/>
      <c r="O16" s="100"/>
      <c r="P16" s="101"/>
      <c r="Q16" s="106"/>
      <c r="R16" s="102">
        <f t="shared" si="3"/>
        <v>0</v>
      </c>
      <c r="S16" s="107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'Oct-15'!E17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Budget!Y54</f>
        <v>0</v>
      </c>
      <c r="J17" s="96">
        <f t="shared" si="8"/>
        <v>0</v>
      </c>
      <c r="K17" s="88"/>
      <c r="L17" s="97"/>
      <c r="M17" s="98"/>
      <c r="N17" s="106"/>
      <c r="O17" s="100"/>
      <c r="P17" s="101"/>
      <c r="Q17" s="106"/>
      <c r="R17" s="102">
        <f t="shared" si="3"/>
        <v>0</v>
      </c>
      <c r="S17" s="107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'Oct-15'!E18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Budget!Y55</f>
        <v>0</v>
      </c>
      <c r="J18" s="96">
        <f t="shared" si="8"/>
        <v>0</v>
      </c>
      <c r="K18" s="88"/>
      <c r="L18" s="97"/>
      <c r="M18" s="98"/>
      <c r="N18" s="106"/>
      <c r="O18" s="100"/>
      <c r="P18" s="101"/>
      <c r="Q18" s="106"/>
      <c r="R18" s="102">
        <f t="shared" si="3"/>
        <v>0</v>
      </c>
      <c r="S18" s="107"/>
      <c r="T18" s="104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'Oct-15'!E19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Budget!Y56</f>
        <v>0</v>
      </c>
      <c r="J19" s="96">
        <f t="shared" si="8"/>
        <v>0</v>
      </c>
      <c r="K19" s="88"/>
      <c r="L19" s="97"/>
      <c r="M19" s="98"/>
      <c r="N19" s="101"/>
      <c r="O19" s="100"/>
      <c r="P19" s="101"/>
      <c r="Q19" s="101"/>
      <c r="R19" s="102">
        <f t="shared" si="3"/>
        <v>0</v>
      </c>
      <c r="S19" s="108"/>
      <c r="T19" s="104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'Oct-15'!E20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Budget!Y57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3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'Oct-15'!E21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Budget!Y58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'Oct-15'!E22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Budget!Y59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'Oct-15'!E23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Budget!Y60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'Oct-15'!E24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Budget!Y61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'Oct-15'!E25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Budget!Y62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'Oct-15'!E26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Budget!Y63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'Oct-15'!E27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Budget!Y64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'Oct-15'!E28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Budget!Y65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'Oct-15'!E29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Budget!Y66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'Oct-15'!E30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Budget!Y67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'Oct-15'!E31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Budget!Y68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'Oct-15'!E32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Budget!Y69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'Oct-15'!E33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Budget!Y70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'Oct-15'!E34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Budget!Y71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November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C35+'Oct-15'!C36</f>
        <v>0</v>
      </c>
      <c r="D36" s="113">
        <f>D35+'Oct-15'!D36</f>
        <v>0</v>
      </c>
      <c r="E36" s="31">
        <f>SUM(B36:D36)</f>
        <v>0</v>
      </c>
      <c r="F36" s="114"/>
      <c r="G36" s="114"/>
      <c r="H36" s="114">
        <f>H35+'Oct-15'!H36</f>
        <v>0</v>
      </c>
      <c r="I36" s="114">
        <f>I35+'Oct-15'!I36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B39+'Oct-15'!C39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B40+'Oct-15'!C40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B41+'Oct-15'!C41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B42+'Oct-15'!C42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4" priority="9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B00-000000000000}">
      <formula1>A$1</formula1>
      <formula2>B$1-1</formula2>
    </dataValidation>
    <dataValidation type="list" allowBlank="1" showInputMessage="1" showErrorMessage="1" sqref="P4:Q79" xr:uid="{00000000-0002-0000-0B00-000001000000}">
      <formula1>$A$4:$A$34</formula1>
    </dataValidation>
    <dataValidation type="list" allowBlank="1" showInputMessage="1" showErrorMessage="1" sqref="N4:N79" xr:uid="{00000000-0002-0000-0B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X114"/>
  <sheetViews>
    <sheetView showGridLines="0" showRowColHeaders="0" topLeftCell="A2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Dec-19</v>
      </c>
      <c r="B1" s="70"/>
      <c r="C1" s="70"/>
      <c r="D1" s="70"/>
      <c r="E1" s="70"/>
      <c r="G1" s="71">
        <f>Budget!AA4</f>
        <v>43800</v>
      </c>
      <c r="H1" s="71">
        <f>DATE(YEAR(A1),MONTH(A1)+1,DAY(A1))</f>
        <v>43849</v>
      </c>
      <c r="I1" s="72">
        <f>H1-G1</f>
        <v>49</v>
      </c>
      <c r="J1" s="73" t="str">
        <f>TEXT(G1,"MMMM, YYYY")</f>
        <v>December,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December,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December,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'Nov-15'!E4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Budget!AA41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03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'Nov-15'!E5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Budget!AA42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3"/>
        <v>0</v>
      </c>
      <c r="S5" s="107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'Nov-15'!E6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Budget!AA43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1"/>
      <c r="Q6" s="101"/>
      <c r="R6" s="102">
        <f t="shared" si="3"/>
        <v>0</v>
      </c>
      <c r="S6" s="107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'Nov-15'!E7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Budget!AA44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6"/>
      <c r="R7" s="102">
        <f t="shared" si="3"/>
        <v>0</v>
      </c>
      <c r="S7" s="107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'Nov-15'!E8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Budget!AA45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6"/>
      <c r="R8" s="102">
        <f t="shared" si="3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'Nov-15'!E9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Budget!AA46</f>
        <v>0</v>
      </c>
      <c r="J9" s="96">
        <f t="shared" si="8"/>
        <v>0</v>
      </c>
      <c r="K9" s="88"/>
      <c r="L9" s="97"/>
      <c r="M9" s="98"/>
      <c r="N9" s="101"/>
      <c r="O9" s="100"/>
      <c r="P9" s="101"/>
      <c r="Q9" s="101"/>
      <c r="R9" s="102">
        <f t="shared" si="3"/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'Nov-15'!E10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Budget!AA47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6"/>
      <c r="R10" s="102">
        <f t="shared" si="3"/>
        <v>0</v>
      </c>
      <c r="S10" s="107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'Nov-15'!E11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Budget!AA48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6"/>
      <c r="R11" s="102">
        <f t="shared" si="3"/>
        <v>0</v>
      </c>
      <c r="S11" s="107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'Nov-15'!E12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Budget!AA49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1"/>
      <c r="R12" s="102">
        <f t="shared" si="3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'Nov-15'!E13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Budget!AA50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6"/>
      <c r="R13" s="102">
        <f t="shared" si="3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'Nov-15'!E14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Budget!AA51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6"/>
      <c r="R14" s="102">
        <f t="shared" si="3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'Nov-15'!E15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Budget!AA52</f>
        <v>0</v>
      </c>
      <c r="J15" s="96">
        <f t="shared" si="8"/>
        <v>0</v>
      </c>
      <c r="K15" s="88"/>
      <c r="L15" s="97"/>
      <c r="M15" s="98"/>
      <c r="N15" s="106"/>
      <c r="O15" s="100"/>
      <c r="P15" s="99"/>
      <c r="Q15" s="101"/>
      <c r="R15" s="102">
        <f t="shared" si="3"/>
        <v>0</v>
      </c>
      <c r="S15" s="107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'Nov-15'!E16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Budget!AA53</f>
        <v>0</v>
      </c>
      <c r="J16" s="96">
        <f t="shared" si="8"/>
        <v>0</v>
      </c>
      <c r="K16" s="88"/>
      <c r="L16" s="109"/>
      <c r="M16" s="110"/>
      <c r="N16" s="101"/>
      <c r="O16" s="100"/>
      <c r="P16" s="101"/>
      <c r="Q16" s="101"/>
      <c r="R16" s="102">
        <f t="shared" si="3"/>
        <v>0</v>
      </c>
      <c r="S16" s="108"/>
      <c r="T16" s="111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'Nov-15'!E17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Budget!AA54</f>
        <v>0</v>
      </c>
      <c r="J17" s="96">
        <f t="shared" si="8"/>
        <v>0</v>
      </c>
      <c r="K17" s="88"/>
      <c r="L17" s="109"/>
      <c r="M17" s="110"/>
      <c r="N17" s="101"/>
      <c r="O17" s="100"/>
      <c r="P17" s="101"/>
      <c r="Q17" s="101"/>
      <c r="R17" s="102">
        <f t="shared" si="3"/>
        <v>0</v>
      </c>
      <c r="S17" s="108"/>
      <c r="T17" s="111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'Nov-15'!E18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Budget!AA55</f>
        <v>0</v>
      </c>
      <c r="J18" s="96">
        <f t="shared" si="8"/>
        <v>0</v>
      </c>
      <c r="K18" s="88"/>
      <c r="L18" s="109"/>
      <c r="M18" s="110"/>
      <c r="N18" s="101"/>
      <c r="O18" s="100"/>
      <c r="P18" s="101"/>
      <c r="Q18" s="101"/>
      <c r="R18" s="102">
        <f t="shared" si="3"/>
        <v>0</v>
      </c>
      <c r="S18" s="108"/>
      <c r="T18" s="111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'Nov-15'!E19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Budget!AA56</f>
        <v>0</v>
      </c>
      <c r="J19" s="96">
        <f t="shared" si="8"/>
        <v>0</v>
      </c>
      <c r="K19" s="88"/>
      <c r="L19" s="109"/>
      <c r="M19" s="110"/>
      <c r="N19" s="101"/>
      <c r="O19" s="100"/>
      <c r="P19" s="101"/>
      <c r="Q19" s="101"/>
      <c r="R19" s="102">
        <f t="shared" si="3"/>
        <v>0</v>
      </c>
      <c r="S19" s="108"/>
      <c r="T19" s="111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'Nov-15'!E20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Budget!AA57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3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'Nov-15'!E21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Budget!AA58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'Nov-15'!E22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Budget!AA59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'Nov-15'!E23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Budget!AA60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'Nov-15'!E24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Budget!AA61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'Nov-15'!E25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Budget!AA62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'Nov-15'!E26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Budget!AA63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'Nov-15'!E27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Budget!AA64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'Nov-15'!E28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Budget!AA65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'Nov-15'!E29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Budget!AA66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'Nov-15'!E30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Budget!AA67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'Nov-15'!E31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Budget!AA68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'Nov-15'!E32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Budget!AA69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'Nov-15'!E33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Budget!AA70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'Nov-15'!E34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Budget!AA71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December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C35+'Nov-15'!C36</f>
        <v>0</v>
      </c>
      <c r="D36" s="113">
        <f>D35+'Nov-15'!D36</f>
        <v>0</v>
      </c>
      <c r="E36" s="31">
        <f>SUM(B36:D36)</f>
        <v>0</v>
      </c>
      <c r="F36" s="114"/>
      <c r="G36" s="114"/>
      <c r="H36" s="114">
        <f>H35+'Nov-15'!H36</f>
        <v>0</v>
      </c>
      <c r="I36" s="114">
        <f>I35+'Nov-15'!I36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B39+'Nov-15'!C39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B40+'Nov-15'!C40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B41+'Nov-15'!C41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B42+'Nov-15'!C42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3" priority="9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C00-000000000000}">
      <formula1>A$1</formula1>
      <formula2>B$1-1</formula2>
    </dataValidation>
    <dataValidation type="list" allowBlank="1" showInputMessage="1" showErrorMessage="1" sqref="P4:Q79" xr:uid="{00000000-0002-0000-0C00-000001000000}">
      <formula1>$A$4:$A$34</formula1>
    </dataValidation>
    <dataValidation type="list" allowBlank="1" showInputMessage="1" showErrorMessage="1" sqref="N4:N79" xr:uid="{00000000-0002-0000-0C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errors="NA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C81"/>
  <sheetViews>
    <sheetView showGridLines="0" showRowColHeaders="0" topLeftCell="A2" zoomScale="90" zoomScaleNormal="90" zoomScalePageLayoutView="90" workbookViewId="0">
      <selection activeCell="M16" sqref="M16"/>
    </sheetView>
  </sheetViews>
  <sheetFormatPr defaultColWidth="0" defaultRowHeight="14.5" zeroHeight="1" x14ac:dyDescent="0.35"/>
  <cols>
    <col min="1" max="1" width="3.26953125" style="148" customWidth="1"/>
    <col min="2" max="2" width="29.453125" style="54" customWidth="1"/>
    <col min="3" max="3" width="10.7265625" style="54" customWidth="1"/>
    <col min="4" max="27" width="5.1796875" style="54" customWidth="1"/>
    <col min="28" max="28" width="11.7265625" style="54" customWidth="1"/>
    <col min="29" max="29" width="5" style="54" customWidth="1"/>
    <col min="30" max="16384" width="9.1796875" style="54" hidden="1"/>
  </cols>
  <sheetData>
    <row r="1" spans="1:29" s="9" customFormat="1" hidden="1" x14ac:dyDescent="0.35">
      <c r="A1" s="148"/>
      <c r="B1" s="9" t="s">
        <v>62</v>
      </c>
    </row>
    <row r="2" spans="1:29" s="9" customFormat="1" ht="22.5" x14ac:dyDescent="0.45">
      <c r="A2" s="148"/>
      <c r="B2" s="201" t="str">
        <f>TEXT(Budget!O2,"YYYY")&amp;" "&amp;Budget!C2&amp;" Membership Sales Summary"</f>
        <v>2019 Bobby Jones Links Membership Sales Summary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146"/>
    </row>
    <row r="3" spans="1:29" s="9" customFormat="1" x14ac:dyDescent="0.35">
      <c r="A3" s="148"/>
    </row>
    <row r="4" spans="1:29" s="9" customFormat="1" x14ac:dyDescent="0.35">
      <c r="A4" s="148"/>
    </row>
    <row r="5" spans="1:29" ht="20.25" customHeight="1" thickBot="1" x14ac:dyDescent="0.5">
      <c r="B5" s="51" t="s">
        <v>44</v>
      </c>
      <c r="C5" s="52"/>
      <c r="D5" s="199">
        <f>Budget!E4</f>
        <v>43466</v>
      </c>
      <c r="E5" s="199"/>
      <c r="F5" s="199">
        <f>Budget!G4</f>
        <v>43497</v>
      </c>
      <c r="G5" s="199"/>
      <c r="H5" s="199">
        <f>Budget!I4</f>
        <v>43525</v>
      </c>
      <c r="I5" s="199"/>
      <c r="J5" s="199">
        <f>Budget!K4</f>
        <v>43556</v>
      </c>
      <c r="K5" s="199"/>
      <c r="L5" s="199">
        <f>Budget!M4</f>
        <v>43586</v>
      </c>
      <c r="M5" s="199"/>
      <c r="N5" s="199">
        <f>Budget!O4</f>
        <v>43617</v>
      </c>
      <c r="O5" s="199"/>
      <c r="P5" s="199">
        <f>Budget!Q4</f>
        <v>43647</v>
      </c>
      <c r="Q5" s="199"/>
      <c r="R5" s="199">
        <f>Budget!S4</f>
        <v>43678</v>
      </c>
      <c r="S5" s="199"/>
      <c r="T5" s="199">
        <f>Budget!U4</f>
        <v>43709</v>
      </c>
      <c r="U5" s="199"/>
      <c r="V5" s="199">
        <f>Budget!W4</f>
        <v>43739</v>
      </c>
      <c r="W5" s="199"/>
      <c r="X5" s="199">
        <f>Budget!Y4</f>
        <v>43770</v>
      </c>
      <c r="Y5" s="199"/>
      <c r="Z5" s="199">
        <f>Budget!AA4</f>
        <v>43800</v>
      </c>
      <c r="AA5" s="199"/>
      <c r="AB5" s="53"/>
      <c r="AC5" s="9"/>
    </row>
    <row r="6" spans="1:29" ht="20.25" customHeight="1" x14ac:dyDescent="0.35">
      <c r="B6" s="151" t="s">
        <v>52</v>
      </c>
      <c r="C6" s="159" t="s">
        <v>14</v>
      </c>
      <c r="D6" s="145" t="s">
        <v>15</v>
      </c>
      <c r="E6" s="145" t="s">
        <v>16</v>
      </c>
      <c r="F6" s="145" t="s">
        <v>15</v>
      </c>
      <c r="G6" s="145" t="s">
        <v>16</v>
      </c>
      <c r="H6" s="145" t="s">
        <v>15</v>
      </c>
      <c r="I6" s="145" t="s">
        <v>16</v>
      </c>
      <c r="J6" s="145" t="s">
        <v>15</v>
      </c>
      <c r="K6" s="145" t="s">
        <v>16</v>
      </c>
      <c r="L6" s="145" t="s">
        <v>15</v>
      </c>
      <c r="M6" s="145" t="s">
        <v>16</v>
      </c>
      <c r="N6" s="145" t="s">
        <v>15</v>
      </c>
      <c r="O6" s="145" t="s">
        <v>16</v>
      </c>
      <c r="P6" s="145" t="s">
        <v>15</v>
      </c>
      <c r="Q6" s="145" t="s">
        <v>16</v>
      </c>
      <c r="R6" s="145" t="s">
        <v>15</v>
      </c>
      <c r="S6" s="145" t="s">
        <v>16</v>
      </c>
      <c r="T6" s="145" t="s">
        <v>15</v>
      </c>
      <c r="U6" s="145" t="s">
        <v>16</v>
      </c>
      <c r="V6" s="145" t="s">
        <v>15</v>
      </c>
      <c r="W6" s="145" t="s">
        <v>16</v>
      </c>
      <c r="X6" s="145" t="s">
        <v>15</v>
      </c>
      <c r="Y6" s="145" t="s">
        <v>16</v>
      </c>
      <c r="Z6" s="145" t="s">
        <v>15</v>
      </c>
      <c r="AA6" s="145" t="s">
        <v>16</v>
      </c>
      <c r="AB6" s="158" t="s">
        <v>12</v>
      </c>
      <c r="AC6" s="9"/>
    </row>
    <row r="7" spans="1:29" ht="20.25" customHeight="1" x14ac:dyDescent="0.35">
      <c r="B7" s="144">
        <f>Budget!B6</f>
        <v>0</v>
      </c>
      <c r="C7" s="56">
        <f>'Jan-15'!B4</f>
        <v>0</v>
      </c>
      <c r="D7" s="57">
        <f>'Jan-15'!$C4</f>
        <v>0</v>
      </c>
      <c r="E7" s="57">
        <f>'Jan-15'!$D4</f>
        <v>0</v>
      </c>
      <c r="F7" s="57">
        <f>'Feb-15'!$C4</f>
        <v>0</v>
      </c>
      <c r="G7" s="57">
        <f>'Feb-15'!$D4</f>
        <v>0</v>
      </c>
      <c r="H7" s="57">
        <f>'Mar-15'!$C4</f>
        <v>0</v>
      </c>
      <c r="I7" s="57">
        <f>'Mar-15'!$D4</f>
        <v>0</v>
      </c>
      <c r="J7" s="57">
        <f>'Apr-15'!$C4</f>
        <v>0</v>
      </c>
      <c r="K7" s="57">
        <f>'Apr-15'!$D4</f>
        <v>0</v>
      </c>
      <c r="L7" s="57">
        <f>'May-15'!$C4</f>
        <v>0</v>
      </c>
      <c r="M7" s="57">
        <f>'May-15'!$D4</f>
        <v>0</v>
      </c>
      <c r="N7" s="57">
        <f>'Jun-15'!$C4</f>
        <v>0</v>
      </c>
      <c r="O7" s="57">
        <f>'Jun-15'!$D4</f>
        <v>0</v>
      </c>
      <c r="P7" s="57">
        <f>'Jul-15'!$C4</f>
        <v>0</v>
      </c>
      <c r="Q7" s="57">
        <f>'Jul-15'!$D4</f>
        <v>0</v>
      </c>
      <c r="R7" s="57">
        <f>'Aug-15'!$C4</f>
        <v>0</v>
      </c>
      <c r="S7" s="57">
        <f>'Aug-15'!$D4</f>
        <v>0</v>
      </c>
      <c r="T7" s="57">
        <f>'Sep-15'!$C4</f>
        <v>0</v>
      </c>
      <c r="U7" s="57">
        <f>'Sep-15'!$D4</f>
        <v>0</v>
      </c>
      <c r="V7" s="57">
        <f>'Oct-15'!$C4</f>
        <v>0</v>
      </c>
      <c r="W7" s="57">
        <f>'Oct-15'!$D4</f>
        <v>0</v>
      </c>
      <c r="X7" s="57">
        <f>'Nov-15'!$C4</f>
        <v>0</v>
      </c>
      <c r="Y7" s="57">
        <f>'Nov-15'!$D4</f>
        <v>0</v>
      </c>
      <c r="Z7" s="57">
        <f>'Dec-15'!$C4</f>
        <v>0</v>
      </c>
      <c r="AA7" s="57">
        <f>'Dec-15'!$D4</f>
        <v>0</v>
      </c>
      <c r="AB7" s="164">
        <f t="shared" ref="AB7:AB8" si="0">SUM(C7:AA7)</f>
        <v>0</v>
      </c>
      <c r="AC7" s="9"/>
    </row>
    <row r="8" spans="1:29" ht="20.25" customHeight="1" x14ac:dyDescent="0.35">
      <c r="B8" s="144">
        <f>Budget!B7</f>
        <v>0</v>
      </c>
      <c r="C8" s="56">
        <f>'Jan-15'!B5</f>
        <v>0</v>
      </c>
      <c r="D8" s="57">
        <f>'Jan-15'!$C5</f>
        <v>0</v>
      </c>
      <c r="E8" s="57">
        <f>'Jan-15'!$D5</f>
        <v>0</v>
      </c>
      <c r="F8" s="57">
        <f>'Feb-15'!$C5</f>
        <v>0</v>
      </c>
      <c r="G8" s="57">
        <f>'Feb-15'!$D5</f>
        <v>0</v>
      </c>
      <c r="H8" s="57">
        <f>'Mar-15'!$C5</f>
        <v>0</v>
      </c>
      <c r="I8" s="57">
        <f>'Mar-15'!$D5</f>
        <v>0</v>
      </c>
      <c r="J8" s="57">
        <f>'Apr-15'!$C5</f>
        <v>0</v>
      </c>
      <c r="K8" s="57">
        <f>'Apr-15'!$D5</f>
        <v>0</v>
      </c>
      <c r="L8" s="57">
        <f>'May-15'!$C5</f>
        <v>0</v>
      </c>
      <c r="M8" s="57">
        <f>'May-15'!$D5</f>
        <v>0</v>
      </c>
      <c r="N8" s="57">
        <f>'Jun-15'!$C5</f>
        <v>0</v>
      </c>
      <c r="O8" s="57">
        <f>'Jun-15'!$D5</f>
        <v>0</v>
      </c>
      <c r="P8" s="57">
        <f>'Jul-15'!$C5</f>
        <v>0</v>
      </c>
      <c r="Q8" s="57">
        <f>'Jul-15'!$D5</f>
        <v>0</v>
      </c>
      <c r="R8" s="57">
        <f>'Aug-15'!$C5</f>
        <v>0</v>
      </c>
      <c r="S8" s="57">
        <f>'Aug-15'!$D5</f>
        <v>0</v>
      </c>
      <c r="T8" s="57">
        <f>'Sep-15'!$C5</f>
        <v>0</v>
      </c>
      <c r="U8" s="57">
        <f>'Sep-15'!$D5</f>
        <v>0</v>
      </c>
      <c r="V8" s="57">
        <f>'Oct-15'!$C5</f>
        <v>0</v>
      </c>
      <c r="W8" s="57">
        <f>'Oct-15'!$D5</f>
        <v>0</v>
      </c>
      <c r="X8" s="57">
        <f>'Nov-15'!$C5</f>
        <v>0</v>
      </c>
      <c r="Y8" s="57">
        <f>'Nov-15'!$D5</f>
        <v>0</v>
      </c>
      <c r="Z8" s="57">
        <f>'Dec-15'!$C5</f>
        <v>0</v>
      </c>
      <c r="AA8" s="57">
        <f>'Dec-15'!$D5</f>
        <v>0</v>
      </c>
      <c r="AB8" s="164">
        <f t="shared" si="0"/>
        <v>0</v>
      </c>
      <c r="AC8" s="9"/>
    </row>
    <row r="9" spans="1:29" ht="20.25" customHeight="1" x14ac:dyDescent="0.35">
      <c r="B9" s="144">
        <f>Budget!B8</f>
        <v>0</v>
      </c>
      <c r="C9" s="56">
        <f>'Jan-15'!B6</f>
        <v>0</v>
      </c>
      <c r="D9" s="57">
        <f>'Jan-15'!$C6</f>
        <v>0</v>
      </c>
      <c r="E9" s="57">
        <f>'Jan-15'!$D6</f>
        <v>0</v>
      </c>
      <c r="F9" s="57">
        <f>'Feb-15'!$C6</f>
        <v>0</v>
      </c>
      <c r="G9" s="57">
        <f>'Feb-15'!$D6</f>
        <v>0</v>
      </c>
      <c r="H9" s="57">
        <f>'Mar-15'!$C6</f>
        <v>0</v>
      </c>
      <c r="I9" s="57">
        <f>'Mar-15'!$D6</f>
        <v>0</v>
      </c>
      <c r="J9" s="57">
        <f>'Apr-15'!$C6</f>
        <v>0</v>
      </c>
      <c r="K9" s="57">
        <f>'Apr-15'!$D6</f>
        <v>0</v>
      </c>
      <c r="L9" s="57">
        <f>'May-15'!$C6</f>
        <v>0</v>
      </c>
      <c r="M9" s="57">
        <f>'May-15'!$D6</f>
        <v>0</v>
      </c>
      <c r="N9" s="57">
        <f>'Jun-15'!$C6</f>
        <v>0</v>
      </c>
      <c r="O9" s="57">
        <f>'Jun-15'!$D6</f>
        <v>0</v>
      </c>
      <c r="P9" s="57">
        <f>'Jul-15'!$C6</f>
        <v>0</v>
      </c>
      <c r="Q9" s="57">
        <f>'Jul-15'!$D6</f>
        <v>0</v>
      </c>
      <c r="R9" s="57">
        <f>'Aug-15'!$C6</f>
        <v>0</v>
      </c>
      <c r="S9" s="57">
        <f>'Aug-15'!$D6</f>
        <v>0</v>
      </c>
      <c r="T9" s="57">
        <f>'Sep-15'!$C6</f>
        <v>0</v>
      </c>
      <c r="U9" s="57">
        <f>'Sep-15'!$D6</f>
        <v>0</v>
      </c>
      <c r="V9" s="57">
        <f>'Oct-15'!$C6</f>
        <v>0</v>
      </c>
      <c r="W9" s="57">
        <f>'Oct-15'!$D6</f>
        <v>0</v>
      </c>
      <c r="X9" s="57">
        <f>'Nov-15'!$C6</f>
        <v>0</v>
      </c>
      <c r="Y9" s="57">
        <f>'Nov-15'!$D6</f>
        <v>0</v>
      </c>
      <c r="Z9" s="57">
        <f>'Dec-15'!$C6</f>
        <v>0</v>
      </c>
      <c r="AA9" s="57">
        <f>'Dec-15'!$D6</f>
        <v>0</v>
      </c>
      <c r="AB9" s="164">
        <f t="shared" ref="AB9:AB37" si="1">SUM(C9:AA9)</f>
        <v>0</v>
      </c>
      <c r="AC9" s="9"/>
    </row>
    <row r="10" spans="1:29" ht="20.25" customHeight="1" x14ac:dyDescent="0.35">
      <c r="B10" s="144">
        <f>Budget!B9</f>
        <v>0</v>
      </c>
      <c r="C10" s="56">
        <f>'Jan-15'!B7</f>
        <v>0</v>
      </c>
      <c r="D10" s="57">
        <f>'Jan-15'!$C7</f>
        <v>0</v>
      </c>
      <c r="E10" s="57">
        <f>'Jan-15'!$D7</f>
        <v>0</v>
      </c>
      <c r="F10" s="57">
        <f>'Feb-15'!$C7</f>
        <v>0</v>
      </c>
      <c r="G10" s="57">
        <f>'Feb-15'!$D7</f>
        <v>0</v>
      </c>
      <c r="H10" s="57">
        <f>'Mar-15'!$C7</f>
        <v>0</v>
      </c>
      <c r="I10" s="57">
        <f>'Mar-15'!$D7</f>
        <v>0</v>
      </c>
      <c r="J10" s="57">
        <f>'Apr-15'!$C7</f>
        <v>0</v>
      </c>
      <c r="K10" s="57">
        <f>'Apr-15'!$D7</f>
        <v>0</v>
      </c>
      <c r="L10" s="57">
        <f>'May-15'!$C7</f>
        <v>0</v>
      </c>
      <c r="M10" s="57">
        <f>'May-15'!$D7</f>
        <v>0</v>
      </c>
      <c r="N10" s="57">
        <f>'Jun-15'!$C7</f>
        <v>0</v>
      </c>
      <c r="O10" s="57">
        <f>'Jun-15'!$D7</f>
        <v>0</v>
      </c>
      <c r="P10" s="57">
        <f>'Jul-15'!$C7</f>
        <v>0</v>
      </c>
      <c r="Q10" s="57">
        <f>'Jul-15'!$D7</f>
        <v>0</v>
      </c>
      <c r="R10" s="57">
        <f>'Aug-15'!$C7</f>
        <v>0</v>
      </c>
      <c r="S10" s="57">
        <f>'Aug-15'!$D7</f>
        <v>0</v>
      </c>
      <c r="T10" s="57">
        <f>'Sep-15'!$C7</f>
        <v>0</v>
      </c>
      <c r="U10" s="57">
        <f>'Sep-15'!$D7</f>
        <v>0</v>
      </c>
      <c r="V10" s="57">
        <f>'Oct-15'!$C7</f>
        <v>0</v>
      </c>
      <c r="W10" s="57">
        <f>'Oct-15'!$D7</f>
        <v>0</v>
      </c>
      <c r="X10" s="57">
        <f>'Nov-15'!$C7</f>
        <v>0</v>
      </c>
      <c r="Y10" s="57">
        <f>'Nov-15'!$D7</f>
        <v>0</v>
      </c>
      <c r="Z10" s="57">
        <f>'Dec-15'!$C7</f>
        <v>0</v>
      </c>
      <c r="AA10" s="57">
        <f>'Dec-15'!$D7</f>
        <v>0</v>
      </c>
      <c r="AB10" s="164">
        <f t="shared" si="1"/>
        <v>0</v>
      </c>
      <c r="AC10" s="9"/>
    </row>
    <row r="11" spans="1:29" ht="20.25" customHeight="1" x14ac:dyDescent="0.35">
      <c r="B11" s="144">
        <f>Budget!B10</f>
        <v>0</v>
      </c>
      <c r="C11" s="56">
        <f>'Jan-15'!B8</f>
        <v>0</v>
      </c>
      <c r="D11" s="57">
        <f>'Jan-15'!$C8</f>
        <v>0</v>
      </c>
      <c r="E11" s="57">
        <f>'Jan-15'!$D8</f>
        <v>0</v>
      </c>
      <c r="F11" s="57">
        <f>'Feb-15'!$C8</f>
        <v>0</v>
      </c>
      <c r="G11" s="57">
        <f>'Feb-15'!$D8</f>
        <v>0</v>
      </c>
      <c r="H11" s="57">
        <f>'Mar-15'!$C8</f>
        <v>0</v>
      </c>
      <c r="I11" s="57">
        <f>'Mar-15'!$D8</f>
        <v>0</v>
      </c>
      <c r="J11" s="57">
        <f>'Apr-15'!$C8</f>
        <v>0</v>
      </c>
      <c r="K11" s="57">
        <f>'Apr-15'!$D8</f>
        <v>0</v>
      </c>
      <c r="L11" s="57">
        <f>'May-15'!$C8</f>
        <v>0</v>
      </c>
      <c r="M11" s="57">
        <f>'May-15'!$D8</f>
        <v>0</v>
      </c>
      <c r="N11" s="57">
        <f>'Jun-15'!$C8</f>
        <v>0</v>
      </c>
      <c r="O11" s="57">
        <f>'Jun-15'!$D8</f>
        <v>0</v>
      </c>
      <c r="P11" s="57">
        <f>'Jul-15'!$C8</f>
        <v>0</v>
      </c>
      <c r="Q11" s="57">
        <f>'Jul-15'!$D8</f>
        <v>0</v>
      </c>
      <c r="R11" s="57">
        <f>'Aug-15'!$C8</f>
        <v>0</v>
      </c>
      <c r="S11" s="57">
        <f>'Aug-15'!$D8</f>
        <v>0</v>
      </c>
      <c r="T11" s="57">
        <f>'Sep-15'!$C8</f>
        <v>0</v>
      </c>
      <c r="U11" s="57">
        <f>'Sep-15'!$D8</f>
        <v>0</v>
      </c>
      <c r="V11" s="57">
        <f>'Oct-15'!$C8</f>
        <v>0</v>
      </c>
      <c r="W11" s="57">
        <f>'Oct-15'!$D8</f>
        <v>0</v>
      </c>
      <c r="X11" s="57">
        <f>'Nov-15'!$C8</f>
        <v>0</v>
      </c>
      <c r="Y11" s="57">
        <f>'Nov-15'!$D8</f>
        <v>0</v>
      </c>
      <c r="Z11" s="57">
        <f>'Dec-15'!$C8</f>
        <v>0</v>
      </c>
      <c r="AA11" s="57">
        <f>'Dec-15'!$D8</f>
        <v>0</v>
      </c>
      <c r="AB11" s="164">
        <f t="shared" si="1"/>
        <v>0</v>
      </c>
      <c r="AC11" s="9"/>
    </row>
    <row r="12" spans="1:29" ht="20.25" customHeight="1" x14ac:dyDescent="0.35">
      <c r="B12" s="144">
        <f>Budget!B11</f>
        <v>0</v>
      </c>
      <c r="C12" s="56">
        <f>'Jan-15'!B9</f>
        <v>0</v>
      </c>
      <c r="D12" s="57">
        <f>'Jan-15'!$C9</f>
        <v>0</v>
      </c>
      <c r="E12" s="57">
        <f>'Jan-15'!$D9</f>
        <v>0</v>
      </c>
      <c r="F12" s="57">
        <f>'Feb-15'!$C9</f>
        <v>0</v>
      </c>
      <c r="G12" s="57">
        <f>'Feb-15'!$D9</f>
        <v>0</v>
      </c>
      <c r="H12" s="57">
        <f>'Mar-15'!$C9</f>
        <v>0</v>
      </c>
      <c r="I12" s="57">
        <f>'Mar-15'!$D9</f>
        <v>0</v>
      </c>
      <c r="J12" s="57">
        <f>'Apr-15'!$C9</f>
        <v>0</v>
      </c>
      <c r="K12" s="57">
        <f>'Apr-15'!$D9</f>
        <v>0</v>
      </c>
      <c r="L12" s="57">
        <f>'May-15'!$C9</f>
        <v>0</v>
      </c>
      <c r="M12" s="57">
        <f>'May-15'!$D9</f>
        <v>0</v>
      </c>
      <c r="N12" s="57">
        <f>'Jun-15'!$C9</f>
        <v>0</v>
      </c>
      <c r="O12" s="57">
        <f>'Jun-15'!$D9</f>
        <v>0</v>
      </c>
      <c r="P12" s="57">
        <f>'Jul-15'!$C9</f>
        <v>0</v>
      </c>
      <c r="Q12" s="57">
        <f>'Jul-15'!$D9</f>
        <v>0</v>
      </c>
      <c r="R12" s="57">
        <f>'Aug-15'!$C9</f>
        <v>0</v>
      </c>
      <c r="S12" s="57">
        <f>'Aug-15'!$D9</f>
        <v>0</v>
      </c>
      <c r="T12" s="57">
        <f>'Sep-15'!$C9</f>
        <v>0</v>
      </c>
      <c r="U12" s="57">
        <f>'Sep-15'!$D9</f>
        <v>0</v>
      </c>
      <c r="V12" s="57">
        <f>'Oct-15'!$C9</f>
        <v>0</v>
      </c>
      <c r="W12" s="57">
        <f>'Oct-15'!$D9</f>
        <v>0</v>
      </c>
      <c r="X12" s="57">
        <f>'Nov-15'!$C9</f>
        <v>0</v>
      </c>
      <c r="Y12" s="57">
        <f>'Nov-15'!$D9</f>
        <v>0</v>
      </c>
      <c r="Z12" s="57">
        <f>'Dec-15'!$C9</f>
        <v>0</v>
      </c>
      <c r="AA12" s="57">
        <f>'Dec-15'!$D9</f>
        <v>0</v>
      </c>
      <c r="AB12" s="164">
        <f t="shared" si="1"/>
        <v>0</v>
      </c>
      <c r="AC12" s="9"/>
    </row>
    <row r="13" spans="1:29" ht="20.25" customHeight="1" x14ac:dyDescent="0.35">
      <c r="B13" s="144">
        <f>Budget!B12</f>
        <v>0</v>
      </c>
      <c r="C13" s="56">
        <f>'Jan-15'!B10</f>
        <v>0</v>
      </c>
      <c r="D13" s="57">
        <f>'Jan-15'!$C10</f>
        <v>0</v>
      </c>
      <c r="E13" s="57">
        <f>'Jan-15'!$D10</f>
        <v>0</v>
      </c>
      <c r="F13" s="57">
        <f>'Feb-15'!$C10</f>
        <v>0</v>
      </c>
      <c r="G13" s="57">
        <f>'Feb-15'!$D10</f>
        <v>0</v>
      </c>
      <c r="H13" s="57">
        <f>'Mar-15'!$C10</f>
        <v>0</v>
      </c>
      <c r="I13" s="57">
        <f>'Mar-15'!$D10</f>
        <v>0</v>
      </c>
      <c r="J13" s="57">
        <f>'Apr-15'!$C10</f>
        <v>0</v>
      </c>
      <c r="K13" s="57">
        <f>'Apr-15'!$D10</f>
        <v>0</v>
      </c>
      <c r="L13" s="57">
        <f>'May-15'!$C10</f>
        <v>0</v>
      </c>
      <c r="M13" s="57">
        <f>'May-15'!$D10</f>
        <v>0</v>
      </c>
      <c r="N13" s="57">
        <f>'Jun-15'!$C10</f>
        <v>0</v>
      </c>
      <c r="O13" s="57">
        <f>'Jun-15'!$D10</f>
        <v>0</v>
      </c>
      <c r="P13" s="57">
        <f>'Jul-15'!$C10</f>
        <v>0</v>
      </c>
      <c r="Q13" s="57">
        <f>'Jul-15'!$D10</f>
        <v>0</v>
      </c>
      <c r="R13" s="57">
        <f>'Aug-15'!$C10</f>
        <v>0</v>
      </c>
      <c r="S13" s="57">
        <f>'Aug-15'!$D10</f>
        <v>0</v>
      </c>
      <c r="T13" s="57">
        <f>'Sep-15'!$C10</f>
        <v>0</v>
      </c>
      <c r="U13" s="57">
        <f>'Sep-15'!$D10</f>
        <v>0</v>
      </c>
      <c r="V13" s="57">
        <f>'Oct-15'!$C10</f>
        <v>0</v>
      </c>
      <c r="W13" s="57">
        <f>'Oct-15'!$D10</f>
        <v>0</v>
      </c>
      <c r="X13" s="57">
        <f>'Nov-15'!$C10</f>
        <v>0</v>
      </c>
      <c r="Y13" s="57">
        <f>'Nov-15'!$D10</f>
        <v>0</v>
      </c>
      <c r="Z13" s="57">
        <f>'Dec-15'!$C10</f>
        <v>0</v>
      </c>
      <c r="AA13" s="57">
        <f>'Dec-15'!$D10</f>
        <v>0</v>
      </c>
      <c r="AB13" s="164">
        <f t="shared" si="1"/>
        <v>0</v>
      </c>
      <c r="AC13" s="153"/>
    </row>
    <row r="14" spans="1:29" ht="20.25" customHeight="1" x14ac:dyDescent="0.35">
      <c r="B14" s="144">
        <f>Budget!B13</f>
        <v>0</v>
      </c>
      <c r="C14" s="56">
        <f>'Jan-15'!B11</f>
        <v>0</v>
      </c>
      <c r="D14" s="57">
        <f>'Jan-15'!$C11</f>
        <v>0</v>
      </c>
      <c r="E14" s="57">
        <f>'Jan-15'!$D11</f>
        <v>0</v>
      </c>
      <c r="F14" s="57">
        <f>'Feb-15'!$C11</f>
        <v>0</v>
      </c>
      <c r="G14" s="57">
        <f>'Feb-15'!$D11</f>
        <v>0</v>
      </c>
      <c r="H14" s="57">
        <f>'Mar-15'!$C11</f>
        <v>0</v>
      </c>
      <c r="I14" s="57">
        <f>'Mar-15'!$D11</f>
        <v>0</v>
      </c>
      <c r="J14" s="57">
        <f>'Apr-15'!$C11</f>
        <v>0</v>
      </c>
      <c r="K14" s="57">
        <f>'Apr-15'!$D11</f>
        <v>0</v>
      </c>
      <c r="L14" s="57">
        <f>'May-15'!$C11</f>
        <v>0</v>
      </c>
      <c r="M14" s="57">
        <f>'May-15'!$D11</f>
        <v>0</v>
      </c>
      <c r="N14" s="57">
        <f>'Jun-15'!$C11</f>
        <v>0</v>
      </c>
      <c r="O14" s="57">
        <f>'Jun-15'!$D11</f>
        <v>0</v>
      </c>
      <c r="P14" s="57">
        <f>'Jul-15'!$C11</f>
        <v>0</v>
      </c>
      <c r="Q14" s="57">
        <f>'Jul-15'!$D11</f>
        <v>0</v>
      </c>
      <c r="R14" s="57">
        <f>'Aug-15'!$C11</f>
        <v>0</v>
      </c>
      <c r="S14" s="57">
        <f>'Aug-15'!$D11</f>
        <v>0</v>
      </c>
      <c r="T14" s="57">
        <f>'Sep-15'!$C11</f>
        <v>0</v>
      </c>
      <c r="U14" s="57">
        <f>'Sep-15'!$D11</f>
        <v>0</v>
      </c>
      <c r="V14" s="57">
        <f>'Oct-15'!$C11</f>
        <v>0</v>
      </c>
      <c r="W14" s="57">
        <f>'Oct-15'!$D11</f>
        <v>0</v>
      </c>
      <c r="X14" s="57">
        <f>'Nov-15'!$C11</f>
        <v>0</v>
      </c>
      <c r="Y14" s="57">
        <f>'Nov-15'!$D11</f>
        <v>0</v>
      </c>
      <c r="Z14" s="57">
        <f>'Dec-15'!$C11</f>
        <v>0</v>
      </c>
      <c r="AA14" s="57">
        <f>'Dec-15'!$D11</f>
        <v>0</v>
      </c>
      <c r="AB14" s="164">
        <f t="shared" si="1"/>
        <v>0</v>
      </c>
      <c r="AC14" s="153"/>
    </row>
    <row r="15" spans="1:29" ht="20.25" customHeight="1" x14ac:dyDescent="0.35">
      <c r="B15" s="144">
        <f>Budget!B14</f>
        <v>0</v>
      </c>
      <c r="C15" s="56">
        <f>'Jan-15'!B12</f>
        <v>0</v>
      </c>
      <c r="D15" s="57">
        <f>'Jan-15'!$C12</f>
        <v>0</v>
      </c>
      <c r="E15" s="57">
        <f>'Jan-15'!$D12</f>
        <v>0</v>
      </c>
      <c r="F15" s="57">
        <f>'Feb-15'!$C12</f>
        <v>0</v>
      </c>
      <c r="G15" s="57">
        <f>'Feb-15'!$D12</f>
        <v>0</v>
      </c>
      <c r="H15" s="57">
        <f>'Mar-15'!$C12</f>
        <v>0</v>
      </c>
      <c r="I15" s="57">
        <f>'Mar-15'!$D12</f>
        <v>0</v>
      </c>
      <c r="J15" s="57">
        <f>'Apr-15'!$C12</f>
        <v>0</v>
      </c>
      <c r="K15" s="57">
        <f>'Apr-15'!$D12</f>
        <v>0</v>
      </c>
      <c r="L15" s="57">
        <f>'May-15'!$C12</f>
        <v>0</v>
      </c>
      <c r="M15" s="57">
        <f>'May-15'!$D12</f>
        <v>0</v>
      </c>
      <c r="N15" s="57">
        <f>'Jun-15'!$C12</f>
        <v>0</v>
      </c>
      <c r="O15" s="57">
        <f>'Jun-15'!$D12</f>
        <v>0</v>
      </c>
      <c r="P15" s="57">
        <f>'Jul-15'!$C12</f>
        <v>0</v>
      </c>
      <c r="Q15" s="57">
        <f>'Jul-15'!$D12</f>
        <v>0</v>
      </c>
      <c r="R15" s="57">
        <f>'Aug-15'!$C12</f>
        <v>0</v>
      </c>
      <c r="S15" s="57">
        <f>'Aug-15'!$D12</f>
        <v>0</v>
      </c>
      <c r="T15" s="57">
        <f>'Sep-15'!$C12</f>
        <v>0</v>
      </c>
      <c r="U15" s="57">
        <f>'Sep-15'!$D12</f>
        <v>0</v>
      </c>
      <c r="V15" s="57">
        <f>'Oct-15'!$C12</f>
        <v>0</v>
      </c>
      <c r="W15" s="57">
        <f>'Oct-15'!$D12</f>
        <v>0</v>
      </c>
      <c r="X15" s="57">
        <f>'Nov-15'!$C12</f>
        <v>0</v>
      </c>
      <c r="Y15" s="57">
        <f>'Nov-15'!$D12</f>
        <v>0</v>
      </c>
      <c r="Z15" s="57">
        <f>'Dec-15'!$C12</f>
        <v>0</v>
      </c>
      <c r="AA15" s="57">
        <f>'Dec-15'!$D12</f>
        <v>0</v>
      </c>
      <c r="AB15" s="164">
        <f t="shared" si="1"/>
        <v>0</v>
      </c>
      <c r="AC15" s="153"/>
    </row>
    <row r="16" spans="1:29" ht="20.25" customHeight="1" x14ac:dyDescent="0.35">
      <c r="B16" s="144">
        <f>Budget!B15</f>
        <v>0</v>
      </c>
      <c r="C16" s="56">
        <f>'Jan-15'!B13</f>
        <v>0</v>
      </c>
      <c r="D16" s="57">
        <f>'Jan-15'!$C13</f>
        <v>0</v>
      </c>
      <c r="E16" s="57">
        <f>'Jan-15'!$D13</f>
        <v>0</v>
      </c>
      <c r="F16" s="57">
        <f>'Feb-15'!$C13</f>
        <v>0</v>
      </c>
      <c r="G16" s="57">
        <f>'Feb-15'!$D13</f>
        <v>0</v>
      </c>
      <c r="H16" s="57">
        <f>'Mar-15'!$C13</f>
        <v>0</v>
      </c>
      <c r="I16" s="57">
        <f>'Mar-15'!$D13</f>
        <v>0</v>
      </c>
      <c r="J16" s="57">
        <f>'Apr-15'!$C13</f>
        <v>0</v>
      </c>
      <c r="K16" s="57">
        <f>'Apr-15'!$D13</f>
        <v>0</v>
      </c>
      <c r="L16" s="57">
        <f>'May-15'!$C13</f>
        <v>0</v>
      </c>
      <c r="M16" s="57">
        <f>'May-15'!$D13</f>
        <v>0</v>
      </c>
      <c r="N16" s="57">
        <f>'Jun-15'!$C13</f>
        <v>0</v>
      </c>
      <c r="O16" s="57">
        <f>'Jun-15'!$D13</f>
        <v>0</v>
      </c>
      <c r="P16" s="57">
        <f>'Jul-15'!$C13</f>
        <v>0</v>
      </c>
      <c r="Q16" s="57">
        <f>'Jul-15'!$D13</f>
        <v>0</v>
      </c>
      <c r="R16" s="57">
        <f>'Aug-15'!$C13</f>
        <v>0</v>
      </c>
      <c r="S16" s="57">
        <f>'Aug-15'!$D13</f>
        <v>0</v>
      </c>
      <c r="T16" s="57">
        <f>'Sep-15'!$C13</f>
        <v>0</v>
      </c>
      <c r="U16" s="57">
        <f>'Sep-15'!$D13</f>
        <v>0</v>
      </c>
      <c r="V16" s="57">
        <f>'Oct-15'!$C13</f>
        <v>0</v>
      </c>
      <c r="W16" s="57">
        <f>'Oct-15'!$D13</f>
        <v>0</v>
      </c>
      <c r="X16" s="57">
        <f>'Nov-15'!$C13</f>
        <v>0</v>
      </c>
      <c r="Y16" s="57">
        <f>'Nov-15'!$D13</f>
        <v>0</v>
      </c>
      <c r="Z16" s="57">
        <f>'Dec-15'!$C13</f>
        <v>0</v>
      </c>
      <c r="AA16" s="57">
        <f>'Dec-15'!$D13</f>
        <v>0</v>
      </c>
      <c r="AB16" s="164">
        <f t="shared" si="1"/>
        <v>0</v>
      </c>
      <c r="AC16" s="153"/>
    </row>
    <row r="17" spans="2:29" ht="20.25" customHeight="1" x14ac:dyDescent="0.35">
      <c r="B17" s="144">
        <f>Budget!B16</f>
        <v>0</v>
      </c>
      <c r="C17" s="56">
        <f>'Jan-15'!B14</f>
        <v>0</v>
      </c>
      <c r="D17" s="57">
        <f>'Jan-15'!$C14</f>
        <v>0</v>
      </c>
      <c r="E17" s="57">
        <f>'Jan-15'!$D14</f>
        <v>0</v>
      </c>
      <c r="F17" s="57">
        <f>'Feb-15'!$C14</f>
        <v>0</v>
      </c>
      <c r="G17" s="57">
        <f>'Feb-15'!$D14</f>
        <v>0</v>
      </c>
      <c r="H17" s="57">
        <f>'Mar-15'!$C14</f>
        <v>0</v>
      </c>
      <c r="I17" s="57">
        <f>'Mar-15'!$D14</f>
        <v>0</v>
      </c>
      <c r="J17" s="57">
        <f>'Apr-15'!$C14</f>
        <v>0</v>
      </c>
      <c r="K17" s="57">
        <f>'Apr-15'!$D14</f>
        <v>0</v>
      </c>
      <c r="L17" s="57">
        <f>'May-15'!$C14</f>
        <v>0</v>
      </c>
      <c r="M17" s="57">
        <f>'May-15'!$D14</f>
        <v>0</v>
      </c>
      <c r="N17" s="57">
        <f>'Jun-15'!$C14</f>
        <v>0</v>
      </c>
      <c r="O17" s="57">
        <f>'Jun-15'!$D14</f>
        <v>0</v>
      </c>
      <c r="P17" s="57">
        <f>'Jul-15'!$C14</f>
        <v>0</v>
      </c>
      <c r="Q17" s="57">
        <f>'Jul-15'!$D14</f>
        <v>0</v>
      </c>
      <c r="R17" s="57">
        <f>'Aug-15'!$C14</f>
        <v>0</v>
      </c>
      <c r="S17" s="57">
        <f>'Aug-15'!$D14</f>
        <v>0</v>
      </c>
      <c r="T17" s="57">
        <f>'Sep-15'!$C14</f>
        <v>0</v>
      </c>
      <c r="U17" s="57">
        <f>'Sep-15'!$D14</f>
        <v>0</v>
      </c>
      <c r="V17" s="57">
        <f>'Oct-15'!$C14</f>
        <v>0</v>
      </c>
      <c r="W17" s="57">
        <f>'Oct-15'!$D14</f>
        <v>0</v>
      </c>
      <c r="X17" s="57">
        <f>'Nov-15'!$C14</f>
        <v>0</v>
      </c>
      <c r="Y17" s="57">
        <f>'Nov-15'!$D14</f>
        <v>0</v>
      </c>
      <c r="Z17" s="57">
        <f>'Dec-15'!$C14</f>
        <v>0</v>
      </c>
      <c r="AA17" s="57">
        <f>'Dec-15'!$D14</f>
        <v>0</v>
      </c>
      <c r="AB17" s="164">
        <f t="shared" si="1"/>
        <v>0</v>
      </c>
      <c r="AC17" s="153"/>
    </row>
    <row r="18" spans="2:29" ht="20.25" customHeight="1" x14ac:dyDescent="0.35">
      <c r="B18" s="144">
        <f>Budget!B17</f>
        <v>0</v>
      </c>
      <c r="C18" s="56">
        <f>'Jan-15'!B15</f>
        <v>0</v>
      </c>
      <c r="D18" s="57">
        <f>'Jan-15'!$C15</f>
        <v>0</v>
      </c>
      <c r="E18" s="57">
        <f>'Jan-15'!$D15</f>
        <v>0</v>
      </c>
      <c r="F18" s="57">
        <f>'Feb-15'!$C15</f>
        <v>0</v>
      </c>
      <c r="G18" s="57">
        <f>'Feb-15'!$D15</f>
        <v>0</v>
      </c>
      <c r="H18" s="57">
        <f>'Mar-15'!$C15</f>
        <v>0</v>
      </c>
      <c r="I18" s="57">
        <f>'Mar-15'!$D15</f>
        <v>0</v>
      </c>
      <c r="J18" s="57">
        <f>'Apr-15'!$C15</f>
        <v>0</v>
      </c>
      <c r="K18" s="57">
        <f>'Apr-15'!$D15</f>
        <v>0</v>
      </c>
      <c r="L18" s="57">
        <f>'May-15'!$C15</f>
        <v>0</v>
      </c>
      <c r="M18" s="57">
        <f>'May-15'!$D15</f>
        <v>0</v>
      </c>
      <c r="N18" s="57">
        <f>'Jun-15'!$C15</f>
        <v>0</v>
      </c>
      <c r="O18" s="57">
        <f>'Jun-15'!$D15</f>
        <v>0</v>
      </c>
      <c r="P18" s="57">
        <f>'Jul-15'!$C15</f>
        <v>0</v>
      </c>
      <c r="Q18" s="57">
        <f>'Jul-15'!$D15</f>
        <v>0</v>
      </c>
      <c r="R18" s="57">
        <f>'Aug-15'!$C15</f>
        <v>0</v>
      </c>
      <c r="S18" s="57">
        <f>'Aug-15'!$D15</f>
        <v>0</v>
      </c>
      <c r="T18" s="57">
        <f>'Sep-15'!$C15</f>
        <v>0</v>
      </c>
      <c r="U18" s="57">
        <f>'Sep-15'!$D15</f>
        <v>0</v>
      </c>
      <c r="V18" s="57">
        <f>'Oct-15'!$C15</f>
        <v>0</v>
      </c>
      <c r="W18" s="57">
        <f>'Oct-15'!$D15</f>
        <v>0</v>
      </c>
      <c r="X18" s="57">
        <f>'Nov-15'!$C15</f>
        <v>0</v>
      </c>
      <c r="Y18" s="57">
        <f>'Nov-15'!$D15</f>
        <v>0</v>
      </c>
      <c r="Z18" s="57">
        <f>'Dec-15'!$C15</f>
        <v>0</v>
      </c>
      <c r="AA18" s="57">
        <f>'Dec-15'!$D15</f>
        <v>0</v>
      </c>
      <c r="AB18" s="164">
        <f t="shared" si="1"/>
        <v>0</v>
      </c>
      <c r="AC18" s="153"/>
    </row>
    <row r="19" spans="2:29" ht="20.25" customHeight="1" x14ac:dyDescent="0.35">
      <c r="B19" s="144">
        <f>Budget!B18</f>
        <v>0</v>
      </c>
      <c r="C19" s="56">
        <f>'Jan-15'!B16</f>
        <v>0</v>
      </c>
      <c r="D19" s="57">
        <f>'Jan-15'!$C16</f>
        <v>0</v>
      </c>
      <c r="E19" s="57">
        <f>'Jan-15'!$D16</f>
        <v>0</v>
      </c>
      <c r="F19" s="57">
        <f>'Feb-15'!$C16</f>
        <v>0</v>
      </c>
      <c r="G19" s="57">
        <f>'Feb-15'!$D16</f>
        <v>0</v>
      </c>
      <c r="H19" s="57">
        <f>'Mar-15'!$C16</f>
        <v>0</v>
      </c>
      <c r="I19" s="57">
        <f>'Mar-15'!$D16</f>
        <v>0</v>
      </c>
      <c r="J19" s="57">
        <f>'Apr-15'!$C16</f>
        <v>0</v>
      </c>
      <c r="K19" s="57">
        <f>'Apr-15'!$D16</f>
        <v>0</v>
      </c>
      <c r="L19" s="57">
        <f>'May-15'!$C16</f>
        <v>0</v>
      </c>
      <c r="M19" s="57">
        <f>'May-15'!$D16</f>
        <v>0</v>
      </c>
      <c r="N19" s="57">
        <f>'Jun-15'!$C16</f>
        <v>0</v>
      </c>
      <c r="O19" s="57">
        <f>'Jun-15'!$D16</f>
        <v>0</v>
      </c>
      <c r="P19" s="57">
        <f>'Jul-15'!$C16</f>
        <v>0</v>
      </c>
      <c r="Q19" s="57">
        <f>'Jul-15'!$D16</f>
        <v>0</v>
      </c>
      <c r="R19" s="57">
        <f>'Aug-15'!$C16</f>
        <v>0</v>
      </c>
      <c r="S19" s="57">
        <f>'Aug-15'!$D16</f>
        <v>0</v>
      </c>
      <c r="T19" s="57">
        <f>'Sep-15'!$C16</f>
        <v>0</v>
      </c>
      <c r="U19" s="57">
        <f>'Sep-15'!$D16</f>
        <v>0</v>
      </c>
      <c r="V19" s="57">
        <f>'Oct-15'!$C16</f>
        <v>0</v>
      </c>
      <c r="W19" s="57">
        <f>'Oct-15'!$D16</f>
        <v>0</v>
      </c>
      <c r="X19" s="57">
        <f>'Nov-15'!$C16</f>
        <v>0</v>
      </c>
      <c r="Y19" s="57">
        <f>'Nov-15'!$D16</f>
        <v>0</v>
      </c>
      <c r="Z19" s="57">
        <f>'Dec-15'!$C16</f>
        <v>0</v>
      </c>
      <c r="AA19" s="57">
        <f>'Dec-15'!$D16</f>
        <v>0</v>
      </c>
      <c r="AB19" s="164">
        <f t="shared" si="1"/>
        <v>0</v>
      </c>
      <c r="AC19" s="153"/>
    </row>
    <row r="20" spans="2:29" ht="20.25" customHeight="1" x14ac:dyDescent="0.35">
      <c r="B20" s="144">
        <f>Budget!B19</f>
        <v>0</v>
      </c>
      <c r="C20" s="56">
        <f>'Jan-15'!B17</f>
        <v>0</v>
      </c>
      <c r="D20" s="57">
        <f>'Jan-15'!$C17</f>
        <v>0</v>
      </c>
      <c r="E20" s="57">
        <f>'Jan-15'!$D17</f>
        <v>0</v>
      </c>
      <c r="F20" s="57">
        <f>'Feb-15'!$C17</f>
        <v>0</v>
      </c>
      <c r="G20" s="57">
        <f>'Feb-15'!$D17</f>
        <v>0</v>
      </c>
      <c r="H20" s="57">
        <f>'Mar-15'!$C17</f>
        <v>0</v>
      </c>
      <c r="I20" s="57">
        <f>'Mar-15'!$D17</f>
        <v>0</v>
      </c>
      <c r="J20" s="57">
        <f>'Apr-15'!$C17</f>
        <v>0</v>
      </c>
      <c r="K20" s="57">
        <f>'Apr-15'!$D17</f>
        <v>0</v>
      </c>
      <c r="L20" s="57">
        <f>'May-15'!$C17</f>
        <v>0</v>
      </c>
      <c r="M20" s="57">
        <f>'May-15'!$D17</f>
        <v>0</v>
      </c>
      <c r="N20" s="57">
        <f>'Jun-15'!$C17</f>
        <v>0</v>
      </c>
      <c r="O20" s="57">
        <f>'Jun-15'!$D17</f>
        <v>0</v>
      </c>
      <c r="P20" s="57">
        <f>'Jul-15'!$C17</f>
        <v>0</v>
      </c>
      <c r="Q20" s="57">
        <f>'Jul-15'!$D17</f>
        <v>0</v>
      </c>
      <c r="R20" s="57">
        <f>'Aug-15'!$C17</f>
        <v>0</v>
      </c>
      <c r="S20" s="57">
        <f>'Aug-15'!$D17</f>
        <v>0</v>
      </c>
      <c r="T20" s="57">
        <f>'Sep-15'!$C17</f>
        <v>0</v>
      </c>
      <c r="U20" s="57">
        <f>'Sep-15'!$D17</f>
        <v>0</v>
      </c>
      <c r="V20" s="57">
        <f>'Oct-15'!$C17</f>
        <v>0</v>
      </c>
      <c r="W20" s="57">
        <f>'Oct-15'!$D17</f>
        <v>0</v>
      </c>
      <c r="X20" s="57">
        <f>'Nov-15'!$C17</f>
        <v>0</v>
      </c>
      <c r="Y20" s="57">
        <f>'Nov-15'!$D17</f>
        <v>0</v>
      </c>
      <c r="Z20" s="57">
        <f>'Dec-15'!$C17</f>
        <v>0</v>
      </c>
      <c r="AA20" s="57">
        <f>'Dec-15'!$D17</f>
        <v>0</v>
      </c>
      <c r="AB20" s="164">
        <f t="shared" si="1"/>
        <v>0</v>
      </c>
      <c r="AC20" s="153"/>
    </row>
    <row r="21" spans="2:29" ht="20.25" customHeight="1" x14ac:dyDescent="0.35">
      <c r="B21" s="144">
        <f>Budget!B20</f>
        <v>0</v>
      </c>
      <c r="C21" s="56">
        <f>'Jan-15'!B18</f>
        <v>0</v>
      </c>
      <c r="D21" s="57">
        <f>'Jan-15'!$C18</f>
        <v>0</v>
      </c>
      <c r="E21" s="57">
        <f>'Jan-15'!$D18</f>
        <v>0</v>
      </c>
      <c r="F21" s="57">
        <f>'Feb-15'!$C18</f>
        <v>0</v>
      </c>
      <c r="G21" s="57">
        <f>'Feb-15'!$D18</f>
        <v>0</v>
      </c>
      <c r="H21" s="57">
        <f>'Mar-15'!$C18</f>
        <v>0</v>
      </c>
      <c r="I21" s="57">
        <f>'Mar-15'!$D18</f>
        <v>0</v>
      </c>
      <c r="J21" s="57">
        <f>'Apr-15'!$C18</f>
        <v>0</v>
      </c>
      <c r="K21" s="57">
        <f>'Apr-15'!$D18</f>
        <v>0</v>
      </c>
      <c r="L21" s="57">
        <f>'May-15'!$C18</f>
        <v>0</v>
      </c>
      <c r="M21" s="57">
        <f>'May-15'!$D18</f>
        <v>0</v>
      </c>
      <c r="N21" s="57">
        <f>'Jun-15'!$C18</f>
        <v>0</v>
      </c>
      <c r="O21" s="57">
        <f>'Jun-15'!$D18</f>
        <v>0</v>
      </c>
      <c r="P21" s="57">
        <f>'Jul-15'!$C18</f>
        <v>0</v>
      </c>
      <c r="Q21" s="57">
        <f>'Jul-15'!$D18</f>
        <v>0</v>
      </c>
      <c r="R21" s="57">
        <f>'Aug-15'!$C18</f>
        <v>0</v>
      </c>
      <c r="S21" s="57">
        <f>'Aug-15'!$D18</f>
        <v>0</v>
      </c>
      <c r="T21" s="57">
        <f>'Sep-15'!$C18</f>
        <v>0</v>
      </c>
      <c r="U21" s="57">
        <f>'Sep-15'!$D18</f>
        <v>0</v>
      </c>
      <c r="V21" s="57">
        <f>'Oct-15'!$C18</f>
        <v>0</v>
      </c>
      <c r="W21" s="57">
        <f>'Oct-15'!$D18</f>
        <v>0</v>
      </c>
      <c r="X21" s="57">
        <f>'Nov-15'!$C18</f>
        <v>0</v>
      </c>
      <c r="Y21" s="57">
        <f>'Nov-15'!$D18</f>
        <v>0</v>
      </c>
      <c r="Z21" s="57">
        <f>'Dec-15'!$C18</f>
        <v>0</v>
      </c>
      <c r="AA21" s="57">
        <f>'Dec-15'!$D18</f>
        <v>0</v>
      </c>
      <c r="AB21" s="164">
        <f t="shared" si="1"/>
        <v>0</v>
      </c>
      <c r="AC21" s="153"/>
    </row>
    <row r="22" spans="2:29" ht="20.25" customHeight="1" x14ac:dyDescent="0.35">
      <c r="B22" s="144">
        <f>Budget!B21</f>
        <v>0</v>
      </c>
      <c r="C22" s="56">
        <f>'Jan-15'!B19</f>
        <v>0</v>
      </c>
      <c r="D22" s="57">
        <f>'Jan-15'!$C19</f>
        <v>0</v>
      </c>
      <c r="E22" s="57">
        <f>'Jan-15'!$D19</f>
        <v>0</v>
      </c>
      <c r="F22" s="57">
        <f>'Feb-15'!$C19</f>
        <v>0</v>
      </c>
      <c r="G22" s="57">
        <f>'Feb-15'!$D19</f>
        <v>0</v>
      </c>
      <c r="H22" s="57">
        <f>'Mar-15'!$C19</f>
        <v>0</v>
      </c>
      <c r="I22" s="57">
        <f>'Mar-15'!$D19</f>
        <v>0</v>
      </c>
      <c r="J22" s="57">
        <f>'Apr-15'!$C19</f>
        <v>0</v>
      </c>
      <c r="K22" s="57">
        <f>'Apr-15'!$D19</f>
        <v>0</v>
      </c>
      <c r="L22" s="57">
        <f>'May-15'!$C19</f>
        <v>0</v>
      </c>
      <c r="M22" s="57">
        <f>'May-15'!$D19</f>
        <v>0</v>
      </c>
      <c r="N22" s="57">
        <f>'Jun-15'!$C19</f>
        <v>0</v>
      </c>
      <c r="O22" s="57">
        <f>'Jun-15'!$D19</f>
        <v>0</v>
      </c>
      <c r="P22" s="57">
        <f>'Jul-15'!$C19</f>
        <v>0</v>
      </c>
      <c r="Q22" s="57">
        <f>'Jul-15'!$D19</f>
        <v>0</v>
      </c>
      <c r="R22" s="57">
        <f>'Aug-15'!$C19</f>
        <v>0</v>
      </c>
      <c r="S22" s="57">
        <f>'Aug-15'!$D19</f>
        <v>0</v>
      </c>
      <c r="T22" s="57">
        <f>'Sep-15'!$C19</f>
        <v>0</v>
      </c>
      <c r="U22" s="57">
        <f>'Sep-15'!$D19</f>
        <v>0</v>
      </c>
      <c r="V22" s="57">
        <f>'Oct-15'!$C19</f>
        <v>0</v>
      </c>
      <c r="W22" s="57">
        <f>'Oct-15'!$D19</f>
        <v>0</v>
      </c>
      <c r="X22" s="57">
        <f>'Nov-15'!$C19</f>
        <v>0</v>
      </c>
      <c r="Y22" s="57">
        <f>'Nov-15'!$D19</f>
        <v>0</v>
      </c>
      <c r="Z22" s="57">
        <f>'Dec-15'!$C19</f>
        <v>0</v>
      </c>
      <c r="AA22" s="57">
        <f>'Dec-15'!$D19</f>
        <v>0</v>
      </c>
      <c r="AB22" s="164">
        <f t="shared" si="1"/>
        <v>0</v>
      </c>
      <c r="AC22" s="153"/>
    </row>
    <row r="23" spans="2:29" ht="20.25" customHeight="1" x14ac:dyDescent="0.35">
      <c r="B23" s="144">
        <f>Budget!B22</f>
        <v>0</v>
      </c>
      <c r="C23" s="56">
        <f>'Jan-15'!B20</f>
        <v>0</v>
      </c>
      <c r="D23" s="57">
        <f>'Jan-15'!$C20</f>
        <v>0</v>
      </c>
      <c r="E23" s="57">
        <f>'Jan-15'!$D20</f>
        <v>0</v>
      </c>
      <c r="F23" s="57">
        <f>'Feb-15'!$C20</f>
        <v>0</v>
      </c>
      <c r="G23" s="57">
        <f>'Feb-15'!$D20</f>
        <v>0</v>
      </c>
      <c r="H23" s="57">
        <f>'Mar-15'!$C20</f>
        <v>0</v>
      </c>
      <c r="I23" s="57">
        <f>'Mar-15'!$D20</f>
        <v>0</v>
      </c>
      <c r="J23" s="57">
        <f>'Apr-15'!$C20</f>
        <v>0</v>
      </c>
      <c r="K23" s="57">
        <f>'Apr-15'!$D20</f>
        <v>0</v>
      </c>
      <c r="L23" s="57">
        <f>'May-15'!$C20</f>
        <v>0</v>
      </c>
      <c r="M23" s="57">
        <f>'May-15'!$D20</f>
        <v>0</v>
      </c>
      <c r="N23" s="57">
        <f>'Jun-15'!$C20</f>
        <v>0</v>
      </c>
      <c r="O23" s="57">
        <f>'Jun-15'!$D20</f>
        <v>0</v>
      </c>
      <c r="P23" s="57">
        <f>'Jul-15'!$C20</f>
        <v>0</v>
      </c>
      <c r="Q23" s="57">
        <f>'Jul-15'!$D20</f>
        <v>0</v>
      </c>
      <c r="R23" s="57">
        <f>'Aug-15'!$C20</f>
        <v>0</v>
      </c>
      <c r="S23" s="57">
        <f>'Aug-15'!$D20</f>
        <v>0</v>
      </c>
      <c r="T23" s="57">
        <f>'Sep-15'!$C20</f>
        <v>0</v>
      </c>
      <c r="U23" s="57">
        <f>'Sep-15'!$D20</f>
        <v>0</v>
      </c>
      <c r="V23" s="57">
        <f>'Oct-15'!$C20</f>
        <v>0</v>
      </c>
      <c r="W23" s="57">
        <f>'Oct-15'!$D20</f>
        <v>0</v>
      </c>
      <c r="X23" s="57">
        <f>'Nov-15'!$C20</f>
        <v>0</v>
      </c>
      <c r="Y23" s="57">
        <f>'Nov-15'!$D20</f>
        <v>0</v>
      </c>
      <c r="Z23" s="57">
        <f>'Dec-15'!$C20</f>
        <v>0</v>
      </c>
      <c r="AA23" s="57">
        <f>'Dec-15'!$D20</f>
        <v>0</v>
      </c>
      <c r="AB23" s="164">
        <f t="shared" si="1"/>
        <v>0</v>
      </c>
      <c r="AC23" s="153"/>
    </row>
    <row r="24" spans="2:29" ht="20.25" customHeight="1" x14ac:dyDescent="0.35">
      <c r="B24" s="144">
        <f>Budget!B23</f>
        <v>0</v>
      </c>
      <c r="C24" s="56">
        <f>'Jan-15'!B21</f>
        <v>0</v>
      </c>
      <c r="D24" s="57">
        <f>'Jan-15'!$C21</f>
        <v>0</v>
      </c>
      <c r="E24" s="57">
        <f>'Jan-15'!$D21</f>
        <v>0</v>
      </c>
      <c r="F24" s="57">
        <f>'Feb-15'!$C21</f>
        <v>0</v>
      </c>
      <c r="G24" s="57">
        <f>'Feb-15'!$D21</f>
        <v>0</v>
      </c>
      <c r="H24" s="57">
        <f>'Mar-15'!$C21</f>
        <v>0</v>
      </c>
      <c r="I24" s="57">
        <f>'Mar-15'!$D21</f>
        <v>0</v>
      </c>
      <c r="J24" s="57">
        <f>'Apr-15'!$C21</f>
        <v>0</v>
      </c>
      <c r="K24" s="57">
        <f>'Apr-15'!$D21</f>
        <v>0</v>
      </c>
      <c r="L24" s="57">
        <f>'May-15'!$C21</f>
        <v>0</v>
      </c>
      <c r="M24" s="57">
        <f>'May-15'!$D21</f>
        <v>0</v>
      </c>
      <c r="N24" s="57">
        <f>'Jun-15'!$C21</f>
        <v>0</v>
      </c>
      <c r="O24" s="57">
        <f>'Jun-15'!$D21</f>
        <v>0</v>
      </c>
      <c r="P24" s="57">
        <f>'Jul-15'!$C21</f>
        <v>0</v>
      </c>
      <c r="Q24" s="57">
        <f>'Jul-15'!$D21</f>
        <v>0</v>
      </c>
      <c r="R24" s="57">
        <f>'Aug-15'!$C21</f>
        <v>0</v>
      </c>
      <c r="S24" s="57">
        <f>'Aug-15'!$D21</f>
        <v>0</v>
      </c>
      <c r="T24" s="57">
        <f>'Sep-15'!$C21</f>
        <v>0</v>
      </c>
      <c r="U24" s="57">
        <f>'Sep-15'!$D21</f>
        <v>0</v>
      </c>
      <c r="V24" s="57">
        <f>'Oct-15'!$C21</f>
        <v>0</v>
      </c>
      <c r="W24" s="57">
        <f>'Oct-15'!$D21</f>
        <v>0</v>
      </c>
      <c r="X24" s="57">
        <f>'Nov-15'!$C21</f>
        <v>0</v>
      </c>
      <c r="Y24" s="57">
        <f>'Nov-15'!$D21</f>
        <v>0</v>
      </c>
      <c r="Z24" s="57">
        <f>'Dec-15'!$C21</f>
        <v>0</v>
      </c>
      <c r="AA24" s="57">
        <f>'Dec-15'!$D21</f>
        <v>0</v>
      </c>
      <c r="AB24" s="164">
        <f t="shared" si="1"/>
        <v>0</v>
      </c>
      <c r="AC24" s="153"/>
    </row>
    <row r="25" spans="2:29" ht="20.25" customHeight="1" x14ac:dyDescent="0.35">
      <c r="B25" s="144">
        <f>Budget!B24</f>
        <v>0</v>
      </c>
      <c r="C25" s="56">
        <f>'Jan-15'!B22</f>
        <v>0</v>
      </c>
      <c r="D25" s="57">
        <f>'Jan-15'!$C22</f>
        <v>0</v>
      </c>
      <c r="E25" s="57">
        <f>'Jan-15'!$D22</f>
        <v>0</v>
      </c>
      <c r="F25" s="57">
        <f>'Feb-15'!$C22</f>
        <v>0</v>
      </c>
      <c r="G25" s="57">
        <f>'Feb-15'!$D22</f>
        <v>0</v>
      </c>
      <c r="H25" s="57">
        <f>'Mar-15'!$C22</f>
        <v>0</v>
      </c>
      <c r="I25" s="57">
        <f>'Mar-15'!$D22</f>
        <v>0</v>
      </c>
      <c r="J25" s="57">
        <f>'Apr-15'!$C22</f>
        <v>0</v>
      </c>
      <c r="K25" s="57">
        <f>'Apr-15'!$D22</f>
        <v>0</v>
      </c>
      <c r="L25" s="57">
        <f>'May-15'!$C22</f>
        <v>0</v>
      </c>
      <c r="M25" s="57">
        <f>'May-15'!$D22</f>
        <v>0</v>
      </c>
      <c r="N25" s="57">
        <f>'Jun-15'!$C22</f>
        <v>0</v>
      </c>
      <c r="O25" s="57">
        <f>'Jun-15'!$D22</f>
        <v>0</v>
      </c>
      <c r="P25" s="57">
        <f>'Jul-15'!$C22</f>
        <v>0</v>
      </c>
      <c r="Q25" s="57">
        <f>'Jul-15'!$D22</f>
        <v>0</v>
      </c>
      <c r="R25" s="57">
        <f>'Aug-15'!$C22</f>
        <v>0</v>
      </c>
      <c r="S25" s="57">
        <f>'Aug-15'!$D22</f>
        <v>0</v>
      </c>
      <c r="T25" s="57">
        <f>'Sep-15'!$C22</f>
        <v>0</v>
      </c>
      <c r="U25" s="57">
        <f>'Sep-15'!$D22</f>
        <v>0</v>
      </c>
      <c r="V25" s="57">
        <f>'Oct-15'!$C22</f>
        <v>0</v>
      </c>
      <c r="W25" s="57">
        <f>'Oct-15'!$D22</f>
        <v>0</v>
      </c>
      <c r="X25" s="57">
        <f>'Nov-15'!$C22</f>
        <v>0</v>
      </c>
      <c r="Y25" s="57">
        <f>'Nov-15'!$D22</f>
        <v>0</v>
      </c>
      <c r="Z25" s="57">
        <f>'Dec-15'!$C22</f>
        <v>0</v>
      </c>
      <c r="AA25" s="57">
        <f>'Dec-15'!$D22</f>
        <v>0</v>
      </c>
      <c r="AB25" s="164">
        <f t="shared" si="1"/>
        <v>0</v>
      </c>
      <c r="AC25" s="153"/>
    </row>
    <row r="26" spans="2:29" ht="20.25" customHeight="1" x14ac:dyDescent="0.35">
      <c r="B26" s="144">
        <f>Budget!B25</f>
        <v>0</v>
      </c>
      <c r="C26" s="56">
        <f>'Jan-15'!B23</f>
        <v>0</v>
      </c>
      <c r="D26" s="57">
        <f>'Jan-15'!$C23</f>
        <v>0</v>
      </c>
      <c r="E26" s="57">
        <f>'Jan-15'!$D23</f>
        <v>0</v>
      </c>
      <c r="F26" s="57">
        <f>'Feb-15'!$C23</f>
        <v>0</v>
      </c>
      <c r="G26" s="57">
        <f>'Feb-15'!$D23</f>
        <v>0</v>
      </c>
      <c r="H26" s="57">
        <f>'Mar-15'!$C23</f>
        <v>0</v>
      </c>
      <c r="I26" s="57">
        <f>'Mar-15'!$D23</f>
        <v>0</v>
      </c>
      <c r="J26" s="57">
        <f>'Apr-15'!$C23</f>
        <v>0</v>
      </c>
      <c r="K26" s="57">
        <f>'Apr-15'!$D23</f>
        <v>0</v>
      </c>
      <c r="L26" s="57">
        <f>'May-15'!$C23</f>
        <v>0</v>
      </c>
      <c r="M26" s="57">
        <f>'May-15'!$D23</f>
        <v>0</v>
      </c>
      <c r="N26" s="57">
        <f>'Jun-15'!$C23</f>
        <v>0</v>
      </c>
      <c r="O26" s="57">
        <f>'Jun-15'!$D23</f>
        <v>0</v>
      </c>
      <c r="P26" s="57">
        <f>'Jul-15'!$C23</f>
        <v>0</v>
      </c>
      <c r="Q26" s="57">
        <f>'Jul-15'!$D23</f>
        <v>0</v>
      </c>
      <c r="R26" s="57">
        <f>'Aug-15'!$C23</f>
        <v>0</v>
      </c>
      <c r="S26" s="57">
        <f>'Aug-15'!$D23</f>
        <v>0</v>
      </c>
      <c r="T26" s="57">
        <f>'Sep-15'!$C23</f>
        <v>0</v>
      </c>
      <c r="U26" s="57">
        <f>'Sep-15'!$D23</f>
        <v>0</v>
      </c>
      <c r="V26" s="57">
        <f>'Oct-15'!$C23</f>
        <v>0</v>
      </c>
      <c r="W26" s="57">
        <f>'Oct-15'!$D23</f>
        <v>0</v>
      </c>
      <c r="X26" s="57">
        <f>'Nov-15'!$C23</f>
        <v>0</v>
      </c>
      <c r="Y26" s="57">
        <f>'Nov-15'!$D23</f>
        <v>0</v>
      </c>
      <c r="Z26" s="57">
        <f>'Dec-15'!$C23</f>
        <v>0</v>
      </c>
      <c r="AA26" s="57">
        <f>'Dec-15'!$D23</f>
        <v>0</v>
      </c>
      <c r="AB26" s="164">
        <f t="shared" si="1"/>
        <v>0</v>
      </c>
      <c r="AC26" s="153"/>
    </row>
    <row r="27" spans="2:29" ht="20.25" customHeight="1" x14ac:dyDescent="0.35">
      <c r="B27" s="144">
        <f>Budget!B26</f>
        <v>0</v>
      </c>
      <c r="C27" s="56">
        <f>'Jan-15'!B24</f>
        <v>0</v>
      </c>
      <c r="D27" s="57">
        <f>'Jan-15'!$C24</f>
        <v>0</v>
      </c>
      <c r="E27" s="57">
        <f>'Jan-15'!$D24</f>
        <v>0</v>
      </c>
      <c r="F27" s="57">
        <f>'Feb-15'!$C24</f>
        <v>0</v>
      </c>
      <c r="G27" s="57">
        <f>'Feb-15'!$D24</f>
        <v>0</v>
      </c>
      <c r="H27" s="57">
        <f>'Mar-15'!$C24</f>
        <v>0</v>
      </c>
      <c r="I27" s="57">
        <f>'Mar-15'!$D24</f>
        <v>0</v>
      </c>
      <c r="J27" s="57">
        <f>'Apr-15'!$C24</f>
        <v>0</v>
      </c>
      <c r="K27" s="57">
        <f>'Apr-15'!$D24</f>
        <v>0</v>
      </c>
      <c r="L27" s="57">
        <f>'May-15'!$C24</f>
        <v>0</v>
      </c>
      <c r="M27" s="57">
        <f>'May-15'!$D24</f>
        <v>0</v>
      </c>
      <c r="N27" s="57">
        <f>'Jun-15'!$C24</f>
        <v>0</v>
      </c>
      <c r="O27" s="57">
        <f>'Jun-15'!$D24</f>
        <v>0</v>
      </c>
      <c r="P27" s="57">
        <f>'Jul-15'!$C24</f>
        <v>0</v>
      </c>
      <c r="Q27" s="57">
        <f>'Jul-15'!$D24</f>
        <v>0</v>
      </c>
      <c r="R27" s="57">
        <f>'Aug-15'!$C24</f>
        <v>0</v>
      </c>
      <c r="S27" s="57">
        <f>'Aug-15'!$D24</f>
        <v>0</v>
      </c>
      <c r="T27" s="57">
        <f>'Sep-15'!$C24</f>
        <v>0</v>
      </c>
      <c r="U27" s="57">
        <f>'Sep-15'!$D24</f>
        <v>0</v>
      </c>
      <c r="V27" s="57">
        <f>'Oct-15'!$C24</f>
        <v>0</v>
      </c>
      <c r="W27" s="57">
        <f>'Oct-15'!$D24</f>
        <v>0</v>
      </c>
      <c r="X27" s="57">
        <f>'Nov-15'!$C24</f>
        <v>0</v>
      </c>
      <c r="Y27" s="57">
        <f>'Nov-15'!$D24</f>
        <v>0</v>
      </c>
      <c r="Z27" s="57">
        <f>'Dec-15'!$C24</f>
        <v>0</v>
      </c>
      <c r="AA27" s="57">
        <f>'Dec-15'!$D24</f>
        <v>0</v>
      </c>
      <c r="AB27" s="164">
        <f t="shared" si="1"/>
        <v>0</v>
      </c>
      <c r="AC27" s="153"/>
    </row>
    <row r="28" spans="2:29" ht="20.25" customHeight="1" x14ac:dyDescent="0.35">
      <c r="B28" s="144">
        <f>Budget!B27</f>
        <v>0</v>
      </c>
      <c r="C28" s="56">
        <f>'Jan-15'!B25</f>
        <v>0</v>
      </c>
      <c r="D28" s="57">
        <f>'Jan-15'!$C25</f>
        <v>0</v>
      </c>
      <c r="E28" s="57">
        <f>'Jan-15'!$D25</f>
        <v>0</v>
      </c>
      <c r="F28" s="57">
        <f>'Feb-15'!$C25</f>
        <v>0</v>
      </c>
      <c r="G28" s="57">
        <f>'Feb-15'!$D25</f>
        <v>0</v>
      </c>
      <c r="H28" s="57">
        <f>'Mar-15'!$C25</f>
        <v>0</v>
      </c>
      <c r="I28" s="57">
        <f>'Mar-15'!$D25</f>
        <v>0</v>
      </c>
      <c r="J28" s="57">
        <f>'Apr-15'!$C25</f>
        <v>0</v>
      </c>
      <c r="K28" s="57">
        <f>'Apr-15'!$D25</f>
        <v>0</v>
      </c>
      <c r="L28" s="57">
        <f>'May-15'!$C25</f>
        <v>0</v>
      </c>
      <c r="M28" s="57">
        <f>'May-15'!$D25</f>
        <v>0</v>
      </c>
      <c r="N28" s="57">
        <f>'Jun-15'!$C25</f>
        <v>0</v>
      </c>
      <c r="O28" s="57">
        <f>'Jun-15'!$D25</f>
        <v>0</v>
      </c>
      <c r="P28" s="57">
        <f>'Jul-15'!$C25</f>
        <v>0</v>
      </c>
      <c r="Q28" s="57">
        <f>'Jul-15'!$D25</f>
        <v>0</v>
      </c>
      <c r="R28" s="57">
        <f>'Aug-15'!$C25</f>
        <v>0</v>
      </c>
      <c r="S28" s="57">
        <f>'Aug-15'!$D25</f>
        <v>0</v>
      </c>
      <c r="T28" s="57">
        <f>'Sep-15'!$C25</f>
        <v>0</v>
      </c>
      <c r="U28" s="57">
        <f>'Sep-15'!$D25</f>
        <v>0</v>
      </c>
      <c r="V28" s="57">
        <f>'Oct-15'!$C25</f>
        <v>0</v>
      </c>
      <c r="W28" s="57">
        <f>'Oct-15'!$D25</f>
        <v>0</v>
      </c>
      <c r="X28" s="57">
        <f>'Nov-15'!$C25</f>
        <v>0</v>
      </c>
      <c r="Y28" s="57">
        <f>'Nov-15'!$D25</f>
        <v>0</v>
      </c>
      <c r="Z28" s="57">
        <f>'Dec-15'!$C25</f>
        <v>0</v>
      </c>
      <c r="AA28" s="57">
        <f>'Dec-15'!$D25</f>
        <v>0</v>
      </c>
      <c r="AB28" s="164">
        <f t="shared" si="1"/>
        <v>0</v>
      </c>
      <c r="AC28" s="153"/>
    </row>
    <row r="29" spans="2:29" ht="20.25" customHeight="1" x14ac:dyDescent="0.35">
      <c r="B29" s="144">
        <f>Budget!B28</f>
        <v>0</v>
      </c>
      <c r="C29" s="56">
        <f>'Jan-15'!B26</f>
        <v>0</v>
      </c>
      <c r="D29" s="57">
        <f>'Jan-15'!$C26</f>
        <v>0</v>
      </c>
      <c r="E29" s="57">
        <f>'Jan-15'!$D26</f>
        <v>0</v>
      </c>
      <c r="F29" s="57">
        <f>'Feb-15'!$C26</f>
        <v>0</v>
      </c>
      <c r="G29" s="57">
        <f>'Feb-15'!$D26</f>
        <v>0</v>
      </c>
      <c r="H29" s="57">
        <f>'Mar-15'!$C26</f>
        <v>0</v>
      </c>
      <c r="I29" s="57">
        <f>'Mar-15'!$D26</f>
        <v>0</v>
      </c>
      <c r="J29" s="57">
        <f>'Apr-15'!$C26</f>
        <v>0</v>
      </c>
      <c r="K29" s="57">
        <f>'Apr-15'!$D26</f>
        <v>0</v>
      </c>
      <c r="L29" s="57">
        <f>'May-15'!$C26</f>
        <v>0</v>
      </c>
      <c r="M29" s="57">
        <f>'May-15'!$D26</f>
        <v>0</v>
      </c>
      <c r="N29" s="57">
        <f>'Jun-15'!$C26</f>
        <v>0</v>
      </c>
      <c r="O29" s="57">
        <f>'Jun-15'!$D26</f>
        <v>0</v>
      </c>
      <c r="P29" s="57">
        <f>'Jul-15'!$C26</f>
        <v>0</v>
      </c>
      <c r="Q29" s="57">
        <f>'Jul-15'!$D26</f>
        <v>0</v>
      </c>
      <c r="R29" s="57">
        <f>'Aug-15'!$C26</f>
        <v>0</v>
      </c>
      <c r="S29" s="57">
        <f>'Aug-15'!$D26</f>
        <v>0</v>
      </c>
      <c r="T29" s="57">
        <f>'Sep-15'!$C26</f>
        <v>0</v>
      </c>
      <c r="U29" s="57">
        <f>'Sep-15'!$D26</f>
        <v>0</v>
      </c>
      <c r="V29" s="57">
        <f>'Oct-15'!$C26</f>
        <v>0</v>
      </c>
      <c r="W29" s="57">
        <f>'Oct-15'!$D26</f>
        <v>0</v>
      </c>
      <c r="X29" s="57">
        <f>'Nov-15'!$C26</f>
        <v>0</v>
      </c>
      <c r="Y29" s="57">
        <f>'Nov-15'!$D26</f>
        <v>0</v>
      </c>
      <c r="Z29" s="57">
        <f>'Dec-15'!$C26</f>
        <v>0</v>
      </c>
      <c r="AA29" s="57">
        <f>'Dec-15'!$D26</f>
        <v>0</v>
      </c>
      <c r="AB29" s="164">
        <f t="shared" si="1"/>
        <v>0</v>
      </c>
      <c r="AC29" s="153"/>
    </row>
    <row r="30" spans="2:29" ht="20.25" customHeight="1" x14ac:dyDescent="0.35">
      <c r="B30" s="144">
        <f>Budget!B29</f>
        <v>0</v>
      </c>
      <c r="C30" s="56">
        <f>'Jan-15'!B27</f>
        <v>0</v>
      </c>
      <c r="D30" s="57">
        <f>'Jan-15'!$C27</f>
        <v>0</v>
      </c>
      <c r="E30" s="57">
        <f>'Jan-15'!$D27</f>
        <v>0</v>
      </c>
      <c r="F30" s="57">
        <f>'Feb-15'!$C27</f>
        <v>0</v>
      </c>
      <c r="G30" s="57">
        <f>'Feb-15'!$D27</f>
        <v>0</v>
      </c>
      <c r="H30" s="57">
        <f>'Mar-15'!$C27</f>
        <v>0</v>
      </c>
      <c r="I30" s="57">
        <f>'Mar-15'!$D27</f>
        <v>0</v>
      </c>
      <c r="J30" s="57">
        <f>'Apr-15'!$C27</f>
        <v>0</v>
      </c>
      <c r="K30" s="57">
        <f>'Apr-15'!$D27</f>
        <v>0</v>
      </c>
      <c r="L30" s="57">
        <f>'May-15'!$C27</f>
        <v>0</v>
      </c>
      <c r="M30" s="57">
        <f>'May-15'!$D27</f>
        <v>0</v>
      </c>
      <c r="N30" s="57">
        <f>'Jun-15'!$C27</f>
        <v>0</v>
      </c>
      <c r="O30" s="57">
        <f>'Jun-15'!$D27</f>
        <v>0</v>
      </c>
      <c r="P30" s="57">
        <f>'Jul-15'!$C27</f>
        <v>0</v>
      </c>
      <c r="Q30" s="57">
        <f>'Jul-15'!$D27</f>
        <v>0</v>
      </c>
      <c r="R30" s="57">
        <f>'Aug-15'!$C27</f>
        <v>0</v>
      </c>
      <c r="S30" s="57">
        <f>'Aug-15'!$D27</f>
        <v>0</v>
      </c>
      <c r="T30" s="57">
        <f>'Sep-15'!$C27</f>
        <v>0</v>
      </c>
      <c r="U30" s="57">
        <f>'Sep-15'!$D27</f>
        <v>0</v>
      </c>
      <c r="V30" s="57">
        <f>'Oct-15'!$C27</f>
        <v>0</v>
      </c>
      <c r="W30" s="57">
        <f>'Oct-15'!$D27</f>
        <v>0</v>
      </c>
      <c r="X30" s="57">
        <f>'Nov-15'!$C27</f>
        <v>0</v>
      </c>
      <c r="Y30" s="57">
        <f>'Nov-15'!$D27</f>
        <v>0</v>
      </c>
      <c r="Z30" s="57">
        <f>'Dec-15'!$C27</f>
        <v>0</v>
      </c>
      <c r="AA30" s="57">
        <f>'Dec-15'!$D27</f>
        <v>0</v>
      </c>
      <c r="AB30" s="164">
        <f t="shared" si="1"/>
        <v>0</v>
      </c>
      <c r="AC30" s="153"/>
    </row>
    <row r="31" spans="2:29" ht="20.25" customHeight="1" x14ac:dyDescent="0.35">
      <c r="B31" s="144">
        <f>Budget!B30</f>
        <v>0</v>
      </c>
      <c r="C31" s="56">
        <f>'Jan-15'!B28</f>
        <v>0</v>
      </c>
      <c r="D31" s="57">
        <f>'Jan-15'!$C28</f>
        <v>0</v>
      </c>
      <c r="E31" s="57">
        <f>'Jan-15'!$D28</f>
        <v>0</v>
      </c>
      <c r="F31" s="57">
        <f>'Feb-15'!$C28</f>
        <v>0</v>
      </c>
      <c r="G31" s="57">
        <f>'Feb-15'!$D28</f>
        <v>0</v>
      </c>
      <c r="H31" s="57">
        <f>'Mar-15'!$C28</f>
        <v>0</v>
      </c>
      <c r="I31" s="57">
        <f>'Mar-15'!$D28</f>
        <v>0</v>
      </c>
      <c r="J31" s="57">
        <f>'Apr-15'!$C28</f>
        <v>0</v>
      </c>
      <c r="K31" s="57">
        <f>'Apr-15'!$D28</f>
        <v>0</v>
      </c>
      <c r="L31" s="57">
        <f>'May-15'!$C28</f>
        <v>0</v>
      </c>
      <c r="M31" s="57">
        <f>'May-15'!$D28</f>
        <v>0</v>
      </c>
      <c r="N31" s="57">
        <f>'Jun-15'!$C28</f>
        <v>0</v>
      </c>
      <c r="O31" s="57">
        <f>'Jun-15'!$D28</f>
        <v>0</v>
      </c>
      <c r="P31" s="57">
        <f>'Jul-15'!$C28</f>
        <v>0</v>
      </c>
      <c r="Q31" s="57">
        <f>'Jul-15'!$D28</f>
        <v>0</v>
      </c>
      <c r="R31" s="57">
        <f>'Aug-15'!$C28</f>
        <v>0</v>
      </c>
      <c r="S31" s="57">
        <f>'Aug-15'!$D28</f>
        <v>0</v>
      </c>
      <c r="T31" s="57">
        <f>'Sep-15'!$C28</f>
        <v>0</v>
      </c>
      <c r="U31" s="57">
        <f>'Sep-15'!$D28</f>
        <v>0</v>
      </c>
      <c r="V31" s="57">
        <f>'Oct-15'!$C28</f>
        <v>0</v>
      </c>
      <c r="W31" s="57">
        <f>'Oct-15'!$D28</f>
        <v>0</v>
      </c>
      <c r="X31" s="57">
        <f>'Nov-15'!$C28</f>
        <v>0</v>
      </c>
      <c r="Y31" s="57">
        <f>'Nov-15'!$D28</f>
        <v>0</v>
      </c>
      <c r="Z31" s="57">
        <f>'Dec-15'!$C28</f>
        <v>0</v>
      </c>
      <c r="AA31" s="57">
        <f>'Dec-15'!$D28</f>
        <v>0</v>
      </c>
      <c r="AB31" s="164">
        <f t="shared" si="1"/>
        <v>0</v>
      </c>
      <c r="AC31" s="153"/>
    </row>
    <row r="32" spans="2:29" ht="20.25" customHeight="1" x14ac:dyDescent="0.35">
      <c r="B32" s="144">
        <f>Budget!B31</f>
        <v>0</v>
      </c>
      <c r="C32" s="56">
        <f>'Jan-15'!B29</f>
        <v>0</v>
      </c>
      <c r="D32" s="57">
        <f>'Jan-15'!$C29</f>
        <v>0</v>
      </c>
      <c r="E32" s="57">
        <f>'Jan-15'!$D29</f>
        <v>0</v>
      </c>
      <c r="F32" s="57">
        <f>'Feb-15'!$C29</f>
        <v>0</v>
      </c>
      <c r="G32" s="57">
        <f>'Feb-15'!$D29</f>
        <v>0</v>
      </c>
      <c r="H32" s="57">
        <f>'Mar-15'!$C29</f>
        <v>0</v>
      </c>
      <c r="I32" s="57">
        <f>'Mar-15'!$D29</f>
        <v>0</v>
      </c>
      <c r="J32" s="57">
        <f>'Apr-15'!$C29</f>
        <v>0</v>
      </c>
      <c r="K32" s="57">
        <f>'Apr-15'!$D29</f>
        <v>0</v>
      </c>
      <c r="L32" s="57">
        <f>'May-15'!$C29</f>
        <v>0</v>
      </c>
      <c r="M32" s="57">
        <f>'May-15'!$D29</f>
        <v>0</v>
      </c>
      <c r="N32" s="57">
        <f>'Jun-15'!$C29</f>
        <v>0</v>
      </c>
      <c r="O32" s="57">
        <f>'Jun-15'!$D29</f>
        <v>0</v>
      </c>
      <c r="P32" s="57">
        <f>'Jul-15'!$C29</f>
        <v>0</v>
      </c>
      <c r="Q32" s="57">
        <f>'Jul-15'!$D29</f>
        <v>0</v>
      </c>
      <c r="R32" s="57">
        <f>'Aug-15'!$C29</f>
        <v>0</v>
      </c>
      <c r="S32" s="57">
        <f>'Aug-15'!$D29</f>
        <v>0</v>
      </c>
      <c r="T32" s="57">
        <f>'Sep-15'!$C29</f>
        <v>0</v>
      </c>
      <c r="U32" s="57">
        <f>'Sep-15'!$D29</f>
        <v>0</v>
      </c>
      <c r="V32" s="57">
        <f>'Oct-15'!$C29</f>
        <v>0</v>
      </c>
      <c r="W32" s="57">
        <f>'Oct-15'!$D29</f>
        <v>0</v>
      </c>
      <c r="X32" s="57">
        <f>'Nov-15'!$C29</f>
        <v>0</v>
      </c>
      <c r="Y32" s="57">
        <f>'Nov-15'!$D29</f>
        <v>0</v>
      </c>
      <c r="Z32" s="57">
        <f>'Dec-15'!$C29</f>
        <v>0</v>
      </c>
      <c r="AA32" s="57">
        <f>'Dec-15'!$D29</f>
        <v>0</v>
      </c>
      <c r="AB32" s="164">
        <f t="shared" si="1"/>
        <v>0</v>
      </c>
      <c r="AC32" s="153"/>
    </row>
    <row r="33" spans="2:29" ht="20.25" customHeight="1" x14ac:dyDescent="0.35">
      <c r="B33" s="144">
        <f>Budget!B32</f>
        <v>0</v>
      </c>
      <c r="C33" s="56">
        <f>'Jan-15'!B30</f>
        <v>0</v>
      </c>
      <c r="D33" s="57">
        <f>'Jan-15'!$C30</f>
        <v>0</v>
      </c>
      <c r="E33" s="57">
        <f>'Jan-15'!$D30</f>
        <v>0</v>
      </c>
      <c r="F33" s="57">
        <f>'Feb-15'!$C30</f>
        <v>0</v>
      </c>
      <c r="G33" s="57">
        <f>'Feb-15'!$D30</f>
        <v>0</v>
      </c>
      <c r="H33" s="57">
        <f>'Mar-15'!$C30</f>
        <v>0</v>
      </c>
      <c r="I33" s="57">
        <f>'Mar-15'!$D30</f>
        <v>0</v>
      </c>
      <c r="J33" s="57">
        <f>'Apr-15'!$C30</f>
        <v>0</v>
      </c>
      <c r="K33" s="57">
        <f>'Apr-15'!$D30</f>
        <v>0</v>
      </c>
      <c r="L33" s="57">
        <f>'May-15'!$C30</f>
        <v>0</v>
      </c>
      <c r="M33" s="57">
        <f>'May-15'!$D30</f>
        <v>0</v>
      </c>
      <c r="N33" s="57">
        <f>'Jun-15'!$C30</f>
        <v>0</v>
      </c>
      <c r="O33" s="57">
        <f>'Jun-15'!$D30</f>
        <v>0</v>
      </c>
      <c r="P33" s="57">
        <f>'Jul-15'!$C30</f>
        <v>0</v>
      </c>
      <c r="Q33" s="57">
        <f>'Jul-15'!$D30</f>
        <v>0</v>
      </c>
      <c r="R33" s="57">
        <f>'Aug-15'!$C30</f>
        <v>0</v>
      </c>
      <c r="S33" s="57">
        <f>'Aug-15'!$D30</f>
        <v>0</v>
      </c>
      <c r="T33" s="57">
        <f>'Sep-15'!$C30</f>
        <v>0</v>
      </c>
      <c r="U33" s="57">
        <f>'Sep-15'!$D30</f>
        <v>0</v>
      </c>
      <c r="V33" s="57">
        <f>'Oct-15'!$C30</f>
        <v>0</v>
      </c>
      <c r="W33" s="57">
        <f>'Oct-15'!$D30</f>
        <v>0</v>
      </c>
      <c r="X33" s="57">
        <f>'Nov-15'!$C30</f>
        <v>0</v>
      </c>
      <c r="Y33" s="57">
        <f>'Nov-15'!$D30</f>
        <v>0</v>
      </c>
      <c r="Z33" s="57">
        <f>'Dec-15'!$C30</f>
        <v>0</v>
      </c>
      <c r="AA33" s="57">
        <f>'Dec-15'!$D30</f>
        <v>0</v>
      </c>
      <c r="AB33" s="164">
        <f t="shared" si="1"/>
        <v>0</v>
      </c>
      <c r="AC33" s="153"/>
    </row>
    <row r="34" spans="2:29" ht="20.25" customHeight="1" x14ac:dyDescent="0.35">
      <c r="B34" s="144">
        <f>Budget!B33</f>
        <v>0</v>
      </c>
      <c r="C34" s="56">
        <f>'Jan-15'!B31</f>
        <v>0</v>
      </c>
      <c r="D34" s="57">
        <f>'Jan-15'!$C31</f>
        <v>0</v>
      </c>
      <c r="E34" s="57">
        <f>'Jan-15'!$D31</f>
        <v>0</v>
      </c>
      <c r="F34" s="57">
        <f>'Feb-15'!$C31</f>
        <v>0</v>
      </c>
      <c r="G34" s="57">
        <f>'Feb-15'!$D31</f>
        <v>0</v>
      </c>
      <c r="H34" s="57">
        <f>'Mar-15'!$C31</f>
        <v>0</v>
      </c>
      <c r="I34" s="57">
        <f>'Mar-15'!$D31</f>
        <v>0</v>
      </c>
      <c r="J34" s="57">
        <f>'Apr-15'!$C31</f>
        <v>0</v>
      </c>
      <c r="K34" s="57">
        <f>'Apr-15'!$D31</f>
        <v>0</v>
      </c>
      <c r="L34" s="57">
        <f>'May-15'!$C31</f>
        <v>0</v>
      </c>
      <c r="M34" s="57">
        <f>'May-15'!$D31</f>
        <v>0</v>
      </c>
      <c r="N34" s="57">
        <f>'Jun-15'!$C31</f>
        <v>0</v>
      </c>
      <c r="O34" s="57">
        <f>'Jun-15'!$D31</f>
        <v>0</v>
      </c>
      <c r="P34" s="57">
        <f>'Jul-15'!$C31</f>
        <v>0</v>
      </c>
      <c r="Q34" s="57">
        <f>'Jul-15'!$D31</f>
        <v>0</v>
      </c>
      <c r="R34" s="57">
        <f>'Aug-15'!$C31</f>
        <v>0</v>
      </c>
      <c r="S34" s="57">
        <f>'Aug-15'!$D31</f>
        <v>0</v>
      </c>
      <c r="T34" s="57">
        <f>'Sep-15'!$C31</f>
        <v>0</v>
      </c>
      <c r="U34" s="57">
        <f>'Sep-15'!$D31</f>
        <v>0</v>
      </c>
      <c r="V34" s="57">
        <f>'Oct-15'!$C31</f>
        <v>0</v>
      </c>
      <c r="W34" s="57">
        <f>'Oct-15'!$D31</f>
        <v>0</v>
      </c>
      <c r="X34" s="57">
        <f>'Nov-15'!$C31</f>
        <v>0</v>
      </c>
      <c r="Y34" s="57">
        <f>'Nov-15'!$D31</f>
        <v>0</v>
      </c>
      <c r="Z34" s="57">
        <f>'Dec-15'!$C31</f>
        <v>0</v>
      </c>
      <c r="AA34" s="57">
        <f>'Dec-15'!$D31</f>
        <v>0</v>
      </c>
      <c r="AB34" s="164">
        <f t="shared" si="1"/>
        <v>0</v>
      </c>
      <c r="AC34" s="153"/>
    </row>
    <row r="35" spans="2:29" ht="20.25" customHeight="1" x14ac:dyDescent="0.35">
      <c r="B35" s="144">
        <f>Budget!B34</f>
        <v>0</v>
      </c>
      <c r="C35" s="56">
        <f>'Jan-15'!B32</f>
        <v>0</v>
      </c>
      <c r="D35" s="57">
        <f>'Jan-15'!$C32</f>
        <v>0</v>
      </c>
      <c r="E35" s="57">
        <f>'Jan-15'!$D32</f>
        <v>0</v>
      </c>
      <c r="F35" s="57">
        <f>'Feb-15'!$C32</f>
        <v>0</v>
      </c>
      <c r="G35" s="57">
        <f>'Feb-15'!$D32</f>
        <v>0</v>
      </c>
      <c r="H35" s="57">
        <f>'Mar-15'!$C32</f>
        <v>0</v>
      </c>
      <c r="I35" s="57">
        <f>'Mar-15'!$D32</f>
        <v>0</v>
      </c>
      <c r="J35" s="57">
        <f>'Apr-15'!$C32</f>
        <v>0</v>
      </c>
      <c r="K35" s="57">
        <f>'Apr-15'!$D32</f>
        <v>0</v>
      </c>
      <c r="L35" s="57">
        <f>'May-15'!$C32</f>
        <v>0</v>
      </c>
      <c r="M35" s="57">
        <f>'May-15'!$D32</f>
        <v>0</v>
      </c>
      <c r="N35" s="57">
        <f>'Jun-15'!$C32</f>
        <v>0</v>
      </c>
      <c r="O35" s="57">
        <f>'Jun-15'!$D32</f>
        <v>0</v>
      </c>
      <c r="P35" s="57">
        <f>'Jul-15'!$C32</f>
        <v>0</v>
      </c>
      <c r="Q35" s="57">
        <f>'Jul-15'!$D32</f>
        <v>0</v>
      </c>
      <c r="R35" s="57">
        <f>'Aug-15'!$C32</f>
        <v>0</v>
      </c>
      <c r="S35" s="57">
        <f>'Aug-15'!$D32</f>
        <v>0</v>
      </c>
      <c r="T35" s="57">
        <f>'Sep-15'!$C32</f>
        <v>0</v>
      </c>
      <c r="U35" s="57">
        <f>'Sep-15'!$D32</f>
        <v>0</v>
      </c>
      <c r="V35" s="57">
        <f>'Oct-15'!$C32</f>
        <v>0</v>
      </c>
      <c r="W35" s="57">
        <f>'Oct-15'!$D32</f>
        <v>0</v>
      </c>
      <c r="X35" s="57">
        <f>'Nov-15'!$C32</f>
        <v>0</v>
      </c>
      <c r="Y35" s="57">
        <f>'Nov-15'!$D32</f>
        <v>0</v>
      </c>
      <c r="Z35" s="57">
        <f>'Dec-15'!$C32</f>
        <v>0</v>
      </c>
      <c r="AA35" s="57">
        <f>'Dec-15'!$D32</f>
        <v>0</v>
      </c>
      <c r="AB35" s="164">
        <f t="shared" si="1"/>
        <v>0</v>
      </c>
      <c r="AC35" s="153"/>
    </row>
    <row r="36" spans="2:29" ht="20.25" customHeight="1" x14ac:dyDescent="0.35">
      <c r="B36" s="144">
        <f>Budget!B35</f>
        <v>0</v>
      </c>
      <c r="C36" s="56">
        <f>'Jan-15'!B33</f>
        <v>0</v>
      </c>
      <c r="D36" s="57">
        <f>'Jan-15'!$C33</f>
        <v>0</v>
      </c>
      <c r="E36" s="57">
        <f>'Jan-15'!$D33</f>
        <v>0</v>
      </c>
      <c r="F36" s="57">
        <f>'Feb-15'!$C33</f>
        <v>0</v>
      </c>
      <c r="G36" s="57">
        <f>'Feb-15'!$D33</f>
        <v>0</v>
      </c>
      <c r="H36" s="57">
        <f>'Mar-15'!$C33</f>
        <v>0</v>
      </c>
      <c r="I36" s="57">
        <f>'Mar-15'!$D33</f>
        <v>0</v>
      </c>
      <c r="J36" s="57">
        <f>'Apr-15'!$C33</f>
        <v>0</v>
      </c>
      <c r="K36" s="57">
        <f>'Apr-15'!$D33</f>
        <v>0</v>
      </c>
      <c r="L36" s="57">
        <f>'May-15'!$C33</f>
        <v>0</v>
      </c>
      <c r="M36" s="57">
        <f>'May-15'!$D33</f>
        <v>0</v>
      </c>
      <c r="N36" s="57">
        <f>'Jun-15'!$C33</f>
        <v>0</v>
      </c>
      <c r="O36" s="57">
        <f>'Jun-15'!$D33</f>
        <v>0</v>
      </c>
      <c r="P36" s="57">
        <f>'Jul-15'!$C33</f>
        <v>0</v>
      </c>
      <c r="Q36" s="57">
        <f>'Jul-15'!$D33</f>
        <v>0</v>
      </c>
      <c r="R36" s="57">
        <f>'Aug-15'!$C33</f>
        <v>0</v>
      </c>
      <c r="S36" s="57">
        <f>'Aug-15'!$D33</f>
        <v>0</v>
      </c>
      <c r="T36" s="57">
        <f>'Sep-15'!$C33</f>
        <v>0</v>
      </c>
      <c r="U36" s="57">
        <f>'Sep-15'!$D33</f>
        <v>0</v>
      </c>
      <c r="V36" s="57">
        <f>'Oct-15'!$C33</f>
        <v>0</v>
      </c>
      <c r="W36" s="57">
        <f>'Oct-15'!$D33</f>
        <v>0</v>
      </c>
      <c r="X36" s="57">
        <f>'Nov-15'!$C33</f>
        <v>0</v>
      </c>
      <c r="Y36" s="57">
        <f>'Nov-15'!$D33</f>
        <v>0</v>
      </c>
      <c r="Z36" s="57">
        <f>'Dec-15'!$C33</f>
        <v>0</v>
      </c>
      <c r="AA36" s="57">
        <f>'Dec-15'!$D33</f>
        <v>0</v>
      </c>
      <c r="AB36" s="164">
        <f t="shared" si="1"/>
        <v>0</v>
      </c>
      <c r="AC36" s="153"/>
    </row>
    <row r="37" spans="2:29" ht="20.25" customHeight="1" x14ac:dyDescent="0.35">
      <c r="B37" s="144">
        <f>Budget!B36</f>
        <v>0</v>
      </c>
      <c r="C37" s="56">
        <f>'Jan-15'!B34</f>
        <v>0</v>
      </c>
      <c r="D37" s="57">
        <f>'Jan-15'!$C34</f>
        <v>0</v>
      </c>
      <c r="E37" s="57">
        <f>'Jan-15'!$D34</f>
        <v>0</v>
      </c>
      <c r="F37" s="57">
        <f>'Feb-15'!$C34</f>
        <v>0</v>
      </c>
      <c r="G37" s="57">
        <f>'Feb-15'!$D34</f>
        <v>0</v>
      </c>
      <c r="H37" s="57">
        <f>'Mar-15'!$C34</f>
        <v>0</v>
      </c>
      <c r="I37" s="57">
        <f>'Mar-15'!$D34</f>
        <v>0</v>
      </c>
      <c r="J37" s="57">
        <f>'Apr-15'!$C34</f>
        <v>0</v>
      </c>
      <c r="K37" s="57">
        <f>'Apr-15'!$D34</f>
        <v>0</v>
      </c>
      <c r="L37" s="57">
        <f>'May-15'!$C34</f>
        <v>0</v>
      </c>
      <c r="M37" s="57">
        <f>'May-15'!$D34</f>
        <v>0</v>
      </c>
      <c r="N37" s="57">
        <f>'Jun-15'!$C34</f>
        <v>0</v>
      </c>
      <c r="O37" s="57">
        <f>'Jun-15'!$D34</f>
        <v>0</v>
      </c>
      <c r="P37" s="57">
        <f>'Jul-15'!$C34</f>
        <v>0</v>
      </c>
      <c r="Q37" s="57">
        <f>'Jul-15'!$D34</f>
        <v>0</v>
      </c>
      <c r="R37" s="57">
        <f>'Aug-15'!$C34</f>
        <v>0</v>
      </c>
      <c r="S37" s="57">
        <f>'Aug-15'!$D34</f>
        <v>0</v>
      </c>
      <c r="T37" s="57">
        <f>'Sep-15'!$C34</f>
        <v>0</v>
      </c>
      <c r="U37" s="57">
        <f>'Sep-15'!$D34</f>
        <v>0</v>
      </c>
      <c r="V37" s="57">
        <f>'Oct-15'!$C34</f>
        <v>0</v>
      </c>
      <c r="W37" s="57">
        <f>'Oct-15'!$D34</f>
        <v>0</v>
      </c>
      <c r="X37" s="57">
        <f>'Nov-15'!$C34</f>
        <v>0</v>
      </c>
      <c r="Y37" s="57">
        <f>'Nov-15'!$D34</f>
        <v>0</v>
      </c>
      <c r="Z37" s="57">
        <f>'Dec-15'!$C34</f>
        <v>0</v>
      </c>
      <c r="AA37" s="57">
        <f>'Dec-15'!$D34</f>
        <v>0</v>
      </c>
      <c r="AB37" s="164">
        <f t="shared" si="1"/>
        <v>0</v>
      </c>
      <c r="AC37" s="153"/>
    </row>
    <row r="38" spans="2:29" ht="20.25" customHeight="1" thickBot="1" x14ac:dyDescent="0.4">
      <c r="B38" s="166" t="s">
        <v>20</v>
      </c>
      <c r="C38" s="58">
        <f>SUM(C7:C37)</f>
        <v>0</v>
      </c>
      <c r="D38" s="198">
        <f>SUM(D7:E37)</f>
        <v>0</v>
      </c>
      <c r="E38" s="198"/>
      <c r="F38" s="198">
        <f>SUM(F7:G37)</f>
        <v>0</v>
      </c>
      <c r="G38" s="198"/>
      <c r="H38" s="198">
        <f>SUM(H7:I37)</f>
        <v>0</v>
      </c>
      <c r="I38" s="198"/>
      <c r="J38" s="198">
        <f>SUM(J7:K37)</f>
        <v>0</v>
      </c>
      <c r="K38" s="198"/>
      <c r="L38" s="198">
        <f>SUM(L7:M37)</f>
        <v>0</v>
      </c>
      <c r="M38" s="198"/>
      <c r="N38" s="198">
        <f>SUM(N7:O37)</f>
        <v>0</v>
      </c>
      <c r="O38" s="198"/>
      <c r="P38" s="198">
        <f>SUM(P7:Q37)</f>
        <v>0</v>
      </c>
      <c r="Q38" s="198"/>
      <c r="R38" s="198">
        <f>SUM(R7:S37)</f>
        <v>0</v>
      </c>
      <c r="S38" s="198"/>
      <c r="T38" s="198">
        <f>SUM(T7:U37)</f>
        <v>0</v>
      </c>
      <c r="U38" s="198"/>
      <c r="V38" s="198">
        <f>SUM(V7:W37)</f>
        <v>0</v>
      </c>
      <c r="W38" s="198"/>
      <c r="X38" s="198">
        <f>SUM(X7:Y37)</f>
        <v>0</v>
      </c>
      <c r="Y38" s="198"/>
      <c r="Z38" s="198">
        <f>SUM(Z7:AA37)</f>
        <v>0</v>
      </c>
      <c r="AA38" s="198"/>
      <c r="AB38" s="156">
        <f>SUM(AB5:AB34)</f>
        <v>0</v>
      </c>
      <c r="AC38" s="60"/>
    </row>
    <row r="39" spans="2:29" ht="20.25" customHeight="1" thickTop="1" x14ac:dyDescent="0.35">
      <c r="B39" s="59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0"/>
      <c r="AC39" s="60"/>
    </row>
    <row r="40" spans="2:29" ht="20.25" customHeight="1" thickBot="1" x14ac:dyDescent="0.5">
      <c r="B40" s="51" t="s">
        <v>41</v>
      </c>
      <c r="C40" s="62" t="s">
        <v>23</v>
      </c>
      <c r="D40" s="196">
        <f>D5</f>
        <v>43466</v>
      </c>
      <c r="E40" s="197"/>
      <c r="F40" s="196">
        <f t="shared" ref="F40" si="2">F5</f>
        <v>43497</v>
      </c>
      <c r="G40" s="197"/>
      <c r="H40" s="196">
        <f t="shared" ref="H40" si="3">H5</f>
        <v>43525</v>
      </c>
      <c r="I40" s="197"/>
      <c r="J40" s="196">
        <f t="shared" ref="J40" si="4">J5</f>
        <v>43556</v>
      </c>
      <c r="K40" s="197"/>
      <c r="L40" s="196">
        <f t="shared" ref="L40" si="5">L5</f>
        <v>43586</v>
      </c>
      <c r="M40" s="197"/>
      <c r="N40" s="196">
        <f t="shared" ref="N40" si="6">N5</f>
        <v>43617</v>
      </c>
      <c r="O40" s="197"/>
      <c r="P40" s="196">
        <f t="shared" ref="P40" si="7">P5</f>
        <v>43647</v>
      </c>
      <c r="Q40" s="197"/>
      <c r="R40" s="196">
        <f t="shared" ref="R40" si="8">R5</f>
        <v>43678</v>
      </c>
      <c r="S40" s="197"/>
      <c r="T40" s="196">
        <f t="shared" ref="T40" si="9">T5</f>
        <v>43709</v>
      </c>
      <c r="U40" s="197"/>
      <c r="V40" s="196">
        <f t="shared" ref="V40" si="10">V5</f>
        <v>43739</v>
      </c>
      <c r="W40" s="197"/>
      <c r="X40" s="196">
        <f t="shared" ref="X40" si="11">X5</f>
        <v>43770</v>
      </c>
      <c r="Y40" s="197"/>
      <c r="Z40" s="196">
        <f t="shared" ref="Z40" si="12">Z5</f>
        <v>43800</v>
      </c>
      <c r="AA40" s="197"/>
      <c r="AB40" s="62" t="s">
        <v>24</v>
      </c>
      <c r="AC40" s="62"/>
    </row>
    <row r="41" spans="2:29" ht="20.25" customHeight="1" x14ac:dyDescent="0.35">
      <c r="B41" s="143">
        <f>IF(ISBLANK(B7)," ",B7)</f>
        <v>0</v>
      </c>
      <c r="C41" s="154">
        <f>Budget!D41</f>
        <v>0</v>
      </c>
      <c r="D41" s="195">
        <f>'Jan-15'!$H4</f>
        <v>0</v>
      </c>
      <c r="E41" s="195"/>
      <c r="F41" s="195">
        <f>'Feb-15'!$H4</f>
        <v>0</v>
      </c>
      <c r="G41" s="195"/>
      <c r="H41" s="195">
        <f>'Mar-15'!$H4</f>
        <v>0</v>
      </c>
      <c r="I41" s="195"/>
      <c r="J41" s="195">
        <f>'Apr-15'!$H4</f>
        <v>0</v>
      </c>
      <c r="K41" s="195"/>
      <c r="L41" s="195">
        <f>'May-15'!$H4</f>
        <v>0</v>
      </c>
      <c r="M41" s="195"/>
      <c r="N41" s="195">
        <f>'Jun-15'!$H4</f>
        <v>0</v>
      </c>
      <c r="O41" s="195"/>
      <c r="P41" s="195">
        <f>'Jul-15'!$H4</f>
        <v>0</v>
      </c>
      <c r="Q41" s="195"/>
      <c r="R41" s="195">
        <f>'Aug-15'!$H4</f>
        <v>0</v>
      </c>
      <c r="S41" s="195"/>
      <c r="T41" s="195">
        <f>'Sep-15'!$H4</f>
        <v>0</v>
      </c>
      <c r="U41" s="195"/>
      <c r="V41" s="195">
        <f>'Oct-15'!$H4</f>
        <v>0</v>
      </c>
      <c r="W41" s="195"/>
      <c r="X41" s="195">
        <f>'Nov-15'!$H4</f>
        <v>0</v>
      </c>
      <c r="Y41" s="195"/>
      <c r="Z41" s="195">
        <f>'Dec-15'!$H4</f>
        <v>0</v>
      </c>
      <c r="AA41" s="195"/>
      <c r="AB41" s="163">
        <f>SUM(D41:AA41)</f>
        <v>0</v>
      </c>
      <c r="AC41" s="161"/>
    </row>
    <row r="42" spans="2:29" ht="20.25" customHeight="1" x14ac:dyDescent="0.35">
      <c r="B42" s="144">
        <f>IF(ISBLANK(B8)," ",B8)</f>
        <v>0</v>
      </c>
      <c r="C42" s="63">
        <f>Budget!D42</f>
        <v>0</v>
      </c>
      <c r="D42" s="193">
        <f>'Jan-15'!$H5</f>
        <v>0</v>
      </c>
      <c r="E42" s="193"/>
      <c r="F42" s="193">
        <f>'Feb-15'!$H5</f>
        <v>0</v>
      </c>
      <c r="G42" s="193"/>
      <c r="H42" s="193">
        <f>'Mar-15'!$H5</f>
        <v>0</v>
      </c>
      <c r="I42" s="193"/>
      <c r="J42" s="193">
        <f>'Apr-15'!$H5</f>
        <v>0</v>
      </c>
      <c r="K42" s="193"/>
      <c r="L42" s="193">
        <f>'May-15'!$H5</f>
        <v>0</v>
      </c>
      <c r="M42" s="193"/>
      <c r="N42" s="193">
        <f>'Jun-15'!$H5</f>
        <v>0</v>
      </c>
      <c r="O42" s="193"/>
      <c r="P42" s="193">
        <f>'Jul-15'!$H5</f>
        <v>0</v>
      </c>
      <c r="Q42" s="193"/>
      <c r="R42" s="193">
        <f>'Aug-15'!$H5</f>
        <v>0</v>
      </c>
      <c r="S42" s="193"/>
      <c r="T42" s="193">
        <f>'Sep-15'!$H5</f>
        <v>0</v>
      </c>
      <c r="U42" s="193"/>
      <c r="V42" s="193">
        <f>'Oct-15'!$H5</f>
        <v>0</v>
      </c>
      <c r="W42" s="193"/>
      <c r="X42" s="193">
        <f>'Nov-15'!$H5</f>
        <v>0</v>
      </c>
      <c r="Y42" s="193"/>
      <c r="Z42" s="193">
        <f>'Dec-15'!$H5</f>
        <v>0</v>
      </c>
      <c r="AA42" s="193"/>
      <c r="AB42" s="162">
        <f t="shared" ref="AB42" si="13">SUM(D42:AA42)</f>
        <v>0</v>
      </c>
      <c r="AC42" s="161"/>
    </row>
    <row r="43" spans="2:29" ht="20.25" customHeight="1" x14ac:dyDescent="0.35">
      <c r="B43" s="144">
        <f t="shared" ref="B43:B71" si="14">IF(ISBLANK(B9)," ",B9)</f>
        <v>0</v>
      </c>
      <c r="C43" s="63">
        <f>Budget!D43</f>
        <v>0</v>
      </c>
      <c r="D43" s="193">
        <f>'Jan-15'!$H6</f>
        <v>0</v>
      </c>
      <c r="E43" s="193"/>
      <c r="F43" s="193">
        <f>'Feb-15'!$H6</f>
        <v>0</v>
      </c>
      <c r="G43" s="193"/>
      <c r="H43" s="193">
        <f>'Mar-15'!$H6</f>
        <v>0</v>
      </c>
      <c r="I43" s="193"/>
      <c r="J43" s="193">
        <f>'Apr-15'!$H6</f>
        <v>0</v>
      </c>
      <c r="K43" s="193"/>
      <c r="L43" s="193">
        <f>'May-15'!$H6</f>
        <v>0</v>
      </c>
      <c r="M43" s="193"/>
      <c r="N43" s="193">
        <f>'Jun-15'!$H6</f>
        <v>0</v>
      </c>
      <c r="O43" s="193"/>
      <c r="P43" s="193">
        <f>'Jul-15'!$H6</f>
        <v>0</v>
      </c>
      <c r="Q43" s="193"/>
      <c r="R43" s="193">
        <f>'Aug-15'!$H6</f>
        <v>0</v>
      </c>
      <c r="S43" s="193"/>
      <c r="T43" s="193">
        <f>'Sep-15'!$H6</f>
        <v>0</v>
      </c>
      <c r="U43" s="193"/>
      <c r="V43" s="193">
        <f>'Oct-15'!$H6</f>
        <v>0</v>
      </c>
      <c r="W43" s="193"/>
      <c r="X43" s="193">
        <f>'Nov-15'!$H6</f>
        <v>0</v>
      </c>
      <c r="Y43" s="193"/>
      <c r="Z43" s="193">
        <f>'Dec-15'!$H6</f>
        <v>0</v>
      </c>
      <c r="AA43" s="193"/>
      <c r="AB43" s="162">
        <f t="shared" ref="AB43:AB71" si="15">SUM(D43:AA43)</f>
        <v>0</v>
      </c>
      <c r="AC43" s="161"/>
    </row>
    <row r="44" spans="2:29" ht="20.25" customHeight="1" x14ac:dyDescent="0.35">
      <c r="B44" s="144">
        <f t="shared" si="14"/>
        <v>0</v>
      </c>
      <c r="C44" s="63">
        <f>Budget!D44</f>
        <v>0</v>
      </c>
      <c r="D44" s="193">
        <f>'Jan-15'!$H7</f>
        <v>0</v>
      </c>
      <c r="E44" s="193"/>
      <c r="F44" s="193">
        <f>'Feb-15'!$H7</f>
        <v>0</v>
      </c>
      <c r="G44" s="193"/>
      <c r="H44" s="193">
        <f>'Mar-15'!$H7</f>
        <v>0</v>
      </c>
      <c r="I44" s="193"/>
      <c r="J44" s="193">
        <f>'Apr-15'!$H7</f>
        <v>0</v>
      </c>
      <c r="K44" s="193"/>
      <c r="L44" s="193">
        <f>'May-15'!$H7</f>
        <v>0</v>
      </c>
      <c r="M44" s="193"/>
      <c r="N44" s="193">
        <f>'Jun-15'!$H7</f>
        <v>0</v>
      </c>
      <c r="O44" s="193"/>
      <c r="P44" s="193">
        <f>'Jul-15'!$H7</f>
        <v>0</v>
      </c>
      <c r="Q44" s="193"/>
      <c r="R44" s="193">
        <f>'Aug-15'!$H7</f>
        <v>0</v>
      </c>
      <c r="S44" s="193"/>
      <c r="T44" s="193">
        <f>'Sep-15'!$H7</f>
        <v>0</v>
      </c>
      <c r="U44" s="193"/>
      <c r="V44" s="193">
        <f>'Oct-15'!$H7</f>
        <v>0</v>
      </c>
      <c r="W44" s="193"/>
      <c r="X44" s="193">
        <f>'Nov-15'!$H7</f>
        <v>0</v>
      </c>
      <c r="Y44" s="193"/>
      <c r="Z44" s="193">
        <f>'Dec-15'!$H7</f>
        <v>0</v>
      </c>
      <c r="AA44" s="193"/>
      <c r="AB44" s="162">
        <f t="shared" si="15"/>
        <v>0</v>
      </c>
      <c r="AC44" s="161"/>
    </row>
    <row r="45" spans="2:29" ht="20.25" customHeight="1" x14ac:dyDescent="0.35">
      <c r="B45" s="144">
        <f t="shared" si="14"/>
        <v>0</v>
      </c>
      <c r="C45" s="63">
        <f>Budget!D45</f>
        <v>0</v>
      </c>
      <c r="D45" s="193">
        <f>'Jan-15'!$H8</f>
        <v>0</v>
      </c>
      <c r="E45" s="193"/>
      <c r="F45" s="193">
        <f>'Feb-15'!$H8</f>
        <v>0</v>
      </c>
      <c r="G45" s="193"/>
      <c r="H45" s="193">
        <f>'Mar-15'!$H8</f>
        <v>0</v>
      </c>
      <c r="I45" s="193"/>
      <c r="J45" s="193">
        <f>'Apr-15'!$H8</f>
        <v>0</v>
      </c>
      <c r="K45" s="193"/>
      <c r="L45" s="193">
        <f>'May-15'!$H8</f>
        <v>0</v>
      </c>
      <c r="M45" s="193"/>
      <c r="N45" s="193">
        <f>'Jun-15'!$H8</f>
        <v>0</v>
      </c>
      <c r="O45" s="193"/>
      <c r="P45" s="193">
        <f>'Jul-15'!$H8</f>
        <v>0</v>
      </c>
      <c r="Q45" s="193"/>
      <c r="R45" s="193">
        <f>'Aug-15'!$H8</f>
        <v>0</v>
      </c>
      <c r="S45" s="193"/>
      <c r="T45" s="193">
        <f>'Sep-15'!$H8</f>
        <v>0</v>
      </c>
      <c r="U45" s="193"/>
      <c r="V45" s="193">
        <f>'Oct-15'!$H8</f>
        <v>0</v>
      </c>
      <c r="W45" s="193"/>
      <c r="X45" s="193">
        <f>'Nov-15'!$H8</f>
        <v>0</v>
      </c>
      <c r="Y45" s="193"/>
      <c r="Z45" s="193">
        <f>'Dec-15'!$H8</f>
        <v>0</v>
      </c>
      <c r="AA45" s="193"/>
      <c r="AB45" s="162">
        <f t="shared" si="15"/>
        <v>0</v>
      </c>
      <c r="AC45" s="161"/>
    </row>
    <row r="46" spans="2:29" ht="20.25" customHeight="1" x14ac:dyDescent="0.35">
      <c r="B46" s="144">
        <f t="shared" si="14"/>
        <v>0</v>
      </c>
      <c r="C46" s="63">
        <f>Budget!D46</f>
        <v>0</v>
      </c>
      <c r="D46" s="193">
        <f>'Jan-15'!$H9</f>
        <v>0</v>
      </c>
      <c r="E46" s="193"/>
      <c r="F46" s="193">
        <f>'Feb-15'!$H9</f>
        <v>0</v>
      </c>
      <c r="G46" s="193"/>
      <c r="H46" s="193">
        <f>'Mar-15'!$H9</f>
        <v>0</v>
      </c>
      <c r="I46" s="193"/>
      <c r="J46" s="193">
        <f>'Apr-15'!$H9</f>
        <v>0</v>
      </c>
      <c r="K46" s="193"/>
      <c r="L46" s="193">
        <f>'May-15'!$H9</f>
        <v>0</v>
      </c>
      <c r="M46" s="193"/>
      <c r="N46" s="193">
        <f>'Jun-15'!$H9</f>
        <v>0</v>
      </c>
      <c r="O46" s="193"/>
      <c r="P46" s="193">
        <f>'Jul-15'!$H9</f>
        <v>0</v>
      </c>
      <c r="Q46" s="193"/>
      <c r="R46" s="193">
        <f>'Aug-15'!$H9</f>
        <v>0</v>
      </c>
      <c r="S46" s="193"/>
      <c r="T46" s="193">
        <f>'Sep-15'!$H9</f>
        <v>0</v>
      </c>
      <c r="U46" s="193"/>
      <c r="V46" s="193">
        <f>'Oct-15'!$H9</f>
        <v>0</v>
      </c>
      <c r="W46" s="193"/>
      <c r="X46" s="193">
        <f>'Nov-15'!$H9</f>
        <v>0</v>
      </c>
      <c r="Y46" s="193"/>
      <c r="Z46" s="193">
        <f>'Dec-15'!$H9</f>
        <v>0</v>
      </c>
      <c r="AA46" s="193"/>
      <c r="AB46" s="162">
        <f t="shared" si="15"/>
        <v>0</v>
      </c>
      <c r="AC46" s="161"/>
    </row>
    <row r="47" spans="2:29" ht="20.25" customHeight="1" x14ac:dyDescent="0.35">
      <c r="B47" s="144">
        <f t="shared" si="14"/>
        <v>0</v>
      </c>
      <c r="C47" s="63">
        <f>Budget!D47</f>
        <v>0</v>
      </c>
      <c r="D47" s="193">
        <f>'Jan-15'!$H10</f>
        <v>0</v>
      </c>
      <c r="E47" s="193"/>
      <c r="F47" s="193">
        <f>'Feb-15'!$H10</f>
        <v>0</v>
      </c>
      <c r="G47" s="193"/>
      <c r="H47" s="193">
        <f>'Mar-15'!$H10</f>
        <v>0</v>
      </c>
      <c r="I47" s="193"/>
      <c r="J47" s="193">
        <f>'Apr-15'!$H10</f>
        <v>0</v>
      </c>
      <c r="K47" s="193"/>
      <c r="L47" s="193">
        <f>'May-15'!$H10</f>
        <v>0</v>
      </c>
      <c r="M47" s="193"/>
      <c r="N47" s="193">
        <f>'Jun-15'!$H10</f>
        <v>0</v>
      </c>
      <c r="O47" s="193"/>
      <c r="P47" s="193">
        <f>'Jul-15'!$H10</f>
        <v>0</v>
      </c>
      <c r="Q47" s="193"/>
      <c r="R47" s="193">
        <f>'Aug-15'!$H10</f>
        <v>0</v>
      </c>
      <c r="S47" s="193"/>
      <c r="T47" s="193">
        <f>'Sep-15'!$H10</f>
        <v>0</v>
      </c>
      <c r="U47" s="193"/>
      <c r="V47" s="193">
        <f>'Oct-15'!$H10</f>
        <v>0</v>
      </c>
      <c r="W47" s="193"/>
      <c r="X47" s="193">
        <f>'Nov-15'!$H10</f>
        <v>0</v>
      </c>
      <c r="Y47" s="193"/>
      <c r="Z47" s="193">
        <f>'Dec-15'!$H10</f>
        <v>0</v>
      </c>
      <c r="AA47" s="193"/>
      <c r="AB47" s="162">
        <f t="shared" si="15"/>
        <v>0</v>
      </c>
      <c r="AC47" s="161"/>
    </row>
    <row r="48" spans="2:29" ht="20.25" customHeight="1" x14ac:dyDescent="0.35">
      <c r="B48" s="144">
        <f t="shared" si="14"/>
        <v>0</v>
      </c>
      <c r="C48" s="63">
        <f>Budget!D48</f>
        <v>0</v>
      </c>
      <c r="D48" s="193">
        <f>'Jan-15'!$H11</f>
        <v>0</v>
      </c>
      <c r="E48" s="193"/>
      <c r="F48" s="193">
        <f>'Feb-15'!$H11</f>
        <v>0</v>
      </c>
      <c r="G48" s="193"/>
      <c r="H48" s="193">
        <f>'Mar-15'!$H11</f>
        <v>0</v>
      </c>
      <c r="I48" s="193"/>
      <c r="J48" s="193">
        <f>'Apr-15'!$H11</f>
        <v>0</v>
      </c>
      <c r="K48" s="193"/>
      <c r="L48" s="193">
        <f>'May-15'!$H11</f>
        <v>0</v>
      </c>
      <c r="M48" s="193"/>
      <c r="N48" s="193">
        <f>'Jun-15'!$H11</f>
        <v>0</v>
      </c>
      <c r="O48" s="193"/>
      <c r="P48" s="193">
        <f>'Jul-15'!$H11</f>
        <v>0</v>
      </c>
      <c r="Q48" s="193"/>
      <c r="R48" s="193">
        <f>'Aug-15'!$H11</f>
        <v>0</v>
      </c>
      <c r="S48" s="193"/>
      <c r="T48" s="193">
        <f>'Sep-15'!$H11</f>
        <v>0</v>
      </c>
      <c r="U48" s="193"/>
      <c r="V48" s="193">
        <f>'Oct-15'!$H11</f>
        <v>0</v>
      </c>
      <c r="W48" s="193"/>
      <c r="X48" s="193">
        <f>'Nov-15'!$H11</f>
        <v>0</v>
      </c>
      <c r="Y48" s="193"/>
      <c r="Z48" s="193">
        <f>'Dec-15'!$H11</f>
        <v>0</v>
      </c>
      <c r="AA48" s="193"/>
      <c r="AB48" s="162">
        <f t="shared" si="15"/>
        <v>0</v>
      </c>
      <c r="AC48" s="161"/>
    </row>
    <row r="49" spans="2:29" ht="20.25" customHeight="1" x14ac:dyDescent="0.35">
      <c r="B49" s="144">
        <f t="shared" si="14"/>
        <v>0</v>
      </c>
      <c r="C49" s="63">
        <f>Budget!D49</f>
        <v>0</v>
      </c>
      <c r="D49" s="193">
        <f>'Jan-15'!$H12</f>
        <v>0</v>
      </c>
      <c r="E49" s="193"/>
      <c r="F49" s="193">
        <f>'Feb-15'!$H12</f>
        <v>0</v>
      </c>
      <c r="G49" s="193"/>
      <c r="H49" s="193">
        <f>'Mar-15'!$H12</f>
        <v>0</v>
      </c>
      <c r="I49" s="193"/>
      <c r="J49" s="193">
        <f>'Apr-15'!$H12</f>
        <v>0</v>
      </c>
      <c r="K49" s="193"/>
      <c r="L49" s="193">
        <f>'May-15'!$H12</f>
        <v>0</v>
      </c>
      <c r="M49" s="193"/>
      <c r="N49" s="193">
        <f>'Jun-15'!$H12</f>
        <v>0</v>
      </c>
      <c r="O49" s="193"/>
      <c r="P49" s="193">
        <f>'Jul-15'!$H12</f>
        <v>0</v>
      </c>
      <c r="Q49" s="193"/>
      <c r="R49" s="193">
        <f>'Aug-15'!$H12</f>
        <v>0</v>
      </c>
      <c r="S49" s="193"/>
      <c r="T49" s="193">
        <f>'Sep-15'!$H12</f>
        <v>0</v>
      </c>
      <c r="U49" s="193"/>
      <c r="V49" s="193">
        <f>'Oct-15'!$H12</f>
        <v>0</v>
      </c>
      <c r="W49" s="193"/>
      <c r="X49" s="193">
        <f>'Nov-15'!$H12</f>
        <v>0</v>
      </c>
      <c r="Y49" s="193"/>
      <c r="Z49" s="193">
        <f>'Dec-15'!$H12</f>
        <v>0</v>
      </c>
      <c r="AA49" s="193"/>
      <c r="AB49" s="162">
        <f t="shared" si="15"/>
        <v>0</v>
      </c>
      <c r="AC49" s="161"/>
    </row>
    <row r="50" spans="2:29" ht="20.25" customHeight="1" x14ac:dyDescent="0.35">
      <c r="B50" s="144">
        <f t="shared" si="14"/>
        <v>0</v>
      </c>
      <c r="C50" s="63">
        <f>Budget!D50</f>
        <v>0</v>
      </c>
      <c r="D50" s="193">
        <f>'Jan-15'!$H13</f>
        <v>0</v>
      </c>
      <c r="E50" s="193"/>
      <c r="F50" s="193">
        <f>'Feb-15'!$H13</f>
        <v>0</v>
      </c>
      <c r="G50" s="193"/>
      <c r="H50" s="193">
        <f>'Mar-15'!$H13</f>
        <v>0</v>
      </c>
      <c r="I50" s="193"/>
      <c r="J50" s="193">
        <f>'Apr-15'!$H13</f>
        <v>0</v>
      </c>
      <c r="K50" s="193"/>
      <c r="L50" s="193">
        <f>'May-15'!$H13</f>
        <v>0</v>
      </c>
      <c r="M50" s="193"/>
      <c r="N50" s="193">
        <f>'Jun-15'!$H13</f>
        <v>0</v>
      </c>
      <c r="O50" s="193"/>
      <c r="P50" s="193">
        <f>'Jul-15'!$H13</f>
        <v>0</v>
      </c>
      <c r="Q50" s="193"/>
      <c r="R50" s="193">
        <f>'Aug-15'!$H13</f>
        <v>0</v>
      </c>
      <c r="S50" s="193"/>
      <c r="T50" s="193">
        <f>'Sep-15'!$H13</f>
        <v>0</v>
      </c>
      <c r="U50" s="193"/>
      <c r="V50" s="193">
        <f>'Oct-15'!$H13</f>
        <v>0</v>
      </c>
      <c r="W50" s="193"/>
      <c r="X50" s="193">
        <f>'Nov-15'!$H13</f>
        <v>0</v>
      </c>
      <c r="Y50" s="193"/>
      <c r="Z50" s="193">
        <f>'Dec-15'!$H13</f>
        <v>0</v>
      </c>
      <c r="AA50" s="193"/>
      <c r="AB50" s="162">
        <f t="shared" si="15"/>
        <v>0</v>
      </c>
      <c r="AC50" s="161"/>
    </row>
    <row r="51" spans="2:29" ht="20.25" customHeight="1" x14ac:dyDescent="0.35">
      <c r="B51" s="144">
        <f t="shared" si="14"/>
        <v>0</v>
      </c>
      <c r="C51" s="63">
        <f>Budget!D51</f>
        <v>0</v>
      </c>
      <c r="D51" s="193">
        <f>'Jan-15'!$H14</f>
        <v>0</v>
      </c>
      <c r="E51" s="193"/>
      <c r="F51" s="193">
        <f>'Feb-15'!$H14</f>
        <v>0</v>
      </c>
      <c r="G51" s="193"/>
      <c r="H51" s="193">
        <f>'Mar-15'!$H14</f>
        <v>0</v>
      </c>
      <c r="I51" s="193"/>
      <c r="J51" s="193">
        <f>'Apr-15'!$H14</f>
        <v>0</v>
      </c>
      <c r="K51" s="193"/>
      <c r="L51" s="193">
        <f>'May-15'!$H14</f>
        <v>0</v>
      </c>
      <c r="M51" s="193"/>
      <c r="N51" s="193">
        <f>'Jun-15'!$H14</f>
        <v>0</v>
      </c>
      <c r="O51" s="193"/>
      <c r="P51" s="193">
        <f>'Jul-15'!$H14</f>
        <v>0</v>
      </c>
      <c r="Q51" s="193"/>
      <c r="R51" s="193">
        <f>'Aug-15'!$H14</f>
        <v>0</v>
      </c>
      <c r="S51" s="193"/>
      <c r="T51" s="193">
        <f>'Sep-15'!$H14</f>
        <v>0</v>
      </c>
      <c r="U51" s="193"/>
      <c r="V51" s="193">
        <f>'Oct-15'!$H14</f>
        <v>0</v>
      </c>
      <c r="W51" s="193"/>
      <c r="X51" s="193">
        <f>'Nov-15'!$H14</f>
        <v>0</v>
      </c>
      <c r="Y51" s="193"/>
      <c r="Z51" s="193">
        <f>'Dec-15'!$H14</f>
        <v>0</v>
      </c>
      <c r="AA51" s="193"/>
      <c r="AB51" s="162">
        <f t="shared" si="15"/>
        <v>0</v>
      </c>
      <c r="AC51" s="161"/>
    </row>
    <row r="52" spans="2:29" ht="20.25" customHeight="1" x14ac:dyDescent="0.35">
      <c r="B52" s="144">
        <f t="shared" si="14"/>
        <v>0</v>
      </c>
      <c r="C52" s="63">
        <f>Budget!D52</f>
        <v>0</v>
      </c>
      <c r="D52" s="193">
        <f>'Jan-15'!$H15</f>
        <v>0</v>
      </c>
      <c r="E52" s="193"/>
      <c r="F52" s="193">
        <f>'Feb-15'!$H15</f>
        <v>0</v>
      </c>
      <c r="G52" s="193"/>
      <c r="H52" s="193">
        <f>'Mar-15'!$H15</f>
        <v>0</v>
      </c>
      <c r="I52" s="193"/>
      <c r="J52" s="193">
        <f>'Apr-15'!$H15</f>
        <v>0</v>
      </c>
      <c r="K52" s="193"/>
      <c r="L52" s="193">
        <f>'May-15'!$H15</f>
        <v>0</v>
      </c>
      <c r="M52" s="193"/>
      <c r="N52" s="193">
        <f>'Jun-15'!$H15</f>
        <v>0</v>
      </c>
      <c r="O52" s="193"/>
      <c r="P52" s="193">
        <f>'Jul-15'!$H15</f>
        <v>0</v>
      </c>
      <c r="Q52" s="193"/>
      <c r="R52" s="193">
        <f>'Aug-15'!$H15</f>
        <v>0</v>
      </c>
      <c r="S52" s="193"/>
      <c r="T52" s="193">
        <f>'Sep-15'!$H15</f>
        <v>0</v>
      </c>
      <c r="U52" s="193"/>
      <c r="V52" s="193">
        <f>'Oct-15'!$H15</f>
        <v>0</v>
      </c>
      <c r="W52" s="193"/>
      <c r="X52" s="193">
        <f>'Nov-15'!$H15</f>
        <v>0</v>
      </c>
      <c r="Y52" s="193"/>
      <c r="Z52" s="193">
        <f>'Dec-15'!$H15</f>
        <v>0</v>
      </c>
      <c r="AA52" s="193"/>
      <c r="AB52" s="162">
        <f t="shared" si="15"/>
        <v>0</v>
      </c>
      <c r="AC52" s="161"/>
    </row>
    <row r="53" spans="2:29" ht="20.25" customHeight="1" x14ac:dyDescent="0.35">
      <c r="B53" s="144">
        <f t="shared" si="14"/>
        <v>0</v>
      </c>
      <c r="C53" s="63">
        <f>Budget!D53</f>
        <v>0</v>
      </c>
      <c r="D53" s="193">
        <f>'Jan-15'!$H16</f>
        <v>0</v>
      </c>
      <c r="E53" s="193"/>
      <c r="F53" s="193">
        <f>'Feb-15'!$H16</f>
        <v>0</v>
      </c>
      <c r="G53" s="193"/>
      <c r="H53" s="193">
        <f>'Mar-15'!$H16</f>
        <v>0</v>
      </c>
      <c r="I53" s="193"/>
      <c r="J53" s="193">
        <f>'Apr-15'!$H16</f>
        <v>0</v>
      </c>
      <c r="K53" s="193"/>
      <c r="L53" s="193">
        <f>'May-15'!$H16</f>
        <v>0</v>
      </c>
      <c r="M53" s="193"/>
      <c r="N53" s="193">
        <f>'Jun-15'!$H16</f>
        <v>0</v>
      </c>
      <c r="O53" s="193"/>
      <c r="P53" s="193">
        <f>'Jul-15'!$H16</f>
        <v>0</v>
      </c>
      <c r="Q53" s="193"/>
      <c r="R53" s="193">
        <f>'Aug-15'!$H16</f>
        <v>0</v>
      </c>
      <c r="S53" s="193"/>
      <c r="T53" s="193">
        <f>'Sep-15'!$H16</f>
        <v>0</v>
      </c>
      <c r="U53" s="193"/>
      <c r="V53" s="193">
        <f>'Oct-15'!$H16</f>
        <v>0</v>
      </c>
      <c r="W53" s="193"/>
      <c r="X53" s="193">
        <f>'Nov-15'!$H16</f>
        <v>0</v>
      </c>
      <c r="Y53" s="193"/>
      <c r="Z53" s="193">
        <f>'Dec-15'!$H16</f>
        <v>0</v>
      </c>
      <c r="AA53" s="193"/>
      <c r="AB53" s="162">
        <f t="shared" si="15"/>
        <v>0</v>
      </c>
      <c r="AC53" s="161"/>
    </row>
    <row r="54" spans="2:29" ht="20.25" customHeight="1" x14ac:dyDescent="0.35">
      <c r="B54" s="144">
        <f t="shared" si="14"/>
        <v>0</v>
      </c>
      <c r="C54" s="63">
        <f>Budget!D54</f>
        <v>0</v>
      </c>
      <c r="D54" s="193">
        <f>'Jan-15'!$H17</f>
        <v>0</v>
      </c>
      <c r="E54" s="193"/>
      <c r="F54" s="193">
        <f>'Feb-15'!$H17</f>
        <v>0</v>
      </c>
      <c r="G54" s="193"/>
      <c r="H54" s="193">
        <f>'Mar-15'!$H17</f>
        <v>0</v>
      </c>
      <c r="I54" s="193"/>
      <c r="J54" s="193">
        <f>'Apr-15'!$H17</f>
        <v>0</v>
      </c>
      <c r="K54" s="193"/>
      <c r="L54" s="193">
        <f>'May-15'!$H17</f>
        <v>0</v>
      </c>
      <c r="M54" s="193"/>
      <c r="N54" s="193">
        <f>'Jun-15'!$H17</f>
        <v>0</v>
      </c>
      <c r="O54" s="193"/>
      <c r="P54" s="193">
        <f>'Jul-15'!$H17</f>
        <v>0</v>
      </c>
      <c r="Q54" s="193"/>
      <c r="R54" s="193">
        <f>'Aug-15'!$H17</f>
        <v>0</v>
      </c>
      <c r="S54" s="193"/>
      <c r="T54" s="193">
        <f>'Sep-15'!$H17</f>
        <v>0</v>
      </c>
      <c r="U54" s="193"/>
      <c r="V54" s="193">
        <f>'Oct-15'!$H17</f>
        <v>0</v>
      </c>
      <c r="W54" s="193"/>
      <c r="X54" s="193">
        <f>'Nov-15'!$H17</f>
        <v>0</v>
      </c>
      <c r="Y54" s="193"/>
      <c r="Z54" s="193">
        <f>'Dec-15'!$H17</f>
        <v>0</v>
      </c>
      <c r="AA54" s="193"/>
      <c r="AB54" s="162">
        <f t="shared" si="15"/>
        <v>0</v>
      </c>
      <c r="AC54" s="161"/>
    </row>
    <row r="55" spans="2:29" ht="20.25" customHeight="1" x14ac:dyDescent="0.35">
      <c r="B55" s="144">
        <f t="shared" si="14"/>
        <v>0</v>
      </c>
      <c r="C55" s="63">
        <f>Budget!D55</f>
        <v>0</v>
      </c>
      <c r="D55" s="193">
        <f>'Jan-15'!$H18</f>
        <v>0</v>
      </c>
      <c r="E55" s="193"/>
      <c r="F55" s="193">
        <f>'Feb-15'!$H18</f>
        <v>0</v>
      </c>
      <c r="G55" s="193"/>
      <c r="H55" s="193">
        <f>'Mar-15'!$H18</f>
        <v>0</v>
      </c>
      <c r="I55" s="193"/>
      <c r="J55" s="193">
        <f>'Apr-15'!$H18</f>
        <v>0</v>
      </c>
      <c r="K55" s="193"/>
      <c r="L55" s="193">
        <f>'May-15'!$H18</f>
        <v>0</v>
      </c>
      <c r="M55" s="193"/>
      <c r="N55" s="193">
        <f>'Jun-15'!$H18</f>
        <v>0</v>
      </c>
      <c r="O55" s="193"/>
      <c r="P55" s="193">
        <f>'Jul-15'!$H18</f>
        <v>0</v>
      </c>
      <c r="Q55" s="193"/>
      <c r="R55" s="193">
        <f>'Aug-15'!$H18</f>
        <v>0</v>
      </c>
      <c r="S55" s="193"/>
      <c r="T55" s="193">
        <f>'Sep-15'!$H18</f>
        <v>0</v>
      </c>
      <c r="U55" s="193"/>
      <c r="V55" s="193">
        <f>'Oct-15'!$H18</f>
        <v>0</v>
      </c>
      <c r="W55" s="193"/>
      <c r="X55" s="193">
        <f>'Nov-15'!$H18</f>
        <v>0</v>
      </c>
      <c r="Y55" s="193"/>
      <c r="Z55" s="193">
        <f>'Dec-15'!$H18</f>
        <v>0</v>
      </c>
      <c r="AA55" s="193"/>
      <c r="AB55" s="162">
        <f t="shared" si="15"/>
        <v>0</v>
      </c>
      <c r="AC55" s="161"/>
    </row>
    <row r="56" spans="2:29" ht="20.25" customHeight="1" x14ac:dyDescent="0.35">
      <c r="B56" s="144">
        <f t="shared" si="14"/>
        <v>0</v>
      </c>
      <c r="C56" s="63">
        <f>Budget!D56</f>
        <v>0</v>
      </c>
      <c r="D56" s="193">
        <f>'Jan-15'!$H19</f>
        <v>0</v>
      </c>
      <c r="E56" s="193"/>
      <c r="F56" s="193">
        <f>'Feb-15'!$H19</f>
        <v>0</v>
      </c>
      <c r="G56" s="193"/>
      <c r="H56" s="193">
        <f>'Mar-15'!$H19</f>
        <v>0</v>
      </c>
      <c r="I56" s="193"/>
      <c r="J56" s="193">
        <f>'Apr-15'!$H19</f>
        <v>0</v>
      </c>
      <c r="K56" s="193"/>
      <c r="L56" s="193">
        <f>'May-15'!$H19</f>
        <v>0</v>
      </c>
      <c r="M56" s="193"/>
      <c r="N56" s="193">
        <f>'Jun-15'!$H19</f>
        <v>0</v>
      </c>
      <c r="O56" s="193"/>
      <c r="P56" s="193">
        <f>'Jul-15'!$H19</f>
        <v>0</v>
      </c>
      <c r="Q56" s="193"/>
      <c r="R56" s="193">
        <f>'Aug-15'!$H19</f>
        <v>0</v>
      </c>
      <c r="S56" s="193"/>
      <c r="T56" s="193">
        <f>'Sep-15'!$H19</f>
        <v>0</v>
      </c>
      <c r="U56" s="193"/>
      <c r="V56" s="193">
        <f>'Oct-15'!$H19</f>
        <v>0</v>
      </c>
      <c r="W56" s="193"/>
      <c r="X56" s="193">
        <f>'Nov-15'!$H19</f>
        <v>0</v>
      </c>
      <c r="Y56" s="193"/>
      <c r="Z56" s="193">
        <f>'Dec-15'!$H19</f>
        <v>0</v>
      </c>
      <c r="AA56" s="193"/>
      <c r="AB56" s="162">
        <f t="shared" si="15"/>
        <v>0</v>
      </c>
      <c r="AC56" s="161"/>
    </row>
    <row r="57" spans="2:29" ht="20.25" customHeight="1" x14ac:dyDescent="0.35">
      <c r="B57" s="144">
        <f t="shared" si="14"/>
        <v>0</v>
      </c>
      <c r="C57" s="63">
        <f>Budget!D57</f>
        <v>0</v>
      </c>
      <c r="D57" s="193">
        <f>'Jan-15'!$H20</f>
        <v>0</v>
      </c>
      <c r="E57" s="193"/>
      <c r="F57" s="193">
        <f>'Feb-15'!$H20</f>
        <v>0</v>
      </c>
      <c r="G57" s="193"/>
      <c r="H57" s="193">
        <f>'Mar-15'!$H20</f>
        <v>0</v>
      </c>
      <c r="I57" s="193"/>
      <c r="J57" s="193">
        <f>'Apr-15'!$H20</f>
        <v>0</v>
      </c>
      <c r="K57" s="193"/>
      <c r="L57" s="193">
        <f>'May-15'!$H20</f>
        <v>0</v>
      </c>
      <c r="M57" s="193"/>
      <c r="N57" s="193">
        <f>'Jun-15'!$H20</f>
        <v>0</v>
      </c>
      <c r="O57" s="193"/>
      <c r="P57" s="193">
        <f>'Jul-15'!$H20</f>
        <v>0</v>
      </c>
      <c r="Q57" s="193"/>
      <c r="R57" s="193">
        <f>'Aug-15'!$H20</f>
        <v>0</v>
      </c>
      <c r="S57" s="193"/>
      <c r="T57" s="193">
        <f>'Sep-15'!$H20</f>
        <v>0</v>
      </c>
      <c r="U57" s="193"/>
      <c r="V57" s="193">
        <f>'Oct-15'!$H20</f>
        <v>0</v>
      </c>
      <c r="W57" s="193"/>
      <c r="X57" s="193">
        <f>'Nov-15'!$H20</f>
        <v>0</v>
      </c>
      <c r="Y57" s="193"/>
      <c r="Z57" s="193">
        <f>'Dec-15'!$H20</f>
        <v>0</v>
      </c>
      <c r="AA57" s="193"/>
      <c r="AB57" s="162">
        <f t="shared" si="15"/>
        <v>0</v>
      </c>
      <c r="AC57" s="161"/>
    </row>
    <row r="58" spans="2:29" ht="20.25" customHeight="1" x14ac:dyDescent="0.35">
      <c r="B58" s="144">
        <f t="shared" si="14"/>
        <v>0</v>
      </c>
      <c r="C58" s="63">
        <f>Budget!D58</f>
        <v>0</v>
      </c>
      <c r="D58" s="193">
        <f>'Jan-15'!$H21</f>
        <v>0</v>
      </c>
      <c r="E58" s="193"/>
      <c r="F58" s="193">
        <f>'Feb-15'!$H21</f>
        <v>0</v>
      </c>
      <c r="G58" s="193"/>
      <c r="H58" s="193">
        <f>'Mar-15'!$H21</f>
        <v>0</v>
      </c>
      <c r="I58" s="193"/>
      <c r="J58" s="193">
        <f>'Apr-15'!$H21</f>
        <v>0</v>
      </c>
      <c r="K58" s="193"/>
      <c r="L58" s="193">
        <f>'May-15'!$H21</f>
        <v>0</v>
      </c>
      <c r="M58" s="193"/>
      <c r="N58" s="193">
        <f>'Jun-15'!$H21</f>
        <v>0</v>
      </c>
      <c r="O58" s="193"/>
      <c r="P58" s="193">
        <f>'Jul-15'!$H21</f>
        <v>0</v>
      </c>
      <c r="Q58" s="193"/>
      <c r="R58" s="193">
        <f>'Aug-15'!$H21</f>
        <v>0</v>
      </c>
      <c r="S58" s="193"/>
      <c r="T58" s="193">
        <f>'Sep-15'!$H21</f>
        <v>0</v>
      </c>
      <c r="U58" s="193"/>
      <c r="V58" s="193">
        <f>'Oct-15'!$H21</f>
        <v>0</v>
      </c>
      <c r="W58" s="193"/>
      <c r="X58" s="193">
        <f>'Nov-15'!$H21</f>
        <v>0</v>
      </c>
      <c r="Y58" s="193"/>
      <c r="Z58" s="193">
        <f>'Dec-15'!$H21</f>
        <v>0</v>
      </c>
      <c r="AA58" s="193"/>
      <c r="AB58" s="162">
        <f t="shared" si="15"/>
        <v>0</v>
      </c>
      <c r="AC58" s="161"/>
    </row>
    <row r="59" spans="2:29" ht="20.25" customHeight="1" x14ac:dyDescent="0.35">
      <c r="B59" s="144">
        <f t="shared" si="14"/>
        <v>0</v>
      </c>
      <c r="C59" s="63">
        <f>Budget!D59</f>
        <v>0</v>
      </c>
      <c r="D59" s="193">
        <f>'Jan-15'!$H22</f>
        <v>0</v>
      </c>
      <c r="E59" s="193"/>
      <c r="F59" s="193">
        <f>'Feb-15'!$H22</f>
        <v>0</v>
      </c>
      <c r="G59" s="193"/>
      <c r="H59" s="193">
        <f>'Mar-15'!$H22</f>
        <v>0</v>
      </c>
      <c r="I59" s="193"/>
      <c r="J59" s="193">
        <f>'Apr-15'!$H22</f>
        <v>0</v>
      </c>
      <c r="K59" s="193"/>
      <c r="L59" s="193">
        <f>'May-15'!$H22</f>
        <v>0</v>
      </c>
      <c r="M59" s="193"/>
      <c r="N59" s="193">
        <f>'Jun-15'!$H22</f>
        <v>0</v>
      </c>
      <c r="O59" s="193"/>
      <c r="P59" s="193">
        <f>'Jul-15'!$H22</f>
        <v>0</v>
      </c>
      <c r="Q59" s="193"/>
      <c r="R59" s="193">
        <f>'Aug-15'!$H22</f>
        <v>0</v>
      </c>
      <c r="S59" s="193"/>
      <c r="T59" s="193">
        <f>'Sep-15'!$H22</f>
        <v>0</v>
      </c>
      <c r="U59" s="193"/>
      <c r="V59" s="193">
        <f>'Oct-15'!$H22</f>
        <v>0</v>
      </c>
      <c r="W59" s="193"/>
      <c r="X59" s="193">
        <f>'Nov-15'!$H22</f>
        <v>0</v>
      </c>
      <c r="Y59" s="193"/>
      <c r="Z59" s="193">
        <f>'Dec-15'!$H22</f>
        <v>0</v>
      </c>
      <c r="AA59" s="193"/>
      <c r="AB59" s="162">
        <f t="shared" si="15"/>
        <v>0</v>
      </c>
      <c r="AC59" s="161"/>
    </row>
    <row r="60" spans="2:29" ht="20.25" customHeight="1" x14ac:dyDescent="0.35">
      <c r="B60" s="144">
        <f t="shared" si="14"/>
        <v>0</v>
      </c>
      <c r="C60" s="63">
        <f>Budget!D60</f>
        <v>0</v>
      </c>
      <c r="D60" s="193">
        <f>'Jan-15'!$H23</f>
        <v>0</v>
      </c>
      <c r="E60" s="193"/>
      <c r="F60" s="193">
        <f>'Feb-15'!$H23</f>
        <v>0</v>
      </c>
      <c r="G60" s="193"/>
      <c r="H60" s="193">
        <f>'Mar-15'!$H23</f>
        <v>0</v>
      </c>
      <c r="I60" s="193"/>
      <c r="J60" s="193">
        <f>'Apr-15'!$H23</f>
        <v>0</v>
      </c>
      <c r="K60" s="193"/>
      <c r="L60" s="193">
        <f>'May-15'!$H23</f>
        <v>0</v>
      </c>
      <c r="M60" s="193"/>
      <c r="N60" s="193">
        <f>'Jun-15'!$H23</f>
        <v>0</v>
      </c>
      <c r="O60" s="193"/>
      <c r="P60" s="193">
        <f>'Jul-15'!$H23</f>
        <v>0</v>
      </c>
      <c r="Q60" s="193"/>
      <c r="R60" s="193">
        <f>'Aug-15'!$H23</f>
        <v>0</v>
      </c>
      <c r="S60" s="193"/>
      <c r="T60" s="193">
        <f>'Sep-15'!$H23</f>
        <v>0</v>
      </c>
      <c r="U60" s="193"/>
      <c r="V60" s="193">
        <f>'Oct-15'!$H23</f>
        <v>0</v>
      </c>
      <c r="W60" s="193"/>
      <c r="X60" s="193">
        <f>'Nov-15'!$H23</f>
        <v>0</v>
      </c>
      <c r="Y60" s="193"/>
      <c r="Z60" s="193">
        <f>'Dec-15'!$H23</f>
        <v>0</v>
      </c>
      <c r="AA60" s="193"/>
      <c r="AB60" s="162">
        <f t="shared" si="15"/>
        <v>0</v>
      </c>
      <c r="AC60" s="161"/>
    </row>
    <row r="61" spans="2:29" ht="20.25" customHeight="1" x14ac:dyDescent="0.35">
      <c r="B61" s="144">
        <f t="shared" si="14"/>
        <v>0</v>
      </c>
      <c r="C61" s="63">
        <f>Budget!D61</f>
        <v>0</v>
      </c>
      <c r="D61" s="193">
        <f>'Jan-15'!$H24</f>
        <v>0</v>
      </c>
      <c r="E61" s="193"/>
      <c r="F61" s="193">
        <f>'Feb-15'!$H24</f>
        <v>0</v>
      </c>
      <c r="G61" s="193"/>
      <c r="H61" s="193">
        <f>'Mar-15'!$H24</f>
        <v>0</v>
      </c>
      <c r="I61" s="193"/>
      <c r="J61" s="193">
        <f>'Apr-15'!$H24</f>
        <v>0</v>
      </c>
      <c r="K61" s="193"/>
      <c r="L61" s="193">
        <f>'May-15'!$H24</f>
        <v>0</v>
      </c>
      <c r="M61" s="193"/>
      <c r="N61" s="193">
        <f>'Jun-15'!$H24</f>
        <v>0</v>
      </c>
      <c r="O61" s="193"/>
      <c r="P61" s="193">
        <f>'Jul-15'!$H24</f>
        <v>0</v>
      </c>
      <c r="Q61" s="193"/>
      <c r="R61" s="193">
        <f>'Aug-15'!$H24</f>
        <v>0</v>
      </c>
      <c r="S61" s="193"/>
      <c r="T61" s="193">
        <f>'Sep-15'!$H24</f>
        <v>0</v>
      </c>
      <c r="U61" s="193"/>
      <c r="V61" s="193">
        <f>'Oct-15'!$H24</f>
        <v>0</v>
      </c>
      <c r="W61" s="193"/>
      <c r="X61" s="193">
        <f>'Nov-15'!$H24</f>
        <v>0</v>
      </c>
      <c r="Y61" s="193"/>
      <c r="Z61" s="193">
        <f>'Dec-15'!$H24</f>
        <v>0</v>
      </c>
      <c r="AA61" s="193"/>
      <c r="AB61" s="162">
        <f t="shared" si="15"/>
        <v>0</v>
      </c>
      <c r="AC61" s="161"/>
    </row>
    <row r="62" spans="2:29" ht="20.25" customHeight="1" x14ac:dyDescent="0.35">
      <c r="B62" s="144">
        <f t="shared" si="14"/>
        <v>0</v>
      </c>
      <c r="C62" s="63">
        <f>Budget!D62</f>
        <v>0</v>
      </c>
      <c r="D62" s="193">
        <f>'Jan-15'!$H25</f>
        <v>0</v>
      </c>
      <c r="E62" s="193"/>
      <c r="F62" s="193">
        <f>'Feb-15'!$H25</f>
        <v>0</v>
      </c>
      <c r="G62" s="193"/>
      <c r="H62" s="193">
        <f>'Mar-15'!$H25</f>
        <v>0</v>
      </c>
      <c r="I62" s="193"/>
      <c r="J62" s="193">
        <f>'Apr-15'!$H25</f>
        <v>0</v>
      </c>
      <c r="K62" s="193"/>
      <c r="L62" s="193">
        <f>'May-15'!$H25</f>
        <v>0</v>
      </c>
      <c r="M62" s="193"/>
      <c r="N62" s="193">
        <f>'Jun-15'!$H25</f>
        <v>0</v>
      </c>
      <c r="O62" s="193"/>
      <c r="P62" s="193">
        <f>'Jul-15'!$H25</f>
        <v>0</v>
      </c>
      <c r="Q62" s="193"/>
      <c r="R62" s="193">
        <f>'Aug-15'!$H25</f>
        <v>0</v>
      </c>
      <c r="S62" s="193"/>
      <c r="T62" s="193">
        <f>'Sep-15'!$H25</f>
        <v>0</v>
      </c>
      <c r="U62" s="193"/>
      <c r="V62" s="193">
        <f>'Oct-15'!$H25</f>
        <v>0</v>
      </c>
      <c r="W62" s="193"/>
      <c r="X62" s="193">
        <f>'Nov-15'!$H25</f>
        <v>0</v>
      </c>
      <c r="Y62" s="193"/>
      <c r="Z62" s="193">
        <f>'Dec-15'!$H25</f>
        <v>0</v>
      </c>
      <c r="AA62" s="193"/>
      <c r="AB62" s="162">
        <f t="shared" si="15"/>
        <v>0</v>
      </c>
      <c r="AC62" s="161"/>
    </row>
    <row r="63" spans="2:29" ht="20.25" customHeight="1" x14ac:dyDescent="0.35">
      <c r="B63" s="144">
        <f t="shared" si="14"/>
        <v>0</v>
      </c>
      <c r="C63" s="63">
        <f>Budget!D63</f>
        <v>0</v>
      </c>
      <c r="D63" s="193">
        <f>'Jan-15'!$H26</f>
        <v>0</v>
      </c>
      <c r="E63" s="193"/>
      <c r="F63" s="193">
        <f>'Feb-15'!$H26</f>
        <v>0</v>
      </c>
      <c r="G63" s="193"/>
      <c r="H63" s="193">
        <f>'Mar-15'!$H26</f>
        <v>0</v>
      </c>
      <c r="I63" s="193"/>
      <c r="J63" s="193">
        <f>'Apr-15'!$H26</f>
        <v>0</v>
      </c>
      <c r="K63" s="193"/>
      <c r="L63" s="193">
        <f>'May-15'!$H26</f>
        <v>0</v>
      </c>
      <c r="M63" s="193"/>
      <c r="N63" s="193">
        <f>'Jun-15'!$H26</f>
        <v>0</v>
      </c>
      <c r="O63" s="193"/>
      <c r="P63" s="193">
        <f>'Jul-15'!$H26</f>
        <v>0</v>
      </c>
      <c r="Q63" s="193"/>
      <c r="R63" s="193">
        <f>'Aug-15'!$H26</f>
        <v>0</v>
      </c>
      <c r="S63" s="193"/>
      <c r="T63" s="193">
        <f>'Sep-15'!$H26</f>
        <v>0</v>
      </c>
      <c r="U63" s="193"/>
      <c r="V63" s="193">
        <f>'Oct-15'!$H26</f>
        <v>0</v>
      </c>
      <c r="W63" s="193"/>
      <c r="X63" s="193">
        <f>'Nov-15'!$H26</f>
        <v>0</v>
      </c>
      <c r="Y63" s="193"/>
      <c r="Z63" s="193">
        <f>'Dec-15'!$H26</f>
        <v>0</v>
      </c>
      <c r="AA63" s="193"/>
      <c r="AB63" s="162">
        <f t="shared" si="15"/>
        <v>0</v>
      </c>
      <c r="AC63" s="161"/>
    </row>
    <row r="64" spans="2:29" ht="20.25" customHeight="1" x14ac:dyDescent="0.35">
      <c r="B64" s="144">
        <f t="shared" si="14"/>
        <v>0</v>
      </c>
      <c r="C64" s="63">
        <f>Budget!D64</f>
        <v>0</v>
      </c>
      <c r="D64" s="193">
        <f>'Jan-15'!$H27</f>
        <v>0</v>
      </c>
      <c r="E64" s="193"/>
      <c r="F64" s="193">
        <f>'Feb-15'!$H27</f>
        <v>0</v>
      </c>
      <c r="G64" s="193"/>
      <c r="H64" s="193">
        <f>'Mar-15'!$H27</f>
        <v>0</v>
      </c>
      <c r="I64" s="193"/>
      <c r="J64" s="193">
        <f>'Apr-15'!$H27</f>
        <v>0</v>
      </c>
      <c r="K64" s="193"/>
      <c r="L64" s="193">
        <f>'May-15'!$H27</f>
        <v>0</v>
      </c>
      <c r="M64" s="193"/>
      <c r="N64" s="193">
        <f>'Jun-15'!$H27</f>
        <v>0</v>
      </c>
      <c r="O64" s="193"/>
      <c r="P64" s="193">
        <f>'Jul-15'!$H27</f>
        <v>0</v>
      </c>
      <c r="Q64" s="193"/>
      <c r="R64" s="193">
        <f>'Aug-15'!$H27</f>
        <v>0</v>
      </c>
      <c r="S64" s="193"/>
      <c r="T64" s="193">
        <f>'Sep-15'!$H27</f>
        <v>0</v>
      </c>
      <c r="U64" s="193"/>
      <c r="V64" s="193">
        <f>'Oct-15'!$H27</f>
        <v>0</v>
      </c>
      <c r="W64" s="193"/>
      <c r="X64" s="193">
        <f>'Nov-15'!$H27</f>
        <v>0</v>
      </c>
      <c r="Y64" s="193"/>
      <c r="Z64" s="193">
        <f>'Dec-15'!$H27</f>
        <v>0</v>
      </c>
      <c r="AA64" s="193"/>
      <c r="AB64" s="162">
        <f t="shared" si="15"/>
        <v>0</v>
      </c>
      <c r="AC64" s="161"/>
    </row>
    <row r="65" spans="2:29" ht="20.25" customHeight="1" x14ac:dyDescent="0.35">
      <c r="B65" s="144">
        <f t="shared" si="14"/>
        <v>0</v>
      </c>
      <c r="C65" s="63">
        <f>Budget!D65</f>
        <v>0</v>
      </c>
      <c r="D65" s="193">
        <f>'Jan-15'!$H28</f>
        <v>0</v>
      </c>
      <c r="E65" s="193"/>
      <c r="F65" s="193">
        <f>'Feb-15'!$H28</f>
        <v>0</v>
      </c>
      <c r="G65" s="193"/>
      <c r="H65" s="193">
        <f>'Mar-15'!$H28</f>
        <v>0</v>
      </c>
      <c r="I65" s="193"/>
      <c r="J65" s="193">
        <f>'Apr-15'!$H28</f>
        <v>0</v>
      </c>
      <c r="K65" s="193"/>
      <c r="L65" s="193">
        <f>'May-15'!$H28</f>
        <v>0</v>
      </c>
      <c r="M65" s="193"/>
      <c r="N65" s="193">
        <f>'Jun-15'!$H28</f>
        <v>0</v>
      </c>
      <c r="O65" s="193"/>
      <c r="P65" s="193">
        <f>'Jul-15'!$H28</f>
        <v>0</v>
      </c>
      <c r="Q65" s="193"/>
      <c r="R65" s="193">
        <f>'Aug-15'!$H28</f>
        <v>0</v>
      </c>
      <c r="S65" s="193"/>
      <c r="T65" s="193">
        <f>'Sep-15'!$H28</f>
        <v>0</v>
      </c>
      <c r="U65" s="193"/>
      <c r="V65" s="193">
        <f>'Oct-15'!$H28</f>
        <v>0</v>
      </c>
      <c r="W65" s="193"/>
      <c r="X65" s="193">
        <f>'Nov-15'!$H28</f>
        <v>0</v>
      </c>
      <c r="Y65" s="193"/>
      <c r="Z65" s="193">
        <f>'Dec-15'!$H28</f>
        <v>0</v>
      </c>
      <c r="AA65" s="193"/>
      <c r="AB65" s="162">
        <f t="shared" si="15"/>
        <v>0</v>
      </c>
      <c r="AC65" s="161"/>
    </row>
    <row r="66" spans="2:29" ht="20.25" customHeight="1" x14ac:dyDescent="0.35">
      <c r="B66" s="144">
        <f t="shared" si="14"/>
        <v>0</v>
      </c>
      <c r="C66" s="63">
        <f>Budget!D66</f>
        <v>0</v>
      </c>
      <c r="D66" s="193">
        <f>'Jan-15'!$H29</f>
        <v>0</v>
      </c>
      <c r="E66" s="193"/>
      <c r="F66" s="193">
        <f>'Feb-15'!$H29</f>
        <v>0</v>
      </c>
      <c r="G66" s="193"/>
      <c r="H66" s="193">
        <f>'Mar-15'!$H29</f>
        <v>0</v>
      </c>
      <c r="I66" s="193"/>
      <c r="J66" s="193">
        <f>'Apr-15'!$H29</f>
        <v>0</v>
      </c>
      <c r="K66" s="193"/>
      <c r="L66" s="193">
        <f>'May-15'!$H29</f>
        <v>0</v>
      </c>
      <c r="M66" s="193"/>
      <c r="N66" s="193">
        <f>'Jun-15'!$H29</f>
        <v>0</v>
      </c>
      <c r="O66" s="193"/>
      <c r="P66" s="193">
        <f>'Jul-15'!$H29</f>
        <v>0</v>
      </c>
      <c r="Q66" s="193"/>
      <c r="R66" s="193">
        <f>'Aug-15'!$H29</f>
        <v>0</v>
      </c>
      <c r="S66" s="193"/>
      <c r="T66" s="193">
        <f>'Sep-15'!$H29</f>
        <v>0</v>
      </c>
      <c r="U66" s="193"/>
      <c r="V66" s="193">
        <f>'Oct-15'!$H29</f>
        <v>0</v>
      </c>
      <c r="W66" s="193"/>
      <c r="X66" s="193">
        <f>'Nov-15'!$H29</f>
        <v>0</v>
      </c>
      <c r="Y66" s="193"/>
      <c r="Z66" s="193">
        <f>'Dec-15'!$H29</f>
        <v>0</v>
      </c>
      <c r="AA66" s="193"/>
      <c r="AB66" s="162">
        <f t="shared" si="15"/>
        <v>0</v>
      </c>
      <c r="AC66" s="161"/>
    </row>
    <row r="67" spans="2:29" ht="20.25" customHeight="1" x14ac:dyDescent="0.35">
      <c r="B67" s="144">
        <f t="shared" si="14"/>
        <v>0</v>
      </c>
      <c r="C67" s="63">
        <f>Budget!D67</f>
        <v>0</v>
      </c>
      <c r="D67" s="193">
        <f>'Jan-15'!$H30</f>
        <v>0</v>
      </c>
      <c r="E67" s="193"/>
      <c r="F67" s="193">
        <f>'Feb-15'!$H30</f>
        <v>0</v>
      </c>
      <c r="G67" s="193"/>
      <c r="H67" s="193">
        <f>'Mar-15'!$H30</f>
        <v>0</v>
      </c>
      <c r="I67" s="193"/>
      <c r="J67" s="193">
        <f>'Apr-15'!$H30</f>
        <v>0</v>
      </c>
      <c r="K67" s="193"/>
      <c r="L67" s="193">
        <f>'May-15'!$H30</f>
        <v>0</v>
      </c>
      <c r="M67" s="193"/>
      <c r="N67" s="193">
        <f>'Jun-15'!$H30</f>
        <v>0</v>
      </c>
      <c r="O67" s="193"/>
      <c r="P67" s="193">
        <f>'Jul-15'!$H30</f>
        <v>0</v>
      </c>
      <c r="Q67" s="193"/>
      <c r="R67" s="193">
        <f>'Aug-15'!$H30</f>
        <v>0</v>
      </c>
      <c r="S67" s="193"/>
      <c r="T67" s="193">
        <f>'Sep-15'!$H30</f>
        <v>0</v>
      </c>
      <c r="U67" s="193"/>
      <c r="V67" s="193">
        <f>'Oct-15'!$H30</f>
        <v>0</v>
      </c>
      <c r="W67" s="193"/>
      <c r="X67" s="193">
        <f>'Nov-15'!$H30</f>
        <v>0</v>
      </c>
      <c r="Y67" s="193"/>
      <c r="Z67" s="193">
        <f>'Dec-15'!$H30</f>
        <v>0</v>
      </c>
      <c r="AA67" s="193"/>
      <c r="AB67" s="162">
        <f t="shared" si="15"/>
        <v>0</v>
      </c>
      <c r="AC67" s="161"/>
    </row>
    <row r="68" spans="2:29" ht="20.25" customHeight="1" x14ac:dyDescent="0.35">
      <c r="B68" s="144">
        <f t="shared" si="14"/>
        <v>0</v>
      </c>
      <c r="C68" s="63">
        <f>Budget!D68</f>
        <v>0</v>
      </c>
      <c r="D68" s="193">
        <f>'Jan-15'!$H31</f>
        <v>0</v>
      </c>
      <c r="E68" s="193"/>
      <c r="F68" s="193">
        <f>'Feb-15'!$H31</f>
        <v>0</v>
      </c>
      <c r="G68" s="193"/>
      <c r="H68" s="193">
        <f>'Mar-15'!$H31</f>
        <v>0</v>
      </c>
      <c r="I68" s="193"/>
      <c r="J68" s="193">
        <f>'Apr-15'!$H31</f>
        <v>0</v>
      </c>
      <c r="K68" s="193"/>
      <c r="L68" s="193">
        <f>'May-15'!$H31</f>
        <v>0</v>
      </c>
      <c r="M68" s="193"/>
      <c r="N68" s="193">
        <f>'Jun-15'!$H31</f>
        <v>0</v>
      </c>
      <c r="O68" s="193"/>
      <c r="P68" s="193">
        <f>'Jul-15'!$H31</f>
        <v>0</v>
      </c>
      <c r="Q68" s="193"/>
      <c r="R68" s="193">
        <f>'Aug-15'!$H31</f>
        <v>0</v>
      </c>
      <c r="S68" s="193"/>
      <c r="T68" s="193">
        <f>'Sep-15'!$H31</f>
        <v>0</v>
      </c>
      <c r="U68" s="193"/>
      <c r="V68" s="193">
        <f>'Oct-15'!$H31</f>
        <v>0</v>
      </c>
      <c r="W68" s="193"/>
      <c r="X68" s="193">
        <f>'Nov-15'!$H31</f>
        <v>0</v>
      </c>
      <c r="Y68" s="193"/>
      <c r="Z68" s="193">
        <f>'Dec-15'!$H31</f>
        <v>0</v>
      </c>
      <c r="AA68" s="193"/>
      <c r="AB68" s="162">
        <f t="shared" si="15"/>
        <v>0</v>
      </c>
      <c r="AC68" s="161"/>
    </row>
    <row r="69" spans="2:29" ht="20.25" customHeight="1" x14ac:dyDescent="0.35">
      <c r="B69" s="144">
        <f t="shared" si="14"/>
        <v>0</v>
      </c>
      <c r="C69" s="63">
        <f>Budget!D69</f>
        <v>0</v>
      </c>
      <c r="D69" s="193">
        <f>'Jan-15'!$H32</f>
        <v>0</v>
      </c>
      <c r="E69" s="193"/>
      <c r="F69" s="193">
        <f>'Feb-15'!$H32</f>
        <v>0</v>
      </c>
      <c r="G69" s="193"/>
      <c r="H69" s="193">
        <f>'Mar-15'!$H32</f>
        <v>0</v>
      </c>
      <c r="I69" s="193"/>
      <c r="J69" s="193">
        <f>'Apr-15'!$H32</f>
        <v>0</v>
      </c>
      <c r="K69" s="193"/>
      <c r="L69" s="193">
        <f>'May-15'!$H32</f>
        <v>0</v>
      </c>
      <c r="M69" s="193"/>
      <c r="N69" s="193">
        <f>'Jun-15'!$H32</f>
        <v>0</v>
      </c>
      <c r="O69" s="193"/>
      <c r="P69" s="193">
        <f>'Jul-15'!$H32</f>
        <v>0</v>
      </c>
      <c r="Q69" s="193"/>
      <c r="R69" s="193">
        <f>'Aug-15'!$H32</f>
        <v>0</v>
      </c>
      <c r="S69" s="193"/>
      <c r="T69" s="193">
        <f>'Sep-15'!$H32</f>
        <v>0</v>
      </c>
      <c r="U69" s="193"/>
      <c r="V69" s="193">
        <f>'Oct-15'!$H32</f>
        <v>0</v>
      </c>
      <c r="W69" s="193"/>
      <c r="X69" s="193">
        <f>'Nov-15'!$H32</f>
        <v>0</v>
      </c>
      <c r="Y69" s="193"/>
      <c r="Z69" s="193">
        <f>'Dec-15'!$H32</f>
        <v>0</v>
      </c>
      <c r="AA69" s="193"/>
      <c r="AB69" s="162">
        <f t="shared" si="15"/>
        <v>0</v>
      </c>
      <c r="AC69" s="161"/>
    </row>
    <row r="70" spans="2:29" ht="20.25" customHeight="1" x14ac:dyDescent="0.35">
      <c r="B70" s="144">
        <f t="shared" si="14"/>
        <v>0</v>
      </c>
      <c r="C70" s="63">
        <f>Budget!D70</f>
        <v>0</v>
      </c>
      <c r="D70" s="193">
        <f>'Jan-15'!$H33</f>
        <v>0</v>
      </c>
      <c r="E70" s="193"/>
      <c r="F70" s="193">
        <f>'Feb-15'!$H33</f>
        <v>0</v>
      </c>
      <c r="G70" s="193"/>
      <c r="H70" s="193">
        <f>'Mar-15'!$H33</f>
        <v>0</v>
      </c>
      <c r="I70" s="193"/>
      <c r="J70" s="193">
        <f>'Apr-15'!$H33</f>
        <v>0</v>
      </c>
      <c r="K70" s="193"/>
      <c r="L70" s="193">
        <f>'May-15'!$H33</f>
        <v>0</v>
      </c>
      <c r="M70" s="193"/>
      <c r="N70" s="193">
        <f>'Jun-15'!$H33</f>
        <v>0</v>
      </c>
      <c r="O70" s="193"/>
      <c r="P70" s="193">
        <f>'Jul-15'!$H33</f>
        <v>0</v>
      </c>
      <c r="Q70" s="193"/>
      <c r="R70" s="193">
        <f>'Aug-15'!$H33</f>
        <v>0</v>
      </c>
      <c r="S70" s="193"/>
      <c r="T70" s="193">
        <f>'Sep-15'!$H33</f>
        <v>0</v>
      </c>
      <c r="U70" s="193"/>
      <c r="V70" s="193">
        <f>'Oct-15'!$H33</f>
        <v>0</v>
      </c>
      <c r="W70" s="193"/>
      <c r="X70" s="193">
        <f>'Nov-15'!$H33</f>
        <v>0</v>
      </c>
      <c r="Y70" s="193"/>
      <c r="Z70" s="193">
        <f>'Dec-15'!$H33</f>
        <v>0</v>
      </c>
      <c r="AA70" s="193"/>
      <c r="AB70" s="162">
        <f t="shared" si="15"/>
        <v>0</v>
      </c>
      <c r="AC70" s="161"/>
    </row>
    <row r="71" spans="2:29" ht="20.25" customHeight="1" x14ac:dyDescent="0.35">
      <c r="B71" s="144">
        <f t="shared" si="14"/>
        <v>0</v>
      </c>
      <c r="C71" s="63">
        <f>Budget!D71</f>
        <v>0</v>
      </c>
      <c r="D71" s="193">
        <f>'Jan-15'!$H34</f>
        <v>0</v>
      </c>
      <c r="E71" s="193"/>
      <c r="F71" s="193">
        <f>'Feb-15'!$H34</f>
        <v>0</v>
      </c>
      <c r="G71" s="193"/>
      <c r="H71" s="193">
        <f>'Mar-15'!$H34</f>
        <v>0</v>
      </c>
      <c r="I71" s="193"/>
      <c r="J71" s="193">
        <f>'Apr-15'!$H34</f>
        <v>0</v>
      </c>
      <c r="K71" s="193"/>
      <c r="L71" s="193">
        <f>'May-15'!$H34</f>
        <v>0</v>
      </c>
      <c r="M71" s="193"/>
      <c r="N71" s="193">
        <f>'Jun-15'!$H34</f>
        <v>0</v>
      </c>
      <c r="O71" s="193"/>
      <c r="P71" s="193">
        <f>'Jul-15'!$H34</f>
        <v>0</v>
      </c>
      <c r="Q71" s="193"/>
      <c r="R71" s="193">
        <f>'Aug-15'!$H34</f>
        <v>0</v>
      </c>
      <c r="S71" s="193"/>
      <c r="T71" s="193">
        <f>'Sep-15'!$H34</f>
        <v>0</v>
      </c>
      <c r="U71" s="193"/>
      <c r="V71" s="193">
        <f>'Oct-15'!$H34</f>
        <v>0</v>
      </c>
      <c r="W71" s="193"/>
      <c r="X71" s="193">
        <f>'Nov-15'!$H34</f>
        <v>0</v>
      </c>
      <c r="Y71" s="193"/>
      <c r="Z71" s="193">
        <f>'Dec-15'!$H34</f>
        <v>0</v>
      </c>
      <c r="AA71" s="193"/>
      <c r="AB71" s="162">
        <f t="shared" si="15"/>
        <v>0</v>
      </c>
      <c r="AC71" s="161"/>
    </row>
    <row r="72" spans="2:29" ht="20.25" customHeight="1" thickBot="1" x14ac:dyDescent="0.4">
      <c r="B72" s="160" t="s">
        <v>25</v>
      </c>
      <c r="C72" s="167"/>
      <c r="D72" s="194">
        <f>SUM(D41:E71)</f>
        <v>0</v>
      </c>
      <c r="E72" s="194"/>
      <c r="F72" s="194">
        <f>SUM(F41:G71)</f>
        <v>0</v>
      </c>
      <c r="G72" s="194"/>
      <c r="H72" s="194">
        <f>SUM(H41:I71)</f>
        <v>0</v>
      </c>
      <c r="I72" s="194"/>
      <c r="J72" s="194">
        <f>SUM(J41:K71)</f>
        <v>0</v>
      </c>
      <c r="K72" s="194"/>
      <c r="L72" s="194">
        <f>SUM(L41:M71)</f>
        <v>0</v>
      </c>
      <c r="M72" s="194"/>
      <c r="N72" s="194">
        <f>SUM(N41:O71)</f>
        <v>0</v>
      </c>
      <c r="O72" s="194"/>
      <c r="P72" s="194">
        <f>SUM(P41:Q71)</f>
        <v>0</v>
      </c>
      <c r="Q72" s="194"/>
      <c r="R72" s="194">
        <f>SUM(R41:S71)</f>
        <v>0</v>
      </c>
      <c r="S72" s="194"/>
      <c r="T72" s="194">
        <f>SUM(T41:U71)</f>
        <v>0</v>
      </c>
      <c r="U72" s="194"/>
      <c r="V72" s="194">
        <f>SUM(V41:W71)</f>
        <v>0</v>
      </c>
      <c r="W72" s="194"/>
      <c r="X72" s="194">
        <f>SUM(X41:Y71)</f>
        <v>0</v>
      </c>
      <c r="Y72" s="194"/>
      <c r="Z72" s="194">
        <f>SUM(Z41:AA71)</f>
        <v>0</v>
      </c>
      <c r="AA72" s="194"/>
      <c r="AB72" s="169">
        <f>SUM(AB41:AB71)</f>
        <v>0</v>
      </c>
      <c r="AC72" s="161"/>
    </row>
    <row r="73" spans="2:29" ht="20.25" customHeight="1" thickTop="1" x14ac:dyDescent="0.35">
      <c r="B73" s="64" t="s">
        <v>50</v>
      </c>
      <c r="C73" s="64"/>
      <c r="D73" s="202">
        <f>Budget!E72</f>
        <v>0</v>
      </c>
      <c r="E73" s="202"/>
      <c r="F73" s="202">
        <f>Budget!G72</f>
        <v>0</v>
      </c>
      <c r="G73" s="202"/>
      <c r="H73" s="202">
        <f>Budget!I72</f>
        <v>0</v>
      </c>
      <c r="I73" s="202"/>
      <c r="J73" s="202">
        <f>Budget!K72</f>
        <v>0</v>
      </c>
      <c r="K73" s="202"/>
      <c r="L73" s="202">
        <f>Budget!M72</f>
        <v>0</v>
      </c>
      <c r="M73" s="202"/>
      <c r="N73" s="202">
        <f>Budget!O72</f>
        <v>0</v>
      </c>
      <c r="O73" s="202"/>
      <c r="P73" s="202">
        <f>Budget!Q72</f>
        <v>0</v>
      </c>
      <c r="Q73" s="202"/>
      <c r="R73" s="202">
        <f>Budget!S72</f>
        <v>0</v>
      </c>
      <c r="S73" s="202"/>
      <c r="T73" s="202">
        <f>Budget!U72</f>
        <v>0</v>
      </c>
      <c r="U73" s="202"/>
      <c r="V73" s="202">
        <f>Budget!W72</f>
        <v>0</v>
      </c>
      <c r="W73" s="202"/>
      <c r="X73" s="202">
        <f>Budget!Y72</f>
        <v>0</v>
      </c>
      <c r="Y73" s="202"/>
      <c r="Z73" s="202">
        <f>Budget!AA72</f>
        <v>0</v>
      </c>
      <c r="AA73" s="202"/>
      <c r="AB73" s="65">
        <f>SUM(D73:AA73)</f>
        <v>0</v>
      </c>
      <c r="AC73" s="161"/>
    </row>
    <row r="74" spans="2:29" ht="20.25" customHeight="1" thickBot="1" x14ac:dyDescent="0.4">
      <c r="B74" s="66" t="s">
        <v>49</v>
      </c>
      <c r="C74" s="67"/>
      <c r="D74" s="200">
        <f>D72-D73</f>
        <v>0</v>
      </c>
      <c r="E74" s="200"/>
      <c r="F74" s="200">
        <f t="shared" ref="F74" si="16">F72-F73</f>
        <v>0</v>
      </c>
      <c r="G74" s="200"/>
      <c r="H74" s="200">
        <f t="shared" ref="H74" si="17">H72-H73</f>
        <v>0</v>
      </c>
      <c r="I74" s="200"/>
      <c r="J74" s="200">
        <f t="shared" ref="J74" si="18">J72-J73</f>
        <v>0</v>
      </c>
      <c r="K74" s="200"/>
      <c r="L74" s="200">
        <f t="shared" ref="L74" si="19">L72-L73</f>
        <v>0</v>
      </c>
      <c r="M74" s="200"/>
      <c r="N74" s="200">
        <f t="shared" ref="N74" si="20">N72-N73</f>
        <v>0</v>
      </c>
      <c r="O74" s="200"/>
      <c r="P74" s="200">
        <f t="shared" ref="P74" si="21">P72-P73</f>
        <v>0</v>
      </c>
      <c r="Q74" s="200"/>
      <c r="R74" s="200">
        <f t="shared" ref="R74" si="22">R72-R73</f>
        <v>0</v>
      </c>
      <c r="S74" s="200"/>
      <c r="T74" s="200">
        <f t="shared" ref="T74" si="23">T72-T73</f>
        <v>0</v>
      </c>
      <c r="U74" s="200"/>
      <c r="V74" s="200">
        <f t="shared" ref="V74" si="24">V72-V73</f>
        <v>0</v>
      </c>
      <c r="W74" s="200"/>
      <c r="X74" s="200">
        <f t="shared" ref="X74" si="25">X72-X73</f>
        <v>0</v>
      </c>
      <c r="Y74" s="200"/>
      <c r="Z74" s="200">
        <f t="shared" ref="Z74" si="26">Z72-Z73</f>
        <v>0</v>
      </c>
      <c r="AA74" s="200"/>
      <c r="AB74" s="68">
        <f>AB72-AB73</f>
        <v>0</v>
      </c>
      <c r="AC74" s="161"/>
    </row>
    <row r="75" spans="2:29" ht="15" thickTop="1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61"/>
    </row>
    <row r="76" spans="2:29" x14ac:dyDescent="0.3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61"/>
    </row>
    <row r="77" spans="2:29" x14ac:dyDescent="0.3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 x14ac:dyDescent="0.3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 x14ac:dyDescent="0.3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2:29" x14ac:dyDescent="0.3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2:29" x14ac:dyDescent="0.3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</sheetData>
  <sheetProtection formatCells="0" formatColumns="0" formatRows="0"/>
  <mergeCells count="445">
    <mergeCell ref="B2:AB2"/>
    <mergeCell ref="V74:W74"/>
    <mergeCell ref="X74:Y74"/>
    <mergeCell ref="Z74:AA74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R38:S38"/>
    <mergeCell ref="T38:U38"/>
    <mergeCell ref="V38:W38"/>
    <mergeCell ref="X38:Y38"/>
    <mergeCell ref="Z38:AA38"/>
    <mergeCell ref="V5:W5"/>
    <mergeCell ref="X5:Y5"/>
    <mergeCell ref="Z5:AA5"/>
    <mergeCell ref="R5:S5"/>
    <mergeCell ref="T5:U5"/>
    <mergeCell ref="V40:W40"/>
    <mergeCell ref="X40:Y40"/>
    <mergeCell ref="Z40:AA40"/>
    <mergeCell ref="R40:S40"/>
    <mergeCell ref="T40:U40"/>
    <mergeCell ref="R41:S41"/>
    <mergeCell ref="T41:U41"/>
    <mergeCell ref="V41:W41"/>
    <mergeCell ref="X41:Y41"/>
    <mergeCell ref="Z41:AA41"/>
    <mergeCell ref="V44:W44"/>
    <mergeCell ref="X44:Y44"/>
    <mergeCell ref="Z44:AA44"/>
    <mergeCell ref="D38:E38"/>
    <mergeCell ref="F38:G38"/>
    <mergeCell ref="H38:I38"/>
    <mergeCell ref="J38:K38"/>
    <mergeCell ref="L38:M38"/>
    <mergeCell ref="N38:O38"/>
    <mergeCell ref="P38:Q38"/>
    <mergeCell ref="D5:E5"/>
    <mergeCell ref="F5:G5"/>
    <mergeCell ref="H5:I5"/>
    <mergeCell ref="J5:K5"/>
    <mergeCell ref="L5:M5"/>
    <mergeCell ref="N5:O5"/>
    <mergeCell ref="P5:Q5"/>
    <mergeCell ref="D41:E41"/>
    <mergeCell ref="F41:G41"/>
    <mergeCell ref="H41:I41"/>
    <mergeCell ref="J41:K41"/>
    <mergeCell ref="L41:M41"/>
    <mergeCell ref="N41:O41"/>
    <mergeCell ref="P41:Q41"/>
    <mergeCell ref="D40:E40"/>
    <mergeCell ref="F40:G40"/>
    <mergeCell ref="H40:I40"/>
    <mergeCell ref="J40:K40"/>
    <mergeCell ref="L40:M40"/>
    <mergeCell ref="N40:O40"/>
    <mergeCell ref="P40:Q40"/>
    <mergeCell ref="D42:E42"/>
    <mergeCell ref="F42:G42"/>
    <mergeCell ref="H42:I42"/>
    <mergeCell ref="J42:K42"/>
    <mergeCell ref="L42:M42"/>
    <mergeCell ref="Z42:AA42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N42:O42"/>
    <mergeCell ref="P42:Q42"/>
    <mergeCell ref="R42:S42"/>
    <mergeCell ref="T42:U42"/>
    <mergeCell ref="V42:W42"/>
    <mergeCell ref="X42:Y42"/>
    <mergeCell ref="V43:W43"/>
    <mergeCell ref="X43:Y43"/>
    <mergeCell ref="Z43:AA43"/>
    <mergeCell ref="D55:E55"/>
    <mergeCell ref="F55:G55"/>
    <mergeCell ref="H55:I55"/>
    <mergeCell ref="J55:K55"/>
    <mergeCell ref="L55:M55"/>
    <mergeCell ref="Z55:AA55"/>
    <mergeCell ref="N55:O55"/>
    <mergeCell ref="P55:Q55"/>
    <mergeCell ref="R55:S55"/>
    <mergeCell ref="T55:U55"/>
    <mergeCell ref="V55:W55"/>
    <mergeCell ref="X55:Y55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56:W56"/>
    <mergeCell ref="X56:Y56"/>
    <mergeCell ref="Z56:AA56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D58:E58"/>
    <mergeCell ref="F58:G58"/>
    <mergeCell ref="H58:I58"/>
    <mergeCell ref="J58:K58"/>
    <mergeCell ref="L58:M58"/>
    <mergeCell ref="Z58:AA58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N58:O58"/>
    <mergeCell ref="P58:Q58"/>
    <mergeCell ref="R58:S58"/>
    <mergeCell ref="T58:U58"/>
    <mergeCell ref="V58:W58"/>
    <mergeCell ref="X58:Y58"/>
    <mergeCell ref="V65:W65"/>
    <mergeCell ref="X65:Y65"/>
    <mergeCell ref="Z65:AA65"/>
    <mergeCell ref="V66:W66"/>
    <mergeCell ref="X66:Y66"/>
    <mergeCell ref="Z66:AA66"/>
    <mergeCell ref="D67:E67"/>
    <mergeCell ref="F67:G67"/>
    <mergeCell ref="H67:I67"/>
    <mergeCell ref="J67:K67"/>
    <mergeCell ref="L67:M67"/>
    <mergeCell ref="Z67:AA67"/>
    <mergeCell ref="N67:O67"/>
    <mergeCell ref="P67:Q67"/>
    <mergeCell ref="R67:S67"/>
    <mergeCell ref="T67:U67"/>
    <mergeCell ref="V67:W67"/>
    <mergeCell ref="X67:Y67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8:W68"/>
    <mergeCell ref="X68:Y68"/>
    <mergeCell ref="Z68:AA68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D70:E70"/>
    <mergeCell ref="F70:G70"/>
    <mergeCell ref="H70:I70"/>
    <mergeCell ref="J70:K70"/>
    <mergeCell ref="L70:M70"/>
    <mergeCell ref="Z70:AA70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N70:O70"/>
    <mergeCell ref="P70:Q70"/>
    <mergeCell ref="R70:S70"/>
    <mergeCell ref="T70:U70"/>
    <mergeCell ref="V70:W70"/>
    <mergeCell ref="X70:Y70"/>
    <mergeCell ref="R72:S72"/>
    <mergeCell ref="T72:U72"/>
    <mergeCell ref="V72:W72"/>
    <mergeCell ref="X72:Y72"/>
    <mergeCell ref="Z72:AA72"/>
    <mergeCell ref="V71:W71"/>
    <mergeCell ref="X71:Y71"/>
    <mergeCell ref="Z71:AA71"/>
    <mergeCell ref="D72:E72"/>
    <mergeCell ref="F72:G72"/>
    <mergeCell ref="H72:I72"/>
    <mergeCell ref="J72:K72"/>
    <mergeCell ref="L72:M72"/>
    <mergeCell ref="N72:O72"/>
    <mergeCell ref="P72:Q72"/>
    <mergeCell ref="V59:W59"/>
    <mergeCell ref="X59:Y59"/>
    <mergeCell ref="Z59:AA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61:W61"/>
    <mergeCell ref="X61:Y61"/>
    <mergeCell ref="Z61:AA61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3:W63"/>
    <mergeCell ref="X63:Y63"/>
    <mergeCell ref="Z63:AA63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45:W45"/>
    <mergeCell ref="X45:Y45"/>
    <mergeCell ref="Z45:AA45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7:W47"/>
    <mergeCell ref="X47:Y47"/>
    <mergeCell ref="Z47:AA47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9:W49"/>
    <mergeCell ref="X49:Y49"/>
    <mergeCell ref="Z49:AA49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51:W51"/>
    <mergeCell ref="X51:Y51"/>
    <mergeCell ref="Z51:AA51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3:W53"/>
    <mergeCell ref="X53:Y53"/>
    <mergeCell ref="Z53:AA53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</mergeCells>
  <conditionalFormatting sqref="B7:AA37">
    <cfRule type="cellIs" dxfId="2" priority="6" operator="equal">
      <formula>0</formula>
    </cfRule>
  </conditionalFormatting>
  <conditionalFormatting sqref="B65:B71">
    <cfRule type="cellIs" dxfId="1" priority="3" operator="equal">
      <formula>0</formula>
    </cfRule>
  </conditionalFormatting>
  <conditionalFormatting sqref="B41:B71">
    <cfRule type="cellIs" dxfId="0" priority="2" operator="equal">
      <formula>0</formula>
    </cfRule>
  </conditionalFormatting>
  <printOptions horizontalCentered="1" verticalCentered="1"/>
  <pageMargins left="0.25" right="0.25" top="0.25" bottom="0.25" header="0.3" footer="0.3"/>
  <pageSetup scale="49" orientation="portrait" verticalDpi="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114"/>
  <sheetViews>
    <sheetView showGridLines="0" showRowColHeaders="0" zoomScale="80" zoomScaleNormal="80" zoomScalePageLayoutView="80" workbookViewId="0">
      <pane ySplit="3" topLeftCell="A4" activePane="bottomLeft" state="frozen"/>
      <selection activeCell="AA4" sqref="AA4:AB4"/>
      <selection pane="bottomLeft" activeCell="L24" sqref="L24"/>
    </sheetView>
  </sheetViews>
  <sheetFormatPr defaultColWidth="0" defaultRowHeight="14.5" zeroHeight="1" x14ac:dyDescent="0.35"/>
  <cols>
    <col min="1" max="1" width="37" style="6" customWidth="1"/>
    <col min="2" max="2" width="7.7265625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50.179687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8.5" hidden="1" x14ac:dyDescent="0.45">
      <c r="A1" s="134" t="str">
        <f>TEXT(G1,"MMM-YY")</f>
        <v>Jan-19</v>
      </c>
      <c r="B1" s="70"/>
      <c r="C1" s="70"/>
      <c r="D1" s="70"/>
      <c r="E1" s="70"/>
      <c r="F1" s="70"/>
      <c r="G1" s="71">
        <f>Budget!E4</f>
        <v>43466</v>
      </c>
      <c r="H1" s="71">
        <f>Budget!G4</f>
        <v>43497</v>
      </c>
      <c r="I1" s="72">
        <f>H1-G1</f>
        <v>31</v>
      </c>
      <c r="J1" s="73" t="str">
        <f>TEXT(G1,"MMMM, YYYY")</f>
        <v>January,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January,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January,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6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135"/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Budget!E41</f>
        <v>0</v>
      </c>
      <c r="J4" s="96">
        <f>H4-I4</f>
        <v>0</v>
      </c>
      <c r="K4" s="88"/>
      <c r="L4" s="97"/>
      <c r="M4" s="98"/>
      <c r="N4" s="101"/>
      <c r="O4" s="100"/>
      <c r="P4" s="101"/>
      <c r="Q4" s="101"/>
      <c r="R4" s="136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135"/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Budget!E42</f>
        <v>0</v>
      </c>
      <c r="J5" s="96">
        <f t="shared" ref="J5" si="5">H5-I5</f>
        <v>0</v>
      </c>
      <c r="K5" s="88"/>
      <c r="L5" s="97"/>
      <c r="M5" s="98"/>
      <c r="N5" s="101"/>
      <c r="O5" s="100"/>
      <c r="P5" s="101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135"/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Budget!E43</f>
        <v>0</v>
      </c>
      <c r="J6" s="96">
        <f t="shared" ref="J6:J34" si="8">H6-I6</f>
        <v>0</v>
      </c>
      <c r="K6" s="88"/>
      <c r="L6" s="97"/>
      <c r="M6" s="98"/>
      <c r="N6" s="101"/>
      <c r="O6" s="100"/>
      <c r="P6" s="101"/>
      <c r="Q6" s="101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135"/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Budget!E44</f>
        <v>0</v>
      </c>
      <c r="J7" s="96">
        <f t="shared" si="8"/>
        <v>0</v>
      </c>
      <c r="K7" s="88"/>
      <c r="L7" s="97"/>
      <c r="M7" s="98"/>
      <c r="N7" s="101"/>
      <c r="O7" s="100"/>
      <c r="P7" s="101"/>
      <c r="Q7" s="101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135"/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Budget!E45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 t="shared" si="3"/>
        <v>0</v>
      </c>
      <c r="S8" s="108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135"/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Budget!E46</f>
        <v>0</v>
      </c>
      <c r="J9" s="96">
        <f t="shared" si="8"/>
        <v>0</v>
      </c>
      <c r="K9" s="88"/>
      <c r="L9" s="97"/>
      <c r="M9" s="98"/>
      <c r="N9" s="106"/>
      <c r="O9" s="100"/>
      <c r="P9" s="101"/>
      <c r="Q9" s="101"/>
      <c r="R9" s="102">
        <f t="shared" si="3"/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135"/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Budget!E47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1"/>
      <c r="R10" s="102">
        <f t="shared" si="3"/>
        <v>0</v>
      </c>
      <c r="S10" s="108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135"/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Budget!E48</f>
        <v>0</v>
      </c>
      <c r="J11" s="96">
        <f t="shared" si="8"/>
        <v>0</v>
      </c>
      <c r="K11" s="88"/>
      <c r="L11" s="97"/>
      <c r="M11" s="98"/>
      <c r="N11" s="101"/>
      <c r="O11" s="100"/>
      <c r="P11" s="106"/>
      <c r="Q11" s="101"/>
      <c r="R11" s="102">
        <f t="shared" si="3"/>
        <v>0</v>
      </c>
      <c r="S11" s="107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135"/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Budget!E49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1"/>
      <c r="R12" s="102">
        <f t="shared" si="3"/>
        <v>0</v>
      </c>
      <c r="S12" s="108"/>
      <c r="T12" s="111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135"/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Budget!E50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1"/>
      <c r="R13" s="102">
        <f t="shared" si="3"/>
        <v>0</v>
      </c>
      <c r="S13" s="108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135"/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Budget!E51</f>
        <v>0</v>
      </c>
      <c r="J14" s="96">
        <f t="shared" si="8"/>
        <v>0</v>
      </c>
      <c r="K14" s="88"/>
      <c r="L14" s="97"/>
      <c r="M14" s="98"/>
      <c r="N14" s="106"/>
      <c r="O14" s="100"/>
      <c r="P14" s="106"/>
      <c r="Q14" s="106"/>
      <c r="R14" s="102">
        <f t="shared" si="3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135"/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Budget!E52</f>
        <v>0</v>
      </c>
      <c r="J15" s="96">
        <f t="shared" si="8"/>
        <v>0</v>
      </c>
      <c r="K15" s="88"/>
      <c r="L15" s="97"/>
      <c r="M15" s="98"/>
      <c r="N15" s="106"/>
      <c r="O15" s="100"/>
      <c r="P15" s="106"/>
      <c r="Q15" s="101"/>
      <c r="R15" s="102">
        <f t="shared" si="3"/>
        <v>0</v>
      </c>
      <c r="S15" s="107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135"/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Budget!E53</f>
        <v>0</v>
      </c>
      <c r="J16" s="96">
        <f t="shared" si="8"/>
        <v>0</v>
      </c>
      <c r="K16" s="88"/>
      <c r="L16" s="97"/>
      <c r="M16" s="98"/>
      <c r="N16" s="106"/>
      <c r="O16" s="100"/>
      <c r="P16" s="106"/>
      <c r="Q16" s="101"/>
      <c r="R16" s="102">
        <f t="shared" si="3"/>
        <v>0</v>
      </c>
      <c r="S16" s="107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135"/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Budget!E54</f>
        <v>0</v>
      </c>
      <c r="J17" s="96">
        <f t="shared" si="8"/>
        <v>0</v>
      </c>
      <c r="K17" s="88"/>
      <c r="L17" s="97"/>
      <c r="M17" s="98"/>
      <c r="N17" s="101"/>
      <c r="O17" s="100"/>
      <c r="P17" s="101"/>
      <c r="Q17" s="101"/>
      <c r="R17" s="102">
        <f t="shared" si="3"/>
        <v>0</v>
      </c>
      <c r="S17" s="108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135"/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Budget!E55</f>
        <v>0</v>
      </c>
      <c r="J18" s="96">
        <f t="shared" si="8"/>
        <v>0</v>
      </c>
      <c r="K18" s="88"/>
      <c r="L18" s="97"/>
      <c r="M18" s="98"/>
      <c r="N18" s="106"/>
      <c r="O18" s="100"/>
      <c r="P18" s="101"/>
      <c r="Q18" s="101"/>
      <c r="R18" s="102">
        <f t="shared" si="3"/>
        <v>0</v>
      </c>
      <c r="S18" s="108"/>
      <c r="T18" s="104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135"/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Budget!E56</f>
        <v>0</v>
      </c>
      <c r="J19" s="96">
        <f t="shared" si="8"/>
        <v>0</v>
      </c>
      <c r="K19" s="88"/>
      <c r="L19" s="97"/>
      <c r="M19" s="98"/>
      <c r="N19" s="106"/>
      <c r="O19" s="100"/>
      <c r="P19" s="106"/>
      <c r="Q19" s="101"/>
      <c r="R19" s="102">
        <f t="shared" si="3"/>
        <v>0</v>
      </c>
      <c r="S19" s="108"/>
      <c r="T19" s="104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135"/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Budget!E57</f>
        <v>0</v>
      </c>
      <c r="J20" s="96">
        <f t="shared" si="8"/>
        <v>0</v>
      </c>
      <c r="K20" s="88"/>
      <c r="L20" s="97"/>
      <c r="M20" s="98"/>
      <c r="N20" s="106"/>
      <c r="O20" s="100"/>
      <c r="P20" s="106"/>
      <c r="Q20" s="106"/>
      <c r="R20" s="102">
        <f t="shared" si="3"/>
        <v>0</v>
      </c>
      <c r="S20" s="108"/>
      <c r="T20" s="104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135"/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Budget!E58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135"/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Budget!E59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135"/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Budget!E60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135"/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Budget!E61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135"/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Budget!E62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135"/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Budget!E63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135"/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Budget!E64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135"/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Budget!E65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135"/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Budget!E66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135"/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Budget!E67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135"/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Budget!E68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135"/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Budget!E69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135"/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Budget!E70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135"/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Budget!E71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January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s="137" customFormat="1" ht="16.5" customHeight="1" thickTop="1" thickBot="1" x14ac:dyDescent="0.55000000000000004">
      <c r="A36" s="112" t="s">
        <v>54</v>
      </c>
      <c r="B36" s="31">
        <f>B35</f>
        <v>0</v>
      </c>
      <c r="C36" s="113">
        <f>C35</f>
        <v>0</v>
      </c>
      <c r="D36" s="113">
        <f>D35</f>
        <v>0</v>
      </c>
      <c r="E36" s="31">
        <f>SUM(B36:D36)</f>
        <v>0</v>
      </c>
      <c r="F36" s="114"/>
      <c r="G36" s="114"/>
      <c r="H36" s="114">
        <f>H35</f>
        <v>0</v>
      </c>
      <c r="I36" s="114">
        <f>I35</f>
        <v>0</v>
      </c>
      <c r="J36" s="115">
        <f>H36-I36</f>
        <v>0</v>
      </c>
      <c r="L36" s="109"/>
      <c r="M36" s="110"/>
      <c r="N36" s="138"/>
      <c r="O36" s="139"/>
      <c r="P36" s="138"/>
      <c r="Q36" s="138"/>
      <c r="R36" s="102">
        <f t="shared" ref="R36:R67" si="10">MAX((W36-V36)*($H$1-O36)/$I$1,0)</f>
        <v>0</v>
      </c>
      <c r="S36" s="140"/>
      <c r="T36" s="14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142"/>
    </row>
    <row r="37" spans="1:24" ht="16.5" customHeight="1" thickTop="1" thickBot="1" x14ac:dyDescent="0.55000000000000004">
      <c r="B37" s="6"/>
      <c r="E37" s="157" t="s">
        <v>61</v>
      </c>
      <c r="F37" s="147"/>
      <c r="G37" s="152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37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94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94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B77" s="94"/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/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M80" s="6"/>
      <c r="N80" s="6"/>
      <c r="O80" s="6"/>
      <c r="U80" s="80"/>
    </row>
    <row r="81" spans="13:21" ht="21" hidden="1" x14ac:dyDescent="0.5">
      <c r="M81" s="6"/>
      <c r="N81" s="6"/>
      <c r="O81" s="6"/>
      <c r="U81" s="80"/>
    </row>
    <row r="82" spans="13:21" ht="21" hidden="1" x14ac:dyDescent="0.5">
      <c r="M82" s="6"/>
      <c r="N82" s="6"/>
      <c r="O82" s="6"/>
      <c r="U82" s="80"/>
    </row>
    <row r="83" spans="13:21" ht="21" hidden="1" x14ac:dyDescent="0.5">
      <c r="M83" s="6"/>
      <c r="N83" s="6"/>
      <c r="O83" s="6"/>
      <c r="U83" s="80"/>
    </row>
    <row r="84" spans="13:21" ht="21" hidden="1" x14ac:dyDescent="0.5">
      <c r="M84" s="6"/>
      <c r="N84" s="6"/>
      <c r="O84" s="6"/>
      <c r="U84" s="80"/>
    </row>
    <row r="85" spans="13:21" ht="21" hidden="1" x14ac:dyDescent="0.5">
      <c r="M85" s="6"/>
      <c r="N85" s="6"/>
      <c r="O85" s="6"/>
      <c r="U85" s="80"/>
    </row>
    <row r="86" spans="13:21" ht="21" hidden="1" x14ac:dyDescent="0.5">
      <c r="M86" s="6"/>
      <c r="N86" s="6"/>
      <c r="O86" s="6"/>
      <c r="U86" s="80"/>
    </row>
    <row r="87" spans="13:21" ht="21" hidden="1" x14ac:dyDescent="0.5">
      <c r="M87" s="6"/>
      <c r="N87" s="6"/>
      <c r="O87" s="6"/>
      <c r="U87" s="80"/>
    </row>
    <row r="88" spans="13:21" ht="21" hidden="1" x14ac:dyDescent="0.5">
      <c r="M88" s="6"/>
      <c r="N88" s="6"/>
      <c r="O88" s="6"/>
      <c r="U88" s="80"/>
    </row>
    <row r="89" spans="13:21" ht="21" hidden="1" x14ac:dyDescent="0.5">
      <c r="M89" s="6"/>
      <c r="N89" s="6"/>
      <c r="O89" s="6"/>
      <c r="U89" s="80"/>
    </row>
    <row r="90" spans="13:21" ht="21" hidden="1" x14ac:dyDescent="0.5">
      <c r="M90" s="6"/>
      <c r="N90" s="6"/>
      <c r="O90" s="6"/>
      <c r="U90" s="80"/>
    </row>
    <row r="91" spans="13:21" ht="21" hidden="1" x14ac:dyDescent="0.5">
      <c r="M91" s="6"/>
      <c r="N91" s="6"/>
      <c r="O91" s="6"/>
      <c r="U91" s="80"/>
    </row>
    <row r="92" spans="13:21" ht="21" hidden="1" x14ac:dyDescent="0.5">
      <c r="M92" s="6"/>
      <c r="N92" s="6"/>
      <c r="O92" s="6"/>
      <c r="U92" s="80"/>
    </row>
    <row r="93" spans="13:21" ht="21" hidden="1" x14ac:dyDescent="0.5">
      <c r="M93" s="6"/>
      <c r="N93" s="6"/>
      <c r="O93" s="6"/>
      <c r="U93" s="80"/>
    </row>
    <row r="94" spans="13:21" ht="21" hidden="1" x14ac:dyDescent="0.5">
      <c r="M94" s="6"/>
      <c r="N94" s="6"/>
      <c r="O94" s="6"/>
      <c r="U94" s="80"/>
    </row>
    <row r="95" spans="13:21" hidden="1" x14ac:dyDescent="0.35">
      <c r="M95" s="6"/>
      <c r="N95" s="6"/>
      <c r="O95" s="6"/>
    </row>
    <row r="96" spans="13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15" priority="9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100-000000000000}">
      <formula1>A$1</formula1>
      <formula2>B$1-1</formula2>
    </dataValidation>
    <dataValidation type="list" allowBlank="1" showInputMessage="1" showErrorMessage="1" sqref="P4:Q79" xr:uid="{00000000-0002-0000-0100-000001000000}">
      <formula1>$A$4:$A$34</formula1>
    </dataValidation>
    <dataValidation type="list" allowBlank="1" showInputMessage="1" showErrorMessage="1" sqref="N4:N79" xr:uid="{00000000-0002-0000-0100-000002000000}">
      <formula1>"NEW, RESIGN, UPGRADE, DOWNGRADE"</formula1>
    </dataValidation>
  </dataValidations>
  <pageMargins left="0.25" right="0.25" top="0.25" bottom="0.25" header="0.3" footer="0.3"/>
  <pageSetup orientation="landscape" blackAndWhite="1" horizontalDpi="2400" verticalDpi="24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114"/>
  <sheetViews>
    <sheetView showGridLines="0" showRowColHeaders="0" topLeftCell="A2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8.5" hidden="1" x14ac:dyDescent="0.45">
      <c r="A1" s="134" t="str">
        <f>TEXT(G1,"MMM-YY")</f>
        <v>Feb-19</v>
      </c>
      <c r="B1" s="70"/>
      <c r="C1" s="70"/>
      <c r="D1" s="70"/>
      <c r="E1" s="70"/>
      <c r="G1" s="71">
        <f>Budget!G4</f>
        <v>43497</v>
      </c>
      <c r="H1" s="71">
        <f>Budget!I4</f>
        <v>43525</v>
      </c>
      <c r="I1" s="72">
        <f>H1-G1</f>
        <v>28</v>
      </c>
      <c r="J1" s="73" t="str">
        <f>TEXT(G1,"MMMM, YYYY")</f>
        <v>February,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February,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February,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'Jan-15'!E4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Budget!G41</f>
        <v>0</v>
      </c>
      <c r="J4" s="96">
        <f>H4-I4</f>
        <v>0</v>
      </c>
      <c r="K4" s="88"/>
      <c r="L4" s="97"/>
      <c r="M4" s="98"/>
      <c r="N4" s="99"/>
      <c r="O4" s="100"/>
      <c r="P4" s="106"/>
      <c r="Q4" s="106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'Jan-15'!E5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Budget!G42</f>
        <v>0</v>
      </c>
      <c r="J5" s="96">
        <f t="shared" ref="J5" si="5">H5-I5</f>
        <v>0</v>
      </c>
      <c r="K5" s="88"/>
      <c r="L5" s="97"/>
      <c r="M5" s="98"/>
      <c r="N5" s="101"/>
      <c r="O5" s="100"/>
      <c r="P5" s="101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'Jan-15'!E6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Budget!G43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6"/>
      <c r="Q6" s="101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'Jan-15'!E7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Budget!G44</f>
        <v>0</v>
      </c>
      <c r="J7" s="96">
        <f t="shared" si="8"/>
        <v>0</v>
      </c>
      <c r="K7" s="88"/>
      <c r="L7" s="97"/>
      <c r="M7" s="98"/>
      <c r="N7" s="106"/>
      <c r="O7" s="100"/>
      <c r="P7" s="106"/>
      <c r="Q7" s="106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'Jan-15'!E8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Budget!G45</f>
        <v>0</v>
      </c>
      <c r="J8" s="96">
        <f t="shared" si="8"/>
        <v>0</v>
      </c>
      <c r="K8" s="88"/>
      <c r="L8" s="97"/>
      <c r="M8" s="98"/>
      <c r="N8" s="106"/>
      <c r="O8" s="100"/>
      <c r="P8" s="106"/>
      <c r="Q8" s="106"/>
      <c r="R8" s="102">
        <f t="shared" si="3"/>
        <v>0</v>
      </c>
      <c r="S8" s="108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'Jan-15'!E9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Budget!G46</f>
        <v>0</v>
      </c>
      <c r="J9" s="96">
        <f t="shared" si="8"/>
        <v>0</v>
      </c>
      <c r="K9" s="88"/>
      <c r="L9" s="97"/>
      <c r="M9" s="98"/>
      <c r="N9" s="106"/>
      <c r="O9" s="100"/>
      <c r="P9" s="106"/>
      <c r="Q9" s="101"/>
      <c r="R9" s="102">
        <f t="shared" si="3"/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'Jan-15'!E10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Budget!G47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1"/>
      <c r="R10" s="102">
        <f t="shared" si="3"/>
        <v>0</v>
      </c>
      <c r="S10" s="107"/>
      <c r="T10" s="111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'Jan-15'!E11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Budget!G48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1"/>
      <c r="R11" s="102">
        <f t="shared" si="3"/>
        <v>0</v>
      </c>
      <c r="S11" s="107"/>
      <c r="T11" s="111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'Jan-15'!E12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Budget!G49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1"/>
      <c r="R12" s="102">
        <f t="shared" si="3"/>
        <v>0</v>
      </c>
      <c r="S12" s="108"/>
      <c r="T12" s="111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'Jan-15'!E13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Budget!G50</f>
        <v>0</v>
      </c>
      <c r="J13" s="96">
        <f t="shared" si="8"/>
        <v>0</v>
      </c>
      <c r="K13" s="88"/>
      <c r="L13" s="109"/>
      <c r="M13" s="110"/>
      <c r="N13" s="101"/>
      <c r="O13" s="100"/>
      <c r="P13" s="101"/>
      <c r="Q13" s="101"/>
      <c r="R13" s="102">
        <f t="shared" si="3"/>
        <v>0</v>
      </c>
      <c r="S13" s="108"/>
      <c r="T13" s="111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'Jan-15'!E14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Budget!G51</f>
        <v>0</v>
      </c>
      <c r="J14" s="96">
        <f t="shared" si="8"/>
        <v>0</v>
      </c>
      <c r="K14" s="88"/>
      <c r="L14" s="109"/>
      <c r="M14" s="110"/>
      <c r="N14" s="101"/>
      <c r="O14" s="100"/>
      <c r="P14" s="101"/>
      <c r="Q14" s="101"/>
      <c r="R14" s="102">
        <f t="shared" si="3"/>
        <v>0</v>
      </c>
      <c r="S14" s="108"/>
      <c r="T14" s="111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'Jan-15'!E15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Budget!G52</f>
        <v>0</v>
      </c>
      <c r="J15" s="96">
        <f t="shared" si="8"/>
        <v>0</v>
      </c>
      <c r="K15" s="88"/>
      <c r="L15" s="133"/>
      <c r="M15" s="110"/>
      <c r="N15" s="101"/>
      <c r="O15" s="100"/>
      <c r="P15" s="99"/>
      <c r="Q15" s="101"/>
      <c r="R15" s="102">
        <f t="shared" si="3"/>
        <v>0</v>
      </c>
      <c r="S15" s="108"/>
      <c r="T15" s="132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'Jan-15'!E16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Budget!G53</f>
        <v>0</v>
      </c>
      <c r="J16" s="96">
        <f t="shared" si="8"/>
        <v>0</v>
      </c>
      <c r="K16" s="88"/>
      <c r="L16" s="109"/>
      <c r="M16" s="110"/>
      <c r="N16" s="101"/>
      <c r="O16" s="100"/>
      <c r="P16" s="101"/>
      <c r="Q16" s="101"/>
      <c r="R16" s="102">
        <f t="shared" si="3"/>
        <v>0</v>
      </c>
      <c r="S16" s="108"/>
      <c r="T16" s="111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'Jan-15'!E17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Budget!G54</f>
        <v>0</v>
      </c>
      <c r="J17" s="96">
        <f t="shared" si="8"/>
        <v>0</v>
      </c>
      <c r="K17" s="88"/>
      <c r="L17" s="109"/>
      <c r="M17" s="110"/>
      <c r="N17" s="101"/>
      <c r="O17" s="100"/>
      <c r="P17" s="101"/>
      <c r="Q17" s="101"/>
      <c r="R17" s="102">
        <f t="shared" si="3"/>
        <v>0</v>
      </c>
      <c r="S17" s="108"/>
      <c r="T17" s="111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'Jan-15'!E18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Budget!G55</f>
        <v>0</v>
      </c>
      <c r="J18" s="96">
        <f t="shared" si="8"/>
        <v>0</v>
      </c>
      <c r="K18" s="88"/>
      <c r="L18" s="109"/>
      <c r="M18" s="110"/>
      <c r="N18" s="101"/>
      <c r="O18" s="100"/>
      <c r="P18" s="101"/>
      <c r="Q18" s="101"/>
      <c r="R18" s="102">
        <f t="shared" si="3"/>
        <v>0</v>
      </c>
      <c r="S18" s="108"/>
      <c r="T18" s="111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'Jan-15'!E19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Budget!G56</f>
        <v>0</v>
      </c>
      <c r="J19" s="96">
        <f t="shared" si="8"/>
        <v>0</v>
      </c>
      <c r="K19" s="88"/>
      <c r="L19" s="109"/>
      <c r="M19" s="110"/>
      <c r="N19" s="101"/>
      <c r="O19" s="100"/>
      <c r="P19" s="101"/>
      <c r="Q19" s="101"/>
      <c r="R19" s="102">
        <f t="shared" si="3"/>
        <v>0</v>
      </c>
      <c r="S19" s="108"/>
      <c r="T19" s="111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'Jan-15'!E20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Budget!G57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3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'Jan-15'!E21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Budget!G58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'Jan-15'!E22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Budget!G59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'Jan-15'!E23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Budget!G60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'Jan-15'!E24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Budget!G61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'Jan-15'!E25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Budget!G62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'Jan-15'!E26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Budget!G63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'Jan-15'!E27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Budget!G64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'Jan-15'!E28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Budget!G65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'Jan-15'!E29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Budget!G66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'Jan-15'!E30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Budget!G67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'Jan-15'!E31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Budget!G68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'Jan-15'!E32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Budget!G69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'Jan-15'!E33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Budget!G70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'Jan-15'!E34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Budget!G71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February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C35+'Jan-15'!C36</f>
        <v>0</v>
      </c>
      <c r="D36" s="113">
        <f>D35+'Jan-15'!D36</f>
        <v>0</v>
      </c>
      <c r="E36" s="31">
        <f>SUM(B36:D36)</f>
        <v>0</v>
      </c>
      <c r="F36" s="114"/>
      <c r="G36" s="114"/>
      <c r="H36" s="114">
        <f>H35+'Jan-15'!H36</f>
        <v>0</v>
      </c>
      <c r="I36" s="114">
        <f>I35+'Jan-15'!I36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B39+'Jan-15'!C39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B40+'Jan-15'!C40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B41+'Jan-15'!C41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B42+'Jan-15'!C42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14" priority="12" operator="equal">
      <formula>0</formula>
    </cfRule>
  </conditionalFormatting>
  <conditionalFormatting sqref="B4:B34">
    <cfRule type="cellIs" dxfId="13" priority="11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200-000000000000}">
      <formula1>A$1</formula1>
      <formula2>B$1-1</formula2>
    </dataValidation>
    <dataValidation type="list" allowBlank="1" showInputMessage="1" showErrorMessage="1" sqref="P4:Q79" xr:uid="{00000000-0002-0000-0200-000001000000}">
      <formula1>$A$4:$A$34</formula1>
    </dataValidation>
    <dataValidation type="list" allowBlank="1" showInputMessage="1" showErrorMessage="1" sqref="N4:N79" xr:uid="{00000000-0002-0000-02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X114"/>
  <sheetViews>
    <sheetView showGridLines="0" showRowColHeaders="0" topLeftCell="A30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Mar-19</v>
      </c>
      <c r="B1" s="70"/>
      <c r="C1" s="70"/>
      <c r="D1" s="70"/>
      <c r="E1" s="70"/>
      <c r="G1" s="71">
        <f>Budget!I4</f>
        <v>43525</v>
      </c>
      <c r="H1" s="71">
        <f>Budget!K4</f>
        <v>43556</v>
      </c>
      <c r="I1" s="72">
        <f>H1-G1</f>
        <v>31</v>
      </c>
      <c r="J1" s="73" t="str">
        <f>TEXT(G1,"MMMM, YYYY")</f>
        <v>March,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March,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March,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'Feb-15'!E4</f>
        <v>0</v>
      </c>
      <c r="C4" s="56">
        <f>COUNTIF(Q$4:Q$79,A4)</f>
        <v>0</v>
      </c>
      <c r="D4" s="56">
        <f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0">SUM(F4:G4)</f>
        <v>0</v>
      </c>
      <c r="I4" s="95">
        <f>Budget!I41</f>
        <v>0</v>
      </c>
      <c r="J4" s="96">
        <f>H4-I4</f>
        <v>0</v>
      </c>
      <c r="K4" s="88"/>
      <c r="L4" s="97"/>
      <c r="M4" s="98"/>
      <c r="N4" s="106"/>
      <c r="O4" s="100"/>
      <c r="P4" s="101"/>
      <c r="Q4" s="99"/>
      <c r="R4" s="102">
        <f t="shared" ref="R4:R35" si="1">MAX((W4-V4)*($H$1-O4)/$I$1,0)</f>
        <v>0</v>
      </c>
      <c r="S4" s="103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'Feb-15'!E5</f>
        <v>0</v>
      </c>
      <c r="C5" s="56">
        <f>COUNTIF(Q$4:Q$79,A5)</f>
        <v>0</v>
      </c>
      <c r="D5" s="56">
        <f>-COUNTIF(P$4:P$79,A5)</f>
        <v>0</v>
      </c>
      <c r="E5" s="56">
        <f t="shared" ref="E5" si="2">SUM(B5:D5)</f>
        <v>0</v>
      </c>
      <c r="F5" s="105">
        <f>B5*Budget!D42</f>
        <v>0</v>
      </c>
      <c r="G5" s="105">
        <f>SUMIF(Q$4:Q$79,A5,R$4:R$79)</f>
        <v>0</v>
      </c>
      <c r="H5" s="105">
        <f t="shared" si="0"/>
        <v>0</v>
      </c>
      <c r="I5" s="105">
        <f>Budget!I42</f>
        <v>0</v>
      </c>
      <c r="J5" s="96">
        <f t="shared" ref="J5" si="3">H5-I5</f>
        <v>0</v>
      </c>
      <c r="K5" s="88"/>
      <c r="L5" s="97"/>
      <c r="M5" s="98"/>
      <c r="N5" s="106"/>
      <c r="O5" s="100"/>
      <c r="P5" s="106"/>
      <c r="Q5" s="101"/>
      <c r="R5" s="102">
        <f t="shared" si="1"/>
        <v>0</v>
      </c>
      <c r="S5" s="107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'Feb-15'!E6</f>
        <v>0</v>
      </c>
      <c r="C6" s="56">
        <f t="shared" ref="C6:C33" si="4">COUNTIF(Q$4:Q$79,A6)</f>
        <v>0</v>
      </c>
      <c r="D6" s="56">
        <f t="shared" ref="D6:D33" si="5">-COUNTIF(P$4:P$79,A6)</f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0"/>
        <v>0</v>
      </c>
      <c r="I6" s="105">
        <f>Budget!I43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1"/>
      <c r="Q6" s="101"/>
      <c r="R6" s="102">
        <f t="shared" si="1"/>
        <v>0</v>
      </c>
      <c r="S6" s="107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'Feb-15'!E7</f>
        <v>0</v>
      </c>
      <c r="C7" s="56">
        <f t="shared" si="4"/>
        <v>0</v>
      </c>
      <c r="D7" s="56">
        <f t="shared" si="5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0"/>
        <v>0</v>
      </c>
      <c r="I7" s="105">
        <f>Budget!I44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1"/>
      <c r="R7" s="102">
        <f t="shared" si="1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'Feb-15'!E8</f>
        <v>0</v>
      </c>
      <c r="C8" s="56">
        <f t="shared" si="4"/>
        <v>0</v>
      </c>
      <c r="D8" s="56">
        <f t="shared" si="5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0"/>
        <v>0</v>
      </c>
      <c r="I8" s="105">
        <f>Budget!I45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 t="shared" si="1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'Feb-15'!E9</f>
        <v>0</v>
      </c>
      <c r="C9" s="56">
        <f t="shared" si="4"/>
        <v>0</v>
      </c>
      <c r="D9" s="56">
        <f t="shared" si="5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0"/>
        <v>0</v>
      </c>
      <c r="I9" s="105">
        <f>Budget!I46</f>
        <v>0</v>
      </c>
      <c r="J9" s="96">
        <f t="shared" si="8"/>
        <v>0</v>
      </c>
      <c r="K9" s="88"/>
      <c r="L9" s="97"/>
      <c r="M9" s="98"/>
      <c r="N9" s="106"/>
      <c r="O9" s="100"/>
      <c r="P9" s="101"/>
      <c r="Q9" s="101"/>
      <c r="R9" s="102">
        <f t="shared" si="1"/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'Feb-15'!E10</f>
        <v>0</v>
      </c>
      <c r="C10" s="56">
        <f t="shared" si="4"/>
        <v>0</v>
      </c>
      <c r="D10" s="56">
        <f t="shared" si="5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0"/>
        <v>0</v>
      </c>
      <c r="I10" s="105">
        <f>Budget!I47</f>
        <v>0</v>
      </c>
      <c r="J10" s="96">
        <f t="shared" si="8"/>
        <v>0</v>
      </c>
      <c r="K10" s="88"/>
      <c r="L10" s="97"/>
      <c r="M10" s="98"/>
      <c r="N10" s="106"/>
      <c r="O10" s="100"/>
      <c r="P10" s="106"/>
      <c r="Q10" s="106"/>
      <c r="R10" s="102">
        <f t="shared" si="1"/>
        <v>0</v>
      </c>
      <c r="S10" s="107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'Feb-15'!E11</f>
        <v>0</v>
      </c>
      <c r="C11" s="56">
        <f t="shared" si="4"/>
        <v>0</v>
      </c>
      <c r="D11" s="56">
        <f t="shared" si="5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0"/>
        <v>0</v>
      </c>
      <c r="I11" s="105">
        <f>Budget!I48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1"/>
      <c r="R11" s="102">
        <f t="shared" si="1"/>
        <v>0</v>
      </c>
      <c r="S11" s="108"/>
      <c r="T11" s="111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'Feb-15'!E12</f>
        <v>0</v>
      </c>
      <c r="C12" s="56">
        <f t="shared" si="4"/>
        <v>0</v>
      </c>
      <c r="D12" s="56">
        <f t="shared" si="5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0"/>
        <v>0</v>
      </c>
      <c r="I12" s="105">
        <f>Budget!I49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1"/>
      <c r="R12" s="102">
        <f t="shared" si="1"/>
        <v>0</v>
      </c>
      <c r="S12" s="108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'Feb-15'!E13</f>
        <v>0</v>
      </c>
      <c r="C13" s="56">
        <f t="shared" si="4"/>
        <v>0</v>
      </c>
      <c r="D13" s="56">
        <f t="shared" si="5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0"/>
        <v>0</v>
      </c>
      <c r="I13" s="105">
        <f>Budget!I50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1"/>
      <c r="R13" s="102">
        <f t="shared" si="1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'Feb-15'!E14</f>
        <v>0</v>
      </c>
      <c r="C14" s="56">
        <f t="shared" si="4"/>
        <v>0</v>
      </c>
      <c r="D14" s="56">
        <f t="shared" si="5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0"/>
        <v>0</v>
      </c>
      <c r="I14" s="105">
        <f>Budget!I51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1"/>
      <c r="R14" s="102">
        <f t="shared" si="1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'Feb-15'!E15</f>
        <v>0</v>
      </c>
      <c r="C15" s="56">
        <f t="shared" si="4"/>
        <v>0</v>
      </c>
      <c r="D15" s="56">
        <f t="shared" si="5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0"/>
        <v>0</v>
      </c>
      <c r="I15" s="105">
        <f>Budget!I52</f>
        <v>0</v>
      </c>
      <c r="J15" s="96">
        <f t="shared" si="8"/>
        <v>0</v>
      </c>
      <c r="K15" s="88"/>
      <c r="L15" s="133"/>
      <c r="M15" s="110"/>
      <c r="N15" s="101"/>
      <c r="O15" s="100"/>
      <c r="P15" s="99"/>
      <c r="Q15" s="101"/>
      <c r="R15" s="102">
        <f t="shared" si="1"/>
        <v>0</v>
      </c>
      <c r="S15" s="108"/>
      <c r="T15" s="132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'Feb-15'!E16</f>
        <v>0</v>
      </c>
      <c r="C16" s="56">
        <f t="shared" si="4"/>
        <v>0</v>
      </c>
      <c r="D16" s="56">
        <f t="shared" si="5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0"/>
        <v>0</v>
      </c>
      <c r="I16" s="105">
        <f>Budget!I53</f>
        <v>0</v>
      </c>
      <c r="J16" s="96">
        <f t="shared" si="8"/>
        <v>0</v>
      </c>
      <c r="K16" s="88"/>
      <c r="L16" s="109"/>
      <c r="M16" s="110"/>
      <c r="N16" s="101"/>
      <c r="O16" s="100"/>
      <c r="P16" s="101"/>
      <c r="Q16" s="101"/>
      <c r="R16" s="102">
        <f t="shared" si="1"/>
        <v>0</v>
      </c>
      <c r="S16" s="108"/>
      <c r="T16" s="111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'Feb-15'!E17</f>
        <v>0</v>
      </c>
      <c r="C17" s="56">
        <f t="shared" si="4"/>
        <v>0</v>
      </c>
      <c r="D17" s="56">
        <f t="shared" si="5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0"/>
        <v>0</v>
      </c>
      <c r="I17" s="105">
        <f>Budget!I54</f>
        <v>0</v>
      </c>
      <c r="J17" s="96">
        <f t="shared" si="8"/>
        <v>0</v>
      </c>
      <c r="K17" s="88"/>
      <c r="L17" s="109"/>
      <c r="M17" s="110"/>
      <c r="N17" s="101"/>
      <c r="O17" s="100"/>
      <c r="P17" s="101"/>
      <c r="Q17" s="101"/>
      <c r="R17" s="102">
        <f t="shared" si="1"/>
        <v>0</v>
      </c>
      <c r="S17" s="108"/>
      <c r="T17" s="111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'Feb-15'!E18</f>
        <v>0</v>
      </c>
      <c r="C18" s="56">
        <f t="shared" si="4"/>
        <v>0</v>
      </c>
      <c r="D18" s="56">
        <f t="shared" si="5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0"/>
        <v>0</v>
      </c>
      <c r="I18" s="105">
        <f>Budget!I55</f>
        <v>0</v>
      </c>
      <c r="J18" s="96">
        <f t="shared" si="8"/>
        <v>0</v>
      </c>
      <c r="K18" s="88"/>
      <c r="L18" s="109"/>
      <c r="M18" s="110"/>
      <c r="N18" s="101"/>
      <c r="O18" s="100"/>
      <c r="P18" s="101"/>
      <c r="Q18" s="101"/>
      <c r="R18" s="102">
        <f t="shared" si="1"/>
        <v>0</v>
      </c>
      <c r="S18" s="108"/>
      <c r="T18" s="111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'Feb-15'!E19</f>
        <v>0</v>
      </c>
      <c r="C19" s="56">
        <f t="shared" si="4"/>
        <v>0</v>
      </c>
      <c r="D19" s="56">
        <f t="shared" si="5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0"/>
        <v>0</v>
      </c>
      <c r="I19" s="105">
        <f>Budget!I56</f>
        <v>0</v>
      </c>
      <c r="J19" s="96">
        <f t="shared" si="8"/>
        <v>0</v>
      </c>
      <c r="K19" s="88"/>
      <c r="L19" s="109"/>
      <c r="M19" s="110"/>
      <c r="N19" s="101"/>
      <c r="O19" s="100"/>
      <c r="P19" s="101"/>
      <c r="Q19" s="101"/>
      <c r="R19" s="102">
        <f t="shared" si="1"/>
        <v>0</v>
      </c>
      <c r="S19" s="108"/>
      <c r="T19" s="111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'Feb-15'!E20</f>
        <v>0</v>
      </c>
      <c r="C20" s="56">
        <f t="shared" si="4"/>
        <v>0</v>
      </c>
      <c r="D20" s="56">
        <f t="shared" si="5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0"/>
        <v>0</v>
      </c>
      <c r="I20" s="105">
        <f>Budget!I57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1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'Feb-15'!E21</f>
        <v>0</v>
      </c>
      <c r="C21" s="56">
        <f t="shared" si="4"/>
        <v>0</v>
      </c>
      <c r="D21" s="56">
        <f t="shared" si="5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0"/>
        <v>0</v>
      </c>
      <c r="I21" s="105">
        <f>Budget!I58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1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'Feb-15'!E22</f>
        <v>0</v>
      </c>
      <c r="C22" s="56">
        <f t="shared" si="4"/>
        <v>0</v>
      </c>
      <c r="D22" s="56">
        <f t="shared" si="5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0"/>
        <v>0</v>
      </c>
      <c r="I22" s="105">
        <f>Budget!I59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1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'Feb-15'!E23</f>
        <v>0</v>
      </c>
      <c r="C23" s="56">
        <f t="shared" si="4"/>
        <v>0</v>
      </c>
      <c r="D23" s="56">
        <f t="shared" si="5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0"/>
        <v>0</v>
      </c>
      <c r="I23" s="105">
        <f>Budget!I60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1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'Feb-15'!E24</f>
        <v>0</v>
      </c>
      <c r="C24" s="56">
        <f t="shared" si="4"/>
        <v>0</v>
      </c>
      <c r="D24" s="56">
        <f t="shared" si="5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0"/>
        <v>0</v>
      </c>
      <c r="I24" s="105">
        <f>Budget!I61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1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'Feb-15'!E25</f>
        <v>0</v>
      </c>
      <c r="C25" s="56">
        <f t="shared" si="4"/>
        <v>0</v>
      </c>
      <c r="D25" s="56">
        <f t="shared" si="5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0"/>
        <v>0</v>
      </c>
      <c r="I25" s="105">
        <f>Budget!I62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1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'Feb-15'!E26</f>
        <v>0</v>
      </c>
      <c r="C26" s="56">
        <f t="shared" si="4"/>
        <v>0</v>
      </c>
      <c r="D26" s="56">
        <f t="shared" si="5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0"/>
        <v>0</v>
      </c>
      <c r="I26" s="105">
        <f>Budget!I63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1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'Feb-15'!E27</f>
        <v>0</v>
      </c>
      <c r="C27" s="56">
        <f t="shared" si="4"/>
        <v>0</v>
      </c>
      <c r="D27" s="56">
        <f t="shared" si="5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0"/>
        <v>0</v>
      </c>
      <c r="I27" s="105">
        <f>Budget!I64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1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'Feb-15'!E28</f>
        <v>0</v>
      </c>
      <c r="C28" s="56">
        <f t="shared" si="4"/>
        <v>0</v>
      </c>
      <c r="D28" s="56">
        <f t="shared" si="5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0"/>
        <v>0</v>
      </c>
      <c r="I28" s="105">
        <f>Budget!I65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1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'Feb-15'!E29</f>
        <v>0</v>
      </c>
      <c r="C29" s="56">
        <f t="shared" si="4"/>
        <v>0</v>
      </c>
      <c r="D29" s="56">
        <f t="shared" si="5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0"/>
        <v>0</v>
      </c>
      <c r="I29" s="105">
        <f>Budget!I66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1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'Feb-15'!E30</f>
        <v>0</v>
      </c>
      <c r="C30" s="56">
        <f t="shared" si="4"/>
        <v>0</v>
      </c>
      <c r="D30" s="56">
        <f t="shared" si="5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0"/>
        <v>0</v>
      </c>
      <c r="I30" s="105">
        <f>Budget!I67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1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'Feb-15'!E31</f>
        <v>0</v>
      </c>
      <c r="C31" s="56">
        <f t="shared" si="4"/>
        <v>0</v>
      </c>
      <c r="D31" s="56">
        <f t="shared" si="5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0"/>
        <v>0</v>
      </c>
      <c r="I31" s="105">
        <f>Budget!I68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1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'Feb-15'!E32</f>
        <v>0</v>
      </c>
      <c r="C32" s="56">
        <f t="shared" si="4"/>
        <v>0</v>
      </c>
      <c r="D32" s="56">
        <f t="shared" si="5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0"/>
        <v>0</v>
      </c>
      <c r="I32" s="105">
        <f>Budget!I69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1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'Feb-15'!E33</f>
        <v>0</v>
      </c>
      <c r="C33" s="56">
        <f t="shared" si="4"/>
        <v>0</v>
      </c>
      <c r="D33" s="56">
        <f t="shared" si="5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0"/>
        <v>0</v>
      </c>
      <c r="I33" s="105">
        <f>Budget!I70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1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'Feb-15'!E34</f>
        <v>0</v>
      </c>
      <c r="C34" s="56">
        <f>COUNTIF(Q$4:Q$79,A34)</f>
        <v>0</v>
      </c>
      <c r="D34" s="56">
        <f>-COUNTIF(P$4:P$79,A34)</f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0"/>
        <v>0</v>
      </c>
      <c r="I34" s="105">
        <f>Budget!I71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1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March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1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C35+'Feb-15'!C36</f>
        <v>0</v>
      </c>
      <c r="D36" s="113">
        <f>D35+'Feb-15'!D36</f>
        <v>0</v>
      </c>
      <c r="E36" s="31">
        <f>SUM(B36:D36)</f>
        <v>0</v>
      </c>
      <c r="F36" s="114"/>
      <c r="G36" s="114"/>
      <c r="H36" s="114">
        <f>H35+'Feb-15'!H36</f>
        <v>0</v>
      </c>
      <c r="I36" s="114">
        <f>I35+'Feb-15'!I36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B39+'Feb-15'!C39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B40+'Feb-15'!C40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B41+'Feb-15'!C41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B42+'Feb-15'!C42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12" priority="7" operator="equal">
      <formula>0</formula>
    </cfRule>
  </conditionalFormatting>
  <dataValidations count="4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300-000000000000}">
      <formula1>A$1</formula1>
      <formula2>B$1-1</formula2>
    </dataValidation>
    <dataValidation type="date" operator="greaterThanOrEqual" allowBlank="1" showInputMessage="1" showErrorMessage="1" sqref="O80" xr:uid="{00000000-0002-0000-0300-000001000000}">
      <formula1>#REF!</formula1>
    </dataValidation>
    <dataValidation type="list" allowBlank="1" showInputMessage="1" showErrorMessage="1" sqref="P4:Q79" xr:uid="{00000000-0002-0000-0300-000002000000}">
      <formula1>$A$4:$A$34</formula1>
    </dataValidation>
    <dataValidation type="list" allowBlank="1" showInputMessage="1" showErrorMessage="1" sqref="N4:N79" xr:uid="{00000000-0002-0000-0300-000003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X114"/>
  <sheetViews>
    <sheetView showGridLines="0" showRowColHeaders="0" topLeftCell="A2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Apr-19</v>
      </c>
      <c r="B1" s="70"/>
      <c r="C1" s="70"/>
      <c r="D1" s="70"/>
      <c r="E1" s="70"/>
      <c r="G1" s="71">
        <f>Budget!K4</f>
        <v>43556</v>
      </c>
      <c r="H1" s="71">
        <f>Budget!M4</f>
        <v>43586</v>
      </c>
      <c r="I1" s="72">
        <f>H1-G1</f>
        <v>30</v>
      </c>
      <c r="J1" s="73" t="str">
        <f>TEXT(G1,"MMMM, YYYY")</f>
        <v>April,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April,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April,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'Mar-15'!E4</f>
        <v>0</v>
      </c>
      <c r="C4" s="56">
        <f t="shared" ref="C4:C16" si="0">COUNTIF(Q$4:Q$79,A4)</f>
        <v>0</v>
      </c>
      <c r="D4" s="56">
        <f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1">SUM(F4:G4)</f>
        <v>0</v>
      </c>
      <c r="I4" s="95">
        <f>Budget!K41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2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'Mar-15'!E5</f>
        <v>0</v>
      </c>
      <c r="C5" s="56">
        <f t="shared" si="0"/>
        <v>0</v>
      </c>
      <c r="D5" s="56">
        <f t="shared" ref="D5:D28" si="3">-COUNTIF(P$4:P$79,A5)</f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1"/>
        <v>0</v>
      </c>
      <c r="I5" s="105">
        <f>Budget!K42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2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'Mar-15'!E6</f>
        <v>0</v>
      </c>
      <c r="C6" s="56">
        <f t="shared" si="0"/>
        <v>0</v>
      </c>
      <c r="D6" s="56">
        <f t="shared" si="3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1"/>
        <v>0</v>
      </c>
      <c r="I6" s="105">
        <f>Budget!K43</f>
        <v>0</v>
      </c>
      <c r="J6" s="96">
        <f t="shared" ref="J6:J34" si="8">H6-I6</f>
        <v>0</v>
      </c>
      <c r="K6" s="88"/>
      <c r="L6" s="97"/>
      <c r="M6" s="98"/>
      <c r="N6" s="101"/>
      <c r="O6" s="100"/>
      <c r="P6" s="101"/>
      <c r="Q6" s="101"/>
      <c r="R6" s="102">
        <f t="shared" si="2"/>
        <v>0</v>
      </c>
      <c r="S6" s="107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'Mar-15'!E7</f>
        <v>0</v>
      </c>
      <c r="C7" s="56">
        <f t="shared" si="0"/>
        <v>0</v>
      </c>
      <c r="D7" s="56">
        <f t="shared" si="3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1"/>
        <v>0</v>
      </c>
      <c r="I7" s="105">
        <f>Budget!K44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1"/>
      <c r="R7" s="102">
        <f t="shared" si="2"/>
        <v>0</v>
      </c>
      <c r="S7" s="107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'Mar-15'!E8</f>
        <v>0</v>
      </c>
      <c r="C8" s="56">
        <f t="shared" si="0"/>
        <v>0</v>
      </c>
      <c r="D8" s="56">
        <f t="shared" si="3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1"/>
        <v>0</v>
      </c>
      <c r="I8" s="105">
        <f>Budget!K45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 t="shared" si="2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'Mar-15'!E9</f>
        <v>0</v>
      </c>
      <c r="C9" s="56">
        <f t="shared" si="0"/>
        <v>0</v>
      </c>
      <c r="D9" s="56">
        <f t="shared" si="3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1"/>
        <v>0</v>
      </c>
      <c r="I9" s="105">
        <f>Budget!K46</f>
        <v>0</v>
      </c>
      <c r="J9" s="96">
        <f t="shared" si="8"/>
        <v>0</v>
      </c>
      <c r="K9" s="88"/>
      <c r="L9" s="97"/>
      <c r="M9" s="98"/>
      <c r="N9" s="106"/>
      <c r="O9" s="100"/>
      <c r="P9" s="101"/>
      <c r="Q9" s="106"/>
      <c r="R9" s="102">
        <f t="shared" si="2"/>
        <v>0</v>
      </c>
      <c r="S9" s="107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'Mar-15'!E10</f>
        <v>0</v>
      </c>
      <c r="C10" s="56">
        <f t="shared" si="0"/>
        <v>0</v>
      </c>
      <c r="D10" s="56">
        <f t="shared" si="3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1"/>
        <v>0</v>
      </c>
      <c r="I10" s="105">
        <f>Budget!K47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6"/>
      <c r="R10" s="102">
        <f t="shared" si="2"/>
        <v>0</v>
      </c>
      <c r="S10" s="107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'Mar-15'!E11</f>
        <v>0</v>
      </c>
      <c r="C11" s="56">
        <f t="shared" si="0"/>
        <v>0</v>
      </c>
      <c r="D11" s="56">
        <f t="shared" si="3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1"/>
        <v>0</v>
      </c>
      <c r="I11" s="105">
        <f>Budget!K48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6"/>
      <c r="R11" s="102">
        <f t="shared" si="2"/>
        <v>0</v>
      </c>
      <c r="S11" s="107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'Mar-15'!E12</f>
        <v>0</v>
      </c>
      <c r="C12" s="56">
        <f t="shared" si="0"/>
        <v>0</v>
      </c>
      <c r="D12" s="56">
        <f t="shared" si="3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1"/>
        <v>0</v>
      </c>
      <c r="I12" s="105">
        <f>Budget!K49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6"/>
      <c r="R12" s="102">
        <f t="shared" si="2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'Mar-15'!E13</f>
        <v>0</v>
      </c>
      <c r="C13" s="56">
        <f t="shared" si="0"/>
        <v>0</v>
      </c>
      <c r="D13" s="56">
        <f t="shared" si="3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1"/>
        <v>0</v>
      </c>
      <c r="I13" s="105">
        <f>Budget!K50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6"/>
      <c r="R13" s="102">
        <f t="shared" si="2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'Mar-15'!E14</f>
        <v>0</v>
      </c>
      <c r="C14" s="56">
        <f t="shared" si="0"/>
        <v>0</v>
      </c>
      <c r="D14" s="56">
        <f t="shared" si="3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1"/>
        <v>0</v>
      </c>
      <c r="I14" s="105">
        <f>Budget!K51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6"/>
      <c r="R14" s="102">
        <f t="shared" si="2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'Mar-15'!E15</f>
        <v>0</v>
      </c>
      <c r="C15" s="56">
        <f t="shared" si="0"/>
        <v>0</v>
      </c>
      <c r="D15" s="56">
        <f t="shared" si="3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1"/>
        <v>0</v>
      </c>
      <c r="I15" s="105">
        <f>Budget!K52</f>
        <v>0</v>
      </c>
      <c r="J15" s="96">
        <f t="shared" si="8"/>
        <v>0</v>
      </c>
      <c r="K15" s="88"/>
      <c r="L15" s="97"/>
      <c r="M15" s="98"/>
      <c r="N15" s="106"/>
      <c r="O15" s="100"/>
      <c r="P15" s="99"/>
      <c r="Q15" s="106"/>
      <c r="R15" s="102">
        <f t="shared" si="2"/>
        <v>0</v>
      </c>
      <c r="S15" s="107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'Mar-15'!E16</f>
        <v>0</v>
      </c>
      <c r="C16" s="56">
        <f t="shared" si="0"/>
        <v>0</v>
      </c>
      <c r="D16" s="56">
        <f t="shared" si="3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1"/>
        <v>0</v>
      </c>
      <c r="I16" s="105">
        <f>Budget!K53</f>
        <v>0</v>
      </c>
      <c r="J16" s="96">
        <f t="shared" si="8"/>
        <v>0</v>
      </c>
      <c r="K16" s="88"/>
      <c r="L16" s="97"/>
      <c r="M16" s="98"/>
      <c r="N16" s="106"/>
      <c r="O16" s="100"/>
      <c r="P16" s="101"/>
      <c r="Q16" s="106"/>
      <c r="R16" s="102">
        <f t="shared" si="2"/>
        <v>0</v>
      </c>
      <c r="S16" s="107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'Mar-15'!E17</f>
        <v>0</v>
      </c>
      <c r="C17" s="56">
        <f t="shared" ref="C17:C33" si="9">COUNTIF(Q$4:Q$79,A17)</f>
        <v>0</v>
      </c>
      <c r="D17" s="56">
        <f t="shared" si="3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1"/>
        <v>0</v>
      </c>
      <c r="I17" s="105">
        <f>Budget!K54</f>
        <v>0</v>
      </c>
      <c r="J17" s="96">
        <f t="shared" si="8"/>
        <v>0</v>
      </c>
      <c r="K17" s="88"/>
      <c r="L17" s="97"/>
      <c r="M17" s="98"/>
      <c r="N17" s="106"/>
      <c r="O17" s="100"/>
      <c r="P17" s="101"/>
      <c r="Q17" s="106"/>
      <c r="R17" s="102">
        <f t="shared" si="2"/>
        <v>0</v>
      </c>
      <c r="S17" s="107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'Mar-15'!E18</f>
        <v>0</v>
      </c>
      <c r="C18" s="56">
        <f t="shared" si="9"/>
        <v>0</v>
      </c>
      <c r="D18" s="56">
        <f t="shared" si="3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1"/>
        <v>0</v>
      </c>
      <c r="I18" s="105">
        <f>Budget!K55</f>
        <v>0</v>
      </c>
      <c r="J18" s="96">
        <f t="shared" si="8"/>
        <v>0</v>
      </c>
      <c r="K18" s="88"/>
      <c r="L18" s="97"/>
      <c r="M18" s="98"/>
      <c r="N18" s="106"/>
      <c r="O18" s="100"/>
      <c r="P18" s="101"/>
      <c r="Q18" s="106"/>
      <c r="R18" s="102">
        <f t="shared" si="2"/>
        <v>0</v>
      </c>
      <c r="S18" s="107"/>
      <c r="T18" s="104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'Mar-15'!E19</f>
        <v>0</v>
      </c>
      <c r="C19" s="56">
        <f t="shared" si="9"/>
        <v>0</v>
      </c>
      <c r="D19" s="56">
        <f t="shared" si="3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1"/>
        <v>0</v>
      </c>
      <c r="I19" s="105">
        <f>Budget!K56</f>
        <v>0</v>
      </c>
      <c r="J19" s="96">
        <f t="shared" si="8"/>
        <v>0</v>
      </c>
      <c r="K19" s="88"/>
      <c r="L19" s="97"/>
      <c r="M19" s="98"/>
      <c r="N19" s="106"/>
      <c r="O19" s="100"/>
      <c r="P19" s="101"/>
      <c r="Q19" s="101"/>
      <c r="R19" s="102">
        <f t="shared" si="2"/>
        <v>0</v>
      </c>
      <c r="S19" s="107"/>
      <c r="T19" s="104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'Mar-15'!E20</f>
        <v>0</v>
      </c>
      <c r="C20" s="56">
        <f t="shared" si="9"/>
        <v>0</v>
      </c>
      <c r="D20" s="56">
        <f t="shared" si="3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1"/>
        <v>0</v>
      </c>
      <c r="I20" s="105">
        <f>Budget!K57</f>
        <v>0</v>
      </c>
      <c r="J20" s="96">
        <f t="shared" si="8"/>
        <v>0</v>
      </c>
      <c r="K20" s="88"/>
      <c r="L20" s="97"/>
      <c r="M20" s="98"/>
      <c r="N20" s="106"/>
      <c r="O20" s="100"/>
      <c r="P20" s="101"/>
      <c r="Q20" s="101"/>
      <c r="R20" s="102">
        <f t="shared" si="2"/>
        <v>0</v>
      </c>
      <c r="S20" s="107"/>
      <c r="T20" s="104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'Mar-15'!E21</f>
        <v>0</v>
      </c>
      <c r="C21" s="56">
        <f t="shared" si="9"/>
        <v>0</v>
      </c>
      <c r="D21" s="56">
        <f t="shared" si="3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1"/>
        <v>0</v>
      </c>
      <c r="I21" s="105">
        <f>Budget!K58</f>
        <v>0</v>
      </c>
      <c r="J21" s="96">
        <f t="shared" si="8"/>
        <v>0</v>
      </c>
      <c r="K21" s="88"/>
      <c r="L21" s="97"/>
      <c r="M21" s="98"/>
      <c r="N21" s="106"/>
      <c r="O21" s="100"/>
      <c r="P21" s="101"/>
      <c r="Q21" s="101"/>
      <c r="R21" s="102">
        <f t="shared" si="2"/>
        <v>0</v>
      </c>
      <c r="S21" s="107"/>
      <c r="T21" s="104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'Mar-15'!E22</f>
        <v>0</v>
      </c>
      <c r="C22" s="56">
        <f t="shared" si="9"/>
        <v>0</v>
      </c>
      <c r="D22" s="56">
        <f t="shared" si="3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1"/>
        <v>0</v>
      </c>
      <c r="I22" s="105">
        <f>Budget!K59</f>
        <v>0</v>
      </c>
      <c r="J22" s="96">
        <f t="shared" si="8"/>
        <v>0</v>
      </c>
      <c r="K22" s="88"/>
      <c r="L22" s="97"/>
      <c r="M22" s="98"/>
      <c r="N22" s="106"/>
      <c r="O22" s="100"/>
      <c r="P22" s="101"/>
      <c r="Q22" s="101"/>
      <c r="R22" s="102">
        <f t="shared" si="2"/>
        <v>0</v>
      </c>
      <c r="S22" s="107"/>
      <c r="T22" s="104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'Mar-15'!E23</f>
        <v>0</v>
      </c>
      <c r="C23" s="56">
        <f t="shared" si="9"/>
        <v>0</v>
      </c>
      <c r="D23" s="56">
        <f t="shared" si="3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1"/>
        <v>0</v>
      </c>
      <c r="I23" s="105">
        <f>Budget!K60</f>
        <v>0</v>
      </c>
      <c r="J23" s="96">
        <f t="shared" si="8"/>
        <v>0</v>
      </c>
      <c r="K23" s="88"/>
      <c r="L23" s="97"/>
      <c r="M23" s="98"/>
      <c r="N23" s="106"/>
      <c r="O23" s="100"/>
      <c r="P23" s="101"/>
      <c r="Q23" s="106"/>
      <c r="R23" s="102">
        <f t="shared" si="2"/>
        <v>0</v>
      </c>
      <c r="S23" s="107"/>
      <c r="T23" s="104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'Mar-15'!E24</f>
        <v>0</v>
      </c>
      <c r="C24" s="56">
        <f t="shared" si="9"/>
        <v>0</v>
      </c>
      <c r="D24" s="56">
        <f t="shared" si="3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1"/>
        <v>0</v>
      </c>
      <c r="I24" s="105">
        <f>Budget!K61</f>
        <v>0</v>
      </c>
      <c r="J24" s="96">
        <f t="shared" si="8"/>
        <v>0</v>
      </c>
      <c r="K24" s="88"/>
      <c r="L24" s="97"/>
      <c r="M24" s="98"/>
      <c r="N24" s="106"/>
      <c r="O24" s="100"/>
      <c r="P24" s="101"/>
      <c r="Q24" s="106"/>
      <c r="R24" s="102">
        <f t="shared" si="2"/>
        <v>0</v>
      </c>
      <c r="S24" s="107"/>
      <c r="T24" s="104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'Mar-15'!E25</f>
        <v>0</v>
      </c>
      <c r="C25" s="56">
        <f t="shared" si="9"/>
        <v>0</v>
      </c>
      <c r="D25" s="56">
        <f t="shared" si="3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1"/>
        <v>0</v>
      </c>
      <c r="I25" s="105">
        <f>Budget!K62</f>
        <v>0</v>
      </c>
      <c r="J25" s="96">
        <f t="shared" si="8"/>
        <v>0</v>
      </c>
      <c r="K25" s="88"/>
      <c r="L25" s="97"/>
      <c r="M25" s="98"/>
      <c r="N25" s="106"/>
      <c r="O25" s="100"/>
      <c r="P25" s="101"/>
      <c r="Q25" s="101"/>
      <c r="R25" s="102">
        <f t="shared" si="2"/>
        <v>0</v>
      </c>
      <c r="S25" s="107"/>
      <c r="T25" s="104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'Mar-15'!E26</f>
        <v>0</v>
      </c>
      <c r="C26" s="56">
        <f t="shared" si="9"/>
        <v>0</v>
      </c>
      <c r="D26" s="56">
        <f t="shared" si="3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1"/>
        <v>0</v>
      </c>
      <c r="I26" s="105">
        <f>Budget!K63</f>
        <v>0</v>
      </c>
      <c r="J26" s="96">
        <f t="shared" si="8"/>
        <v>0</v>
      </c>
      <c r="K26" s="88"/>
      <c r="L26" s="97"/>
      <c r="M26" s="98"/>
      <c r="N26" s="106"/>
      <c r="O26" s="100"/>
      <c r="P26" s="101"/>
      <c r="Q26" s="106"/>
      <c r="R26" s="102">
        <f t="shared" si="2"/>
        <v>0</v>
      </c>
      <c r="S26" s="107"/>
      <c r="T26" s="104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'Mar-15'!E27</f>
        <v>0</v>
      </c>
      <c r="C27" s="56">
        <f t="shared" si="9"/>
        <v>0</v>
      </c>
      <c r="D27" s="56">
        <f t="shared" si="3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1"/>
        <v>0</v>
      </c>
      <c r="I27" s="105">
        <f>Budget!K64</f>
        <v>0</v>
      </c>
      <c r="J27" s="96">
        <f t="shared" si="8"/>
        <v>0</v>
      </c>
      <c r="K27" s="88"/>
      <c r="L27" s="97"/>
      <c r="M27" s="98"/>
      <c r="N27" s="106"/>
      <c r="O27" s="100"/>
      <c r="P27" s="101"/>
      <c r="Q27" s="106"/>
      <c r="R27" s="102">
        <f t="shared" si="2"/>
        <v>0</v>
      </c>
      <c r="S27" s="107"/>
      <c r="T27" s="104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'Mar-15'!E28</f>
        <v>0</v>
      </c>
      <c r="C28" s="56">
        <f t="shared" si="9"/>
        <v>0</v>
      </c>
      <c r="D28" s="56">
        <f t="shared" si="3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1"/>
        <v>0</v>
      </c>
      <c r="I28" s="105">
        <f>Budget!K65</f>
        <v>0</v>
      </c>
      <c r="J28" s="96">
        <f t="shared" si="8"/>
        <v>0</v>
      </c>
      <c r="K28" s="88"/>
      <c r="L28" s="97"/>
      <c r="M28" s="98"/>
      <c r="N28" s="106"/>
      <c r="O28" s="100"/>
      <c r="P28" s="101"/>
      <c r="Q28" s="106"/>
      <c r="R28" s="102">
        <f t="shared" si="2"/>
        <v>0</v>
      </c>
      <c r="S28" s="107"/>
      <c r="T28" s="104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'Mar-15'!E29</f>
        <v>0</v>
      </c>
      <c r="C29" s="56">
        <f t="shared" si="9"/>
        <v>0</v>
      </c>
      <c r="D29" s="56">
        <f t="shared" ref="D29:D34" si="10">-COUNTIF(P$4:P$79,A29)</f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1"/>
        <v>0</v>
      </c>
      <c r="I29" s="105">
        <f>Budget!K66</f>
        <v>0</v>
      </c>
      <c r="J29" s="96">
        <f t="shared" si="8"/>
        <v>0</v>
      </c>
      <c r="K29" s="88"/>
      <c r="L29" s="97"/>
      <c r="M29" s="98"/>
      <c r="N29" s="106"/>
      <c r="O29" s="100"/>
      <c r="P29" s="101"/>
      <c r="Q29" s="106"/>
      <c r="R29" s="102">
        <f t="shared" si="2"/>
        <v>0</v>
      </c>
      <c r="S29" s="107"/>
      <c r="T29" s="104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'Mar-15'!E30</f>
        <v>0</v>
      </c>
      <c r="C30" s="56">
        <f t="shared" si="9"/>
        <v>0</v>
      </c>
      <c r="D30" s="56">
        <f t="shared" si="10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1"/>
        <v>0</v>
      </c>
      <c r="I30" s="105">
        <f>Budget!K67</f>
        <v>0</v>
      </c>
      <c r="J30" s="96">
        <f t="shared" si="8"/>
        <v>0</v>
      </c>
      <c r="K30" s="88"/>
      <c r="L30" s="97"/>
      <c r="M30" s="98"/>
      <c r="N30" s="106"/>
      <c r="O30" s="100"/>
      <c r="P30" s="101"/>
      <c r="Q30" s="101"/>
      <c r="R30" s="102">
        <f t="shared" si="2"/>
        <v>0</v>
      </c>
      <c r="S30" s="107"/>
      <c r="T30" s="104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'Mar-15'!E31</f>
        <v>0</v>
      </c>
      <c r="C31" s="56">
        <f t="shared" si="9"/>
        <v>0</v>
      </c>
      <c r="D31" s="56">
        <f t="shared" si="10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1"/>
        <v>0</v>
      </c>
      <c r="I31" s="105">
        <f>Budget!K68</f>
        <v>0</v>
      </c>
      <c r="J31" s="96">
        <f t="shared" si="8"/>
        <v>0</v>
      </c>
      <c r="K31" s="88"/>
      <c r="L31" s="97"/>
      <c r="M31" s="98"/>
      <c r="N31" s="106"/>
      <c r="O31" s="100"/>
      <c r="P31" s="101"/>
      <c r="Q31" s="106"/>
      <c r="R31" s="102">
        <f t="shared" si="2"/>
        <v>0</v>
      </c>
      <c r="S31" s="107"/>
      <c r="T31" s="104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'Mar-15'!E32</f>
        <v>0</v>
      </c>
      <c r="C32" s="56">
        <f t="shared" si="9"/>
        <v>0</v>
      </c>
      <c r="D32" s="56">
        <f t="shared" si="10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1"/>
        <v>0</v>
      </c>
      <c r="I32" s="105">
        <f>Budget!K69</f>
        <v>0</v>
      </c>
      <c r="J32" s="96">
        <f t="shared" si="8"/>
        <v>0</v>
      </c>
      <c r="K32" s="88"/>
      <c r="L32" s="97"/>
      <c r="M32" s="98"/>
      <c r="N32" s="106"/>
      <c r="O32" s="100"/>
      <c r="P32" s="101"/>
      <c r="Q32" s="101"/>
      <c r="R32" s="102">
        <f t="shared" si="2"/>
        <v>0</v>
      </c>
      <c r="S32" s="108"/>
      <c r="T32" s="104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'Mar-15'!E33</f>
        <v>0</v>
      </c>
      <c r="C33" s="56">
        <f t="shared" si="9"/>
        <v>0</v>
      </c>
      <c r="D33" s="56">
        <f t="shared" si="10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1"/>
        <v>0</v>
      </c>
      <c r="I33" s="105">
        <f>Budget!K70</f>
        <v>0</v>
      </c>
      <c r="J33" s="96">
        <f t="shared" si="8"/>
        <v>0</v>
      </c>
      <c r="K33" s="88"/>
      <c r="L33" s="97"/>
      <c r="M33" s="98"/>
      <c r="N33" s="106"/>
      <c r="O33" s="100"/>
      <c r="P33" s="106"/>
      <c r="Q33" s="101"/>
      <c r="R33" s="102">
        <f t="shared" si="2"/>
        <v>0</v>
      </c>
      <c r="S33" s="108"/>
      <c r="T33" s="104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'Mar-15'!E34</f>
        <v>0</v>
      </c>
      <c r="C34" s="56">
        <f>COUNTIF(Q$4:Q$79,A34)</f>
        <v>0</v>
      </c>
      <c r="D34" s="56">
        <f t="shared" si="10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1"/>
        <v>0</v>
      </c>
      <c r="I34" s="105">
        <f>Budget!K71</f>
        <v>0</v>
      </c>
      <c r="J34" s="96">
        <f t="shared" si="8"/>
        <v>0</v>
      </c>
      <c r="K34" s="88"/>
      <c r="L34" s="97"/>
      <c r="M34" s="98"/>
      <c r="N34" s="106"/>
      <c r="O34" s="100"/>
      <c r="P34" s="101"/>
      <c r="Q34" s="106"/>
      <c r="R34" s="102">
        <f t="shared" si="2"/>
        <v>0</v>
      </c>
      <c r="S34" s="107"/>
      <c r="T34" s="104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April Total</v>
      </c>
      <c r="B35" s="31">
        <f>SUM(B4:B34)</f>
        <v>0</v>
      </c>
      <c r="C35" s="113">
        <f t="shared" ref="C35:J35" si="11">SUM(C4:C34)</f>
        <v>0</v>
      </c>
      <c r="D35" s="113">
        <f t="shared" si="11"/>
        <v>0</v>
      </c>
      <c r="E35" s="31">
        <f t="shared" si="11"/>
        <v>0</v>
      </c>
      <c r="F35" s="114">
        <f t="shared" si="11"/>
        <v>0</v>
      </c>
      <c r="G35" s="114">
        <f t="shared" si="11"/>
        <v>0</v>
      </c>
      <c r="H35" s="114">
        <f t="shared" si="11"/>
        <v>0</v>
      </c>
      <c r="I35" s="114">
        <f t="shared" si="11"/>
        <v>0</v>
      </c>
      <c r="J35" s="115">
        <f t="shared" si="11"/>
        <v>0</v>
      </c>
      <c r="K35" s="116"/>
      <c r="L35" s="97"/>
      <c r="M35" s="98"/>
      <c r="N35" s="106"/>
      <c r="O35" s="100"/>
      <c r="P35" s="101"/>
      <c r="Q35" s="106"/>
      <c r="R35" s="102">
        <f t="shared" si="2"/>
        <v>0</v>
      </c>
      <c r="S35" s="107"/>
      <c r="T35" s="104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C35+'Mar-15'!C36</f>
        <v>0</v>
      </c>
      <c r="D36" s="113">
        <f>D35+'Mar-15'!D36</f>
        <v>0</v>
      </c>
      <c r="E36" s="31">
        <f>SUM(B36:D36)</f>
        <v>0</v>
      </c>
      <c r="F36" s="114"/>
      <c r="G36" s="114"/>
      <c r="H36" s="114">
        <f>H35+'Mar-15'!H36</f>
        <v>0</v>
      </c>
      <c r="I36" s="114">
        <f>I35+'Mar-15'!I36</f>
        <v>0</v>
      </c>
      <c r="J36" s="115">
        <f>H36-I36</f>
        <v>0</v>
      </c>
      <c r="L36" s="97"/>
      <c r="M36" s="98"/>
      <c r="N36" s="106"/>
      <c r="O36" s="100"/>
      <c r="P36" s="101"/>
      <c r="Q36" s="106"/>
      <c r="R36" s="102">
        <f t="shared" ref="R36:R67" si="12">MAX((W36-V36)*($H$1-O36)/$I$1,0)</f>
        <v>0</v>
      </c>
      <c r="S36" s="107"/>
      <c r="T36" s="104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97"/>
      <c r="M37" s="98"/>
      <c r="N37" s="106"/>
      <c r="O37" s="100"/>
      <c r="P37" s="101"/>
      <c r="Q37" s="106"/>
      <c r="R37" s="102">
        <f t="shared" si="12"/>
        <v>0</v>
      </c>
      <c r="S37" s="107"/>
      <c r="T37" s="104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97"/>
      <c r="M38" s="98"/>
      <c r="N38" s="106"/>
      <c r="O38" s="100"/>
      <c r="P38" s="101"/>
      <c r="Q38" s="101"/>
      <c r="R38" s="102">
        <f t="shared" si="12"/>
        <v>0</v>
      </c>
      <c r="S38" s="107"/>
      <c r="T38" s="104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B39+'Mar-15'!C39</f>
        <v>0</v>
      </c>
      <c r="L39" s="97"/>
      <c r="M39" s="98"/>
      <c r="N39" s="106"/>
      <c r="O39" s="100"/>
      <c r="P39" s="101"/>
      <c r="Q39" s="106"/>
      <c r="R39" s="102">
        <f t="shared" si="12"/>
        <v>0</v>
      </c>
      <c r="S39" s="107"/>
      <c r="T39" s="104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B40+'Mar-15'!C40</f>
        <v>0</v>
      </c>
      <c r="L40" s="97"/>
      <c r="M40" s="98"/>
      <c r="N40" s="106"/>
      <c r="O40" s="100"/>
      <c r="P40" s="101"/>
      <c r="Q40" s="106"/>
      <c r="R40" s="102">
        <f t="shared" si="12"/>
        <v>0</v>
      </c>
      <c r="S40" s="107"/>
      <c r="T40" s="104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B41+'Mar-15'!C41</f>
        <v>0</v>
      </c>
      <c r="L41" s="97"/>
      <c r="M41" s="98"/>
      <c r="N41" s="106"/>
      <c r="O41" s="100"/>
      <c r="P41" s="101"/>
      <c r="Q41" s="106"/>
      <c r="R41" s="102">
        <f t="shared" si="12"/>
        <v>0</v>
      </c>
      <c r="S41" s="107"/>
      <c r="T41" s="104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B42+'Mar-15'!C42</f>
        <v>0</v>
      </c>
      <c r="L42" s="97"/>
      <c r="M42" s="98"/>
      <c r="N42" s="106"/>
      <c r="O42" s="100"/>
      <c r="P42" s="101"/>
      <c r="Q42" s="101"/>
      <c r="R42" s="102">
        <f t="shared" si="12"/>
        <v>0</v>
      </c>
      <c r="S42" s="107"/>
      <c r="T42" s="104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97"/>
      <c r="M43" s="98"/>
      <c r="N43" s="106"/>
      <c r="O43" s="100"/>
      <c r="P43" s="101"/>
      <c r="Q43" s="106"/>
      <c r="R43" s="102">
        <f t="shared" si="12"/>
        <v>0</v>
      </c>
      <c r="S43" s="107"/>
      <c r="T43" s="104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97"/>
      <c r="M44" s="98"/>
      <c r="N44" s="106"/>
      <c r="O44" s="100"/>
      <c r="P44" s="101"/>
      <c r="Q44" s="106"/>
      <c r="R44" s="102">
        <f t="shared" si="12"/>
        <v>0</v>
      </c>
      <c r="S44" s="108"/>
      <c r="T44" s="104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2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2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2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2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2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2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2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2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2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2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2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2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2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2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2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2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2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2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2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2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2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2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2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3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3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3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3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3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3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3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3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3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3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3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3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11" priority="7" operator="equal">
      <formula>0</formula>
    </cfRule>
  </conditionalFormatting>
  <dataValidations count="4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400-000000000000}">
      <formula1>A$1</formula1>
      <formula2>B$1-1</formula2>
    </dataValidation>
    <dataValidation type="list" allowBlank="1" showInputMessage="1" showErrorMessage="1" sqref="N4:N79" xr:uid="{00000000-0002-0000-0400-000001000000}">
      <formula1>"NEW, RESIGN, UPGRADE, DOWNGRADE"</formula1>
    </dataValidation>
    <dataValidation type="date" operator="greaterThanOrEqual" allowBlank="1" showInputMessage="1" showErrorMessage="1" sqref="O80" xr:uid="{00000000-0002-0000-0400-000002000000}">
      <formula1>#REF!</formula1>
    </dataValidation>
    <dataValidation type="list" allowBlank="1" showInputMessage="1" showErrorMessage="1" sqref="P4:Q79" xr:uid="{00000000-0002-0000-0400-000003000000}">
      <formula1>$A$4:$A$34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114"/>
  <sheetViews>
    <sheetView showGridLines="0" showRowColHeaders="0" topLeftCell="A23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May-19</v>
      </c>
      <c r="B1" s="70"/>
      <c r="C1" s="70"/>
      <c r="D1" s="70"/>
      <c r="E1" s="70"/>
      <c r="G1" s="71">
        <f>Budget!M4</f>
        <v>43586</v>
      </c>
      <c r="H1" s="71">
        <f>Budget!O4</f>
        <v>43617</v>
      </c>
      <c r="I1" s="72">
        <f>H1-G1</f>
        <v>31</v>
      </c>
      <c r="J1" s="73" t="str">
        <f>TEXT(G1,"MMMM, YYYY")</f>
        <v>May,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May,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May,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'Apr-15'!E4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Budget!M41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'Apr-15'!E5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Budget!M42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'Apr-15'!E6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Budget!M43</f>
        <v>0</v>
      </c>
      <c r="J6" s="96">
        <f t="shared" ref="J6:J34" si="8">H6-I6</f>
        <v>0</v>
      </c>
      <c r="K6" s="88"/>
      <c r="L6" s="97"/>
      <c r="M6" s="98"/>
      <c r="N6" s="101"/>
      <c r="O6" s="100"/>
      <c r="P6" s="106"/>
      <c r="Q6" s="101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'Apr-15'!E7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Budget!M44</f>
        <v>0</v>
      </c>
      <c r="J7" s="96">
        <f t="shared" si="8"/>
        <v>0</v>
      </c>
      <c r="K7" s="88"/>
      <c r="L7" s="97"/>
      <c r="M7" s="98"/>
      <c r="N7" s="101"/>
      <c r="O7" s="100"/>
      <c r="P7" s="101"/>
      <c r="Q7" s="101"/>
      <c r="R7" s="102">
        <f t="shared" si="3"/>
        <v>0</v>
      </c>
      <c r="S7" s="107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'Apr-15'!E8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Budget!M45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6"/>
      <c r="R8" s="102">
        <f t="shared" si="3"/>
        <v>0</v>
      </c>
      <c r="S8" s="107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'Apr-15'!E9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Budget!M46</f>
        <v>0</v>
      </c>
      <c r="J9" s="96">
        <f t="shared" si="8"/>
        <v>0</v>
      </c>
      <c r="K9" s="88"/>
      <c r="L9" s="97"/>
      <c r="M9" s="98"/>
      <c r="N9" s="106"/>
      <c r="O9" s="100"/>
      <c r="P9" s="101"/>
      <c r="Q9" s="101"/>
      <c r="R9" s="102">
        <f t="shared" si="3"/>
        <v>0</v>
      </c>
      <c r="S9" s="107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'Apr-15'!E10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Budget!M47</f>
        <v>0</v>
      </c>
      <c r="J10" s="96">
        <f t="shared" si="8"/>
        <v>0</v>
      </c>
      <c r="K10" s="88"/>
      <c r="L10" s="97"/>
      <c r="M10" s="98"/>
      <c r="N10" s="106"/>
      <c r="O10" s="100"/>
      <c r="P10" s="101"/>
      <c r="Q10" s="106"/>
      <c r="R10" s="102">
        <f t="shared" si="3"/>
        <v>0</v>
      </c>
      <c r="S10" s="108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'Apr-15'!E11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Budget!M48</f>
        <v>0</v>
      </c>
      <c r="J11" s="96">
        <f t="shared" si="8"/>
        <v>0</v>
      </c>
      <c r="K11" s="88"/>
      <c r="L11" s="97"/>
      <c r="M11" s="98"/>
      <c r="N11" s="106"/>
      <c r="O11" s="100"/>
      <c r="P11" s="101"/>
      <c r="Q11" s="101"/>
      <c r="R11" s="102">
        <f t="shared" si="3"/>
        <v>0</v>
      </c>
      <c r="S11" s="108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'Apr-15'!E12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Budget!M49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6"/>
      <c r="R12" s="102">
        <f t="shared" si="3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'Apr-15'!E13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Budget!M50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6"/>
      <c r="R13" s="102">
        <f t="shared" si="3"/>
        <v>0</v>
      </c>
      <c r="S13" s="107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'Apr-15'!E14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Budget!M51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6"/>
      <c r="R14" s="102">
        <f t="shared" si="3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'Apr-15'!E15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Budget!M52</f>
        <v>0</v>
      </c>
      <c r="J15" s="96">
        <f t="shared" si="8"/>
        <v>0</v>
      </c>
      <c r="K15" s="88"/>
      <c r="L15" s="97"/>
      <c r="M15" s="98"/>
      <c r="N15" s="106"/>
      <c r="O15" s="100"/>
      <c r="P15" s="99"/>
      <c r="Q15" s="106"/>
      <c r="R15" s="102">
        <f t="shared" si="3"/>
        <v>0</v>
      </c>
      <c r="S15" s="107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'Apr-15'!E16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Budget!M53</f>
        <v>0</v>
      </c>
      <c r="J16" s="96">
        <f t="shared" si="8"/>
        <v>0</v>
      </c>
      <c r="K16" s="88"/>
      <c r="L16" s="97"/>
      <c r="M16" s="98"/>
      <c r="N16" s="106"/>
      <c r="O16" s="100"/>
      <c r="P16" s="101"/>
      <c r="Q16" s="106"/>
      <c r="R16" s="102">
        <f t="shared" si="3"/>
        <v>0</v>
      </c>
      <c r="S16" s="108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'Apr-15'!E17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Budget!M54</f>
        <v>0</v>
      </c>
      <c r="J17" s="96">
        <f t="shared" si="8"/>
        <v>0</v>
      </c>
      <c r="K17" s="88"/>
      <c r="L17" s="97"/>
      <c r="M17" s="98"/>
      <c r="N17" s="101"/>
      <c r="O17" s="100"/>
      <c r="P17" s="106"/>
      <c r="Q17" s="101"/>
      <c r="R17" s="102">
        <f t="shared" si="3"/>
        <v>0</v>
      </c>
      <c r="S17" s="108"/>
      <c r="T17" s="111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'Apr-15'!E18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Budget!M55</f>
        <v>0</v>
      </c>
      <c r="J18" s="96">
        <f t="shared" si="8"/>
        <v>0</v>
      </c>
      <c r="K18" s="88"/>
      <c r="L18" s="97"/>
      <c r="M18" s="98"/>
      <c r="N18" s="101"/>
      <c r="O18" s="100"/>
      <c r="P18" s="101"/>
      <c r="Q18" s="101"/>
      <c r="R18" s="102">
        <f t="shared" si="3"/>
        <v>0</v>
      </c>
      <c r="S18" s="107"/>
      <c r="T18" s="104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'Apr-15'!E19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Budget!M56</f>
        <v>0</v>
      </c>
      <c r="J19" s="96">
        <f t="shared" si="8"/>
        <v>0</v>
      </c>
      <c r="K19" s="88"/>
      <c r="L19" s="97"/>
      <c r="M19" s="98"/>
      <c r="N19" s="106"/>
      <c r="O19" s="100"/>
      <c r="P19" s="101"/>
      <c r="Q19" s="106"/>
      <c r="R19" s="102">
        <f t="shared" si="3"/>
        <v>0</v>
      </c>
      <c r="S19" s="107"/>
      <c r="T19" s="104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'Apr-15'!E20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Budget!M57</f>
        <v>0</v>
      </c>
      <c r="J20" s="96">
        <f t="shared" si="8"/>
        <v>0</v>
      </c>
      <c r="K20" s="88"/>
      <c r="L20" s="97"/>
      <c r="M20" s="98"/>
      <c r="N20" s="106"/>
      <c r="O20" s="100"/>
      <c r="P20" s="101"/>
      <c r="Q20" s="106"/>
      <c r="R20" s="102">
        <f t="shared" si="3"/>
        <v>0</v>
      </c>
      <c r="S20" s="107"/>
      <c r="T20" s="104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'Apr-15'!E21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Budget!M58</f>
        <v>0</v>
      </c>
      <c r="J21" s="96">
        <f t="shared" si="8"/>
        <v>0</v>
      </c>
      <c r="K21" s="88"/>
      <c r="L21" s="97"/>
      <c r="M21" s="98"/>
      <c r="N21" s="106"/>
      <c r="O21" s="100"/>
      <c r="P21" s="101"/>
      <c r="Q21" s="106"/>
      <c r="R21" s="102">
        <f t="shared" si="3"/>
        <v>0</v>
      </c>
      <c r="S21" s="107"/>
      <c r="T21" s="104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'Apr-15'!E22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Budget!M59</f>
        <v>0</v>
      </c>
      <c r="J22" s="96">
        <f t="shared" si="8"/>
        <v>0</v>
      </c>
      <c r="K22" s="88"/>
      <c r="L22" s="97"/>
      <c r="M22" s="98"/>
      <c r="N22" s="106"/>
      <c r="O22" s="100"/>
      <c r="P22" s="101"/>
      <c r="Q22" s="106"/>
      <c r="R22" s="102">
        <f t="shared" si="3"/>
        <v>0</v>
      </c>
      <c r="S22" s="107"/>
      <c r="T22" s="104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'Apr-15'!E23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Budget!M60</f>
        <v>0</v>
      </c>
      <c r="J23" s="96">
        <f t="shared" si="8"/>
        <v>0</v>
      </c>
      <c r="K23" s="88"/>
      <c r="L23" s="97"/>
      <c r="M23" s="98"/>
      <c r="N23" s="106"/>
      <c r="O23" s="100"/>
      <c r="P23" s="101"/>
      <c r="Q23" s="106"/>
      <c r="R23" s="102">
        <f t="shared" si="3"/>
        <v>0</v>
      </c>
      <c r="S23" s="108"/>
      <c r="T23" s="104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'Apr-15'!E24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Budget!M61</f>
        <v>0</v>
      </c>
      <c r="J24" s="96">
        <f t="shared" si="8"/>
        <v>0</v>
      </c>
      <c r="K24" s="88"/>
      <c r="L24" s="97"/>
      <c r="M24" s="98"/>
      <c r="N24" s="106"/>
      <c r="O24" s="100"/>
      <c r="P24" s="101"/>
      <c r="Q24" s="106"/>
      <c r="R24" s="102">
        <f t="shared" si="3"/>
        <v>0</v>
      </c>
      <c r="S24" s="107"/>
      <c r="T24" s="104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'Apr-15'!E25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Budget!M62</f>
        <v>0</v>
      </c>
      <c r="J25" s="96">
        <f t="shared" si="8"/>
        <v>0</v>
      </c>
      <c r="K25" s="88"/>
      <c r="L25" s="97"/>
      <c r="M25" s="98"/>
      <c r="N25" s="106"/>
      <c r="O25" s="100"/>
      <c r="P25" s="101"/>
      <c r="Q25" s="106"/>
      <c r="R25" s="102">
        <f t="shared" si="3"/>
        <v>0</v>
      </c>
      <c r="S25" s="107"/>
      <c r="T25" s="104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'Apr-15'!E26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Budget!M63</f>
        <v>0</v>
      </c>
      <c r="J26" s="96">
        <f t="shared" si="8"/>
        <v>0</v>
      </c>
      <c r="K26" s="88"/>
      <c r="L26" s="97"/>
      <c r="M26" s="98"/>
      <c r="N26" s="106"/>
      <c r="O26" s="100"/>
      <c r="P26" s="101"/>
      <c r="Q26" s="106"/>
      <c r="R26" s="102">
        <f t="shared" si="3"/>
        <v>0</v>
      </c>
      <c r="S26" s="107"/>
      <c r="T26" s="104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'Apr-15'!E27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Budget!M64</f>
        <v>0</v>
      </c>
      <c r="J27" s="96">
        <f t="shared" si="8"/>
        <v>0</v>
      </c>
      <c r="K27" s="88"/>
      <c r="L27" s="97"/>
      <c r="M27" s="98"/>
      <c r="N27" s="106"/>
      <c r="O27" s="100"/>
      <c r="P27" s="101"/>
      <c r="Q27" s="106"/>
      <c r="R27" s="102">
        <f t="shared" si="3"/>
        <v>0</v>
      </c>
      <c r="S27" s="107"/>
      <c r="T27" s="104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'Apr-15'!E28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Budget!M65</f>
        <v>0</v>
      </c>
      <c r="J28" s="96">
        <f t="shared" si="8"/>
        <v>0</v>
      </c>
      <c r="K28" s="88"/>
      <c r="L28" s="97"/>
      <c r="M28" s="98"/>
      <c r="N28" s="106"/>
      <c r="O28" s="100"/>
      <c r="P28" s="101"/>
      <c r="Q28" s="106"/>
      <c r="R28" s="102">
        <f t="shared" si="3"/>
        <v>0</v>
      </c>
      <c r="S28" s="107"/>
      <c r="T28" s="104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'Apr-15'!E29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Budget!M66</f>
        <v>0</v>
      </c>
      <c r="J29" s="96">
        <f t="shared" si="8"/>
        <v>0</v>
      </c>
      <c r="K29" s="88"/>
      <c r="L29" s="97"/>
      <c r="M29" s="98"/>
      <c r="N29" s="106"/>
      <c r="O29" s="100"/>
      <c r="P29" s="101"/>
      <c r="Q29" s="106"/>
      <c r="R29" s="102">
        <f t="shared" si="3"/>
        <v>0</v>
      </c>
      <c r="S29" s="107"/>
      <c r="T29" s="104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'Apr-15'!E30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Budget!M67</f>
        <v>0</v>
      </c>
      <c r="J30" s="96">
        <f t="shared" si="8"/>
        <v>0</v>
      </c>
      <c r="K30" s="88"/>
      <c r="L30" s="97"/>
      <c r="M30" s="98"/>
      <c r="N30" s="106"/>
      <c r="O30" s="100"/>
      <c r="P30" s="101"/>
      <c r="Q30" s="106"/>
      <c r="R30" s="102">
        <f t="shared" si="3"/>
        <v>0</v>
      </c>
      <c r="S30" s="107"/>
      <c r="T30" s="104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'Apr-15'!E31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Budget!M68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'Apr-15'!E32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Budget!M69</f>
        <v>0</v>
      </c>
      <c r="J32" s="96">
        <f t="shared" si="8"/>
        <v>0</v>
      </c>
      <c r="K32" s="88"/>
      <c r="L32" s="97"/>
      <c r="M32" s="98"/>
      <c r="N32" s="101"/>
      <c r="O32" s="100"/>
      <c r="P32" s="101"/>
      <c r="Q32" s="101"/>
      <c r="R32" s="102">
        <f t="shared" si="3"/>
        <v>0</v>
      </c>
      <c r="S32" s="107"/>
      <c r="T32" s="104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'Apr-15'!E33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Budget!M70</f>
        <v>0</v>
      </c>
      <c r="J33" s="96">
        <f t="shared" si="8"/>
        <v>0</v>
      </c>
      <c r="K33" s="88"/>
      <c r="L33" s="97"/>
      <c r="M33" s="98"/>
      <c r="N33" s="106"/>
      <c r="O33" s="100"/>
      <c r="P33" s="101"/>
      <c r="Q33" s="106"/>
      <c r="R33" s="102">
        <f t="shared" si="3"/>
        <v>0</v>
      </c>
      <c r="S33" s="108"/>
      <c r="T33" s="104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'Apr-15'!E34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Budget!M71</f>
        <v>0</v>
      </c>
      <c r="J34" s="96">
        <f t="shared" si="8"/>
        <v>0</v>
      </c>
      <c r="K34" s="88"/>
      <c r="L34" s="97"/>
      <c r="M34" s="98"/>
      <c r="N34" s="106"/>
      <c r="O34" s="100"/>
      <c r="P34" s="101"/>
      <c r="Q34" s="106"/>
      <c r="R34" s="102">
        <f t="shared" si="3"/>
        <v>0</v>
      </c>
      <c r="S34" s="107"/>
      <c r="T34" s="104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May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97"/>
      <c r="M35" s="98"/>
      <c r="N35" s="106"/>
      <c r="O35" s="100"/>
      <c r="P35" s="101"/>
      <c r="Q35" s="106"/>
      <c r="R35" s="102">
        <f t="shared" si="3"/>
        <v>0</v>
      </c>
      <c r="S35" s="107"/>
      <c r="T35" s="104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C35+'Apr-15'!C36</f>
        <v>0</v>
      </c>
      <c r="D36" s="113">
        <f>D35+'Apr-15'!D36</f>
        <v>0</v>
      </c>
      <c r="E36" s="31">
        <f>SUM(B36:D36)</f>
        <v>0</v>
      </c>
      <c r="F36" s="114"/>
      <c r="G36" s="114"/>
      <c r="H36" s="114">
        <f>H35+'Apr-15'!H36</f>
        <v>0</v>
      </c>
      <c r="I36" s="114">
        <f>I35+'Apr-15'!I36</f>
        <v>0</v>
      </c>
      <c r="J36" s="115">
        <f>H36-I36</f>
        <v>0</v>
      </c>
      <c r="L36" s="97"/>
      <c r="M36" s="98"/>
      <c r="N36" s="106"/>
      <c r="O36" s="100"/>
      <c r="P36" s="101"/>
      <c r="Q36" s="106"/>
      <c r="R36" s="102">
        <f t="shared" ref="R36:R67" si="10">MAX((W36-V36)*($H$1-O36)/$I$1,0)</f>
        <v>0</v>
      </c>
      <c r="S36" s="107"/>
      <c r="T36" s="104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97"/>
      <c r="M37" s="98"/>
      <c r="N37" s="106"/>
      <c r="O37" s="100"/>
      <c r="P37" s="101"/>
      <c r="Q37" s="106"/>
      <c r="R37" s="102">
        <f t="shared" si="10"/>
        <v>0</v>
      </c>
      <c r="S37" s="108"/>
      <c r="T37" s="104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97"/>
      <c r="M38" s="98"/>
      <c r="N38" s="106"/>
      <c r="O38" s="100"/>
      <c r="P38" s="101"/>
      <c r="Q38" s="106"/>
      <c r="R38" s="102">
        <f t="shared" si="10"/>
        <v>0</v>
      </c>
      <c r="S38" s="107"/>
      <c r="T38" s="104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B39+'Apr-15'!C39</f>
        <v>0</v>
      </c>
      <c r="L39" s="97"/>
      <c r="M39" s="98"/>
      <c r="N39" s="106"/>
      <c r="O39" s="100"/>
      <c r="P39" s="101"/>
      <c r="Q39" s="106"/>
      <c r="R39" s="102">
        <f t="shared" si="10"/>
        <v>0</v>
      </c>
      <c r="S39" s="107"/>
      <c r="T39" s="104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B40+'Apr-15'!C40</f>
        <v>0</v>
      </c>
      <c r="L40" s="97"/>
      <c r="M40" s="98"/>
      <c r="N40" s="106"/>
      <c r="O40" s="100"/>
      <c r="P40" s="101"/>
      <c r="Q40" s="106"/>
      <c r="R40" s="102">
        <f t="shared" si="10"/>
        <v>0</v>
      </c>
      <c r="S40" s="107"/>
      <c r="T40" s="104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B41+'Apr-15'!C41</f>
        <v>0</v>
      </c>
      <c r="L41" s="97"/>
      <c r="M41" s="98"/>
      <c r="N41" s="101"/>
      <c r="O41" s="100"/>
      <c r="P41" s="106"/>
      <c r="Q41" s="106"/>
      <c r="R41" s="102">
        <f t="shared" si="10"/>
        <v>0</v>
      </c>
      <c r="S41" s="108"/>
      <c r="T41" s="104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B42+'Apr-15'!C42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3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3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3">
        <f>A4</f>
        <v>0</v>
      </c>
      <c r="M80" s="6"/>
      <c r="N80" s="6"/>
      <c r="O80" s="6"/>
      <c r="U80" s="80"/>
    </row>
    <row r="81" spans="2:21" ht="21" hidden="1" x14ac:dyDescent="0.5">
      <c r="B81" s="93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10" priority="7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500-000000000000}">
      <formula1>A$1</formula1>
      <formula2>B$1-1</formula2>
    </dataValidation>
    <dataValidation type="list" allowBlank="1" showInputMessage="1" showErrorMessage="1" sqref="P4:Q79" xr:uid="{00000000-0002-0000-0500-000001000000}">
      <formula1>$A$4:$A$34</formula1>
    </dataValidation>
    <dataValidation type="list" allowBlank="1" showInputMessage="1" showErrorMessage="1" sqref="N4:N79" xr:uid="{00000000-0002-0000-0500-000002000000}">
      <formula1>"NEW, RESIGN, UPGRADE, DOWNGRADE"</formula1>
    </dataValidation>
  </dataValidations>
  <pageMargins left="0.25" right="0.25" top="0.25" bottom="0.25" header="0.3" footer="0.3"/>
  <pageSetup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X114"/>
  <sheetViews>
    <sheetView showGridLines="0" showRowColHeaders="0" topLeftCell="A2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Jun-19</v>
      </c>
      <c r="B1" s="70"/>
      <c r="C1" s="70"/>
      <c r="D1" s="70"/>
      <c r="E1" s="70"/>
      <c r="G1" s="71">
        <f>Budget!O4</f>
        <v>43617</v>
      </c>
      <c r="H1" s="71">
        <f>Budget!Q4</f>
        <v>43647</v>
      </c>
      <c r="I1" s="72">
        <f>H1-G1</f>
        <v>30</v>
      </c>
      <c r="J1" s="73" t="str">
        <f>TEXT(G1,"MMMM, YYYY")</f>
        <v>June,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June,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June,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'May-15'!E4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Budget!O41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'May-15'!E5</f>
        <v>0</v>
      </c>
      <c r="C5" s="56">
        <f t="shared" si="0"/>
        <v>0</v>
      </c>
      <c r="D5" s="56">
        <f t="shared" si="1"/>
        <v>0</v>
      </c>
      <c r="E5" s="56">
        <f t="shared" ref="E5:E34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Budget!O42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'May-15'!E6</f>
        <v>0</v>
      </c>
      <c r="C6" s="56">
        <f t="shared" si="0"/>
        <v>0</v>
      </c>
      <c r="D6" s="56">
        <f t="shared" si="1"/>
        <v>0</v>
      </c>
      <c r="E6" s="56">
        <f t="shared" si="4"/>
        <v>0</v>
      </c>
      <c r="F6" s="105">
        <f>B6*Budget!D43</f>
        <v>0</v>
      </c>
      <c r="G6" s="105">
        <f t="shared" ref="G6:G33" si="6">SUMIF(Q$4:Q$79,A6,R$4:R$79)</f>
        <v>0</v>
      </c>
      <c r="H6" s="105">
        <f t="shared" si="2"/>
        <v>0</v>
      </c>
      <c r="I6" s="105">
        <f>Budget!O43</f>
        <v>0</v>
      </c>
      <c r="J6" s="96">
        <f t="shared" ref="J6:J34" si="7">H6-I6</f>
        <v>0</v>
      </c>
      <c r="K6" s="88"/>
      <c r="L6" s="97"/>
      <c r="M6" s="98"/>
      <c r="N6" s="106"/>
      <c r="O6" s="100"/>
      <c r="P6" s="101"/>
      <c r="Q6" s="101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'May-15'!E7</f>
        <v>0</v>
      </c>
      <c r="C7" s="56">
        <f t="shared" si="0"/>
        <v>0</v>
      </c>
      <c r="D7" s="56">
        <f t="shared" si="1"/>
        <v>0</v>
      </c>
      <c r="E7" s="56">
        <f t="shared" si="4"/>
        <v>0</v>
      </c>
      <c r="F7" s="105">
        <f>B7*Budget!D44</f>
        <v>0</v>
      </c>
      <c r="G7" s="105">
        <f t="shared" si="6"/>
        <v>0</v>
      </c>
      <c r="H7" s="105">
        <f t="shared" si="2"/>
        <v>0</v>
      </c>
      <c r="I7" s="105">
        <f>Budget!O44</f>
        <v>0</v>
      </c>
      <c r="J7" s="96">
        <f t="shared" si="7"/>
        <v>0</v>
      </c>
      <c r="K7" s="88"/>
      <c r="L7" s="97"/>
      <c r="M7" s="98"/>
      <c r="N7" s="106"/>
      <c r="O7" s="100"/>
      <c r="P7" s="106"/>
      <c r="Q7" s="101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'May-15'!E8</f>
        <v>0</v>
      </c>
      <c r="C8" s="56">
        <f t="shared" si="0"/>
        <v>0</v>
      </c>
      <c r="D8" s="56">
        <f t="shared" si="1"/>
        <v>0</v>
      </c>
      <c r="E8" s="56">
        <f t="shared" si="4"/>
        <v>0</v>
      </c>
      <c r="F8" s="105">
        <f>B8*Budget!D45</f>
        <v>0</v>
      </c>
      <c r="G8" s="105">
        <f t="shared" si="6"/>
        <v>0</v>
      </c>
      <c r="H8" s="105">
        <f t="shared" si="2"/>
        <v>0</v>
      </c>
      <c r="I8" s="105">
        <f>Budget!O45</f>
        <v>0</v>
      </c>
      <c r="J8" s="96">
        <f t="shared" si="7"/>
        <v>0</v>
      </c>
      <c r="K8" s="88"/>
      <c r="L8" s="97"/>
      <c r="M8" s="98"/>
      <c r="N8" s="106"/>
      <c r="O8" s="100"/>
      <c r="P8" s="101"/>
      <c r="Q8" s="101"/>
      <c r="R8" s="102">
        <f t="shared" si="3"/>
        <v>0</v>
      </c>
      <c r="S8" s="108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'May-15'!E9</f>
        <v>0</v>
      </c>
      <c r="C9" s="56">
        <f t="shared" si="0"/>
        <v>0</v>
      </c>
      <c r="D9" s="56">
        <f t="shared" si="1"/>
        <v>0</v>
      </c>
      <c r="E9" s="56">
        <f t="shared" si="4"/>
        <v>0</v>
      </c>
      <c r="F9" s="105">
        <f>B9*Budget!D46</f>
        <v>0</v>
      </c>
      <c r="G9" s="105">
        <f t="shared" si="6"/>
        <v>0</v>
      </c>
      <c r="H9" s="105">
        <f t="shared" si="2"/>
        <v>0</v>
      </c>
      <c r="I9" s="105">
        <f>Budget!O46</f>
        <v>0</v>
      </c>
      <c r="J9" s="96">
        <f t="shared" si="7"/>
        <v>0</v>
      </c>
      <c r="K9" s="88"/>
      <c r="L9" s="97"/>
      <c r="M9" s="98"/>
      <c r="N9" s="106"/>
      <c r="O9" s="100"/>
      <c r="P9" s="101"/>
      <c r="Q9" s="106"/>
      <c r="R9" s="102">
        <f t="shared" si="3"/>
        <v>0</v>
      </c>
      <c r="S9" s="107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'May-15'!E10</f>
        <v>0</v>
      </c>
      <c r="C10" s="56">
        <f t="shared" si="0"/>
        <v>0</v>
      </c>
      <c r="D10" s="56">
        <f t="shared" si="1"/>
        <v>0</v>
      </c>
      <c r="E10" s="56">
        <f t="shared" si="4"/>
        <v>0</v>
      </c>
      <c r="F10" s="105">
        <f>B10*Budget!D47</f>
        <v>0</v>
      </c>
      <c r="G10" s="105">
        <f t="shared" si="6"/>
        <v>0</v>
      </c>
      <c r="H10" s="105">
        <f t="shared" si="2"/>
        <v>0</v>
      </c>
      <c r="I10" s="105">
        <f>Budget!O47</f>
        <v>0</v>
      </c>
      <c r="J10" s="96">
        <f t="shared" si="7"/>
        <v>0</v>
      </c>
      <c r="K10" s="88"/>
      <c r="L10" s="97"/>
      <c r="M10" s="98"/>
      <c r="N10" s="106"/>
      <c r="O10" s="100"/>
      <c r="P10" s="101"/>
      <c r="Q10" s="106"/>
      <c r="R10" s="102">
        <f t="shared" si="3"/>
        <v>0</v>
      </c>
      <c r="S10" s="107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'May-15'!E11</f>
        <v>0</v>
      </c>
      <c r="C11" s="56">
        <f t="shared" si="0"/>
        <v>0</v>
      </c>
      <c r="D11" s="56">
        <f t="shared" si="1"/>
        <v>0</v>
      </c>
      <c r="E11" s="56">
        <f t="shared" si="4"/>
        <v>0</v>
      </c>
      <c r="F11" s="105">
        <f>B11*Budget!D48</f>
        <v>0</v>
      </c>
      <c r="G11" s="105">
        <f t="shared" si="6"/>
        <v>0</v>
      </c>
      <c r="H11" s="105">
        <f t="shared" si="2"/>
        <v>0</v>
      </c>
      <c r="I11" s="105">
        <f>Budget!O48</f>
        <v>0</v>
      </c>
      <c r="J11" s="96">
        <f t="shared" si="7"/>
        <v>0</v>
      </c>
      <c r="K11" s="88"/>
      <c r="L11" s="97"/>
      <c r="M11" s="98"/>
      <c r="N11" s="106"/>
      <c r="O11" s="100"/>
      <c r="P11" s="101"/>
      <c r="Q11" s="106"/>
      <c r="R11" s="102">
        <f t="shared" si="3"/>
        <v>0</v>
      </c>
      <c r="S11" s="107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'May-15'!E12</f>
        <v>0</v>
      </c>
      <c r="C12" s="56">
        <f t="shared" si="0"/>
        <v>0</v>
      </c>
      <c r="D12" s="56">
        <f t="shared" si="1"/>
        <v>0</v>
      </c>
      <c r="E12" s="56">
        <f t="shared" si="4"/>
        <v>0</v>
      </c>
      <c r="F12" s="105">
        <f>B12*Budget!D49</f>
        <v>0</v>
      </c>
      <c r="G12" s="105">
        <f t="shared" si="6"/>
        <v>0</v>
      </c>
      <c r="H12" s="105">
        <f t="shared" si="2"/>
        <v>0</v>
      </c>
      <c r="I12" s="105">
        <f>Budget!O49</f>
        <v>0</v>
      </c>
      <c r="J12" s="96">
        <f t="shared" si="7"/>
        <v>0</v>
      </c>
      <c r="K12" s="88"/>
      <c r="L12" s="97"/>
      <c r="M12" s="98"/>
      <c r="N12" s="106"/>
      <c r="O12" s="100"/>
      <c r="P12" s="101"/>
      <c r="Q12" s="106"/>
      <c r="R12" s="102">
        <f t="shared" si="3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'May-15'!E13</f>
        <v>0</v>
      </c>
      <c r="C13" s="56">
        <f t="shared" si="0"/>
        <v>0</v>
      </c>
      <c r="D13" s="56">
        <f t="shared" si="1"/>
        <v>0</v>
      </c>
      <c r="E13" s="56">
        <f t="shared" si="4"/>
        <v>0</v>
      </c>
      <c r="F13" s="105">
        <f>B13*Budget!D50</f>
        <v>0</v>
      </c>
      <c r="G13" s="105">
        <f t="shared" si="6"/>
        <v>0</v>
      </c>
      <c r="H13" s="105">
        <f t="shared" si="2"/>
        <v>0</v>
      </c>
      <c r="I13" s="105">
        <f>Budget!O50</f>
        <v>0</v>
      </c>
      <c r="J13" s="96">
        <f t="shared" si="7"/>
        <v>0</v>
      </c>
      <c r="K13" s="88"/>
      <c r="L13" s="97"/>
      <c r="M13" s="98"/>
      <c r="N13" s="106"/>
      <c r="O13" s="100"/>
      <c r="P13" s="101"/>
      <c r="Q13" s="101"/>
      <c r="R13" s="102">
        <f t="shared" si="3"/>
        <v>0</v>
      </c>
      <c r="S13" s="108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'May-15'!E14</f>
        <v>0</v>
      </c>
      <c r="C14" s="56">
        <f t="shared" si="0"/>
        <v>0</v>
      </c>
      <c r="D14" s="56">
        <f t="shared" si="1"/>
        <v>0</v>
      </c>
      <c r="E14" s="56">
        <f t="shared" si="4"/>
        <v>0</v>
      </c>
      <c r="F14" s="105">
        <f>B14*Budget!D51</f>
        <v>0</v>
      </c>
      <c r="G14" s="105">
        <f t="shared" si="6"/>
        <v>0</v>
      </c>
      <c r="H14" s="105">
        <f t="shared" si="2"/>
        <v>0</v>
      </c>
      <c r="I14" s="105">
        <f>Budget!O51</f>
        <v>0</v>
      </c>
      <c r="J14" s="96">
        <f t="shared" si="7"/>
        <v>0</v>
      </c>
      <c r="K14" s="88"/>
      <c r="L14" s="97"/>
      <c r="M14" s="98"/>
      <c r="N14" s="106"/>
      <c r="O14" s="100"/>
      <c r="P14" s="101"/>
      <c r="Q14" s="106"/>
      <c r="R14" s="102">
        <f t="shared" si="3"/>
        <v>0</v>
      </c>
      <c r="S14" s="107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'May-15'!E15</f>
        <v>0</v>
      </c>
      <c r="C15" s="56">
        <f t="shared" si="0"/>
        <v>0</v>
      </c>
      <c r="D15" s="56">
        <f t="shared" si="1"/>
        <v>0</v>
      </c>
      <c r="E15" s="56">
        <f t="shared" si="4"/>
        <v>0</v>
      </c>
      <c r="F15" s="105">
        <f>B15*Budget!D52</f>
        <v>0</v>
      </c>
      <c r="G15" s="105">
        <f t="shared" si="6"/>
        <v>0</v>
      </c>
      <c r="H15" s="105">
        <f t="shared" si="2"/>
        <v>0</v>
      </c>
      <c r="I15" s="105">
        <f>Budget!O52</f>
        <v>0</v>
      </c>
      <c r="J15" s="96">
        <f t="shared" si="7"/>
        <v>0</v>
      </c>
      <c r="K15" s="88"/>
      <c r="L15" s="97"/>
      <c r="M15" s="98"/>
      <c r="N15" s="106"/>
      <c r="O15" s="100"/>
      <c r="P15" s="99"/>
      <c r="Q15" s="106"/>
      <c r="R15" s="102">
        <f t="shared" si="3"/>
        <v>0</v>
      </c>
      <c r="S15" s="107"/>
      <c r="T15" s="104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'May-15'!E16</f>
        <v>0</v>
      </c>
      <c r="C16" s="56">
        <f t="shared" si="0"/>
        <v>0</v>
      </c>
      <c r="D16" s="56">
        <f t="shared" si="1"/>
        <v>0</v>
      </c>
      <c r="E16" s="56">
        <f t="shared" si="4"/>
        <v>0</v>
      </c>
      <c r="F16" s="105">
        <f>B16*Budget!D53</f>
        <v>0</v>
      </c>
      <c r="G16" s="105">
        <f t="shared" si="6"/>
        <v>0</v>
      </c>
      <c r="H16" s="105">
        <f t="shared" si="2"/>
        <v>0</v>
      </c>
      <c r="I16" s="105">
        <f>Budget!O53</f>
        <v>0</v>
      </c>
      <c r="J16" s="96">
        <f t="shared" si="7"/>
        <v>0</v>
      </c>
      <c r="K16" s="88"/>
      <c r="L16" s="97"/>
      <c r="M16" s="98"/>
      <c r="N16" s="106"/>
      <c r="O16" s="100"/>
      <c r="P16" s="101"/>
      <c r="Q16" s="101"/>
      <c r="R16" s="102">
        <f t="shared" si="3"/>
        <v>0</v>
      </c>
      <c r="S16" s="108"/>
      <c r="T16" s="104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'May-15'!E17</f>
        <v>0</v>
      </c>
      <c r="C17" s="56">
        <f t="shared" si="0"/>
        <v>0</v>
      </c>
      <c r="D17" s="56">
        <f t="shared" si="1"/>
        <v>0</v>
      </c>
      <c r="E17" s="56">
        <f t="shared" si="4"/>
        <v>0</v>
      </c>
      <c r="F17" s="105">
        <f>B17*Budget!D54</f>
        <v>0</v>
      </c>
      <c r="G17" s="105">
        <f t="shared" si="6"/>
        <v>0</v>
      </c>
      <c r="H17" s="105">
        <f t="shared" si="2"/>
        <v>0</v>
      </c>
      <c r="I17" s="105">
        <f>Budget!O54</f>
        <v>0</v>
      </c>
      <c r="J17" s="96">
        <f t="shared" si="7"/>
        <v>0</v>
      </c>
      <c r="K17" s="88"/>
      <c r="L17" s="97"/>
      <c r="M17" s="98"/>
      <c r="N17" s="106"/>
      <c r="O17" s="100"/>
      <c r="P17" s="101"/>
      <c r="Q17" s="106"/>
      <c r="R17" s="102">
        <f t="shared" si="3"/>
        <v>0</v>
      </c>
      <c r="S17" s="107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'May-15'!E18</f>
        <v>0</v>
      </c>
      <c r="C18" s="56">
        <f t="shared" si="0"/>
        <v>0</v>
      </c>
      <c r="D18" s="56">
        <f t="shared" si="1"/>
        <v>0</v>
      </c>
      <c r="E18" s="56">
        <f t="shared" si="4"/>
        <v>0</v>
      </c>
      <c r="F18" s="105">
        <f>B18*Budget!D55</f>
        <v>0</v>
      </c>
      <c r="G18" s="105">
        <f t="shared" si="6"/>
        <v>0</v>
      </c>
      <c r="H18" s="105">
        <f t="shared" si="2"/>
        <v>0</v>
      </c>
      <c r="I18" s="105">
        <f>Budget!O55</f>
        <v>0</v>
      </c>
      <c r="J18" s="96">
        <f t="shared" si="7"/>
        <v>0</v>
      </c>
      <c r="K18" s="88"/>
      <c r="L18" s="97"/>
      <c r="M18" s="98"/>
      <c r="N18" s="106"/>
      <c r="O18" s="100"/>
      <c r="P18" s="101"/>
      <c r="Q18" s="106"/>
      <c r="R18" s="102">
        <f t="shared" si="3"/>
        <v>0</v>
      </c>
      <c r="S18" s="107"/>
      <c r="T18" s="104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'May-15'!E19</f>
        <v>0</v>
      </c>
      <c r="C19" s="56">
        <f t="shared" si="0"/>
        <v>0</v>
      </c>
      <c r="D19" s="56">
        <f t="shared" si="1"/>
        <v>0</v>
      </c>
      <c r="E19" s="56">
        <f t="shared" si="4"/>
        <v>0</v>
      </c>
      <c r="F19" s="105">
        <f>B19*Budget!D56</f>
        <v>0</v>
      </c>
      <c r="G19" s="105">
        <f t="shared" si="6"/>
        <v>0</v>
      </c>
      <c r="H19" s="105">
        <f t="shared" si="2"/>
        <v>0</v>
      </c>
      <c r="I19" s="105">
        <f>Budget!O56</f>
        <v>0</v>
      </c>
      <c r="J19" s="96">
        <f t="shared" si="7"/>
        <v>0</v>
      </c>
      <c r="K19" s="88"/>
      <c r="L19" s="97"/>
      <c r="M19" s="98"/>
      <c r="N19" s="106"/>
      <c r="O19" s="100"/>
      <c r="P19" s="101"/>
      <c r="Q19" s="106"/>
      <c r="R19" s="102">
        <f t="shared" si="3"/>
        <v>0</v>
      </c>
      <c r="S19" s="107"/>
      <c r="T19" s="104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'May-15'!E20</f>
        <v>0</v>
      </c>
      <c r="C20" s="56">
        <f t="shared" si="0"/>
        <v>0</v>
      </c>
      <c r="D20" s="56">
        <f t="shared" si="1"/>
        <v>0</v>
      </c>
      <c r="E20" s="56">
        <f t="shared" si="4"/>
        <v>0</v>
      </c>
      <c r="F20" s="105">
        <f>B20*Budget!D57</f>
        <v>0</v>
      </c>
      <c r="G20" s="105">
        <f t="shared" si="6"/>
        <v>0</v>
      </c>
      <c r="H20" s="105">
        <f t="shared" si="2"/>
        <v>0</v>
      </c>
      <c r="I20" s="105">
        <f>Budget!O57</f>
        <v>0</v>
      </c>
      <c r="J20" s="96">
        <f t="shared" si="7"/>
        <v>0</v>
      </c>
      <c r="K20" s="88"/>
      <c r="L20" s="97"/>
      <c r="M20" s="98"/>
      <c r="N20" s="106"/>
      <c r="O20" s="100"/>
      <c r="P20" s="101"/>
      <c r="Q20" s="106"/>
      <c r="R20" s="102">
        <f t="shared" si="3"/>
        <v>0</v>
      </c>
      <c r="S20" s="107"/>
      <c r="T20" s="104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'May-15'!E21</f>
        <v>0</v>
      </c>
      <c r="C21" s="56">
        <f t="shared" si="0"/>
        <v>0</v>
      </c>
      <c r="D21" s="56">
        <f t="shared" si="1"/>
        <v>0</v>
      </c>
      <c r="E21" s="56">
        <f t="shared" si="4"/>
        <v>0</v>
      </c>
      <c r="F21" s="105">
        <f>B21*Budget!D58</f>
        <v>0</v>
      </c>
      <c r="G21" s="105">
        <f t="shared" si="6"/>
        <v>0</v>
      </c>
      <c r="H21" s="105">
        <f t="shared" si="2"/>
        <v>0</v>
      </c>
      <c r="I21" s="105">
        <f>Budget!O58</f>
        <v>0</v>
      </c>
      <c r="J21" s="96">
        <f t="shared" si="7"/>
        <v>0</v>
      </c>
      <c r="K21" s="88"/>
      <c r="L21" s="97"/>
      <c r="M21" s="98"/>
      <c r="N21" s="106"/>
      <c r="O21" s="100"/>
      <c r="P21" s="101"/>
      <c r="Q21" s="106"/>
      <c r="R21" s="102">
        <f t="shared" si="3"/>
        <v>0</v>
      </c>
      <c r="S21" s="107"/>
      <c r="T21" s="104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'May-15'!E22</f>
        <v>0</v>
      </c>
      <c r="C22" s="56">
        <f t="shared" si="0"/>
        <v>0</v>
      </c>
      <c r="D22" s="56">
        <f t="shared" si="1"/>
        <v>0</v>
      </c>
      <c r="E22" s="56">
        <f t="shared" si="4"/>
        <v>0</v>
      </c>
      <c r="F22" s="105">
        <f>B22*Budget!D59</f>
        <v>0</v>
      </c>
      <c r="G22" s="105">
        <f t="shared" si="6"/>
        <v>0</v>
      </c>
      <c r="H22" s="105">
        <f t="shared" si="2"/>
        <v>0</v>
      </c>
      <c r="I22" s="105">
        <f>Budget!O59</f>
        <v>0</v>
      </c>
      <c r="J22" s="96">
        <f t="shared" si="7"/>
        <v>0</v>
      </c>
      <c r="K22" s="88"/>
      <c r="L22" s="97"/>
      <c r="M22" s="98"/>
      <c r="N22" s="106"/>
      <c r="O22" s="100"/>
      <c r="P22" s="101"/>
      <c r="Q22" s="106"/>
      <c r="R22" s="102">
        <f t="shared" si="3"/>
        <v>0</v>
      </c>
      <c r="S22" s="107"/>
      <c r="T22" s="104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'May-15'!E23</f>
        <v>0</v>
      </c>
      <c r="C23" s="56">
        <f t="shared" si="0"/>
        <v>0</v>
      </c>
      <c r="D23" s="56">
        <f t="shared" si="1"/>
        <v>0</v>
      </c>
      <c r="E23" s="56">
        <f t="shared" si="4"/>
        <v>0</v>
      </c>
      <c r="F23" s="105">
        <f>B23*Budget!D60</f>
        <v>0</v>
      </c>
      <c r="G23" s="105">
        <f t="shared" si="6"/>
        <v>0</v>
      </c>
      <c r="H23" s="105">
        <f t="shared" si="2"/>
        <v>0</v>
      </c>
      <c r="I23" s="105">
        <f>Budget!O60</f>
        <v>0</v>
      </c>
      <c r="J23" s="96">
        <f t="shared" si="7"/>
        <v>0</v>
      </c>
      <c r="K23" s="88"/>
      <c r="L23" s="97"/>
      <c r="M23" s="98"/>
      <c r="N23" s="106"/>
      <c r="O23" s="100"/>
      <c r="P23" s="101"/>
      <c r="Q23" s="101"/>
      <c r="R23" s="102">
        <f t="shared" si="3"/>
        <v>0</v>
      </c>
      <c r="S23" s="107"/>
      <c r="T23" s="104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'May-15'!E24</f>
        <v>0</v>
      </c>
      <c r="C24" s="56">
        <f t="shared" si="0"/>
        <v>0</v>
      </c>
      <c r="D24" s="56">
        <f t="shared" si="1"/>
        <v>0</v>
      </c>
      <c r="E24" s="56">
        <f t="shared" si="4"/>
        <v>0</v>
      </c>
      <c r="F24" s="105">
        <f>B24*Budget!D61</f>
        <v>0</v>
      </c>
      <c r="G24" s="105">
        <f t="shared" si="6"/>
        <v>0</v>
      </c>
      <c r="H24" s="105">
        <f t="shared" si="2"/>
        <v>0</v>
      </c>
      <c r="I24" s="105">
        <f>Budget!O61</f>
        <v>0</v>
      </c>
      <c r="J24" s="96">
        <f t="shared" si="7"/>
        <v>0</v>
      </c>
      <c r="K24" s="88"/>
      <c r="L24" s="97"/>
      <c r="M24" s="98"/>
      <c r="N24" s="106"/>
      <c r="O24" s="100"/>
      <c r="P24" s="101"/>
      <c r="Q24" s="101"/>
      <c r="R24" s="102">
        <f t="shared" si="3"/>
        <v>0</v>
      </c>
      <c r="S24" s="107"/>
      <c r="T24" s="104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'May-15'!E25</f>
        <v>0</v>
      </c>
      <c r="C25" s="56">
        <f t="shared" si="0"/>
        <v>0</v>
      </c>
      <c r="D25" s="56">
        <f t="shared" si="1"/>
        <v>0</v>
      </c>
      <c r="E25" s="56">
        <f t="shared" si="4"/>
        <v>0</v>
      </c>
      <c r="F25" s="105">
        <f>B25*Budget!D62</f>
        <v>0</v>
      </c>
      <c r="G25" s="105">
        <f t="shared" si="6"/>
        <v>0</v>
      </c>
      <c r="H25" s="105">
        <f t="shared" si="2"/>
        <v>0</v>
      </c>
      <c r="I25" s="105">
        <f>Budget!O62</f>
        <v>0</v>
      </c>
      <c r="J25" s="96">
        <f t="shared" si="7"/>
        <v>0</v>
      </c>
      <c r="K25" s="88"/>
      <c r="L25" s="97"/>
      <c r="M25" s="98"/>
      <c r="N25" s="106"/>
      <c r="O25" s="100"/>
      <c r="P25" s="101"/>
      <c r="Q25" s="106"/>
      <c r="R25" s="102">
        <f t="shared" si="3"/>
        <v>0</v>
      </c>
      <c r="S25" s="107"/>
      <c r="T25" s="104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'May-15'!E26</f>
        <v>0</v>
      </c>
      <c r="C26" s="56">
        <f t="shared" si="0"/>
        <v>0</v>
      </c>
      <c r="D26" s="56">
        <f t="shared" si="1"/>
        <v>0</v>
      </c>
      <c r="E26" s="56">
        <f t="shared" si="4"/>
        <v>0</v>
      </c>
      <c r="F26" s="105">
        <f>B26*Budget!D63</f>
        <v>0</v>
      </c>
      <c r="G26" s="105">
        <f t="shared" si="6"/>
        <v>0</v>
      </c>
      <c r="H26" s="105">
        <f t="shared" si="2"/>
        <v>0</v>
      </c>
      <c r="I26" s="105">
        <f>Budget!O63</f>
        <v>0</v>
      </c>
      <c r="J26" s="96">
        <f t="shared" si="7"/>
        <v>0</v>
      </c>
      <c r="K26" s="88"/>
      <c r="L26" s="97"/>
      <c r="M26" s="98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'May-15'!E27</f>
        <v>0</v>
      </c>
      <c r="C27" s="56">
        <f t="shared" si="0"/>
        <v>0</v>
      </c>
      <c r="D27" s="56">
        <f t="shared" si="1"/>
        <v>0</v>
      </c>
      <c r="E27" s="56">
        <f t="shared" si="4"/>
        <v>0</v>
      </c>
      <c r="F27" s="105">
        <f>B27*Budget!D64</f>
        <v>0</v>
      </c>
      <c r="G27" s="105">
        <f t="shared" si="6"/>
        <v>0</v>
      </c>
      <c r="H27" s="105">
        <f t="shared" si="2"/>
        <v>0</v>
      </c>
      <c r="I27" s="105">
        <f>Budget!O64</f>
        <v>0</v>
      </c>
      <c r="J27" s="96">
        <f t="shared" si="7"/>
        <v>0</v>
      </c>
      <c r="K27" s="88"/>
      <c r="L27" s="97"/>
      <c r="M27" s="98"/>
      <c r="N27" s="106"/>
      <c r="O27" s="100"/>
      <c r="P27" s="101"/>
      <c r="Q27" s="106"/>
      <c r="R27" s="102">
        <f t="shared" si="3"/>
        <v>0</v>
      </c>
      <c r="S27" s="108"/>
      <c r="T27" s="104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'May-15'!E28</f>
        <v>0</v>
      </c>
      <c r="C28" s="56">
        <f t="shared" si="0"/>
        <v>0</v>
      </c>
      <c r="D28" s="56">
        <f t="shared" si="1"/>
        <v>0</v>
      </c>
      <c r="E28" s="56">
        <f t="shared" si="4"/>
        <v>0</v>
      </c>
      <c r="F28" s="105">
        <f>B28*Budget!D65</f>
        <v>0</v>
      </c>
      <c r="G28" s="105">
        <f t="shared" si="6"/>
        <v>0</v>
      </c>
      <c r="H28" s="105">
        <f t="shared" si="2"/>
        <v>0</v>
      </c>
      <c r="I28" s="105">
        <f>Budget!O65</f>
        <v>0</v>
      </c>
      <c r="J28" s="96">
        <f t="shared" si="7"/>
        <v>0</v>
      </c>
      <c r="K28" s="88"/>
      <c r="L28" s="97"/>
      <c r="M28" s="98"/>
      <c r="N28" s="106"/>
      <c r="O28" s="100"/>
      <c r="P28" s="106"/>
      <c r="Q28" s="106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'May-15'!E29</f>
        <v>0</v>
      </c>
      <c r="C29" s="56">
        <f t="shared" si="0"/>
        <v>0</v>
      </c>
      <c r="D29" s="56">
        <f t="shared" si="1"/>
        <v>0</v>
      </c>
      <c r="E29" s="56">
        <f t="shared" si="4"/>
        <v>0</v>
      </c>
      <c r="F29" s="105">
        <f>B29*Budget!D66</f>
        <v>0</v>
      </c>
      <c r="G29" s="105">
        <f t="shared" si="6"/>
        <v>0</v>
      </c>
      <c r="H29" s="105">
        <f t="shared" si="2"/>
        <v>0</v>
      </c>
      <c r="I29" s="105">
        <f>Budget!O66</f>
        <v>0</v>
      </c>
      <c r="J29" s="96">
        <f t="shared" si="7"/>
        <v>0</v>
      </c>
      <c r="K29" s="88"/>
      <c r="L29" s="97"/>
      <c r="M29" s="98"/>
      <c r="N29" s="106"/>
      <c r="O29" s="100"/>
      <c r="P29" s="101"/>
      <c r="Q29" s="106"/>
      <c r="R29" s="102">
        <f t="shared" si="3"/>
        <v>0</v>
      </c>
      <c r="S29" s="108"/>
      <c r="T29" s="104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'May-15'!E30</f>
        <v>0</v>
      </c>
      <c r="C30" s="56">
        <f t="shared" si="0"/>
        <v>0</v>
      </c>
      <c r="D30" s="56">
        <f t="shared" si="1"/>
        <v>0</v>
      </c>
      <c r="E30" s="56">
        <f t="shared" si="4"/>
        <v>0</v>
      </c>
      <c r="F30" s="105">
        <f>B30*Budget!D67</f>
        <v>0</v>
      </c>
      <c r="G30" s="105">
        <f t="shared" si="6"/>
        <v>0</v>
      </c>
      <c r="H30" s="105">
        <f t="shared" si="2"/>
        <v>0</v>
      </c>
      <c r="I30" s="105">
        <f>Budget!O67</f>
        <v>0</v>
      </c>
      <c r="J30" s="96">
        <f t="shared" si="7"/>
        <v>0</v>
      </c>
      <c r="K30" s="88"/>
      <c r="L30" s="97"/>
      <c r="M30" s="98"/>
      <c r="N30" s="106"/>
      <c r="O30" s="100"/>
      <c r="P30" s="101"/>
      <c r="Q30" s="106"/>
      <c r="R30" s="102">
        <f t="shared" si="3"/>
        <v>0</v>
      </c>
      <c r="S30" s="107"/>
      <c r="T30" s="104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'May-15'!E31</f>
        <v>0</v>
      </c>
      <c r="C31" s="56">
        <f t="shared" si="0"/>
        <v>0</v>
      </c>
      <c r="D31" s="56">
        <f t="shared" si="1"/>
        <v>0</v>
      </c>
      <c r="E31" s="56">
        <f t="shared" si="4"/>
        <v>0</v>
      </c>
      <c r="F31" s="105">
        <f>B31*Budget!D68</f>
        <v>0</v>
      </c>
      <c r="G31" s="105">
        <f t="shared" si="6"/>
        <v>0</v>
      </c>
      <c r="H31" s="105">
        <f t="shared" si="2"/>
        <v>0</v>
      </c>
      <c r="I31" s="105">
        <f>Budget!O68</f>
        <v>0</v>
      </c>
      <c r="J31" s="96">
        <f t="shared" si="7"/>
        <v>0</v>
      </c>
      <c r="K31" s="88"/>
      <c r="L31" s="97"/>
      <c r="M31" s="98"/>
      <c r="N31" s="106"/>
      <c r="O31" s="100"/>
      <c r="P31" s="101"/>
      <c r="Q31" s="106"/>
      <c r="R31" s="102">
        <f t="shared" si="3"/>
        <v>0</v>
      </c>
      <c r="S31" s="107"/>
      <c r="T31" s="104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'May-15'!E32</f>
        <v>0</v>
      </c>
      <c r="C32" s="56">
        <f t="shared" si="0"/>
        <v>0</v>
      </c>
      <c r="D32" s="56">
        <f t="shared" si="1"/>
        <v>0</v>
      </c>
      <c r="E32" s="56">
        <f t="shared" si="4"/>
        <v>0</v>
      </c>
      <c r="F32" s="105">
        <f>B32*Budget!D69</f>
        <v>0</v>
      </c>
      <c r="G32" s="105">
        <f t="shared" si="6"/>
        <v>0</v>
      </c>
      <c r="H32" s="105">
        <f t="shared" si="2"/>
        <v>0</v>
      </c>
      <c r="I32" s="105">
        <f>Budget!O69</f>
        <v>0</v>
      </c>
      <c r="J32" s="96">
        <f t="shared" si="7"/>
        <v>0</v>
      </c>
      <c r="K32" s="88"/>
      <c r="L32" s="97"/>
      <c r="M32" s="98"/>
      <c r="N32" s="106"/>
      <c r="O32" s="100"/>
      <c r="P32" s="101"/>
      <c r="Q32" s="106"/>
      <c r="R32" s="102">
        <f t="shared" si="3"/>
        <v>0</v>
      </c>
      <c r="S32" s="107"/>
      <c r="T32" s="104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'May-15'!E33</f>
        <v>0</v>
      </c>
      <c r="C33" s="56">
        <f t="shared" si="0"/>
        <v>0</v>
      </c>
      <c r="D33" s="56">
        <f t="shared" si="1"/>
        <v>0</v>
      </c>
      <c r="E33" s="56">
        <f t="shared" si="4"/>
        <v>0</v>
      </c>
      <c r="F33" s="105">
        <f>B33*Budget!D70</f>
        <v>0</v>
      </c>
      <c r="G33" s="105">
        <f t="shared" si="6"/>
        <v>0</v>
      </c>
      <c r="H33" s="105">
        <f t="shared" si="2"/>
        <v>0</v>
      </c>
      <c r="I33" s="105">
        <f>Budget!O70</f>
        <v>0</v>
      </c>
      <c r="J33" s="96">
        <f t="shared" si="7"/>
        <v>0</v>
      </c>
      <c r="K33" s="88"/>
      <c r="L33" s="97"/>
      <c r="M33" s="98"/>
      <c r="N33" s="106"/>
      <c r="O33" s="100"/>
      <c r="P33" s="101"/>
      <c r="Q33" s="106"/>
      <c r="R33" s="102">
        <f t="shared" si="3"/>
        <v>0</v>
      </c>
      <c r="S33" s="108"/>
      <c r="T33" s="104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'May-15'!E34</f>
        <v>0</v>
      </c>
      <c r="C34" s="56">
        <f t="shared" si="0"/>
        <v>0</v>
      </c>
      <c r="D34" s="56">
        <f t="shared" si="1"/>
        <v>0</v>
      </c>
      <c r="E34" s="56">
        <f t="shared" si="4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Budget!O71</f>
        <v>0</v>
      </c>
      <c r="J34" s="96">
        <f t="shared" si="7"/>
        <v>0</v>
      </c>
      <c r="K34" s="88"/>
      <c r="L34" s="97"/>
      <c r="M34" s="98"/>
      <c r="N34" s="106"/>
      <c r="O34" s="100"/>
      <c r="P34" s="101"/>
      <c r="Q34" s="106"/>
      <c r="R34" s="102">
        <f t="shared" si="3"/>
        <v>0</v>
      </c>
      <c r="S34" s="107"/>
      <c r="T34" s="104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June Total</v>
      </c>
      <c r="B35" s="31">
        <f>SUM(B4:B34)</f>
        <v>0</v>
      </c>
      <c r="C35" s="113">
        <f t="shared" ref="C35:J35" si="8">SUM(C4:C34)</f>
        <v>0</v>
      </c>
      <c r="D35" s="113">
        <f t="shared" si="8"/>
        <v>0</v>
      </c>
      <c r="E35" s="31">
        <f t="shared" si="8"/>
        <v>0</v>
      </c>
      <c r="F35" s="114">
        <f t="shared" si="8"/>
        <v>0</v>
      </c>
      <c r="G35" s="114">
        <f t="shared" si="8"/>
        <v>0</v>
      </c>
      <c r="H35" s="114">
        <f t="shared" si="8"/>
        <v>0</v>
      </c>
      <c r="I35" s="114">
        <f t="shared" si="8"/>
        <v>0</v>
      </c>
      <c r="J35" s="115">
        <f t="shared" si="8"/>
        <v>0</v>
      </c>
      <c r="K35" s="116"/>
      <c r="L35" s="97"/>
      <c r="M35" s="98"/>
      <c r="N35" s="106"/>
      <c r="O35" s="100"/>
      <c r="P35" s="101"/>
      <c r="Q35" s="106"/>
      <c r="R35" s="102">
        <f t="shared" si="3"/>
        <v>0</v>
      </c>
      <c r="S35" s="107"/>
      <c r="T35" s="104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C35+'May-15'!C36</f>
        <v>0</v>
      </c>
      <c r="D36" s="113">
        <f>D35+'May-15'!D36</f>
        <v>0</v>
      </c>
      <c r="E36" s="31">
        <f>SUM(B36:D36)</f>
        <v>0</v>
      </c>
      <c r="F36" s="114"/>
      <c r="G36" s="114"/>
      <c r="H36" s="114">
        <f>H35+'May-15'!H36</f>
        <v>0</v>
      </c>
      <c r="I36" s="114">
        <f>I35+'May-15'!I36</f>
        <v>0</v>
      </c>
      <c r="J36" s="115">
        <f>H36-I36</f>
        <v>0</v>
      </c>
      <c r="L36" s="97"/>
      <c r="M36" s="98"/>
      <c r="N36" s="106"/>
      <c r="O36" s="100"/>
      <c r="P36" s="101"/>
      <c r="Q36" s="106"/>
      <c r="R36" s="102">
        <f t="shared" ref="R36:R67" si="9">MAX((W36-V36)*($H$1-O36)/$I$1,0)</f>
        <v>0</v>
      </c>
      <c r="S36" s="107"/>
      <c r="T36" s="104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97"/>
      <c r="M37" s="98"/>
      <c r="N37" s="106"/>
      <c r="O37" s="100"/>
      <c r="P37" s="101"/>
      <c r="Q37" s="106"/>
      <c r="R37" s="102">
        <f t="shared" si="9"/>
        <v>0</v>
      </c>
      <c r="S37" s="108"/>
      <c r="T37" s="104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97"/>
      <c r="M38" s="98"/>
      <c r="N38" s="106"/>
      <c r="O38" s="100"/>
      <c r="P38" s="101"/>
      <c r="Q38" s="106"/>
      <c r="R38" s="102">
        <f t="shared" si="9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B39+'May-15'!C39</f>
        <v>0</v>
      </c>
      <c r="L39" s="97"/>
      <c r="M39" s="98"/>
      <c r="N39" s="106"/>
      <c r="O39" s="100"/>
      <c r="P39" s="101"/>
      <c r="Q39" s="106"/>
      <c r="R39" s="102">
        <f t="shared" si="9"/>
        <v>0</v>
      </c>
      <c r="S39" s="107"/>
      <c r="T39" s="104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B40+'May-15'!C40</f>
        <v>0</v>
      </c>
      <c r="L40" s="97"/>
      <c r="M40" s="98"/>
      <c r="N40" s="106"/>
      <c r="O40" s="100"/>
      <c r="P40" s="101"/>
      <c r="Q40" s="106"/>
      <c r="R40" s="102">
        <f t="shared" si="9"/>
        <v>0</v>
      </c>
      <c r="S40" s="107"/>
      <c r="T40" s="104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B41+'May-15'!C41</f>
        <v>0</v>
      </c>
      <c r="L41" s="97"/>
      <c r="M41" s="98"/>
      <c r="N41" s="106"/>
      <c r="O41" s="100"/>
      <c r="P41" s="101"/>
      <c r="Q41" s="106"/>
      <c r="R41" s="102">
        <f t="shared" si="9"/>
        <v>0</v>
      </c>
      <c r="S41" s="107"/>
      <c r="T41" s="104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B42+'May-15'!C42</f>
        <v>0</v>
      </c>
      <c r="L42" s="97"/>
      <c r="M42" s="98"/>
      <c r="N42" s="106"/>
      <c r="O42" s="100"/>
      <c r="P42" s="101"/>
      <c r="Q42" s="106"/>
      <c r="R42" s="102">
        <f t="shared" si="9"/>
        <v>0</v>
      </c>
      <c r="S42" s="107"/>
      <c r="T42" s="104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97"/>
      <c r="M43" s="98"/>
      <c r="N43" s="106"/>
      <c r="O43" s="100"/>
      <c r="P43" s="101"/>
      <c r="Q43" s="106"/>
      <c r="R43" s="102">
        <f t="shared" si="9"/>
        <v>0</v>
      </c>
      <c r="S43" s="107"/>
      <c r="T43" s="104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97"/>
      <c r="M44" s="98"/>
      <c r="N44" s="106"/>
      <c r="O44" s="100"/>
      <c r="P44" s="101"/>
      <c r="Q44" s="106"/>
      <c r="R44" s="102">
        <f t="shared" si="9"/>
        <v>0</v>
      </c>
      <c r="S44" s="107"/>
      <c r="T44" s="104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97"/>
      <c r="M45" s="98"/>
      <c r="N45" s="106"/>
      <c r="O45" s="100"/>
      <c r="P45" s="101"/>
      <c r="Q45" s="106"/>
      <c r="R45" s="102">
        <f t="shared" si="9"/>
        <v>0</v>
      </c>
      <c r="S45" s="107"/>
      <c r="T45" s="104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97"/>
      <c r="M46" s="98"/>
      <c r="N46" s="106"/>
      <c r="O46" s="100"/>
      <c r="P46" s="101"/>
      <c r="Q46" s="106"/>
      <c r="R46" s="102">
        <f t="shared" si="9"/>
        <v>0</v>
      </c>
      <c r="S46" s="107"/>
      <c r="T46" s="104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97"/>
      <c r="M47" s="98"/>
      <c r="N47" s="106"/>
      <c r="O47" s="100"/>
      <c r="P47" s="101"/>
      <c r="Q47" s="106"/>
      <c r="R47" s="102">
        <f t="shared" si="9"/>
        <v>0</v>
      </c>
      <c r="S47" s="108"/>
      <c r="T47" s="104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97"/>
      <c r="M48" s="98"/>
      <c r="N48" s="106"/>
      <c r="O48" s="100"/>
      <c r="P48" s="101"/>
      <c r="Q48" s="106"/>
      <c r="R48" s="102">
        <f t="shared" si="9"/>
        <v>0</v>
      </c>
      <c r="S48" s="108"/>
      <c r="T48" s="104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97"/>
      <c r="M49" s="98"/>
      <c r="N49" s="106"/>
      <c r="O49" s="100"/>
      <c r="P49" s="101"/>
      <c r="Q49" s="106"/>
      <c r="R49" s="102">
        <f t="shared" si="9"/>
        <v>0</v>
      </c>
      <c r="S49" s="107"/>
      <c r="T49" s="104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97"/>
      <c r="M50" s="98"/>
      <c r="N50" s="106"/>
      <c r="O50" s="100"/>
      <c r="P50" s="101"/>
      <c r="Q50" s="106"/>
      <c r="R50" s="102">
        <f t="shared" si="9"/>
        <v>0</v>
      </c>
      <c r="S50" s="107"/>
      <c r="T50" s="104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97"/>
      <c r="M51" s="98"/>
      <c r="N51" s="106"/>
      <c r="O51" s="100"/>
      <c r="P51" s="101"/>
      <c r="Q51" s="106"/>
      <c r="R51" s="102">
        <f t="shared" si="9"/>
        <v>0</v>
      </c>
      <c r="S51" s="107"/>
      <c r="T51" s="104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97"/>
      <c r="M52" s="98"/>
      <c r="N52" s="106"/>
      <c r="O52" s="100"/>
      <c r="P52" s="101"/>
      <c r="Q52" s="106"/>
      <c r="R52" s="102">
        <f t="shared" si="9"/>
        <v>0</v>
      </c>
      <c r="S52" s="107"/>
      <c r="T52" s="104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97"/>
      <c r="M53" s="98"/>
      <c r="N53" s="106"/>
      <c r="O53" s="100"/>
      <c r="P53" s="101"/>
      <c r="Q53" s="106"/>
      <c r="R53" s="102">
        <f t="shared" si="9"/>
        <v>0</v>
      </c>
      <c r="S53" s="107"/>
      <c r="T53" s="104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97"/>
      <c r="M54" s="98"/>
      <c r="N54" s="106"/>
      <c r="O54" s="100"/>
      <c r="P54" s="101"/>
      <c r="Q54" s="106"/>
      <c r="R54" s="102">
        <f t="shared" si="9"/>
        <v>0</v>
      </c>
      <c r="S54" s="107"/>
      <c r="T54" s="104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97"/>
      <c r="M55" s="98"/>
      <c r="N55" s="106"/>
      <c r="O55" s="100"/>
      <c r="P55" s="101"/>
      <c r="Q55" s="106"/>
      <c r="R55" s="102">
        <f t="shared" si="9"/>
        <v>0</v>
      </c>
      <c r="S55" s="107"/>
      <c r="T55" s="104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97"/>
      <c r="M56" s="98"/>
      <c r="N56" s="106"/>
      <c r="O56" s="100"/>
      <c r="P56" s="101"/>
      <c r="Q56" s="106"/>
      <c r="R56" s="102">
        <f t="shared" si="9"/>
        <v>0</v>
      </c>
      <c r="S56" s="107"/>
      <c r="T56" s="104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97"/>
      <c r="M57" s="98"/>
      <c r="N57" s="106"/>
      <c r="O57" s="100"/>
      <c r="P57" s="101"/>
      <c r="Q57" s="106"/>
      <c r="R57" s="102">
        <f t="shared" si="9"/>
        <v>0</v>
      </c>
      <c r="S57" s="107"/>
      <c r="T57" s="104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97"/>
      <c r="M58" s="98"/>
      <c r="N58" s="106"/>
      <c r="O58" s="100"/>
      <c r="P58" s="101"/>
      <c r="Q58" s="106"/>
      <c r="R58" s="102">
        <f t="shared" si="9"/>
        <v>0</v>
      </c>
      <c r="S58" s="108"/>
      <c r="T58" s="104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97"/>
      <c r="M59" s="98"/>
      <c r="N59" s="106"/>
      <c r="O59" s="100"/>
      <c r="P59" s="101"/>
      <c r="Q59" s="106"/>
      <c r="R59" s="102">
        <f t="shared" si="9"/>
        <v>0</v>
      </c>
      <c r="S59" s="107"/>
      <c r="T59" s="104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97"/>
      <c r="M60" s="98"/>
      <c r="N60" s="106"/>
      <c r="O60" s="100"/>
      <c r="P60" s="101"/>
      <c r="Q60" s="106"/>
      <c r="R60" s="102">
        <f t="shared" si="9"/>
        <v>0</v>
      </c>
      <c r="S60" s="108"/>
      <c r="T60" s="104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97"/>
      <c r="M61" s="98"/>
      <c r="N61" s="106"/>
      <c r="O61" s="100"/>
      <c r="P61" s="101"/>
      <c r="Q61" s="106"/>
      <c r="R61" s="102">
        <f t="shared" si="9"/>
        <v>0</v>
      </c>
      <c r="S61" s="107"/>
      <c r="T61" s="104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97"/>
      <c r="M62" s="98"/>
      <c r="N62" s="106"/>
      <c r="O62" s="100"/>
      <c r="P62" s="101"/>
      <c r="Q62" s="106"/>
      <c r="R62" s="102">
        <f t="shared" si="9"/>
        <v>0</v>
      </c>
      <c r="S62" s="107"/>
      <c r="T62" s="104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97"/>
      <c r="M63" s="98"/>
      <c r="N63" s="106"/>
      <c r="O63" s="100"/>
      <c r="P63" s="101"/>
      <c r="Q63" s="106"/>
      <c r="R63" s="102">
        <f t="shared" si="9"/>
        <v>0</v>
      </c>
      <c r="S63" s="107"/>
      <c r="T63" s="104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97"/>
      <c r="M64" s="98"/>
      <c r="N64" s="106"/>
      <c r="O64" s="100"/>
      <c r="P64" s="101"/>
      <c r="Q64" s="106"/>
      <c r="R64" s="102">
        <f t="shared" si="9"/>
        <v>0</v>
      </c>
      <c r="S64" s="107"/>
      <c r="T64" s="104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97"/>
      <c r="M65" s="98"/>
      <c r="N65" s="106"/>
      <c r="O65" s="100"/>
      <c r="P65" s="101"/>
      <c r="Q65" s="106"/>
      <c r="R65" s="102">
        <f t="shared" si="9"/>
        <v>0</v>
      </c>
      <c r="S65" s="108"/>
      <c r="T65" s="104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97"/>
      <c r="M66" s="98"/>
      <c r="N66" s="106"/>
      <c r="O66" s="100"/>
      <c r="P66" s="101"/>
      <c r="Q66" s="106"/>
      <c r="R66" s="102">
        <f t="shared" si="9"/>
        <v>0</v>
      </c>
      <c r="S66" s="108"/>
      <c r="T66" s="104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97"/>
      <c r="M67" s="98"/>
      <c r="N67" s="101"/>
      <c r="O67" s="100"/>
      <c r="P67" s="101"/>
      <c r="Q67" s="101"/>
      <c r="R67" s="102">
        <f t="shared" si="9"/>
        <v>0</v>
      </c>
      <c r="S67" s="108"/>
      <c r="T67" s="104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0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0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0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0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0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0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0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0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0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0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/>
      <c r="L78" s="109"/>
      <c r="M78" s="110"/>
      <c r="N78" s="101"/>
      <c r="O78" s="100"/>
      <c r="P78" s="101"/>
      <c r="Q78" s="101"/>
      <c r="R78" s="102">
        <f t="shared" si="10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/>
      <c r="L79" s="124"/>
      <c r="M79" s="125"/>
      <c r="N79" s="126"/>
      <c r="O79" s="127"/>
      <c r="P79" s="126"/>
      <c r="Q79" s="126"/>
      <c r="R79" s="128">
        <f t="shared" si="10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/>
      <c r="M80" s="6"/>
      <c r="N80" s="6"/>
      <c r="O80" s="6"/>
      <c r="U80" s="80"/>
    </row>
    <row r="81" spans="2:21" ht="21" hidden="1" x14ac:dyDescent="0.5">
      <c r="B81" s="94"/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9" priority="7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600-000000000000}">
      <formula1>A$1</formula1>
      <formula2>B$1-1</formula2>
    </dataValidation>
    <dataValidation type="list" allowBlank="1" showInputMessage="1" showErrorMessage="1" sqref="P4:Q79" xr:uid="{00000000-0002-0000-0600-000001000000}">
      <formula1>$A$4:$A$34</formula1>
    </dataValidation>
    <dataValidation type="list" allowBlank="1" showInputMessage="1" showErrorMessage="1" sqref="N4:N79" xr:uid="{00000000-0002-0000-06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X114"/>
  <sheetViews>
    <sheetView showGridLines="0" showRowColHeaders="0" topLeftCell="A19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Jul-19</v>
      </c>
      <c r="B1" s="70"/>
      <c r="C1" s="70"/>
      <c r="D1" s="70"/>
      <c r="E1" s="70"/>
      <c r="G1" s="71">
        <f>Budget!Q4</f>
        <v>43647</v>
      </c>
      <c r="H1" s="71">
        <f>Budget!S4</f>
        <v>43678</v>
      </c>
      <c r="I1" s="72">
        <f>H1-G1</f>
        <v>31</v>
      </c>
      <c r="J1" s="73" t="str">
        <f>TEXT(G1,"MMMM, YYYY")</f>
        <v>July,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July,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July,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'Jun-15'!E4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Budget!Q41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'Jun-15'!E5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Budget!Q42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1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'Jun-15'!E6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Budget!Q43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1"/>
      <c r="Q6" s="106"/>
      <c r="R6" s="102">
        <f t="shared" si="3"/>
        <v>0</v>
      </c>
      <c r="S6" s="107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'Jun-15'!E7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Budget!Q44</f>
        <v>0</v>
      </c>
      <c r="J7" s="96">
        <f t="shared" si="8"/>
        <v>0</v>
      </c>
      <c r="K7" s="88"/>
      <c r="L7" s="97"/>
      <c r="M7" s="98"/>
      <c r="N7" s="101"/>
      <c r="O7" s="100"/>
      <c r="P7" s="101"/>
      <c r="Q7" s="101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'Jun-15'!E8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Budget!Q45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>MAX((W8-V8)*($H$1-O8)/$I$1,0)</f>
        <v>0</v>
      </c>
      <c r="S8" s="108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'Jun-15'!E9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Budget!Q46</f>
        <v>0</v>
      </c>
      <c r="J9" s="96">
        <f t="shared" si="8"/>
        <v>0</v>
      </c>
      <c r="K9" s="88"/>
      <c r="L9" s="97"/>
      <c r="M9" s="98"/>
      <c r="N9" s="101"/>
      <c r="O9" s="100"/>
      <c r="P9" s="101"/>
      <c r="Q9" s="101"/>
      <c r="R9" s="102">
        <f>MAX((W9-V9)*($H$1-O9)/$I$1,0)</f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'Jun-15'!E10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Budget!Q47</f>
        <v>0</v>
      </c>
      <c r="J10" s="96">
        <f t="shared" si="8"/>
        <v>0</v>
      </c>
      <c r="K10" s="88"/>
      <c r="L10" s="97"/>
      <c r="M10" s="98"/>
      <c r="N10" s="101"/>
      <c r="O10" s="100"/>
      <c r="P10" s="106"/>
      <c r="Q10" s="106"/>
      <c r="R10" s="102">
        <f t="shared" si="3"/>
        <v>0</v>
      </c>
      <c r="S10" s="108"/>
      <c r="T10" s="111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'Jun-15'!E11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Budget!Q48</f>
        <v>0</v>
      </c>
      <c r="J11" s="96">
        <f t="shared" si="8"/>
        <v>0</v>
      </c>
      <c r="K11" s="88"/>
      <c r="L11" s="97"/>
      <c r="M11" s="98"/>
      <c r="N11" s="106"/>
      <c r="O11" s="100"/>
      <c r="P11" s="106"/>
      <c r="Q11" s="106"/>
      <c r="R11" s="102">
        <f t="shared" si="3"/>
        <v>0</v>
      </c>
      <c r="S11" s="108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'Jun-15'!E12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Budget!Q49</f>
        <v>0</v>
      </c>
      <c r="J12" s="96">
        <f t="shared" si="8"/>
        <v>0</v>
      </c>
      <c r="K12" s="88"/>
      <c r="L12" s="97"/>
      <c r="M12" s="98"/>
      <c r="N12" s="106"/>
      <c r="O12" s="100"/>
      <c r="P12" s="101"/>
      <c r="Q12" s="101"/>
      <c r="R12" s="102">
        <f t="shared" si="3"/>
        <v>0</v>
      </c>
      <c r="S12" s="108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'Jun-15'!E13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Budget!Q50</f>
        <v>0</v>
      </c>
      <c r="J13" s="96">
        <f t="shared" si="8"/>
        <v>0</v>
      </c>
      <c r="K13" s="88"/>
      <c r="L13" s="97"/>
      <c r="M13" s="98"/>
      <c r="N13" s="106"/>
      <c r="O13" s="100"/>
      <c r="P13" s="101"/>
      <c r="Q13" s="106"/>
      <c r="R13" s="102">
        <f t="shared" si="3"/>
        <v>0</v>
      </c>
      <c r="S13" s="108"/>
      <c r="T13" s="104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'Jun-15'!E14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Budget!Q51</f>
        <v>0</v>
      </c>
      <c r="J14" s="96">
        <f t="shared" si="8"/>
        <v>0</v>
      </c>
      <c r="K14" s="88"/>
      <c r="L14" s="109"/>
      <c r="M14" s="110"/>
      <c r="N14" s="101"/>
      <c r="O14" s="100"/>
      <c r="P14" s="101"/>
      <c r="Q14" s="101"/>
      <c r="R14" s="102">
        <f t="shared" si="3"/>
        <v>0</v>
      </c>
      <c r="S14" s="108"/>
      <c r="T14" s="111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'Jun-15'!E15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Budget!Q52</f>
        <v>0</v>
      </c>
      <c r="J15" s="96">
        <f t="shared" si="8"/>
        <v>0</v>
      </c>
      <c r="K15" s="88"/>
      <c r="L15" s="133"/>
      <c r="M15" s="110"/>
      <c r="N15" s="101"/>
      <c r="O15" s="100"/>
      <c r="P15" s="99"/>
      <c r="Q15" s="101"/>
      <c r="R15" s="102">
        <f t="shared" si="3"/>
        <v>0</v>
      </c>
      <c r="S15" s="108"/>
      <c r="T15" s="132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'Jun-15'!E16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Budget!Q53</f>
        <v>0</v>
      </c>
      <c r="J16" s="96">
        <f t="shared" si="8"/>
        <v>0</v>
      </c>
      <c r="K16" s="88"/>
      <c r="L16" s="109"/>
      <c r="M16" s="110"/>
      <c r="N16" s="101"/>
      <c r="O16" s="100"/>
      <c r="P16" s="101"/>
      <c r="Q16" s="101"/>
      <c r="R16" s="102">
        <f t="shared" si="3"/>
        <v>0</v>
      </c>
      <c r="S16" s="108"/>
      <c r="T16" s="111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'Jun-15'!E17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Budget!Q54</f>
        <v>0</v>
      </c>
      <c r="J17" s="96">
        <f t="shared" si="8"/>
        <v>0</v>
      </c>
      <c r="K17" s="88"/>
      <c r="L17" s="109"/>
      <c r="M17" s="110"/>
      <c r="N17" s="101"/>
      <c r="O17" s="100"/>
      <c r="P17" s="101"/>
      <c r="Q17" s="101"/>
      <c r="R17" s="102">
        <f t="shared" si="3"/>
        <v>0</v>
      </c>
      <c r="S17" s="108"/>
      <c r="T17" s="111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'Jun-15'!E18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Budget!Q55</f>
        <v>0</v>
      </c>
      <c r="J18" s="96">
        <f t="shared" si="8"/>
        <v>0</v>
      </c>
      <c r="K18" s="88"/>
      <c r="L18" s="109"/>
      <c r="M18" s="110"/>
      <c r="N18" s="101"/>
      <c r="O18" s="100"/>
      <c r="P18" s="101"/>
      <c r="Q18" s="101"/>
      <c r="R18" s="102">
        <f t="shared" si="3"/>
        <v>0</v>
      </c>
      <c r="S18" s="108"/>
      <c r="T18" s="111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'Jun-15'!E19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Budget!Q56</f>
        <v>0</v>
      </c>
      <c r="J19" s="96">
        <f t="shared" si="8"/>
        <v>0</v>
      </c>
      <c r="K19" s="88"/>
      <c r="L19" s="109"/>
      <c r="M19" s="110"/>
      <c r="N19" s="101"/>
      <c r="O19" s="100"/>
      <c r="P19" s="101"/>
      <c r="Q19" s="101"/>
      <c r="R19" s="102">
        <f t="shared" si="3"/>
        <v>0</v>
      </c>
      <c r="S19" s="108"/>
      <c r="T19" s="111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'Jun-15'!E20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Budget!Q57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3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'Jun-15'!E21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Budget!Q58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'Jun-15'!E22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Budget!Q59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'Jun-15'!E23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Budget!Q60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'Jun-15'!E24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Budget!Q61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'Jun-15'!E25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Budget!Q62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'Jun-15'!E26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Budget!Q63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'Jun-15'!E27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Budget!Q64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'Jun-15'!E28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Budget!Q65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'Jun-15'!E29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Budget!Q66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'Jun-15'!E30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Budget!Q67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'Jun-15'!E31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Budget!Q68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'Jun-15'!E32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Budget!Q69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'Jun-15'!E33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Budget!Q70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'Jun-15'!E34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Budget!Q71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July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C35+'Jun-15'!C36</f>
        <v>0</v>
      </c>
      <c r="D36" s="113">
        <f>D35+'Jun-15'!D36</f>
        <v>0</v>
      </c>
      <c r="E36" s="31">
        <f>SUM(B36:D36)</f>
        <v>0</v>
      </c>
      <c r="F36" s="114"/>
      <c r="G36" s="114"/>
      <c r="H36" s="114">
        <f>H35+'Jun-15'!H36</f>
        <v>0</v>
      </c>
      <c r="I36" s="114">
        <f>I35+'Jun-15'!I36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B39+'Jun-15'!C39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B40+'Jun-15'!C40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B41+'Jun-15'!C41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B42+'Jun-15'!C42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8" priority="7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700-000000000000}">
      <formula1>A$1</formula1>
      <formula2>B$1-1</formula2>
    </dataValidation>
    <dataValidation type="list" allowBlank="1" showInputMessage="1" showErrorMessage="1" sqref="P4:Q79" xr:uid="{00000000-0002-0000-0700-000001000000}">
      <formula1>$A$4:$A$34</formula1>
    </dataValidation>
    <dataValidation type="list" allowBlank="1" showInputMessage="1" showErrorMessage="1" sqref="N4:N79" xr:uid="{00000000-0002-0000-07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X114"/>
  <sheetViews>
    <sheetView showGridLines="0" showRowColHeaders="0" topLeftCell="A2" zoomScale="80" zoomScaleNormal="80" zoomScalePageLayoutView="80" workbookViewId="0">
      <selection activeCell="L24" sqref="L24"/>
    </sheetView>
  </sheetViews>
  <sheetFormatPr defaultColWidth="0" defaultRowHeight="14.5" zeroHeight="1" x14ac:dyDescent="0.35"/>
  <cols>
    <col min="1" max="1" width="37" style="6" customWidth="1"/>
    <col min="2" max="2" width="8" style="123" customWidth="1"/>
    <col min="3" max="4" width="6.1796875" style="6" customWidth="1"/>
    <col min="5" max="5" width="7.1796875" style="6" customWidth="1"/>
    <col min="6" max="7" width="11.81640625" style="6" customWidth="1"/>
    <col min="8" max="8" width="11.453125" style="6" customWidth="1"/>
    <col min="9" max="10" width="11.54296875" style="6" customWidth="1"/>
    <col min="11" max="11" width="4.7265625" style="6" customWidth="1"/>
    <col min="12" max="12" width="30.26953125" style="6" customWidth="1"/>
    <col min="13" max="13" width="11.7265625" style="94" customWidth="1"/>
    <col min="14" max="14" width="15.1796875" style="94" customWidth="1"/>
    <col min="15" max="15" width="11.7265625" style="94" customWidth="1"/>
    <col min="16" max="17" width="27.54296875" style="94" customWidth="1"/>
    <col min="18" max="18" width="12.453125" style="6" customWidth="1"/>
    <col min="19" max="19" width="19.1796875" style="6" customWidth="1"/>
    <col min="20" max="20" width="77.453125" style="6" customWidth="1"/>
    <col min="21" max="21" width="7.1796875" style="6" customWidth="1"/>
    <col min="22" max="23" width="9.1796875" style="6" hidden="1" customWidth="1"/>
    <col min="24" max="24" width="6.26953125" style="6" hidden="1" customWidth="1"/>
    <col min="25" max="16384" width="9.1796875" style="6" hidden="1"/>
  </cols>
  <sheetData>
    <row r="1" spans="1:24" ht="19.5" hidden="1" x14ac:dyDescent="0.45">
      <c r="A1" s="69" t="str">
        <f>TEXT(G1,"MMM-YY")</f>
        <v>Aug-19</v>
      </c>
      <c r="B1" s="70"/>
      <c r="C1" s="70"/>
      <c r="D1" s="70"/>
      <c r="E1" s="70"/>
      <c r="G1" s="71">
        <f>Budget!S4</f>
        <v>43678</v>
      </c>
      <c r="H1" s="71">
        <f>Budget!U4</f>
        <v>43709</v>
      </c>
      <c r="I1" s="72">
        <f>H1-G1</f>
        <v>31</v>
      </c>
      <c r="J1" s="73" t="str">
        <f>TEXT(G1,"MMMM, YYYY")</f>
        <v>August, 2019</v>
      </c>
      <c r="K1" s="70"/>
      <c r="L1" s="70"/>
      <c r="M1" s="74"/>
      <c r="N1" s="74"/>
      <c r="O1" s="74"/>
      <c r="P1" s="74"/>
      <c r="Q1" s="74"/>
      <c r="R1" s="70"/>
      <c r="S1" s="70"/>
    </row>
    <row r="2" spans="1:24" s="82" customFormat="1" ht="21" x14ac:dyDescent="0.5">
      <c r="A2" s="75" t="str">
        <f>"Membership Summary for the Month of "&amp;J1</f>
        <v>Membership Summary for the Month of August, 2019</v>
      </c>
      <c r="B2" s="76"/>
      <c r="C2" s="75"/>
      <c r="D2" s="77"/>
      <c r="E2" s="78"/>
      <c r="F2" s="78"/>
      <c r="G2" s="78"/>
      <c r="H2" s="78"/>
      <c r="I2" s="78"/>
      <c r="J2" s="78"/>
      <c r="K2" s="79"/>
      <c r="L2" s="75" t="str">
        <f>"Membership Activity Detail for the Month of "&amp;$J$1</f>
        <v>Membership Activity Detail for the Month of August, 2019</v>
      </c>
      <c r="M2" s="76"/>
      <c r="N2" s="75"/>
      <c r="O2" s="75"/>
      <c r="P2" s="75"/>
      <c r="Q2" s="75"/>
      <c r="R2" s="75" t="s">
        <v>38</v>
      </c>
      <c r="S2" s="75"/>
      <c r="T2" s="80"/>
      <c r="U2" s="80"/>
      <c r="V2" s="81"/>
      <c r="W2" s="81"/>
      <c r="X2" s="81"/>
    </row>
    <row r="3" spans="1:24" ht="45.75" customHeight="1" thickBot="1" x14ac:dyDescent="0.55000000000000004">
      <c r="A3" s="14" t="s">
        <v>13</v>
      </c>
      <c r="B3" s="83" t="s">
        <v>14</v>
      </c>
      <c r="C3" s="84" t="s">
        <v>15</v>
      </c>
      <c r="D3" s="85" t="s">
        <v>16</v>
      </c>
      <c r="E3" s="85" t="s">
        <v>12</v>
      </c>
      <c r="F3" s="86" t="s">
        <v>43</v>
      </c>
      <c r="G3" s="87" t="s">
        <v>57</v>
      </c>
      <c r="H3" s="86" t="s">
        <v>42</v>
      </c>
      <c r="I3" s="86" t="s">
        <v>45</v>
      </c>
      <c r="J3" s="87" t="s">
        <v>49</v>
      </c>
      <c r="K3" s="88"/>
      <c r="L3" s="15" t="s">
        <v>27</v>
      </c>
      <c r="M3" s="89" t="s">
        <v>28</v>
      </c>
      <c r="N3" s="90" t="s">
        <v>36</v>
      </c>
      <c r="O3" s="89" t="s">
        <v>40</v>
      </c>
      <c r="P3" s="91" t="s">
        <v>29</v>
      </c>
      <c r="Q3" s="91" t="s">
        <v>30</v>
      </c>
      <c r="R3" s="86" t="s">
        <v>37</v>
      </c>
      <c r="S3" s="89" t="s">
        <v>32</v>
      </c>
      <c r="T3" s="92" t="s">
        <v>31</v>
      </c>
      <c r="U3" s="80"/>
      <c r="V3" s="93" t="s">
        <v>51</v>
      </c>
      <c r="W3" s="93" t="s">
        <v>39</v>
      </c>
      <c r="X3" s="94"/>
    </row>
    <row r="4" spans="1:24" ht="16.5" customHeight="1" x14ac:dyDescent="0.5">
      <c r="A4" s="55">
        <f>Budget!B6</f>
        <v>0</v>
      </c>
      <c r="B4" s="56">
        <f>'Jul-15'!E4</f>
        <v>0</v>
      </c>
      <c r="C4" s="56">
        <f t="shared" ref="C4:C34" si="0">COUNTIF(Q$4:Q$79,A4)</f>
        <v>0</v>
      </c>
      <c r="D4" s="56">
        <f t="shared" ref="D4:D34" si="1">-COUNTIF(P$4:P$79,A4)</f>
        <v>0</v>
      </c>
      <c r="E4" s="56">
        <f>SUM(B4:D4)</f>
        <v>0</v>
      </c>
      <c r="F4" s="95">
        <f>B4*Budget!D41</f>
        <v>0</v>
      </c>
      <c r="G4" s="95">
        <f>SUMIF(Q$4:Q$79,A4,R$4:R$79)</f>
        <v>0</v>
      </c>
      <c r="H4" s="95">
        <f t="shared" ref="H4:H34" si="2">SUM(F4:G4)</f>
        <v>0</v>
      </c>
      <c r="I4" s="95">
        <f>Budget!S41</f>
        <v>0</v>
      </c>
      <c r="J4" s="96">
        <f>H4-I4</f>
        <v>0</v>
      </c>
      <c r="K4" s="88"/>
      <c r="L4" s="97"/>
      <c r="M4" s="98"/>
      <c r="N4" s="99"/>
      <c r="O4" s="100"/>
      <c r="P4" s="101"/>
      <c r="Q4" s="99"/>
      <c r="R4" s="102">
        <f t="shared" ref="R4:R35" si="3">MAX((W4-V4)*($H$1-O4)/$I$1,0)</f>
        <v>0</v>
      </c>
      <c r="S4" s="131"/>
      <c r="T4" s="104"/>
      <c r="U4" s="80"/>
      <c r="V4" s="93">
        <f>IF(P4=FALSE,0,VLOOKUP(P4,Budget!$B$41:$D$71,3,0))</f>
        <v>0</v>
      </c>
      <c r="W4" s="93">
        <f>IF(Q4=FALSE,0,VLOOKUP(Q4,Budget!$B$41:$D$71,3,0))</f>
        <v>0</v>
      </c>
      <c r="X4" s="94"/>
    </row>
    <row r="5" spans="1:24" ht="16.5" customHeight="1" x14ac:dyDescent="0.5">
      <c r="A5" s="55">
        <f>Budget!B7</f>
        <v>0</v>
      </c>
      <c r="B5" s="56">
        <f>'Jul-15'!E5</f>
        <v>0</v>
      </c>
      <c r="C5" s="56">
        <f t="shared" si="0"/>
        <v>0</v>
      </c>
      <c r="D5" s="56">
        <f t="shared" si="1"/>
        <v>0</v>
      </c>
      <c r="E5" s="56">
        <f t="shared" ref="E5" si="4">SUM(B5:D5)</f>
        <v>0</v>
      </c>
      <c r="F5" s="105">
        <f>B5*Budget!D42</f>
        <v>0</v>
      </c>
      <c r="G5" s="105">
        <f>SUMIF(Q$4:Q$79,A5,R$4:R$79)</f>
        <v>0</v>
      </c>
      <c r="H5" s="105">
        <f t="shared" si="2"/>
        <v>0</v>
      </c>
      <c r="I5" s="105">
        <f>Budget!S42</f>
        <v>0</v>
      </c>
      <c r="J5" s="96">
        <f t="shared" ref="J5" si="5">H5-I5</f>
        <v>0</v>
      </c>
      <c r="K5" s="88"/>
      <c r="L5" s="97"/>
      <c r="M5" s="98"/>
      <c r="N5" s="106"/>
      <c r="O5" s="100"/>
      <c r="P5" s="106"/>
      <c r="Q5" s="101"/>
      <c r="R5" s="102">
        <f t="shared" si="3"/>
        <v>0</v>
      </c>
      <c r="S5" s="108"/>
      <c r="T5" s="104"/>
      <c r="U5" s="80"/>
      <c r="V5" s="93">
        <f>IF(P5=FALSE,0,VLOOKUP(P5,Budget!$B$41:$D$71,3,0))</f>
        <v>0</v>
      </c>
      <c r="W5" s="93">
        <f>IF(Q5=FALSE,0,VLOOKUP(Q5,Budget!$B$41:$D$71,3,0))</f>
        <v>0</v>
      </c>
      <c r="X5" s="94"/>
    </row>
    <row r="6" spans="1:24" ht="16.5" customHeight="1" x14ac:dyDescent="0.5">
      <c r="A6" s="55">
        <f>Budget!B8</f>
        <v>0</v>
      </c>
      <c r="B6" s="56">
        <f>'Jul-15'!E6</f>
        <v>0</v>
      </c>
      <c r="C6" s="56">
        <f t="shared" si="0"/>
        <v>0</v>
      </c>
      <c r="D6" s="56">
        <f t="shared" si="1"/>
        <v>0</v>
      </c>
      <c r="E6" s="56">
        <f t="shared" ref="E6:E34" si="6">SUM(B6:D6)</f>
        <v>0</v>
      </c>
      <c r="F6" s="105">
        <f>B6*Budget!D43</f>
        <v>0</v>
      </c>
      <c r="G6" s="105">
        <f t="shared" ref="G6:G33" si="7">SUMIF(Q$4:Q$79,A6,R$4:R$79)</f>
        <v>0</v>
      </c>
      <c r="H6" s="105">
        <f t="shared" si="2"/>
        <v>0</v>
      </c>
      <c r="I6" s="105">
        <f>Budget!S43</f>
        <v>0</v>
      </c>
      <c r="J6" s="96">
        <f t="shared" ref="J6:J34" si="8">H6-I6</f>
        <v>0</v>
      </c>
      <c r="K6" s="88"/>
      <c r="L6" s="97"/>
      <c r="M6" s="98"/>
      <c r="N6" s="106"/>
      <c r="O6" s="100"/>
      <c r="P6" s="101"/>
      <c r="Q6" s="101"/>
      <c r="R6" s="102">
        <f t="shared" si="3"/>
        <v>0</v>
      </c>
      <c r="S6" s="108"/>
      <c r="T6" s="104"/>
      <c r="U6" s="80"/>
      <c r="V6" s="93">
        <f>IF(P6=FALSE,0,VLOOKUP(P6,Budget!$B$41:$D$71,3,0))</f>
        <v>0</v>
      </c>
      <c r="W6" s="93">
        <f>IF(Q6=FALSE,0,VLOOKUP(Q6,Budget!$B$41:$D$71,3,0))</f>
        <v>0</v>
      </c>
      <c r="X6" s="94"/>
    </row>
    <row r="7" spans="1:24" ht="16.5" customHeight="1" x14ac:dyDescent="0.5">
      <c r="A7" s="55">
        <f>Budget!B9</f>
        <v>0</v>
      </c>
      <c r="B7" s="56">
        <f>'Jul-15'!E7</f>
        <v>0</v>
      </c>
      <c r="C7" s="56">
        <f t="shared" si="0"/>
        <v>0</v>
      </c>
      <c r="D7" s="56">
        <f t="shared" si="1"/>
        <v>0</v>
      </c>
      <c r="E7" s="56">
        <f t="shared" si="6"/>
        <v>0</v>
      </c>
      <c r="F7" s="105">
        <f>B7*Budget!D44</f>
        <v>0</v>
      </c>
      <c r="G7" s="105">
        <f t="shared" si="7"/>
        <v>0</v>
      </c>
      <c r="H7" s="105">
        <f t="shared" si="2"/>
        <v>0</v>
      </c>
      <c r="I7" s="105">
        <f>Budget!S44</f>
        <v>0</v>
      </c>
      <c r="J7" s="96">
        <f t="shared" si="8"/>
        <v>0</v>
      </c>
      <c r="K7" s="88"/>
      <c r="L7" s="97"/>
      <c r="M7" s="98"/>
      <c r="N7" s="106"/>
      <c r="O7" s="100"/>
      <c r="P7" s="101"/>
      <c r="Q7" s="101"/>
      <c r="R7" s="102">
        <f t="shared" si="3"/>
        <v>0</v>
      </c>
      <c r="S7" s="108"/>
      <c r="T7" s="104"/>
      <c r="U7" s="80"/>
      <c r="V7" s="93">
        <f>IF(P7=FALSE,0,VLOOKUP(P7,Budget!$B$41:$D$71,3,0))</f>
        <v>0</v>
      </c>
      <c r="W7" s="93">
        <f>IF(Q7=FALSE,0,VLOOKUP(Q7,Budget!$B$41:$D$71,3,0))</f>
        <v>0</v>
      </c>
      <c r="X7" s="94"/>
    </row>
    <row r="8" spans="1:24" ht="16.5" customHeight="1" x14ac:dyDescent="0.5">
      <c r="A8" s="55">
        <f>Budget!B10</f>
        <v>0</v>
      </c>
      <c r="B8" s="56">
        <f>'Jul-15'!E8</f>
        <v>0</v>
      </c>
      <c r="C8" s="56">
        <f t="shared" si="0"/>
        <v>0</v>
      </c>
      <c r="D8" s="56">
        <f t="shared" si="1"/>
        <v>0</v>
      </c>
      <c r="E8" s="56">
        <f t="shared" si="6"/>
        <v>0</v>
      </c>
      <c r="F8" s="105">
        <f>B8*Budget!D45</f>
        <v>0</v>
      </c>
      <c r="G8" s="105">
        <f t="shared" si="7"/>
        <v>0</v>
      </c>
      <c r="H8" s="105">
        <f t="shared" si="2"/>
        <v>0</v>
      </c>
      <c r="I8" s="105">
        <f>Budget!S45</f>
        <v>0</v>
      </c>
      <c r="J8" s="96">
        <f t="shared" si="8"/>
        <v>0</v>
      </c>
      <c r="K8" s="88"/>
      <c r="L8" s="97"/>
      <c r="M8" s="98"/>
      <c r="N8" s="106"/>
      <c r="O8" s="100"/>
      <c r="P8" s="101"/>
      <c r="Q8" s="101"/>
      <c r="R8" s="102">
        <f t="shared" si="3"/>
        <v>0</v>
      </c>
      <c r="S8" s="108"/>
      <c r="T8" s="104"/>
      <c r="U8" s="80"/>
      <c r="V8" s="93">
        <f>IF(P8=FALSE,0,VLOOKUP(P8,Budget!$B$41:$D$71,3,0))</f>
        <v>0</v>
      </c>
      <c r="W8" s="93">
        <f>IF(Q8=FALSE,0,VLOOKUP(Q8,Budget!$B$41:$D$71,3,0))</f>
        <v>0</v>
      </c>
      <c r="X8" s="94"/>
    </row>
    <row r="9" spans="1:24" ht="16.5" customHeight="1" x14ac:dyDescent="0.5">
      <c r="A9" s="55">
        <f>Budget!B11</f>
        <v>0</v>
      </c>
      <c r="B9" s="56">
        <f>'Jul-15'!E9</f>
        <v>0</v>
      </c>
      <c r="C9" s="56">
        <f t="shared" si="0"/>
        <v>0</v>
      </c>
      <c r="D9" s="56">
        <f t="shared" si="1"/>
        <v>0</v>
      </c>
      <c r="E9" s="56">
        <f t="shared" si="6"/>
        <v>0</v>
      </c>
      <c r="F9" s="105">
        <f>B9*Budget!D46</f>
        <v>0</v>
      </c>
      <c r="G9" s="105">
        <f t="shared" si="7"/>
        <v>0</v>
      </c>
      <c r="H9" s="105">
        <f t="shared" si="2"/>
        <v>0</v>
      </c>
      <c r="I9" s="105">
        <f>Budget!S46</f>
        <v>0</v>
      </c>
      <c r="J9" s="96">
        <f t="shared" si="8"/>
        <v>0</v>
      </c>
      <c r="K9" s="88"/>
      <c r="L9" s="97"/>
      <c r="M9" s="98"/>
      <c r="N9" s="106"/>
      <c r="O9" s="100"/>
      <c r="P9" s="106"/>
      <c r="Q9" s="101"/>
      <c r="R9" s="102">
        <f t="shared" si="3"/>
        <v>0</v>
      </c>
      <c r="S9" s="108"/>
      <c r="T9" s="104"/>
      <c r="U9" s="80"/>
      <c r="V9" s="93">
        <f>IF(P9=FALSE,0,VLOOKUP(P9,Budget!$B$41:$D$71,3,0))</f>
        <v>0</v>
      </c>
      <c r="W9" s="93">
        <f>IF(Q9=FALSE,0,VLOOKUP(Q9,Budget!$B$41:$D$71,3,0))</f>
        <v>0</v>
      </c>
      <c r="X9" s="94"/>
    </row>
    <row r="10" spans="1:24" ht="16.5" customHeight="1" x14ac:dyDescent="0.5">
      <c r="A10" s="55">
        <f>Budget!B12</f>
        <v>0</v>
      </c>
      <c r="B10" s="56">
        <f>'Jul-15'!E10</f>
        <v>0</v>
      </c>
      <c r="C10" s="56">
        <f t="shared" si="0"/>
        <v>0</v>
      </c>
      <c r="D10" s="56">
        <f t="shared" si="1"/>
        <v>0</v>
      </c>
      <c r="E10" s="56">
        <f t="shared" si="6"/>
        <v>0</v>
      </c>
      <c r="F10" s="105">
        <f>B10*Budget!D47</f>
        <v>0</v>
      </c>
      <c r="G10" s="105">
        <f t="shared" si="7"/>
        <v>0</v>
      </c>
      <c r="H10" s="105">
        <f t="shared" si="2"/>
        <v>0</v>
      </c>
      <c r="I10" s="105">
        <f>Budget!S47</f>
        <v>0</v>
      </c>
      <c r="J10" s="96">
        <f t="shared" si="8"/>
        <v>0</v>
      </c>
      <c r="K10" s="88"/>
      <c r="L10" s="97"/>
      <c r="M10" s="98"/>
      <c r="N10" s="106"/>
      <c r="O10" s="100"/>
      <c r="P10" s="106"/>
      <c r="Q10" s="101"/>
      <c r="R10" s="102">
        <f t="shared" si="3"/>
        <v>0</v>
      </c>
      <c r="S10" s="108"/>
      <c r="T10" s="104"/>
      <c r="U10" s="80"/>
      <c r="V10" s="93">
        <f>IF(P10=FALSE,0,VLOOKUP(P10,Budget!$B$41:$D$71,3,0))</f>
        <v>0</v>
      </c>
      <c r="W10" s="93">
        <f>IF(Q10=FALSE,0,VLOOKUP(Q10,Budget!$B$41:$D$71,3,0))</f>
        <v>0</v>
      </c>
      <c r="X10" s="94"/>
    </row>
    <row r="11" spans="1:24" ht="16.5" customHeight="1" x14ac:dyDescent="0.5">
      <c r="A11" s="55">
        <f>Budget!B13</f>
        <v>0</v>
      </c>
      <c r="B11" s="56">
        <f>'Jul-15'!E11</f>
        <v>0</v>
      </c>
      <c r="C11" s="56">
        <f t="shared" si="0"/>
        <v>0</v>
      </c>
      <c r="D11" s="56">
        <f t="shared" si="1"/>
        <v>0</v>
      </c>
      <c r="E11" s="56">
        <f t="shared" si="6"/>
        <v>0</v>
      </c>
      <c r="F11" s="105">
        <f>B11*Budget!D48</f>
        <v>0</v>
      </c>
      <c r="G11" s="105">
        <f t="shared" si="7"/>
        <v>0</v>
      </c>
      <c r="H11" s="105">
        <f t="shared" si="2"/>
        <v>0</v>
      </c>
      <c r="I11" s="105">
        <f>Budget!S48</f>
        <v>0</v>
      </c>
      <c r="J11" s="96">
        <f t="shared" si="8"/>
        <v>0</v>
      </c>
      <c r="K11" s="88"/>
      <c r="L11" s="97"/>
      <c r="M11" s="98"/>
      <c r="N11" s="101"/>
      <c r="O11" s="100"/>
      <c r="P11" s="101"/>
      <c r="Q11" s="101"/>
      <c r="R11" s="102">
        <f t="shared" si="3"/>
        <v>0</v>
      </c>
      <c r="S11" s="108"/>
      <c r="T11" s="104"/>
      <c r="U11" s="80"/>
      <c r="V11" s="93">
        <f>IF(P11=FALSE,0,VLOOKUP(P11,Budget!$B$41:$D$71,3,0))</f>
        <v>0</v>
      </c>
      <c r="W11" s="93">
        <f>IF(Q11=FALSE,0,VLOOKUP(Q11,Budget!$B$41:$D$71,3,0))</f>
        <v>0</v>
      </c>
      <c r="X11" s="94"/>
    </row>
    <row r="12" spans="1:24" ht="16.5" customHeight="1" x14ac:dyDescent="0.5">
      <c r="A12" s="55">
        <f>Budget!B14</f>
        <v>0</v>
      </c>
      <c r="B12" s="56">
        <f>'Jul-15'!E12</f>
        <v>0</v>
      </c>
      <c r="C12" s="56">
        <f t="shared" si="0"/>
        <v>0</v>
      </c>
      <c r="D12" s="56">
        <f t="shared" si="1"/>
        <v>0</v>
      </c>
      <c r="E12" s="56">
        <f t="shared" si="6"/>
        <v>0</v>
      </c>
      <c r="F12" s="105">
        <f>B12*Budget!D49</f>
        <v>0</v>
      </c>
      <c r="G12" s="105">
        <f t="shared" si="7"/>
        <v>0</v>
      </c>
      <c r="H12" s="105">
        <f t="shared" si="2"/>
        <v>0</v>
      </c>
      <c r="I12" s="105">
        <f>Budget!S49</f>
        <v>0</v>
      </c>
      <c r="J12" s="96">
        <f t="shared" si="8"/>
        <v>0</v>
      </c>
      <c r="K12" s="88"/>
      <c r="L12" s="97"/>
      <c r="M12" s="98"/>
      <c r="N12" s="101"/>
      <c r="O12" s="100"/>
      <c r="P12" s="101"/>
      <c r="Q12" s="101"/>
      <c r="R12" s="102">
        <f t="shared" si="3"/>
        <v>0</v>
      </c>
      <c r="S12" s="107"/>
      <c r="T12" s="104"/>
      <c r="U12" s="80"/>
      <c r="V12" s="93">
        <f>IF(P12=FALSE,0,VLOOKUP(P12,Budget!$B$41:$D$71,3,0))</f>
        <v>0</v>
      </c>
      <c r="W12" s="93">
        <f>IF(Q12=FALSE,0,VLOOKUP(Q12,Budget!$B$41:$D$71,3,0))</f>
        <v>0</v>
      </c>
      <c r="X12" s="94"/>
    </row>
    <row r="13" spans="1:24" ht="16.5" customHeight="1" x14ac:dyDescent="0.5">
      <c r="A13" s="55">
        <f>Budget!B15</f>
        <v>0</v>
      </c>
      <c r="B13" s="56">
        <f>'Jul-15'!E13</f>
        <v>0</v>
      </c>
      <c r="C13" s="56">
        <f t="shared" si="0"/>
        <v>0</v>
      </c>
      <c r="D13" s="56">
        <f t="shared" si="1"/>
        <v>0</v>
      </c>
      <c r="E13" s="56">
        <f t="shared" si="6"/>
        <v>0</v>
      </c>
      <c r="F13" s="105">
        <f>B13*Budget!D50</f>
        <v>0</v>
      </c>
      <c r="G13" s="105">
        <f t="shared" si="7"/>
        <v>0</v>
      </c>
      <c r="H13" s="105">
        <f t="shared" si="2"/>
        <v>0</v>
      </c>
      <c r="I13" s="105">
        <f>Budget!S50</f>
        <v>0</v>
      </c>
      <c r="J13" s="96">
        <f t="shared" si="8"/>
        <v>0</v>
      </c>
      <c r="K13" s="88"/>
      <c r="L13" s="97"/>
      <c r="M13" s="98"/>
      <c r="N13" s="106"/>
      <c r="O13" s="100"/>
      <c r="P13" s="106"/>
      <c r="Q13" s="106"/>
      <c r="R13" s="102">
        <f t="shared" si="3"/>
        <v>0</v>
      </c>
      <c r="S13" s="108"/>
      <c r="T13" s="111"/>
      <c r="U13" s="80"/>
      <c r="V13" s="93">
        <f>IF(P13=FALSE,0,VLOOKUP(P13,Budget!$B$41:$D$71,3,0))</f>
        <v>0</v>
      </c>
      <c r="W13" s="93">
        <f>IF(Q13=FALSE,0,VLOOKUP(Q13,Budget!$B$41:$D$71,3,0))</f>
        <v>0</v>
      </c>
      <c r="X13" s="94"/>
    </row>
    <row r="14" spans="1:24" ht="16.5" customHeight="1" x14ac:dyDescent="0.5">
      <c r="A14" s="55">
        <f>Budget!B16</f>
        <v>0</v>
      </c>
      <c r="B14" s="56">
        <f>'Jul-15'!E14</f>
        <v>0</v>
      </c>
      <c r="C14" s="56">
        <f t="shared" si="0"/>
        <v>0</v>
      </c>
      <c r="D14" s="56">
        <f t="shared" si="1"/>
        <v>0</v>
      </c>
      <c r="E14" s="56">
        <f t="shared" si="6"/>
        <v>0</v>
      </c>
      <c r="F14" s="105">
        <f>B14*Budget!D51</f>
        <v>0</v>
      </c>
      <c r="G14" s="105">
        <f t="shared" si="7"/>
        <v>0</v>
      </c>
      <c r="H14" s="105">
        <f t="shared" si="2"/>
        <v>0</v>
      </c>
      <c r="I14" s="105">
        <f>Budget!S51</f>
        <v>0</v>
      </c>
      <c r="J14" s="96">
        <f t="shared" si="8"/>
        <v>0</v>
      </c>
      <c r="K14" s="88"/>
      <c r="L14" s="97"/>
      <c r="M14" s="98"/>
      <c r="N14" s="106"/>
      <c r="O14" s="100"/>
      <c r="P14" s="101"/>
      <c r="Q14" s="106"/>
      <c r="R14" s="102">
        <f t="shared" si="3"/>
        <v>0</v>
      </c>
      <c r="S14" s="108"/>
      <c r="T14" s="104"/>
      <c r="U14" s="80"/>
      <c r="V14" s="93">
        <f>IF(P14=FALSE,0,VLOOKUP(P14,Budget!$B$41:$D$71,3,0))</f>
        <v>0</v>
      </c>
      <c r="W14" s="93">
        <f>IF(Q14=FALSE,0,VLOOKUP(Q14,Budget!$B$41:$D$71,3,0))</f>
        <v>0</v>
      </c>
      <c r="X14" s="94"/>
    </row>
    <row r="15" spans="1:24" ht="16.5" customHeight="1" x14ac:dyDescent="0.5">
      <c r="A15" s="55">
        <f>Budget!B17</f>
        <v>0</v>
      </c>
      <c r="B15" s="56">
        <f>'Jul-15'!E15</f>
        <v>0</v>
      </c>
      <c r="C15" s="56">
        <f t="shared" si="0"/>
        <v>0</v>
      </c>
      <c r="D15" s="56">
        <f t="shared" si="1"/>
        <v>0</v>
      </c>
      <c r="E15" s="56">
        <f t="shared" si="6"/>
        <v>0</v>
      </c>
      <c r="F15" s="105">
        <f>B15*Budget!D52</f>
        <v>0</v>
      </c>
      <c r="G15" s="105">
        <f t="shared" si="7"/>
        <v>0</v>
      </c>
      <c r="H15" s="105">
        <f t="shared" si="2"/>
        <v>0</v>
      </c>
      <c r="I15" s="105">
        <f>Budget!S52</f>
        <v>0</v>
      </c>
      <c r="J15" s="96">
        <f t="shared" si="8"/>
        <v>0</v>
      </c>
      <c r="K15" s="88"/>
      <c r="L15" s="97"/>
      <c r="M15" s="98"/>
      <c r="N15" s="106"/>
      <c r="O15" s="100"/>
      <c r="P15" s="106"/>
      <c r="Q15" s="101"/>
      <c r="R15" s="102">
        <f t="shared" si="3"/>
        <v>0</v>
      </c>
      <c r="S15" s="108"/>
      <c r="T15" s="132"/>
      <c r="U15" s="80"/>
      <c r="V15" s="93">
        <f>IF(P15=FALSE,0,VLOOKUP(P15,Budget!$B$41:$D$71,3,0))</f>
        <v>0</v>
      </c>
      <c r="W15" s="93">
        <f>IF(Q15=FALSE,0,VLOOKUP(Q15,Budget!$B$41:$D$71,3,0))</f>
        <v>0</v>
      </c>
      <c r="X15" s="94"/>
    </row>
    <row r="16" spans="1:24" ht="16.5" customHeight="1" x14ac:dyDescent="0.5">
      <c r="A16" s="55">
        <f>Budget!B18</f>
        <v>0</v>
      </c>
      <c r="B16" s="56">
        <f>'Jul-15'!E16</f>
        <v>0</v>
      </c>
      <c r="C16" s="56">
        <f t="shared" si="0"/>
        <v>0</v>
      </c>
      <c r="D16" s="56">
        <f t="shared" si="1"/>
        <v>0</v>
      </c>
      <c r="E16" s="56">
        <f t="shared" si="6"/>
        <v>0</v>
      </c>
      <c r="F16" s="105">
        <f>B16*Budget!D53</f>
        <v>0</v>
      </c>
      <c r="G16" s="105">
        <f t="shared" si="7"/>
        <v>0</v>
      </c>
      <c r="H16" s="105">
        <f t="shared" si="2"/>
        <v>0</v>
      </c>
      <c r="I16" s="105">
        <f>Budget!S53</f>
        <v>0</v>
      </c>
      <c r="J16" s="96">
        <f t="shared" si="8"/>
        <v>0</v>
      </c>
      <c r="K16" s="88"/>
      <c r="L16" s="97"/>
      <c r="M16" s="98"/>
      <c r="N16" s="106"/>
      <c r="O16" s="100"/>
      <c r="P16" s="101"/>
      <c r="Q16" s="106"/>
      <c r="R16" s="102">
        <f t="shared" si="3"/>
        <v>0</v>
      </c>
      <c r="S16" s="108"/>
      <c r="T16" s="111"/>
      <c r="U16" s="80"/>
      <c r="V16" s="93">
        <f>IF(P16=FALSE,0,VLOOKUP(P16,Budget!$B$41:$D$71,3,0))</f>
        <v>0</v>
      </c>
      <c r="W16" s="93">
        <f>IF(Q16=FALSE,0,VLOOKUP(Q16,Budget!$B$41:$D$71,3,0))</f>
        <v>0</v>
      </c>
      <c r="X16" s="94"/>
    </row>
    <row r="17" spans="1:24" ht="16.5" customHeight="1" x14ac:dyDescent="0.5">
      <c r="A17" s="55">
        <f>Budget!B19</f>
        <v>0</v>
      </c>
      <c r="B17" s="56">
        <f>'Jul-15'!E17</f>
        <v>0</v>
      </c>
      <c r="C17" s="56">
        <f t="shared" si="0"/>
        <v>0</v>
      </c>
      <c r="D17" s="56">
        <f t="shared" si="1"/>
        <v>0</v>
      </c>
      <c r="E17" s="56">
        <f t="shared" si="6"/>
        <v>0</v>
      </c>
      <c r="F17" s="105">
        <f>B17*Budget!D54</f>
        <v>0</v>
      </c>
      <c r="G17" s="105">
        <f t="shared" si="7"/>
        <v>0</v>
      </c>
      <c r="H17" s="105">
        <f t="shared" si="2"/>
        <v>0</v>
      </c>
      <c r="I17" s="105">
        <f>Budget!S54</f>
        <v>0</v>
      </c>
      <c r="J17" s="96">
        <f t="shared" si="8"/>
        <v>0</v>
      </c>
      <c r="K17" s="88"/>
      <c r="L17" s="97"/>
      <c r="M17" s="98"/>
      <c r="N17" s="106"/>
      <c r="O17" s="100"/>
      <c r="P17" s="106"/>
      <c r="Q17" s="101"/>
      <c r="R17" s="102">
        <f t="shared" si="3"/>
        <v>0</v>
      </c>
      <c r="S17" s="108"/>
      <c r="T17" s="104"/>
      <c r="U17" s="80"/>
      <c r="V17" s="93">
        <f>IF(P17=FALSE,0,VLOOKUP(P17,Budget!$B$41:$D$71,3,0))</f>
        <v>0</v>
      </c>
      <c r="W17" s="93">
        <f>IF(Q17=FALSE,0,VLOOKUP(Q17,Budget!$B$41:$D$71,3,0))</f>
        <v>0</v>
      </c>
      <c r="X17" s="94"/>
    </row>
    <row r="18" spans="1:24" ht="16.5" customHeight="1" x14ac:dyDescent="0.5">
      <c r="A18" s="55">
        <f>Budget!B20</f>
        <v>0</v>
      </c>
      <c r="B18" s="56">
        <f>'Jul-15'!E18</f>
        <v>0</v>
      </c>
      <c r="C18" s="56">
        <f t="shared" si="0"/>
        <v>0</v>
      </c>
      <c r="D18" s="56">
        <f t="shared" si="1"/>
        <v>0</v>
      </c>
      <c r="E18" s="56">
        <f t="shared" si="6"/>
        <v>0</v>
      </c>
      <c r="F18" s="105">
        <f>B18*Budget!D55</f>
        <v>0</v>
      </c>
      <c r="G18" s="105">
        <f t="shared" si="7"/>
        <v>0</v>
      </c>
      <c r="H18" s="105">
        <f t="shared" si="2"/>
        <v>0</v>
      </c>
      <c r="I18" s="105">
        <f>Budget!S55</f>
        <v>0</v>
      </c>
      <c r="J18" s="96">
        <f t="shared" si="8"/>
        <v>0</v>
      </c>
      <c r="K18" s="88"/>
      <c r="L18" s="109"/>
      <c r="M18" s="110"/>
      <c r="N18" s="101"/>
      <c r="O18" s="100"/>
      <c r="P18" s="101"/>
      <c r="Q18" s="101"/>
      <c r="R18" s="102">
        <f t="shared" si="3"/>
        <v>0</v>
      </c>
      <c r="S18" s="108"/>
      <c r="T18" s="111"/>
      <c r="U18" s="80"/>
      <c r="V18" s="93">
        <f>IF(P18=FALSE,0,VLOOKUP(P18,Budget!$B$41:$D$71,3,0))</f>
        <v>0</v>
      </c>
      <c r="W18" s="93">
        <f>IF(Q18=FALSE,0,VLOOKUP(Q18,Budget!$B$41:$D$71,3,0))</f>
        <v>0</v>
      </c>
      <c r="X18" s="94"/>
    </row>
    <row r="19" spans="1:24" ht="16.5" customHeight="1" x14ac:dyDescent="0.5">
      <c r="A19" s="55">
        <f>Budget!B21</f>
        <v>0</v>
      </c>
      <c r="B19" s="56">
        <f>'Jul-15'!E19</f>
        <v>0</v>
      </c>
      <c r="C19" s="56">
        <f t="shared" si="0"/>
        <v>0</v>
      </c>
      <c r="D19" s="56">
        <f t="shared" si="1"/>
        <v>0</v>
      </c>
      <c r="E19" s="56">
        <f t="shared" si="6"/>
        <v>0</v>
      </c>
      <c r="F19" s="105">
        <f>B19*Budget!D56</f>
        <v>0</v>
      </c>
      <c r="G19" s="105">
        <f t="shared" si="7"/>
        <v>0</v>
      </c>
      <c r="H19" s="105">
        <f t="shared" si="2"/>
        <v>0</v>
      </c>
      <c r="I19" s="105">
        <f>Budget!S56</f>
        <v>0</v>
      </c>
      <c r="J19" s="96">
        <f t="shared" si="8"/>
        <v>0</v>
      </c>
      <c r="K19" s="88"/>
      <c r="L19" s="109"/>
      <c r="M19" s="110"/>
      <c r="N19" s="101"/>
      <c r="O19" s="100"/>
      <c r="P19" s="101"/>
      <c r="Q19" s="101"/>
      <c r="R19" s="102">
        <f t="shared" si="3"/>
        <v>0</v>
      </c>
      <c r="S19" s="108"/>
      <c r="T19" s="111"/>
      <c r="U19" s="80"/>
      <c r="V19" s="93">
        <f>IF(P19=FALSE,0,VLOOKUP(P19,Budget!$B$41:$D$71,3,0))</f>
        <v>0</v>
      </c>
      <c r="W19" s="93">
        <f>IF(Q19=FALSE,0,VLOOKUP(Q19,Budget!$B$41:$D$71,3,0))</f>
        <v>0</v>
      </c>
      <c r="X19" s="94"/>
    </row>
    <row r="20" spans="1:24" ht="16.5" customHeight="1" x14ac:dyDescent="0.5">
      <c r="A20" s="55">
        <f>Budget!B22</f>
        <v>0</v>
      </c>
      <c r="B20" s="56">
        <f>'Jul-15'!E20</f>
        <v>0</v>
      </c>
      <c r="C20" s="56">
        <f t="shared" si="0"/>
        <v>0</v>
      </c>
      <c r="D20" s="56">
        <f t="shared" si="1"/>
        <v>0</v>
      </c>
      <c r="E20" s="56">
        <f t="shared" si="6"/>
        <v>0</v>
      </c>
      <c r="F20" s="105">
        <f>B20*Budget!D57</f>
        <v>0</v>
      </c>
      <c r="G20" s="105">
        <f t="shared" si="7"/>
        <v>0</v>
      </c>
      <c r="H20" s="105">
        <f t="shared" si="2"/>
        <v>0</v>
      </c>
      <c r="I20" s="105">
        <f>Budget!S57</f>
        <v>0</v>
      </c>
      <c r="J20" s="96">
        <f t="shared" si="8"/>
        <v>0</v>
      </c>
      <c r="K20" s="88"/>
      <c r="L20" s="109"/>
      <c r="M20" s="110"/>
      <c r="N20" s="101"/>
      <c r="O20" s="100"/>
      <c r="P20" s="101"/>
      <c r="Q20" s="101"/>
      <c r="R20" s="102">
        <f t="shared" si="3"/>
        <v>0</v>
      </c>
      <c r="S20" s="108"/>
      <c r="T20" s="111"/>
      <c r="U20" s="80"/>
      <c r="V20" s="93">
        <f>IF(P20=FALSE,0,VLOOKUP(P20,Budget!$B$41:$D$71,3,0))</f>
        <v>0</v>
      </c>
      <c r="W20" s="93">
        <f>IF(Q20=FALSE,0,VLOOKUP(Q20,Budget!$B$41:$D$71,3,0))</f>
        <v>0</v>
      </c>
      <c r="X20" s="94"/>
    </row>
    <row r="21" spans="1:24" ht="16.5" customHeight="1" x14ac:dyDescent="0.5">
      <c r="A21" s="55">
        <f>Budget!B23</f>
        <v>0</v>
      </c>
      <c r="B21" s="56">
        <f>'Jul-15'!E21</f>
        <v>0</v>
      </c>
      <c r="C21" s="56">
        <f t="shared" si="0"/>
        <v>0</v>
      </c>
      <c r="D21" s="56">
        <f t="shared" si="1"/>
        <v>0</v>
      </c>
      <c r="E21" s="56">
        <f t="shared" si="6"/>
        <v>0</v>
      </c>
      <c r="F21" s="105">
        <f>B21*Budget!D58</f>
        <v>0</v>
      </c>
      <c r="G21" s="105">
        <f t="shared" si="7"/>
        <v>0</v>
      </c>
      <c r="H21" s="105">
        <f t="shared" si="2"/>
        <v>0</v>
      </c>
      <c r="I21" s="105">
        <f>Budget!S58</f>
        <v>0</v>
      </c>
      <c r="J21" s="96">
        <f t="shared" si="8"/>
        <v>0</v>
      </c>
      <c r="K21" s="88"/>
      <c r="L21" s="109"/>
      <c r="M21" s="110"/>
      <c r="N21" s="101"/>
      <c r="O21" s="100"/>
      <c r="P21" s="101"/>
      <c r="Q21" s="101"/>
      <c r="R21" s="102">
        <f t="shared" si="3"/>
        <v>0</v>
      </c>
      <c r="S21" s="108"/>
      <c r="T21" s="111"/>
      <c r="U21" s="80"/>
      <c r="V21" s="93">
        <f>IF(P21=FALSE,0,VLOOKUP(P21,Budget!$B$41:$D$71,3,0))</f>
        <v>0</v>
      </c>
      <c r="W21" s="93">
        <f>IF(Q21=FALSE,0,VLOOKUP(Q21,Budget!$B$41:$D$71,3,0))</f>
        <v>0</v>
      </c>
      <c r="X21" s="94"/>
    </row>
    <row r="22" spans="1:24" ht="16.5" customHeight="1" x14ac:dyDescent="0.5">
      <c r="A22" s="55">
        <f>Budget!B24</f>
        <v>0</v>
      </c>
      <c r="B22" s="56">
        <f>'Jul-15'!E22</f>
        <v>0</v>
      </c>
      <c r="C22" s="56">
        <f t="shared" si="0"/>
        <v>0</v>
      </c>
      <c r="D22" s="56">
        <f t="shared" si="1"/>
        <v>0</v>
      </c>
      <c r="E22" s="56">
        <f t="shared" si="6"/>
        <v>0</v>
      </c>
      <c r="F22" s="105">
        <f>B22*Budget!D59</f>
        <v>0</v>
      </c>
      <c r="G22" s="105">
        <f t="shared" si="7"/>
        <v>0</v>
      </c>
      <c r="H22" s="105">
        <f t="shared" si="2"/>
        <v>0</v>
      </c>
      <c r="I22" s="105">
        <f>Budget!S59</f>
        <v>0</v>
      </c>
      <c r="J22" s="96">
        <f t="shared" si="8"/>
        <v>0</v>
      </c>
      <c r="K22" s="88"/>
      <c r="L22" s="109"/>
      <c r="M22" s="110"/>
      <c r="N22" s="101"/>
      <c r="O22" s="100"/>
      <c r="P22" s="101"/>
      <c r="Q22" s="101"/>
      <c r="R22" s="102">
        <f t="shared" si="3"/>
        <v>0</v>
      </c>
      <c r="S22" s="108"/>
      <c r="T22" s="111"/>
      <c r="U22" s="80"/>
      <c r="V22" s="93">
        <f>IF(P22=FALSE,0,VLOOKUP(P22,Budget!$B$41:$D$71,3,0))</f>
        <v>0</v>
      </c>
      <c r="W22" s="93">
        <f>IF(Q22=FALSE,0,VLOOKUP(Q22,Budget!$B$41:$D$71,3,0))</f>
        <v>0</v>
      </c>
      <c r="X22" s="94"/>
    </row>
    <row r="23" spans="1:24" ht="16.5" customHeight="1" x14ac:dyDescent="0.5">
      <c r="A23" s="55">
        <f>Budget!B25</f>
        <v>0</v>
      </c>
      <c r="B23" s="56">
        <f>'Jul-15'!E23</f>
        <v>0</v>
      </c>
      <c r="C23" s="56">
        <f t="shared" si="0"/>
        <v>0</v>
      </c>
      <c r="D23" s="56">
        <f t="shared" si="1"/>
        <v>0</v>
      </c>
      <c r="E23" s="56">
        <f t="shared" si="6"/>
        <v>0</v>
      </c>
      <c r="F23" s="105">
        <f>B23*Budget!D60</f>
        <v>0</v>
      </c>
      <c r="G23" s="105">
        <f t="shared" si="7"/>
        <v>0</v>
      </c>
      <c r="H23" s="105">
        <f t="shared" si="2"/>
        <v>0</v>
      </c>
      <c r="I23" s="105">
        <f>Budget!S60</f>
        <v>0</v>
      </c>
      <c r="J23" s="96">
        <f t="shared" si="8"/>
        <v>0</v>
      </c>
      <c r="K23" s="88"/>
      <c r="L23" s="109"/>
      <c r="M23" s="110"/>
      <c r="N23" s="101"/>
      <c r="O23" s="100"/>
      <c r="P23" s="101"/>
      <c r="Q23" s="101"/>
      <c r="R23" s="102">
        <f t="shared" si="3"/>
        <v>0</v>
      </c>
      <c r="S23" s="108"/>
      <c r="T23" s="111"/>
      <c r="U23" s="80"/>
      <c r="V23" s="93">
        <f>IF(P23=FALSE,0,VLOOKUP(P23,Budget!$B$41:$D$71,3,0))</f>
        <v>0</v>
      </c>
      <c r="W23" s="93">
        <f>IF(Q23=FALSE,0,VLOOKUP(Q23,Budget!$B$41:$D$71,3,0))</f>
        <v>0</v>
      </c>
      <c r="X23" s="94"/>
    </row>
    <row r="24" spans="1:24" ht="16.5" customHeight="1" x14ac:dyDescent="0.5">
      <c r="A24" s="55">
        <f>Budget!B26</f>
        <v>0</v>
      </c>
      <c r="B24" s="56">
        <f>'Jul-15'!E24</f>
        <v>0</v>
      </c>
      <c r="C24" s="56">
        <f t="shared" si="0"/>
        <v>0</v>
      </c>
      <c r="D24" s="56">
        <f t="shared" si="1"/>
        <v>0</v>
      </c>
      <c r="E24" s="56">
        <f t="shared" si="6"/>
        <v>0</v>
      </c>
      <c r="F24" s="105">
        <f>B24*Budget!D61</f>
        <v>0</v>
      </c>
      <c r="G24" s="105">
        <f t="shared" si="7"/>
        <v>0</v>
      </c>
      <c r="H24" s="105">
        <f t="shared" si="2"/>
        <v>0</v>
      </c>
      <c r="I24" s="105">
        <f>Budget!S61</f>
        <v>0</v>
      </c>
      <c r="J24" s="96">
        <f t="shared" si="8"/>
        <v>0</v>
      </c>
      <c r="K24" s="88"/>
      <c r="L24" s="109"/>
      <c r="M24" s="110"/>
      <c r="N24" s="101"/>
      <c r="O24" s="100"/>
      <c r="P24" s="101"/>
      <c r="Q24" s="101"/>
      <c r="R24" s="102">
        <f t="shared" si="3"/>
        <v>0</v>
      </c>
      <c r="S24" s="108"/>
      <c r="T24" s="111"/>
      <c r="U24" s="80"/>
      <c r="V24" s="93">
        <f>IF(P24=FALSE,0,VLOOKUP(P24,Budget!$B$41:$D$71,3,0))</f>
        <v>0</v>
      </c>
      <c r="W24" s="93">
        <f>IF(Q24=FALSE,0,VLOOKUP(Q24,Budget!$B$41:$D$71,3,0))</f>
        <v>0</v>
      </c>
      <c r="X24" s="94"/>
    </row>
    <row r="25" spans="1:24" ht="16.5" customHeight="1" x14ac:dyDescent="0.5">
      <c r="A25" s="55">
        <f>Budget!B27</f>
        <v>0</v>
      </c>
      <c r="B25" s="56">
        <f>'Jul-15'!E25</f>
        <v>0</v>
      </c>
      <c r="C25" s="56">
        <f t="shared" si="0"/>
        <v>0</v>
      </c>
      <c r="D25" s="56">
        <f t="shared" si="1"/>
        <v>0</v>
      </c>
      <c r="E25" s="56">
        <f t="shared" si="6"/>
        <v>0</v>
      </c>
      <c r="F25" s="105">
        <f>B25*Budget!D62</f>
        <v>0</v>
      </c>
      <c r="G25" s="105">
        <f t="shared" si="7"/>
        <v>0</v>
      </c>
      <c r="H25" s="105">
        <f t="shared" si="2"/>
        <v>0</v>
      </c>
      <c r="I25" s="105">
        <f>Budget!S62</f>
        <v>0</v>
      </c>
      <c r="J25" s="96">
        <f t="shared" si="8"/>
        <v>0</v>
      </c>
      <c r="K25" s="88"/>
      <c r="L25" s="109"/>
      <c r="M25" s="110"/>
      <c r="N25" s="101"/>
      <c r="O25" s="100"/>
      <c r="P25" s="101"/>
      <c r="Q25" s="101"/>
      <c r="R25" s="102">
        <f t="shared" si="3"/>
        <v>0</v>
      </c>
      <c r="S25" s="108"/>
      <c r="T25" s="111"/>
      <c r="U25" s="80"/>
      <c r="V25" s="93">
        <f>IF(P25=FALSE,0,VLOOKUP(P25,Budget!$B$41:$D$71,3,0))</f>
        <v>0</v>
      </c>
      <c r="W25" s="93">
        <f>IF(Q25=FALSE,0,VLOOKUP(Q25,Budget!$B$41:$D$71,3,0))</f>
        <v>0</v>
      </c>
      <c r="X25" s="94"/>
    </row>
    <row r="26" spans="1:24" ht="16.5" customHeight="1" x14ac:dyDescent="0.5">
      <c r="A26" s="55">
        <f>Budget!B28</f>
        <v>0</v>
      </c>
      <c r="B26" s="56">
        <f>'Jul-15'!E26</f>
        <v>0</v>
      </c>
      <c r="C26" s="56">
        <f t="shared" si="0"/>
        <v>0</v>
      </c>
      <c r="D26" s="56">
        <f t="shared" si="1"/>
        <v>0</v>
      </c>
      <c r="E26" s="56">
        <f t="shared" si="6"/>
        <v>0</v>
      </c>
      <c r="F26" s="105">
        <f>B26*Budget!D63</f>
        <v>0</v>
      </c>
      <c r="G26" s="105">
        <f t="shared" si="7"/>
        <v>0</v>
      </c>
      <c r="H26" s="105">
        <f t="shared" si="2"/>
        <v>0</v>
      </c>
      <c r="I26" s="105">
        <f>Budget!S63</f>
        <v>0</v>
      </c>
      <c r="J26" s="96">
        <f t="shared" si="8"/>
        <v>0</v>
      </c>
      <c r="K26" s="88"/>
      <c r="L26" s="109"/>
      <c r="M26" s="110"/>
      <c r="N26" s="101"/>
      <c r="O26" s="100"/>
      <c r="P26" s="101"/>
      <c r="Q26" s="101"/>
      <c r="R26" s="102">
        <f t="shared" si="3"/>
        <v>0</v>
      </c>
      <c r="S26" s="108"/>
      <c r="T26" s="111"/>
      <c r="U26" s="80"/>
      <c r="V26" s="93">
        <f>IF(P26=FALSE,0,VLOOKUP(P26,Budget!$B$41:$D$71,3,0))</f>
        <v>0</v>
      </c>
      <c r="W26" s="93">
        <f>IF(Q26=FALSE,0,VLOOKUP(Q26,Budget!$B$41:$D$71,3,0))</f>
        <v>0</v>
      </c>
      <c r="X26" s="94"/>
    </row>
    <row r="27" spans="1:24" ht="16.5" customHeight="1" x14ac:dyDescent="0.5">
      <c r="A27" s="55">
        <f>Budget!B29</f>
        <v>0</v>
      </c>
      <c r="B27" s="56">
        <f>'Jul-15'!E27</f>
        <v>0</v>
      </c>
      <c r="C27" s="56">
        <f t="shared" si="0"/>
        <v>0</v>
      </c>
      <c r="D27" s="56">
        <f t="shared" si="1"/>
        <v>0</v>
      </c>
      <c r="E27" s="56">
        <f t="shared" si="6"/>
        <v>0</v>
      </c>
      <c r="F27" s="105">
        <f>B27*Budget!D64</f>
        <v>0</v>
      </c>
      <c r="G27" s="105">
        <f t="shared" si="7"/>
        <v>0</v>
      </c>
      <c r="H27" s="105">
        <f t="shared" si="2"/>
        <v>0</v>
      </c>
      <c r="I27" s="105">
        <f>Budget!S64</f>
        <v>0</v>
      </c>
      <c r="J27" s="96">
        <f t="shared" si="8"/>
        <v>0</v>
      </c>
      <c r="K27" s="88"/>
      <c r="L27" s="109"/>
      <c r="M27" s="110"/>
      <c r="N27" s="101"/>
      <c r="O27" s="100"/>
      <c r="P27" s="101"/>
      <c r="Q27" s="101"/>
      <c r="R27" s="102">
        <f t="shared" si="3"/>
        <v>0</v>
      </c>
      <c r="S27" s="108"/>
      <c r="T27" s="111"/>
      <c r="U27" s="80"/>
      <c r="V27" s="93">
        <f>IF(P27=FALSE,0,VLOOKUP(P27,Budget!$B$41:$D$71,3,0))</f>
        <v>0</v>
      </c>
      <c r="W27" s="93">
        <f>IF(Q27=FALSE,0,VLOOKUP(Q27,Budget!$B$41:$D$71,3,0))</f>
        <v>0</v>
      </c>
      <c r="X27" s="94"/>
    </row>
    <row r="28" spans="1:24" ht="16.5" customHeight="1" x14ac:dyDescent="0.5">
      <c r="A28" s="55">
        <f>Budget!B30</f>
        <v>0</v>
      </c>
      <c r="B28" s="56">
        <f>'Jul-15'!E28</f>
        <v>0</v>
      </c>
      <c r="C28" s="56">
        <f t="shared" si="0"/>
        <v>0</v>
      </c>
      <c r="D28" s="56">
        <f t="shared" si="1"/>
        <v>0</v>
      </c>
      <c r="E28" s="56">
        <f t="shared" si="6"/>
        <v>0</v>
      </c>
      <c r="F28" s="105">
        <f>B28*Budget!D65</f>
        <v>0</v>
      </c>
      <c r="G28" s="105">
        <f t="shared" si="7"/>
        <v>0</v>
      </c>
      <c r="H28" s="105">
        <f t="shared" si="2"/>
        <v>0</v>
      </c>
      <c r="I28" s="105">
        <f>Budget!S65</f>
        <v>0</v>
      </c>
      <c r="J28" s="96">
        <f t="shared" si="8"/>
        <v>0</v>
      </c>
      <c r="K28" s="88"/>
      <c r="L28" s="109"/>
      <c r="M28" s="110"/>
      <c r="N28" s="101"/>
      <c r="O28" s="100"/>
      <c r="P28" s="101"/>
      <c r="Q28" s="101"/>
      <c r="R28" s="102">
        <f t="shared" si="3"/>
        <v>0</v>
      </c>
      <c r="S28" s="108"/>
      <c r="T28" s="111"/>
      <c r="U28" s="80"/>
      <c r="V28" s="93">
        <f>IF(P28=FALSE,0,VLOOKUP(P28,Budget!$B$41:$D$71,3,0))</f>
        <v>0</v>
      </c>
      <c r="W28" s="93">
        <f>IF(Q28=FALSE,0,VLOOKUP(Q28,Budget!$B$41:$D$71,3,0))</f>
        <v>0</v>
      </c>
      <c r="X28" s="94"/>
    </row>
    <row r="29" spans="1:24" ht="16.5" customHeight="1" x14ac:dyDescent="0.5">
      <c r="A29" s="55">
        <f>Budget!B31</f>
        <v>0</v>
      </c>
      <c r="B29" s="56">
        <f>'Jul-15'!E29</f>
        <v>0</v>
      </c>
      <c r="C29" s="56">
        <f t="shared" si="0"/>
        <v>0</v>
      </c>
      <c r="D29" s="56">
        <f t="shared" si="1"/>
        <v>0</v>
      </c>
      <c r="E29" s="56">
        <f t="shared" si="6"/>
        <v>0</v>
      </c>
      <c r="F29" s="105">
        <f>B29*Budget!D66</f>
        <v>0</v>
      </c>
      <c r="G29" s="105">
        <f t="shared" si="7"/>
        <v>0</v>
      </c>
      <c r="H29" s="105">
        <f t="shared" si="2"/>
        <v>0</v>
      </c>
      <c r="I29" s="105">
        <f>Budget!S66</f>
        <v>0</v>
      </c>
      <c r="J29" s="96">
        <f t="shared" si="8"/>
        <v>0</v>
      </c>
      <c r="K29" s="88"/>
      <c r="L29" s="109"/>
      <c r="M29" s="110"/>
      <c r="N29" s="101"/>
      <c r="O29" s="100"/>
      <c r="P29" s="101"/>
      <c r="Q29" s="101"/>
      <c r="R29" s="102">
        <f t="shared" si="3"/>
        <v>0</v>
      </c>
      <c r="S29" s="108"/>
      <c r="T29" s="111"/>
      <c r="U29" s="80"/>
      <c r="V29" s="93">
        <f>IF(P29=FALSE,0,VLOOKUP(P29,Budget!$B$41:$D$71,3,0))</f>
        <v>0</v>
      </c>
      <c r="W29" s="93">
        <f>IF(Q29=FALSE,0,VLOOKUP(Q29,Budget!$B$41:$D$71,3,0))</f>
        <v>0</v>
      </c>
      <c r="X29" s="94"/>
    </row>
    <row r="30" spans="1:24" ht="16.5" customHeight="1" x14ac:dyDescent="0.5">
      <c r="A30" s="55">
        <f>Budget!B32</f>
        <v>0</v>
      </c>
      <c r="B30" s="56">
        <f>'Jul-15'!E30</f>
        <v>0</v>
      </c>
      <c r="C30" s="56">
        <f t="shared" si="0"/>
        <v>0</v>
      </c>
      <c r="D30" s="56">
        <f t="shared" si="1"/>
        <v>0</v>
      </c>
      <c r="E30" s="56">
        <f t="shared" si="6"/>
        <v>0</v>
      </c>
      <c r="F30" s="105">
        <f>B30*Budget!D67</f>
        <v>0</v>
      </c>
      <c r="G30" s="105">
        <f t="shared" si="7"/>
        <v>0</v>
      </c>
      <c r="H30" s="105">
        <f t="shared" si="2"/>
        <v>0</v>
      </c>
      <c r="I30" s="105">
        <f>Budget!S67</f>
        <v>0</v>
      </c>
      <c r="J30" s="96">
        <f t="shared" si="8"/>
        <v>0</v>
      </c>
      <c r="K30" s="88"/>
      <c r="L30" s="109"/>
      <c r="M30" s="110"/>
      <c r="N30" s="101"/>
      <c r="O30" s="100"/>
      <c r="P30" s="101"/>
      <c r="Q30" s="101"/>
      <c r="R30" s="102">
        <f t="shared" si="3"/>
        <v>0</v>
      </c>
      <c r="S30" s="108"/>
      <c r="T30" s="111"/>
      <c r="U30" s="80"/>
      <c r="V30" s="93">
        <f>IF(P30=FALSE,0,VLOOKUP(P30,Budget!$B$41:$D$71,3,0))</f>
        <v>0</v>
      </c>
      <c r="W30" s="93">
        <f>IF(Q30=FALSE,0,VLOOKUP(Q30,Budget!$B$41:$D$71,3,0))</f>
        <v>0</v>
      </c>
      <c r="X30" s="94"/>
    </row>
    <row r="31" spans="1:24" ht="16.5" customHeight="1" x14ac:dyDescent="0.5">
      <c r="A31" s="55">
        <f>Budget!B33</f>
        <v>0</v>
      </c>
      <c r="B31" s="56">
        <f>'Jul-15'!E31</f>
        <v>0</v>
      </c>
      <c r="C31" s="56">
        <f t="shared" si="0"/>
        <v>0</v>
      </c>
      <c r="D31" s="56">
        <f t="shared" si="1"/>
        <v>0</v>
      </c>
      <c r="E31" s="56">
        <f t="shared" si="6"/>
        <v>0</v>
      </c>
      <c r="F31" s="105">
        <f>B31*Budget!D68</f>
        <v>0</v>
      </c>
      <c r="G31" s="105">
        <f t="shared" si="7"/>
        <v>0</v>
      </c>
      <c r="H31" s="105">
        <f t="shared" si="2"/>
        <v>0</v>
      </c>
      <c r="I31" s="105">
        <f>Budget!S68</f>
        <v>0</v>
      </c>
      <c r="J31" s="96">
        <f t="shared" si="8"/>
        <v>0</v>
      </c>
      <c r="K31" s="88"/>
      <c r="L31" s="109"/>
      <c r="M31" s="110"/>
      <c r="N31" s="101"/>
      <c r="O31" s="100"/>
      <c r="P31" s="101"/>
      <c r="Q31" s="101"/>
      <c r="R31" s="102">
        <f t="shared" si="3"/>
        <v>0</v>
      </c>
      <c r="S31" s="108"/>
      <c r="T31" s="111"/>
      <c r="U31" s="80"/>
      <c r="V31" s="93">
        <f>IF(P31=FALSE,0,VLOOKUP(P31,Budget!$B$41:$D$71,3,0))</f>
        <v>0</v>
      </c>
      <c r="W31" s="93">
        <f>IF(Q31=FALSE,0,VLOOKUP(Q31,Budget!$B$41:$D$71,3,0))</f>
        <v>0</v>
      </c>
      <c r="X31" s="94"/>
    </row>
    <row r="32" spans="1:24" ht="16.5" customHeight="1" x14ac:dyDescent="0.5">
      <c r="A32" s="55">
        <f>Budget!B34</f>
        <v>0</v>
      </c>
      <c r="B32" s="56">
        <f>'Jul-15'!E32</f>
        <v>0</v>
      </c>
      <c r="C32" s="56">
        <f t="shared" si="0"/>
        <v>0</v>
      </c>
      <c r="D32" s="56">
        <f t="shared" si="1"/>
        <v>0</v>
      </c>
      <c r="E32" s="56">
        <f t="shared" si="6"/>
        <v>0</v>
      </c>
      <c r="F32" s="105">
        <f>B32*Budget!D69</f>
        <v>0</v>
      </c>
      <c r="G32" s="105">
        <f t="shared" si="7"/>
        <v>0</v>
      </c>
      <c r="H32" s="105">
        <f t="shared" si="2"/>
        <v>0</v>
      </c>
      <c r="I32" s="105">
        <f>Budget!S69</f>
        <v>0</v>
      </c>
      <c r="J32" s="96">
        <f t="shared" si="8"/>
        <v>0</v>
      </c>
      <c r="K32" s="88"/>
      <c r="L32" s="109"/>
      <c r="M32" s="110"/>
      <c r="N32" s="101"/>
      <c r="O32" s="100"/>
      <c r="P32" s="101"/>
      <c r="Q32" s="101"/>
      <c r="R32" s="102">
        <f t="shared" si="3"/>
        <v>0</v>
      </c>
      <c r="S32" s="108"/>
      <c r="T32" s="111"/>
      <c r="U32" s="80"/>
      <c r="V32" s="93">
        <f>IF(P32=FALSE,0,VLOOKUP(P32,Budget!$B$41:$D$71,3,0))</f>
        <v>0</v>
      </c>
      <c r="W32" s="93">
        <f>IF(Q32=FALSE,0,VLOOKUP(Q32,Budget!$B$41:$D$71,3,0))</f>
        <v>0</v>
      </c>
      <c r="X32" s="94"/>
    </row>
    <row r="33" spans="1:24" ht="16.5" customHeight="1" x14ac:dyDescent="0.5">
      <c r="A33" s="55">
        <f>Budget!B35</f>
        <v>0</v>
      </c>
      <c r="B33" s="56">
        <f>'Jul-15'!E33</f>
        <v>0</v>
      </c>
      <c r="C33" s="56">
        <f t="shared" si="0"/>
        <v>0</v>
      </c>
      <c r="D33" s="56">
        <f t="shared" si="1"/>
        <v>0</v>
      </c>
      <c r="E33" s="56">
        <f t="shared" si="6"/>
        <v>0</v>
      </c>
      <c r="F33" s="105">
        <f>B33*Budget!D70</f>
        <v>0</v>
      </c>
      <c r="G33" s="105">
        <f t="shared" si="7"/>
        <v>0</v>
      </c>
      <c r="H33" s="105">
        <f t="shared" si="2"/>
        <v>0</v>
      </c>
      <c r="I33" s="105">
        <f>Budget!S70</f>
        <v>0</v>
      </c>
      <c r="J33" s="96">
        <f t="shared" si="8"/>
        <v>0</v>
      </c>
      <c r="K33" s="88"/>
      <c r="L33" s="109"/>
      <c r="M33" s="110"/>
      <c r="N33" s="101"/>
      <c r="O33" s="100"/>
      <c r="P33" s="101"/>
      <c r="Q33" s="101"/>
      <c r="R33" s="102">
        <f t="shared" si="3"/>
        <v>0</v>
      </c>
      <c r="S33" s="108"/>
      <c r="T33" s="111"/>
      <c r="U33" s="80"/>
      <c r="V33" s="93">
        <f>IF(P33=FALSE,0,VLOOKUP(P33,Budget!$B$41:$D$71,3,0))</f>
        <v>0</v>
      </c>
      <c r="W33" s="93">
        <f>IF(Q33=FALSE,0,VLOOKUP(Q33,Budget!$B$41:$D$71,3,0))</f>
        <v>0</v>
      </c>
      <c r="X33" s="94"/>
    </row>
    <row r="34" spans="1:24" ht="16.5" customHeight="1" x14ac:dyDescent="0.5">
      <c r="A34" s="55">
        <f>Budget!B36</f>
        <v>0</v>
      </c>
      <c r="B34" s="56">
        <f>'Jul-15'!E34</f>
        <v>0</v>
      </c>
      <c r="C34" s="56">
        <f t="shared" si="0"/>
        <v>0</v>
      </c>
      <c r="D34" s="56">
        <f t="shared" si="1"/>
        <v>0</v>
      </c>
      <c r="E34" s="56">
        <f t="shared" si="6"/>
        <v>0</v>
      </c>
      <c r="F34" s="105">
        <f>B34*Budget!D71</f>
        <v>0</v>
      </c>
      <c r="G34" s="105">
        <f>SUMIF(Q$4:Q$79,A34,R$4:R$79)</f>
        <v>0</v>
      </c>
      <c r="H34" s="105">
        <f t="shared" si="2"/>
        <v>0</v>
      </c>
      <c r="I34" s="105">
        <f>Budget!S71</f>
        <v>0</v>
      </c>
      <c r="J34" s="96">
        <f t="shared" si="8"/>
        <v>0</v>
      </c>
      <c r="K34" s="88"/>
      <c r="L34" s="109"/>
      <c r="M34" s="110"/>
      <c r="N34" s="101"/>
      <c r="O34" s="100"/>
      <c r="P34" s="101"/>
      <c r="Q34" s="101"/>
      <c r="R34" s="102">
        <f t="shared" si="3"/>
        <v>0</v>
      </c>
      <c r="S34" s="108"/>
      <c r="T34" s="111"/>
      <c r="U34" s="80"/>
      <c r="V34" s="93">
        <f>IF(P34=FALSE,0,VLOOKUP(P34,Budget!$B$41:$D$71,3,0))</f>
        <v>0</v>
      </c>
      <c r="W34" s="93">
        <f>IF(Q34=FALSE,0,VLOOKUP(Q34,Budget!$B$41:$D$71,3,0))</f>
        <v>0</v>
      </c>
      <c r="X34" s="94"/>
    </row>
    <row r="35" spans="1:24" ht="16.5" customHeight="1" thickBot="1" x14ac:dyDescent="0.55000000000000004">
      <c r="A35" s="155" t="str">
        <f>TEXT(A1,"MMMM")&amp;" Total"</f>
        <v>August Total</v>
      </c>
      <c r="B35" s="31">
        <f>SUM(B4:B34)</f>
        <v>0</v>
      </c>
      <c r="C35" s="113">
        <f t="shared" ref="C35:J35" si="9">SUM(C4:C34)</f>
        <v>0</v>
      </c>
      <c r="D35" s="113">
        <f t="shared" si="9"/>
        <v>0</v>
      </c>
      <c r="E35" s="31">
        <f t="shared" si="9"/>
        <v>0</v>
      </c>
      <c r="F35" s="114">
        <f t="shared" si="9"/>
        <v>0</v>
      </c>
      <c r="G35" s="114">
        <f t="shared" si="9"/>
        <v>0</v>
      </c>
      <c r="H35" s="114">
        <f t="shared" si="9"/>
        <v>0</v>
      </c>
      <c r="I35" s="114">
        <f t="shared" si="9"/>
        <v>0</v>
      </c>
      <c r="J35" s="115">
        <f t="shared" si="9"/>
        <v>0</v>
      </c>
      <c r="K35" s="116"/>
      <c r="L35" s="109"/>
      <c r="M35" s="110"/>
      <c r="N35" s="101"/>
      <c r="O35" s="100"/>
      <c r="P35" s="101"/>
      <c r="Q35" s="101"/>
      <c r="R35" s="102">
        <f t="shared" si="3"/>
        <v>0</v>
      </c>
      <c r="S35" s="108"/>
      <c r="T35" s="111"/>
      <c r="U35" s="80"/>
      <c r="V35" s="93">
        <f>IF(P35=FALSE,0,VLOOKUP(P35,Budget!$B$41:$D$71,3,0))</f>
        <v>0</v>
      </c>
      <c r="W35" s="93">
        <f>IF(Q35=FALSE,0,VLOOKUP(Q35,Budget!$B$41:$D$71,3,0))</f>
        <v>0</v>
      </c>
      <c r="X35" s="94"/>
    </row>
    <row r="36" spans="1:24" ht="16.5" customHeight="1" thickTop="1" thickBot="1" x14ac:dyDescent="0.55000000000000004">
      <c r="A36" s="112" t="s">
        <v>54</v>
      </c>
      <c r="B36" s="31">
        <f>'Jan-15'!$B$36</f>
        <v>0</v>
      </c>
      <c r="C36" s="113">
        <f>C35+'Jul-15'!C36</f>
        <v>0</v>
      </c>
      <c r="D36" s="113">
        <f>D35+'Jul-15'!D36</f>
        <v>0</v>
      </c>
      <c r="E36" s="31">
        <f>SUM(B36:D36)</f>
        <v>0</v>
      </c>
      <c r="F36" s="114"/>
      <c r="G36" s="114"/>
      <c r="H36" s="114">
        <f>H35+'Jul-15'!H36</f>
        <v>0</v>
      </c>
      <c r="I36" s="114">
        <f>I35+'Jul-15'!I36</f>
        <v>0</v>
      </c>
      <c r="J36" s="115">
        <f>H36-I36</f>
        <v>0</v>
      </c>
      <c r="L36" s="109"/>
      <c r="M36" s="110"/>
      <c r="N36" s="101"/>
      <c r="O36" s="100"/>
      <c r="P36" s="101"/>
      <c r="Q36" s="101"/>
      <c r="R36" s="102">
        <f t="shared" ref="R36:R67" si="10">MAX((W36-V36)*($H$1-O36)/$I$1,0)</f>
        <v>0</v>
      </c>
      <c r="S36" s="108"/>
      <c r="T36" s="111"/>
      <c r="U36" s="80"/>
      <c r="V36" s="93">
        <f>IF(P36=FALSE,0,VLOOKUP(P36,Budget!$B$41:$D$71,3,0))</f>
        <v>0</v>
      </c>
      <c r="W36" s="93">
        <f>IF(Q36=FALSE,0,VLOOKUP(Q36,Budget!$B$41:$D$71,3,0))</f>
        <v>0</v>
      </c>
      <c r="X36" s="94"/>
    </row>
    <row r="37" spans="1:24" ht="16.5" customHeight="1" thickTop="1" thickBot="1" x14ac:dyDescent="0.55000000000000004">
      <c r="B37" s="6"/>
      <c r="E37" s="168" t="s">
        <v>61</v>
      </c>
      <c r="F37" s="150"/>
      <c r="G37" s="149"/>
      <c r="H37" s="117">
        <f>'Dec-15'!H36</f>
        <v>0</v>
      </c>
      <c r="I37" s="117">
        <f>'Dec-15'!I36</f>
        <v>0</v>
      </c>
      <c r="J37" s="118">
        <f>H37-I37</f>
        <v>0</v>
      </c>
      <c r="L37" s="109"/>
      <c r="M37" s="110"/>
      <c r="N37" s="101"/>
      <c r="O37" s="100"/>
      <c r="P37" s="101"/>
      <c r="Q37" s="101"/>
      <c r="R37" s="102">
        <f t="shared" si="10"/>
        <v>0</v>
      </c>
      <c r="S37" s="108"/>
      <c r="T37" s="111"/>
      <c r="U37" s="80"/>
      <c r="V37" s="93">
        <f>IF(P37=FALSE,0,VLOOKUP(P37,Budget!$B$41:$D$71,3,0))</f>
        <v>0</v>
      </c>
      <c r="W37" s="93">
        <f>IF(Q37=FALSE,0,VLOOKUP(Q37,Budget!$B$41:$D$71,3,0))</f>
        <v>0</v>
      </c>
      <c r="X37" s="94"/>
    </row>
    <row r="38" spans="1:24" ht="16.5" customHeight="1" thickTop="1" thickBot="1" x14ac:dyDescent="0.55000000000000004">
      <c r="A38" s="119" t="s">
        <v>53</v>
      </c>
      <c r="B38" s="120" t="s">
        <v>55</v>
      </c>
      <c r="C38" s="120" t="s">
        <v>56</v>
      </c>
      <c r="E38" s="165" t="s">
        <v>80</v>
      </c>
      <c r="L38" s="109"/>
      <c r="M38" s="110"/>
      <c r="N38" s="101"/>
      <c r="O38" s="100"/>
      <c r="P38" s="101"/>
      <c r="Q38" s="101"/>
      <c r="R38" s="102">
        <f t="shared" si="10"/>
        <v>0</v>
      </c>
      <c r="S38" s="108"/>
      <c r="T38" s="111"/>
      <c r="U38" s="80"/>
      <c r="V38" s="93">
        <f>IF(P38=FALSE,0,VLOOKUP(P38,Budget!$B$41:$D$71,3,0))</f>
        <v>0</v>
      </c>
      <c r="W38" s="93">
        <f>IF(Q38=FALSE,0,VLOOKUP(Q38,Budget!$B$41:$D$71,3,0))</f>
        <v>0</v>
      </c>
      <c r="X38" s="94"/>
    </row>
    <row r="39" spans="1:24" ht="16.5" customHeight="1" x14ac:dyDescent="0.5">
      <c r="A39" s="121" t="s">
        <v>26</v>
      </c>
      <c r="B39" s="122">
        <f>COUNTIF($N$4:$N$79,A39)</f>
        <v>0</v>
      </c>
      <c r="C39" s="122">
        <f>B39+'Jul-15'!C39</f>
        <v>0</v>
      </c>
      <c r="L39" s="109"/>
      <c r="M39" s="110"/>
      <c r="N39" s="101"/>
      <c r="O39" s="100"/>
      <c r="P39" s="101"/>
      <c r="Q39" s="101"/>
      <c r="R39" s="102">
        <f t="shared" si="10"/>
        <v>0</v>
      </c>
      <c r="S39" s="108"/>
      <c r="T39" s="111"/>
      <c r="U39" s="80"/>
      <c r="V39" s="93">
        <f>IF(P39=FALSE,0,VLOOKUP(P39,Budget!$B$41:$D$71,3,0))</f>
        <v>0</v>
      </c>
      <c r="W39" s="93">
        <f>IF(Q39=FALSE,0,VLOOKUP(Q39,Budget!$B$41:$D$71,3,0))</f>
        <v>0</v>
      </c>
      <c r="X39" s="94"/>
    </row>
    <row r="40" spans="1:24" ht="16.5" customHeight="1" x14ac:dyDescent="0.5">
      <c r="A40" s="121" t="s">
        <v>33</v>
      </c>
      <c r="B40" s="122">
        <f>-COUNTIF($N$4:$N$79,A40)</f>
        <v>0</v>
      </c>
      <c r="C40" s="122">
        <f>B40+'Jul-15'!C40</f>
        <v>0</v>
      </c>
      <c r="L40" s="109"/>
      <c r="M40" s="110"/>
      <c r="N40" s="101"/>
      <c r="O40" s="100"/>
      <c r="P40" s="101"/>
      <c r="Q40" s="101"/>
      <c r="R40" s="102">
        <f t="shared" si="10"/>
        <v>0</v>
      </c>
      <c r="S40" s="108"/>
      <c r="T40" s="111"/>
      <c r="U40" s="80"/>
      <c r="V40" s="93">
        <f>IF(P40=FALSE,0,VLOOKUP(P40,Budget!$B$41:$D$71,3,0))</f>
        <v>0</v>
      </c>
      <c r="W40" s="93">
        <f>IF(Q40=FALSE,0,VLOOKUP(Q40,Budget!$B$41:$D$71,3,0))</f>
        <v>0</v>
      </c>
      <c r="X40" s="94"/>
    </row>
    <row r="41" spans="1:24" ht="16.5" customHeight="1" x14ac:dyDescent="0.5">
      <c r="A41" s="121" t="s">
        <v>34</v>
      </c>
      <c r="B41" s="122">
        <f>COUNTIF($N$4:$N$79,A41)</f>
        <v>0</v>
      </c>
      <c r="C41" s="122">
        <f>B41+'Jul-15'!C41</f>
        <v>0</v>
      </c>
      <c r="L41" s="109"/>
      <c r="M41" s="110"/>
      <c r="N41" s="101"/>
      <c r="O41" s="100"/>
      <c r="P41" s="101"/>
      <c r="Q41" s="101"/>
      <c r="R41" s="102">
        <f t="shared" si="10"/>
        <v>0</v>
      </c>
      <c r="S41" s="108"/>
      <c r="T41" s="111"/>
      <c r="U41" s="80"/>
      <c r="V41" s="93">
        <f>IF(P41=FALSE,0,VLOOKUP(P41,Budget!$B$41:$D$71,3,0))</f>
        <v>0</v>
      </c>
      <c r="W41" s="93">
        <f>IF(Q41=FALSE,0,VLOOKUP(Q41,Budget!$B$41:$D$71,3,0))</f>
        <v>0</v>
      </c>
      <c r="X41" s="94"/>
    </row>
    <row r="42" spans="1:24" ht="16.5" customHeight="1" x14ac:dyDescent="0.5">
      <c r="A42" s="121" t="s">
        <v>35</v>
      </c>
      <c r="B42" s="122">
        <f>-COUNTIF($N$4:$N$79,A42)</f>
        <v>0</v>
      </c>
      <c r="C42" s="122">
        <f>B42+'Jul-15'!C42</f>
        <v>0</v>
      </c>
      <c r="L42" s="109"/>
      <c r="M42" s="110"/>
      <c r="N42" s="101"/>
      <c r="O42" s="100"/>
      <c r="P42" s="101"/>
      <c r="Q42" s="101"/>
      <c r="R42" s="102">
        <f t="shared" si="10"/>
        <v>0</v>
      </c>
      <c r="S42" s="108"/>
      <c r="T42" s="111"/>
      <c r="U42" s="80"/>
      <c r="V42" s="93">
        <f>IF(P42=FALSE,0,VLOOKUP(P42,Budget!$B$41:$D$71,3,0))</f>
        <v>0</v>
      </c>
      <c r="W42" s="93">
        <f>IF(Q42=FALSE,0,VLOOKUP(Q42,Budget!$B$41:$D$71,3,0))</f>
        <v>0</v>
      </c>
      <c r="X42" s="94"/>
    </row>
    <row r="43" spans="1:24" ht="16.5" customHeight="1" x14ac:dyDescent="0.5">
      <c r="B43" s="6"/>
      <c r="L43" s="109"/>
      <c r="M43" s="110"/>
      <c r="N43" s="101"/>
      <c r="O43" s="100"/>
      <c r="P43" s="101"/>
      <c r="Q43" s="101"/>
      <c r="R43" s="102">
        <f t="shared" si="10"/>
        <v>0</v>
      </c>
      <c r="S43" s="108"/>
      <c r="T43" s="111"/>
      <c r="U43" s="80"/>
      <c r="V43" s="93">
        <f>IF(P43=FALSE,0,VLOOKUP(P43,Budget!$B$41:$D$71,3,0))</f>
        <v>0</v>
      </c>
      <c r="W43" s="93">
        <f>IF(Q43=FALSE,0,VLOOKUP(Q43,Budget!$B$41:$D$71,3,0))</f>
        <v>0</v>
      </c>
      <c r="X43" s="94"/>
    </row>
    <row r="44" spans="1:24" ht="16.5" customHeight="1" x14ac:dyDescent="0.5">
      <c r="B44" s="6"/>
      <c r="L44" s="109"/>
      <c r="M44" s="110"/>
      <c r="N44" s="101"/>
      <c r="O44" s="100"/>
      <c r="P44" s="101"/>
      <c r="Q44" s="101"/>
      <c r="R44" s="102">
        <f t="shared" si="10"/>
        <v>0</v>
      </c>
      <c r="S44" s="108"/>
      <c r="T44" s="111"/>
      <c r="U44" s="80"/>
      <c r="V44" s="93">
        <f>IF(P44=FALSE,0,VLOOKUP(P44,Budget!$B$41:$D$71,3,0))</f>
        <v>0</v>
      </c>
      <c r="W44" s="93">
        <f>IF(Q44=FALSE,0,VLOOKUP(Q44,Budget!$B$41:$D$71,3,0))</f>
        <v>0</v>
      </c>
      <c r="X44" s="94"/>
    </row>
    <row r="45" spans="1:24" ht="16.5" customHeight="1" x14ac:dyDescent="0.5">
      <c r="B45" s="6"/>
      <c r="L45" s="109"/>
      <c r="M45" s="110"/>
      <c r="N45" s="101"/>
      <c r="O45" s="100"/>
      <c r="P45" s="101"/>
      <c r="Q45" s="101"/>
      <c r="R45" s="102">
        <f t="shared" si="10"/>
        <v>0</v>
      </c>
      <c r="S45" s="108"/>
      <c r="T45" s="111"/>
      <c r="U45" s="80"/>
      <c r="V45" s="93">
        <f>IF(P45=FALSE,0,VLOOKUP(P45,Budget!$B$41:$D$71,3,0))</f>
        <v>0</v>
      </c>
      <c r="W45" s="93">
        <f>IF(Q45=FALSE,0,VLOOKUP(Q45,Budget!$B$41:$D$71,3,0))</f>
        <v>0</v>
      </c>
      <c r="X45" s="94"/>
    </row>
    <row r="46" spans="1:24" ht="16.5" customHeight="1" x14ac:dyDescent="0.5">
      <c r="B46" s="6"/>
      <c r="L46" s="109"/>
      <c r="M46" s="110"/>
      <c r="N46" s="101"/>
      <c r="O46" s="100"/>
      <c r="P46" s="101"/>
      <c r="Q46" s="101"/>
      <c r="R46" s="102">
        <f t="shared" si="10"/>
        <v>0</v>
      </c>
      <c r="S46" s="108"/>
      <c r="T46" s="111"/>
      <c r="U46" s="80"/>
      <c r="V46" s="93">
        <f>IF(P46=FALSE,0,VLOOKUP(P46,Budget!$B$41:$D$71,3,0))</f>
        <v>0</v>
      </c>
      <c r="W46" s="93">
        <f>IF(Q46=FALSE,0,VLOOKUP(Q46,Budget!$B$41:$D$71,3,0))</f>
        <v>0</v>
      </c>
      <c r="X46" s="94"/>
    </row>
    <row r="47" spans="1:24" ht="16.5" customHeight="1" x14ac:dyDescent="0.5">
      <c r="B47" s="6"/>
      <c r="L47" s="109"/>
      <c r="M47" s="110"/>
      <c r="N47" s="101"/>
      <c r="O47" s="100"/>
      <c r="P47" s="101"/>
      <c r="Q47" s="101"/>
      <c r="R47" s="102">
        <f t="shared" si="10"/>
        <v>0</v>
      </c>
      <c r="S47" s="108"/>
      <c r="T47" s="111"/>
      <c r="U47" s="80"/>
      <c r="V47" s="93">
        <f>IF(P47=FALSE,0,VLOOKUP(P47,Budget!$B$41:$D$71,3,0))</f>
        <v>0</v>
      </c>
      <c r="W47" s="93">
        <f>IF(Q47=FALSE,0,VLOOKUP(Q47,Budget!$B$41:$D$71,3,0))</f>
        <v>0</v>
      </c>
    </row>
    <row r="48" spans="1:24" ht="16.5" customHeight="1" x14ac:dyDescent="0.5">
      <c r="B48" s="6"/>
      <c r="L48" s="109"/>
      <c r="M48" s="110"/>
      <c r="N48" s="101"/>
      <c r="O48" s="100"/>
      <c r="P48" s="101"/>
      <c r="Q48" s="101"/>
      <c r="R48" s="102">
        <f t="shared" si="10"/>
        <v>0</v>
      </c>
      <c r="S48" s="108"/>
      <c r="T48" s="111"/>
      <c r="U48" s="80"/>
      <c r="V48" s="93">
        <f>IF(P48=FALSE,0,VLOOKUP(P48,Budget!$B$41:$D$71,3,0))</f>
        <v>0</v>
      </c>
      <c r="W48" s="93">
        <f>IF(Q48=FALSE,0,VLOOKUP(Q48,Budget!$B$41:$D$71,3,0))</f>
        <v>0</v>
      </c>
    </row>
    <row r="49" spans="2:23" ht="16.5" customHeight="1" x14ac:dyDescent="0.5">
      <c r="B49" s="6"/>
      <c r="L49" s="109"/>
      <c r="M49" s="110"/>
      <c r="N49" s="101"/>
      <c r="O49" s="100"/>
      <c r="P49" s="101"/>
      <c r="Q49" s="101"/>
      <c r="R49" s="102">
        <f t="shared" si="10"/>
        <v>0</v>
      </c>
      <c r="S49" s="108"/>
      <c r="T49" s="111"/>
      <c r="U49" s="80"/>
      <c r="V49" s="93">
        <f>IF(P49=FALSE,0,VLOOKUP(P49,Budget!$B$41:$D$71,3,0))</f>
        <v>0</v>
      </c>
      <c r="W49" s="93">
        <f>IF(Q49=FALSE,0,VLOOKUP(Q49,Budget!$B$41:$D$71,3,0))</f>
        <v>0</v>
      </c>
    </row>
    <row r="50" spans="2:23" ht="16.5" customHeight="1" x14ac:dyDescent="0.5">
      <c r="B50" s="6"/>
      <c r="L50" s="109"/>
      <c r="M50" s="110"/>
      <c r="N50" s="101"/>
      <c r="O50" s="100"/>
      <c r="P50" s="101"/>
      <c r="Q50" s="101"/>
      <c r="R50" s="102">
        <f t="shared" si="10"/>
        <v>0</v>
      </c>
      <c r="S50" s="108"/>
      <c r="T50" s="111"/>
      <c r="U50" s="80"/>
      <c r="V50" s="93">
        <f>IF(P50=FALSE,0,VLOOKUP(P50,Budget!$B$41:$D$71,3,0))</f>
        <v>0</v>
      </c>
      <c r="W50" s="93">
        <f>IF(Q50=FALSE,0,VLOOKUP(Q50,Budget!$B$41:$D$71,3,0))</f>
        <v>0</v>
      </c>
    </row>
    <row r="51" spans="2:23" ht="16.5" customHeight="1" x14ac:dyDescent="0.5">
      <c r="B51" s="6"/>
      <c r="L51" s="109"/>
      <c r="M51" s="110"/>
      <c r="N51" s="101"/>
      <c r="O51" s="100"/>
      <c r="P51" s="101"/>
      <c r="Q51" s="101"/>
      <c r="R51" s="102">
        <f t="shared" si="10"/>
        <v>0</v>
      </c>
      <c r="S51" s="108"/>
      <c r="T51" s="111"/>
      <c r="U51" s="80"/>
      <c r="V51" s="93">
        <f>IF(P51=FALSE,0,VLOOKUP(P51,Budget!$B$41:$D$71,3,0))</f>
        <v>0</v>
      </c>
      <c r="W51" s="93">
        <f>IF(Q51=FALSE,0,VLOOKUP(Q51,Budget!$B$41:$D$71,3,0))</f>
        <v>0</v>
      </c>
    </row>
    <row r="52" spans="2:23" ht="16.5" customHeight="1" x14ac:dyDescent="0.5">
      <c r="B52" s="6"/>
      <c r="L52" s="109"/>
      <c r="M52" s="110"/>
      <c r="N52" s="101"/>
      <c r="O52" s="100"/>
      <c r="P52" s="101"/>
      <c r="Q52" s="101"/>
      <c r="R52" s="102">
        <f t="shared" si="10"/>
        <v>0</v>
      </c>
      <c r="S52" s="108"/>
      <c r="T52" s="111"/>
      <c r="U52" s="80"/>
      <c r="V52" s="93">
        <f>IF(P52=FALSE,0,VLOOKUP(P52,Budget!$B$41:$D$71,3,0))</f>
        <v>0</v>
      </c>
      <c r="W52" s="93">
        <f>IF(Q52=FALSE,0,VLOOKUP(Q52,Budget!$B$41:$D$71,3,0))</f>
        <v>0</v>
      </c>
    </row>
    <row r="53" spans="2:23" ht="16.5" customHeight="1" x14ac:dyDescent="0.5">
      <c r="B53" s="6"/>
      <c r="L53" s="109"/>
      <c r="M53" s="110"/>
      <c r="N53" s="101"/>
      <c r="O53" s="100"/>
      <c r="P53" s="101"/>
      <c r="Q53" s="101"/>
      <c r="R53" s="102">
        <f t="shared" si="10"/>
        <v>0</v>
      </c>
      <c r="S53" s="108"/>
      <c r="T53" s="111"/>
      <c r="U53" s="80"/>
      <c r="V53" s="93">
        <f>IF(P53=FALSE,0,VLOOKUP(P53,Budget!$B$41:$D$71,3,0))</f>
        <v>0</v>
      </c>
      <c r="W53" s="93">
        <f>IF(Q53=FALSE,0,VLOOKUP(Q53,Budget!$B$41:$D$71,3,0))</f>
        <v>0</v>
      </c>
    </row>
    <row r="54" spans="2:23" ht="16.5" customHeight="1" x14ac:dyDescent="0.5">
      <c r="B54" s="6"/>
      <c r="L54" s="109"/>
      <c r="M54" s="110"/>
      <c r="N54" s="101"/>
      <c r="O54" s="100"/>
      <c r="P54" s="101"/>
      <c r="Q54" s="101"/>
      <c r="R54" s="102">
        <f t="shared" si="10"/>
        <v>0</v>
      </c>
      <c r="S54" s="108"/>
      <c r="T54" s="111"/>
      <c r="U54" s="80"/>
      <c r="V54" s="93">
        <f>IF(P54=FALSE,0,VLOOKUP(P54,Budget!$B$41:$D$71,3,0))</f>
        <v>0</v>
      </c>
      <c r="W54" s="93">
        <f>IF(Q54=FALSE,0,VLOOKUP(Q54,Budget!$B$41:$D$71,3,0))</f>
        <v>0</v>
      </c>
    </row>
    <row r="55" spans="2:23" ht="16.5" customHeight="1" x14ac:dyDescent="0.5">
      <c r="B55" s="6"/>
      <c r="L55" s="109"/>
      <c r="M55" s="110"/>
      <c r="N55" s="101"/>
      <c r="O55" s="100"/>
      <c r="P55" s="101"/>
      <c r="Q55" s="101"/>
      <c r="R55" s="102">
        <f t="shared" si="10"/>
        <v>0</v>
      </c>
      <c r="S55" s="108"/>
      <c r="T55" s="111"/>
      <c r="U55" s="80"/>
      <c r="V55" s="93">
        <f>IF(P55=FALSE,0,VLOOKUP(P55,Budget!$B$41:$D$71,3,0))</f>
        <v>0</v>
      </c>
      <c r="W55" s="93">
        <f>IF(Q55=FALSE,0,VLOOKUP(Q55,Budget!$B$41:$D$71,3,0))</f>
        <v>0</v>
      </c>
    </row>
    <row r="56" spans="2:23" ht="16.5" customHeight="1" x14ac:dyDescent="0.5">
      <c r="B56" s="6"/>
      <c r="L56" s="109"/>
      <c r="M56" s="110"/>
      <c r="N56" s="101"/>
      <c r="O56" s="100"/>
      <c r="P56" s="101"/>
      <c r="Q56" s="101"/>
      <c r="R56" s="102">
        <f t="shared" si="10"/>
        <v>0</v>
      </c>
      <c r="S56" s="108"/>
      <c r="T56" s="111"/>
      <c r="U56" s="80"/>
      <c r="V56" s="93">
        <f>IF(P56=FALSE,0,VLOOKUP(P56,Budget!$B$41:$D$71,3,0))</f>
        <v>0</v>
      </c>
      <c r="W56" s="93">
        <f>IF(Q56=FALSE,0,VLOOKUP(Q56,Budget!$B$41:$D$71,3,0))</f>
        <v>0</v>
      </c>
    </row>
    <row r="57" spans="2:23" ht="16.5" customHeight="1" x14ac:dyDescent="0.5">
      <c r="B57" s="6"/>
      <c r="L57" s="109"/>
      <c r="M57" s="110"/>
      <c r="N57" s="101"/>
      <c r="O57" s="100"/>
      <c r="P57" s="101"/>
      <c r="Q57" s="101"/>
      <c r="R57" s="102">
        <f t="shared" si="10"/>
        <v>0</v>
      </c>
      <c r="S57" s="108"/>
      <c r="T57" s="111"/>
      <c r="U57" s="80"/>
      <c r="V57" s="93">
        <f>IF(P57=FALSE,0,VLOOKUP(P57,Budget!$B$41:$D$71,3,0))</f>
        <v>0</v>
      </c>
      <c r="W57" s="93">
        <f>IF(Q57=FALSE,0,VLOOKUP(Q57,Budget!$B$41:$D$71,3,0))</f>
        <v>0</v>
      </c>
    </row>
    <row r="58" spans="2:23" ht="16.5" customHeight="1" x14ac:dyDescent="0.5">
      <c r="B58" s="6"/>
      <c r="L58" s="109"/>
      <c r="M58" s="110"/>
      <c r="N58" s="101"/>
      <c r="O58" s="100"/>
      <c r="P58" s="101"/>
      <c r="Q58" s="101"/>
      <c r="R58" s="102">
        <f t="shared" si="10"/>
        <v>0</v>
      </c>
      <c r="S58" s="108"/>
      <c r="T58" s="111"/>
      <c r="U58" s="80"/>
      <c r="V58" s="93">
        <f>IF(P58=FALSE,0,VLOOKUP(P58,Budget!$B$41:$D$71,3,0))</f>
        <v>0</v>
      </c>
      <c r="W58" s="93">
        <f>IF(Q58=FALSE,0,VLOOKUP(Q58,Budget!$B$41:$D$71,3,0))</f>
        <v>0</v>
      </c>
    </row>
    <row r="59" spans="2:23" ht="16.5" customHeight="1" x14ac:dyDescent="0.5">
      <c r="B59" s="6"/>
      <c r="L59" s="109"/>
      <c r="M59" s="110"/>
      <c r="N59" s="101"/>
      <c r="O59" s="100"/>
      <c r="P59" s="101"/>
      <c r="Q59" s="101"/>
      <c r="R59" s="102">
        <f t="shared" si="10"/>
        <v>0</v>
      </c>
      <c r="S59" s="108"/>
      <c r="T59" s="111"/>
      <c r="U59" s="80"/>
      <c r="V59" s="93">
        <f>IF(P59=FALSE,0,VLOOKUP(P59,Budget!$B$41:$D$71,3,0))</f>
        <v>0</v>
      </c>
      <c r="W59" s="93">
        <f>IF(Q59=FALSE,0,VLOOKUP(Q59,Budget!$B$41:$D$71,3,0))</f>
        <v>0</v>
      </c>
    </row>
    <row r="60" spans="2:23" ht="16.5" customHeight="1" x14ac:dyDescent="0.5">
      <c r="B60" s="6"/>
      <c r="L60" s="109"/>
      <c r="M60" s="110"/>
      <c r="N60" s="101"/>
      <c r="O60" s="100"/>
      <c r="P60" s="101"/>
      <c r="Q60" s="101"/>
      <c r="R60" s="102">
        <f t="shared" si="10"/>
        <v>0</v>
      </c>
      <c r="S60" s="108"/>
      <c r="T60" s="111"/>
      <c r="U60" s="80"/>
      <c r="V60" s="93">
        <f>IF(P60=FALSE,0,VLOOKUP(P60,Budget!$B$41:$D$71,3,0))</f>
        <v>0</v>
      </c>
      <c r="W60" s="93">
        <f>IF(Q60=FALSE,0,VLOOKUP(Q60,Budget!$B$41:$D$71,3,0))</f>
        <v>0</v>
      </c>
    </row>
    <row r="61" spans="2:23" ht="16.5" customHeight="1" x14ac:dyDescent="0.5">
      <c r="B61" s="6"/>
      <c r="L61" s="109"/>
      <c r="M61" s="110"/>
      <c r="N61" s="101"/>
      <c r="O61" s="100"/>
      <c r="P61" s="101"/>
      <c r="Q61" s="101"/>
      <c r="R61" s="102">
        <f t="shared" si="10"/>
        <v>0</v>
      </c>
      <c r="S61" s="108"/>
      <c r="T61" s="111"/>
      <c r="U61" s="80"/>
      <c r="V61" s="93">
        <f>IF(P61=FALSE,0,VLOOKUP(P61,Budget!$B$41:$D$71,3,0))</f>
        <v>0</v>
      </c>
      <c r="W61" s="93">
        <f>IF(Q61=FALSE,0,VLOOKUP(Q61,Budget!$B$41:$D$71,3,0))</f>
        <v>0</v>
      </c>
    </row>
    <row r="62" spans="2:23" ht="16.5" customHeight="1" x14ac:dyDescent="0.5">
      <c r="B62" s="6"/>
      <c r="L62" s="109"/>
      <c r="M62" s="110"/>
      <c r="N62" s="101"/>
      <c r="O62" s="100"/>
      <c r="P62" s="101"/>
      <c r="Q62" s="101"/>
      <c r="R62" s="102">
        <f t="shared" si="10"/>
        <v>0</v>
      </c>
      <c r="S62" s="108"/>
      <c r="T62" s="111"/>
      <c r="U62" s="80"/>
      <c r="V62" s="93">
        <f>IF(P62=FALSE,0,VLOOKUP(P62,Budget!$B$41:$D$71,3,0))</f>
        <v>0</v>
      </c>
      <c r="W62" s="93">
        <f>IF(Q62=FALSE,0,VLOOKUP(Q62,Budget!$B$41:$D$71,3,0))</f>
        <v>0</v>
      </c>
    </row>
    <row r="63" spans="2:23" ht="16.5" customHeight="1" x14ac:dyDescent="0.5">
      <c r="B63" s="6"/>
      <c r="L63" s="109"/>
      <c r="M63" s="110"/>
      <c r="N63" s="101"/>
      <c r="O63" s="100"/>
      <c r="P63" s="101"/>
      <c r="Q63" s="101"/>
      <c r="R63" s="102">
        <f t="shared" si="10"/>
        <v>0</v>
      </c>
      <c r="S63" s="108"/>
      <c r="T63" s="111"/>
      <c r="U63" s="80"/>
      <c r="V63" s="93">
        <f>IF(P63=FALSE,0,VLOOKUP(P63,Budget!$B$41:$D$71,3,0))</f>
        <v>0</v>
      </c>
      <c r="W63" s="93">
        <f>IF(Q63=FALSE,0,VLOOKUP(Q63,Budget!$B$41:$D$71,3,0))</f>
        <v>0</v>
      </c>
    </row>
    <row r="64" spans="2:23" ht="16.5" customHeight="1" x14ac:dyDescent="0.5">
      <c r="B64" s="6"/>
      <c r="L64" s="109"/>
      <c r="M64" s="110"/>
      <c r="N64" s="101"/>
      <c r="O64" s="100"/>
      <c r="P64" s="101"/>
      <c r="Q64" s="101"/>
      <c r="R64" s="102">
        <f t="shared" si="10"/>
        <v>0</v>
      </c>
      <c r="S64" s="108"/>
      <c r="T64" s="111"/>
      <c r="U64" s="80"/>
      <c r="V64" s="93">
        <f>IF(P64=FALSE,0,VLOOKUP(P64,Budget!$B$41:$D$71,3,0))</f>
        <v>0</v>
      </c>
      <c r="W64" s="93">
        <f>IF(Q64=FALSE,0,VLOOKUP(Q64,Budget!$B$41:$D$71,3,0))</f>
        <v>0</v>
      </c>
    </row>
    <row r="65" spans="2:23" ht="16.5" customHeight="1" x14ac:dyDescent="0.5">
      <c r="B65" s="6"/>
      <c r="L65" s="109"/>
      <c r="M65" s="110"/>
      <c r="N65" s="101"/>
      <c r="O65" s="100"/>
      <c r="P65" s="101"/>
      <c r="Q65" s="101"/>
      <c r="R65" s="102">
        <f t="shared" si="10"/>
        <v>0</v>
      </c>
      <c r="S65" s="108"/>
      <c r="T65" s="111"/>
      <c r="U65" s="80"/>
      <c r="V65" s="93">
        <f>IF(P65=FALSE,0,VLOOKUP(P65,Budget!$B$41:$D$71,3,0))</f>
        <v>0</v>
      </c>
      <c r="W65" s="93">
        <f>IF(Q65=FALSE,0,VLOOKUP(Q65,Budget!$B$41:$D$71,3,0))</f>
        <v>0</v>
      </c>
    </row>
    <row r="66" spans="2:23" ht="16.5" customHeight="1" x14ac:dyDescent="0.5">
      <c r="B66" s="6"/>
      <c r="L66" s="109"/>
      <c r="M66" s="110"/>
      <c r="N66" s="101"/>
      <c r="O66" s="100"/>
      <c r="P66" s="101"/>
      <c r="Q66" s="101"/>
      <c r="R66" s="102">
        <f t="shared" si="10"/>
        <v>0</v>
      </c>
      <c r="S66" s="108"/>
      <c r="T66" s="111"/>
      <c r="U66" s="80"/>
      <c r="V66" s="93">
        <f>IF(P66=FALSE,0,VLOOKUP(P66,Budget!$B$41:$D$71,3,0))</f>
        <v>0</v>
      </c>
      <c r="W66" s="93">
        <f>IF(Q66=FALSE,0,VLOOKUP(Q66,Budget!$B$41:$D$71,3,0))</f>
        <v>0</v>
      </c>
    </row>
    <row r="67" spans="2:23" ht="16.5" customHeight="1" x14ac:dyDescent="0.5">
      <c r="B67" s="6"/>
      <c r="L67" s="109"/>
      <c r="M67" s="110"/>
      <c r="N67" s="101"/>
      <c r="O67" s="100"/>
      <c r="P67" s="101"/>
      <c r="Q67" s="101"/>
      <c r="R67" s="102">
        <f t="shared" si="10"/>
        <v>0</v>
      </c>
      <c r="S67" s="108"/>
      <c r="T67" s="111"/>
      <c r="U67" s="80"/>
      <c r="V67" s="93">
        <f>IF(P67=FALSE,0,VLOOKUP(P67,Budget!$B$41:$D$71,3,0))</f>
        <v>0</v>
      </c>
      <c r="W67" s="93">
        <f>IF(Q67=FALSE,0,VLOOKUP(Q67,Budget!$B$41:$D$71,3,0))</f>
        <v>0</v>
      </c>
    </row>
    <row r="68" spans="2:23" ht="16.5" customHeight="1" x14ac:dyDescent="0.5">
      <c r="B68" s="6"/>
      <c r="L68" s="109"/>
      <c r="M68" s="110"/>
      <c r="N68" s="101"/>
      <c r="O68" s="100"/>
      <c r="P68" s="101"/>
      <c r="Q68" s="101"/>
      <c r="R68" s="102">
        <f t="shared" ref="R68:R79" si="11">MAX((W68-V68)*($H$1-O68)/$I$1,0)</f>
        <v>0</v>
      </c>
      <c r="S68" s="108"/>
      <c r="T68" s="111"/>
      <c r="U68" s="80"/>
      <c r="V68" s="93">
        <f>IF(P68=FALSE,0,VLOOKUP(P68,Budget!$B$41:$D$71,3,0))</f>
        <v>0</v>
      </c>
      <c r="W68" s="93">
        <f>IF(Q68=FALSE,0,VLOOKUP(Q68,Budget!$B$41:$D$71,3,0))</f>
        <v>0</v>
      </c>
    </row>
    <row r="69" spans="2:23" ht="16.5" customHeight="1" x14ac:dyDescent="0.5">
      <c r="B69" s="6"/>
      <c r="L69" s="109"/>
      <c r="M69" s="110"/>
      <c r="N69" s="101"/>
      <c r="O69" s="100"/>
      <c r="P69" s="101"/>
      <c r="Q69" s="101"/>
      <c r="R69" s="102">
        <f t="shared" si="11"/>
        <v>0</v>
      </c>
      <c r="S69" s="108"/>
      <c r="T69" s="111"/>
      <c r="U69" s="80"/>
      <c r="V69" s="93">
        <f>IF(P69=FALSE,0,VLOOKUP(P69,Budget!$B$41:$D$71,3,0))</f>
        <v>0</v>
      </c>
      <c r="W69" s="93">
        <f>IF(Q69=FALSE,0,VLOOKUP(Q69,Budget!$B$41:$D$71,3,0))</f>
        <v>0</v>
      </c>
    </row>
    <row r="70" spans="2:23" ht="16.5" customHeight="1" x14ac:dyDescent="0.5">
      <c r="B70" s="6"/>
      <c r="L70" s="109"/>
      <c r="M70" s="110"/>
      <c r="N70" s="101"/>
      <c r="O70" s="100"/>
      <c r="P70" s="101"/>
      <c r="Q70" s="101"/>
      <c r="R70" s="102">
        <f t="shared" si="11"/>
        <v>0</v>
      </c>
      <c r="S70" s="108"/>
      <c r="T70" s="111"/>
      <c r="U70" s="80"/>
      <c r="V70" s="93">
        <f>IF(P70=FALSE,0,VLOOKUP(P70,Budget!$B$41:$D$71,3,0))</f>
        <v>0</v>
      </c>
      <c r="W70" s="93">
        <f>IF(Q70=FALSE,0,VLOOKUP(Q70,Budget!$B$41:$D$71,3,0))</f>
        <v>0</v>
      </c>
    </row>
    <row r="71" spans="2:23" ht="16.5" customHeight="1" x14ac:dyDescent="0.5">
      <c r="B71" s="6"/>
      <c r="L71" s="109"/>
      <c r="M71" s="110"/>
      <c r="N71" s="101"/>
      <c r="O71" s="100"/>
      <c r="P71" s="101"/>
      <c r="Q71" s="101"/>
      <c r="R71" s="102">
        <f t="shared" si="11"/>
        <v>0</v>
      </c>
      <c r="S71" s="108"/>
      <c r="T71" s="111"/>
      <c r="U71" s="80"/>
      <c r="V71" s="93">
        <f>IF(P71=FALSE,0,VLOOKUP(P71,Budget!$B$41:$D$71,3,0))</f>
        <v>0</v>
      </c>
      <c r="W71" s="93">
        <f>IF(Q71=FALSE,0,VLOOKUP(Q71,Budget!$B$41:$D$71,3,0))</f>
        <v>0</v>
      </c>
    </row>
    <row r="72" spans="2:23" ht="16.5" customHeight="1" x14ac:dyDescent="0.5">
      <c r="B72" s="6"/>
      <c r="L72" s="109"/>
      <c r="M72" s="110"/>
      <c r="N72" s="101"/>
      <c r="O72" s="100"/>
      <c r="P72" s="101"/>
      <c r="Q72" s="101"/>
      <c r="R72" s="102">
        <f t="shared" si="11"/>
        <v>0</v>
      </c>
      <c r="S72" s="108"/>
      <c r="T72" s="111"/>
      <c r="U72" s="80"/>
      <c r="V72" s="93">
        <f>IF(P72=FALSE,0,VLOOKUP(P72,Budget!$B$41:$D$71,3,0))</f>
        <v>0</v>
      </c>
      <c r="W72" s="93">
        <f>IF(Q72=FALSE,0,VLOOKUP(Q72,Budget!$B$41:$D$71,3,0))</f>
        <v>0</v>
      </c>
    </row>
    <row r="73" spans="2:23" ht="16.5" customHeight="1" x14ac:dyDescent="0.5">
      <c r="B73" s="6"/>
      <c r="L73" s="109"/>
      <c r="M73" s="110"/>
      <c r="N73" s="101"/>
      <c r="O73" s="100"/>
      <c r="P73" s="101"/>
      <c r="Q73" s="101"/>
      <c r="R73" s="102">
        <f t="shared" si="11"/>
        <v>0</v>
      </c>
      <c r="S73" s="108"/>
      <c r="T73" s="111"/>
      <c r="U73" s="80"/>
      <c r="V73" s="93">
        <f>IF(P73=FALSE,0,VLOOKUP(P73,Budget!$B$41:$D$71,3,0))</f>
        <v>0</v>
      </c>
      <c r="W73" s="93">
        <f>IF(Q73=FALSE,0,VLOOKUP(Q73,Budget!$B$41:$D$71,3,0))</f>
        <v>0</v>
      </c>
    </row>
    <row r="74" spans="2:23" ht="16.5" customHeight="1" x14ac:dyDescent="0.5">
      <c r="B74" s="6"/>
      <c r="L74" s="109"/>
      <c r="M74" s="110"/>
      <c r="N74" s="101"/>
      <c r="O74" s="100"/>
      <c r="P74" s="101"/>
      <c r="Q74" s="101"/>
      <c r="R74" s="102">
        <f t="shared" si="11"/>
        <v>0</v>
      </c>
      <c r="S74" s="108"/>
      <c r="T74" s="111"/>
      <c r="U74" s="80"/>
      <c r="V74" s="93">
        <f>IF(P74=FALSE,0,VLOOKUP(P74,Budget!$B$41:$D$71,3,0))</f>
        <v>0</v>
      </c>
      <c r="W74" s="93">
        <f>IF(Q74=FALSE,0,VLOOKUP(Q74,Budget!$B$41:$D$71,3,0))</f>
        <v>0</v>
      </c>
    </row>
    <row r="75" spans="2:23" ht="16.5" customHeight="1" x14ac:dyDescent="0.5">
      <c r="B75" s="6"/>
      <c r="L75" s="109"/>
      <c r="M75" s="110"/>
      <c r="N75" s="101"/>
      <c r="O75" s="100"/>
      <c r="P75" s="101"/>
      <c r="Q75" s="101"/>
      <c r="R75" s="102">
        <f t="shared" si="11"/>
        <v>0</v>
      </c>
      <c r="S75" s="108"/>
      <c r="T75" s="111"/>
      <c r="U75" s="80"/>
      <c r="V75" s="93">
        <f>IF(P75=FALSE,0,VLOOKUP(P75,Budget!$B$41:$D$71,3,0))</f>
        <v>0</v>
      </c>
      <c r="W75" s="93">
        <f>IF(Q75=FALSE,0,VLOOKUP(Q75,Budget!$B$41:$D$71,3,0))</f>
        <v>0</v>
      </c>
    </row>
    <row r="76" spans="2:23" ht="16.5" customHeight="1" x14ac:dyDescent="0.5">
      <c r="B76" s="6"/>
      <c r="L76" s="109"/>
      <c r="M76" s="110"/>
      <c r="N76" s="101"/>
      <c r="O76" s="100"/>
      <c r="P76" s="101"/>
      <c r="Q76" s="101"/>
      <c r="R76" s="102">
        <f t="shared" si="11"/>
        <v>0</v>
      </c>
      <c r="S76" s="108"/>
      <c r="T76" s="111"/>
      <c r="U76" s="80"/>
      <c r="V76" s="93">
        <f>IF(P76=FALSE,0,VLOOKUP(P76,Budget!$B$41:$D$71,3,0))</f>
        <v>0</v>
      </c>
      <c r="W76" s="93">
        <f>IF(Q76=FALSE,0,VLOOKUP(Q76,Budget!$B$41:$D$71,3,0))</f>
        <v>0</v>
      </c>
    </row>
    <row r="77" spans="2:23" ht="16.5" customHeight="1" x14ac:dyDescent="0.5">
      <c r="L77" s="109"/>
      <c r="M77" s="110"/>
      <c r="N77" s="101"/>
      <c r="O77" s="100"/>
      <c r="P77" s="101"/>
      <c r="Q77" s="101"/>
      <c r="R77" s="102">
        <f t="shared" si="11"/>
        <v>0</v>
      </c>
      <c r="S77" s="108"/>
      <c r="T77" s="111"/>
      <c r="U77" s="80"/>
      <c r="V77" s="93">
        <f>IF(P77=FALSE,0,VLOOKUP(P77,Budget!$B$41:$D$71,3,0))</f>
        <v>0</v>
      </c>
      <c r="W77" s="93">
        <f>IF(Q77=FALSE,0,VLOOKUP(Q77,Budget!$B$41:$D$71,3,0))</f>
        <v>0</v>
      </c>
    </row>
    <row r="78" spans="2:23" ht="16.5" customHeight="1" x14ac:dyDescent="0.5">
      <c r="B78" s="94" t="s">
        <v>26</v>
      </c>
      <c r="L78" s="109"/>
      <c r="M78" s="110"/>
      <c r="N78" s="101"/>
      <c r="O78" s="100"/>
      <c r="P78" s="101"/>
      <c r="Q78" s="101"/>
      <c r="R78" s="102">
        <f t="shared" si="11"/>
        <v>0</v>
      </c>
      <c r="S78" s="108"/>
      <c r="T78" s="111"/>
      <c r="U78" s="80"/>
      <c r="V78" s="93">
        <f>IF(P78=FALSE,0,VLOOKUP(P78,Budget!$B$41:$D$71,3,0))</f>
        <v>0</v>
      </c>
      <c r="W78" s="93">
        <f>IF(Q78=FALSE,0,VLOOKUP(Q78,Budget!$B$41:$D$71,3,0))</f>
        <v>0</v>
      </c>
    </row>
    <row r="79" spans="2:23" ht="16.5" customHeight="1" thickBot="1" x14ac:dyDescent="0.55000000000000004">
      <c r="B79" s="94" t="s">
        <v>33</v>
      </c>
      <c r="L79" s="124"/>
      <c r="M79" s="125"/>
      <c r="N79" s="126"/>
      <c r="O79" s="127"/>
      <c r="P79" s="126"/>
      <c r="Q79" s="126"/>
      <c r="R79" s="128">
        <f t="shared" si="11"/>
        <v>0</v>
      </c>
      <c r="S79" s="129"/>
      <c r="T79" s="130"/>
      <c r="U79" s="80"/>
      <c r="V79" s="93">
        <f>IF(P79=FALSE,0,VLOOKUP(P79,Budget!$B$41:$D$71,3,0))</f>
        <v>0</v>
      </c>
      <c r="W79" s="93">
        <f>IF(Q79=FALSE,0,VLOOKUP(Q79,Budget!$B$41:$D$71,3,0))</f>
        <v>0</v>
      </c>
    </row>
    <row r="80" spans="2:23" ht="16.5" customHeight="1" thickTop="1" x14ac:dyDescent="0.5">
      <c r="B80" s="94">
        <f>A4</f>
        <v>0</v>
      </c>
      <c r="M80" s="6"/>
      <c r="N80" s="6"/>
      <c r="O80" s="6"/>
      <c r="U80" s="80"/>
    </row>
    <row r="81" spans="2:21" ht="21" hidden="1" x14ac:dyDescent="0.5">
      <c r="B81" s="94">
        <f>A5</f>
        <v>0</v>
      </c>
      <c r="M81" s="6"/>
      <c r="N81" s="6"/>
      <c r="O81" s="6"/>
      <c r="U81" s="80"/>
    </row>
    <row r="82" spans="2:21" ht="21" hidden="1" x14ac:dyDescent="0.5">
      <c r="M82" s="6"/>
      <c r="N82" s="6"/>
      <c r="O82" s="6"/>
      <c r="U82" s="80"/>
    </row>
    <row r="83" spans="2:21" ht="21" hidden="1" x14ac:dyDescent="0.5">
      <c r="M83" s="6"/>
      <c r="N83" s="6"/>
      <c r="O83" s="6"/>
      <c r="U83" s="80"/>
    </row>
    <row r="84" spans="2:21" ht="21" hidden="1" x14ac:dyDescent="0.5">
      <c r="M84" s="6"/>
      <c r="N84" s="6"/>
      <c r="O84" s="6"/>
      <c r="U84" s="80"/>
    </row>
    <row r="85" spans="2:21" ht="21" hidden="1" x14ac:dyDescent="0.5">
      <c r="M85" s="6"/>
      <c r="N85" s="6"/>
      <c r="O85" s="6"/>
      <c r="U85" s="80"/>
    </row>
    <row r="86" spans="2:21" ht="21" hidden="1" x14ac:dyDescent="0.5">
      <c r="M86" s="6"/>
      <c r="N86" s="6"/>
      <c r="O86" s="6"/>
      <c r="U86" s="80"/>
    </row>
    <row r="87" spans="2:21" ht="21" hidden="1" x14ac:dyDescent="0.5">
      <c r="M87" s="6"/>
      <c r="N87" s="6"/>
      <c r="O87" s="6"/>
      <c r="U87" s="80"/>
    </row>
    <row r="88" spans="2:21" ht="21" hidden="1" x14ac:dyDescent="0.5">
      <c r="M88" s="6"/>
      <c r="N88" s="6"/>
      <c r="O88" s="6"/>
      <c r="U88" s="80"/>
    </row>
    <row r="89" spans="2:21" ht="21" hidden="1" x14ac:dyDescent="0.5">
      <c r="M89" s="6"/>
      <c r="N89" s="6"/>
      <c r="O89" s="6"/>
      <c r="U89" s="80"/>
    </row>
    <row r="90" spans="2:21" ht="21" hidden="1" x14ac:dyDescent="0.5">
      <c r="M90" s="6"/>
      <c r="N90" s="6"/>
      <c r="O90" s="6"/>
      <c r="U90" s="80"/>
    </row>
    <row r="91" spans="2:21" ht="21" hidden="1" x14ac:dyDescent="0.5">
      <c r="M91" s="6"/>
      <c r="N91" s="6"/>
      <c r="O91" s="6"/>
      <c r="U91" s="80"/>
    </row>
    <row r="92" spans="2:21" ht="21" hidden="1" x14ac:dyDescent="0.5">
      <c r="M92" s="6"/>
      <c r="N92" s="6"/>
      <c r="O92" s="6"/>
      <c r="U92" s="80"/>
    </row>
    <row r="93" spans="2:21" ht="21" hidden="1" x14ac:dyDescent="0.5">
      <c r="M93" s="6"/>
      <c r="N93" s="6"/>
      <c r="O93" s="6"/>
      <c r="U93" s="80"/>
    </row>
    <row r="94" spans="2:21" ht="21" hidden="1" x14ac:dyDescent="0.5">
      <c r="M94" s="6"/>
      <c r="N94" s="6"/>
      <c r="O94" s="6"/>
      <c r="U94" s="80"/>
    </row>
    <row r="95" spans="2:21" hidden="1" x14ac:dyDescent="0.35">
      <c r="M95" s="6"/>
      <c r="N95" s="6"/>
      <c r="O95" s="6"/>
    </row>
    <row r="96" spans="2:21" hidden="1" x14ac:dyDescent="0.35">
      <c r="M96" s="6"/>
      <c r="N96" s="6"/>
      <c r="O96" s="6"/>
    </row>
    <row r="97" spans="13:15" hidden="1" x14ac:dyDescent="0.35">
      <c r="M97" s="6"/>
      <c r="N97" s="6"/>
      <c r="O97" s="6"/>
    </row>
    <row r="98" spans="13:15" hidden="1" x14ac:dyDescent="0.35">
      <c r="M98" s="6"/>
      <c r="N98" s="6"/>
      <c r="O98" s="6"/>
    </row>
    <row r="99" spans="13:15" hidden="1" x14ac:dyDescent="0.35">
      <c r="M99" s="6"/>
      <c r="N99" s="6"/>
      <c r="O99" s="6"/>
    </row>
    <row r="100" spans="13:15" hidden="1" x14ac:dyDescent="0.35">
      <c r="M100" s="6"/>
      <c r="N100" s="6"/>
      <c r="O100" s="6"/>
    </row>
    <row r="101" spans="13:15" hidden="1" x14ac:dyDescent="0.35">
      <c r="M101" s="6"/>
      <c r="N101" s="6"/>
      <c r="O101" s="6"/>
    </row>
    <row r="102" spans="13:15" hidden="1" x14ac:dyDescent="0.35">
      <c r="M102" s="6"/>
      <c r="N102" s="6"/>
      <c r="O102" s="6"/>
    </row>
    <row r="103" spans="13:15" hidden="1" x14ac:dyDescent="0.35">
      <c r="M103" s="6"/>
      <c r="N103" s="6"/>
      <c r="O103" s="6"/>
    </row>
    <row r="104" spans="13:15" hidden="1" x14ac:dyDescent="0.35">
      <c r="M104" s="6"/>
      <c r="N104" s="6"/>
      <c r="O104" s="6"/>
    </row>
    <row r="105" spans="13:15" hidden="1" x14ac:dyDescent="0.35">
      <c r="M105" s="6"/>
      <c r="N105" s="6"/>
      <c r="O105" s="6"/>
    </row>
    <row r="106" spans="13:15" hidden="1" x14ac:dyDescent="0.35">
      <c r="M106" s="6"/>
      <c r="N106" s="6"/>
      <c r="O106" s="6"/>
    </row>
    <row r="107" spans="13:15" hidden="1" x14ac:dyDescent="0.35">
      <c r="M107" s="6"/>
      <c r="N107" s="6"/>
      <c r="O107" s="6"/>
    </row>
    <row r="108" spans="13:15" hidden="1" x14ac:dyDescent="0.35">
      <c r="M108" s="6"/>
      <c r="N108" s="6"/>
      <c r="O108" s="6"/>
    </row>
    <row r="109" spans="13:15" hidden="1" x14ac:dyDescent="0.35">
      <c r="M109" s="6"/>
      <c r="N109" s="6"/>
      <c r="O109" s="6"/>
    </row>
    <row r="110" spans="13:15" hidden="1" x14ac:dyDescent="0.35">
      <c r="M110" s="6"/>
      <c r="N110" s="6"/>
      <c r="O110" s="6"/>
    </row>
    <row r="111" spans="13:15" hidden="1" x14ac:dyDescent="0.35">
      <c r="M111" s="6"/>
      <c r="N111" s="6"/>
      <c r="O111" s="6"/>
    </row>
    <row r="112" spans="13:15" hidden="1" x14ac:dyDescent="0.35">
      <c r="M112" s="6"/>
      <c r="N112" s="6"/>
      <c r="O112" s="6"/>
    </row>
    <row r="113" spans="13:15" hidden="1" x14ac:dyDescent="0.35">
      <c r="M113" s="6"/>
      <c r="N113" s="6"/>
      <c r="O113" s="6"/>
    </row>
    <row r="114" spans="13:15" hidden="1" x14ac:dyDescent="0.35">
      <c r="M114" s="6"/>
      <c r="N114" s="6"/>
      <c r="O114" s="6"/>
    </row>
  </sheetData>
  <sheetProtection formatCells="0" formatColumns="0" formatRows="0" selectLockedCells="1"/>
  <conditionalFormatting sqref="A39:A42 A4:E34">
    <cfRule type="cellIs" dxfId="7" priority="7" operator="equal">
      <formula>0</formula>
    </cfRule>
  </conditionalFormatting>
  <dataValidations count="3">
    <dataValidation type="date" allowBlank="1" showInputMessage="1" showErrorMessage="1" errorTitle="OOPS!" error="The effective date must fall during the selected month.  For dates outside this month, pleae input into the appropriate worksheet." sqref="O4:O79" xr:uid="{00000000-0002-0000-0800-000000000000}">
      <formula1>A$1</formula1>
      <formula2>B$1-1</formula2>
    </dataValidation>
    <dataValidation type="list" allowBlank="1" showInputMessage="1" showErrorMessage="1" sqref="P4:Q79" xr:uid="{00000000-0002-0000-0800-000001000000}">
      <formula1>$A$4:$A$34</formula1>
    </dataValidation>
    <dataValidation type="list" allowBlank="1" showInputMessage="1" showErrorMessage="1" sqref="N4:N79" xr:uid="{00000000-0002-0000-0800-000002000000}">
      <formula1>"NEW, RESIGN, UPGRADE, DOWNGRADE"</formula1>
    </dataValidation>
  </dataValidations>
  <pageMargins left="0.25" right="0.25" top="0.25" bottom="0.25" header="0.3" footer="0.3"/>
  <pageSetup scale="37" orientation="landscape" blackAndWhite="1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Budget</vt:lpstr>
      <vt:lpstr>Jan-15</vt:lpstr>
      <vt:lpstr>Feb-15</vt:lpstr>
      <vt:lpstr>Mar-15</vt:lpstr>
      <vt:lpstr>Apr-15</vt:lpstr>
      <vt:lpstr>May-15</vt:lpstr>
      <vt:lpstr>Jun-15</vt:lpstr>
      <vt:lpstr>Jul-15</vt:lpstr>
      <vt:lpstr>Aug-15</vt:lpstr>
      <vt:lpstr>Sep-15</vt:lpstr>
      <vt:lpstr>Oct-15</vt:lpstr>
      <vt:lpstr>Nov-15</vt:lpstr>
      <vt:lpstr>Dec-15</vt:lpstr>
      <vt:lpstr>Summary</vt:lpstr>
      <vt:lpstr>'Jan-15'!Print_Area</vt:lpstr>
      <vt:lpstr>'May-15'!Print_Area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 A. Perez, PGA</dc:creator>
  <cp:lastModifiedBy>Tom Ridge</cp:lastModifiedBy>
  <cp:lastPrinted>2014-10-29T20:30:13Z</cp:lastPrinted>
  <dcterms:created xsi:type="dcterms:W3CDTF">2011-03-05T14:57:13Z</dcterms:created>
  <dcterms:modified xsi:type="dcterms:W3CDTF">2019-02-13T20:34:52Z</dcterms:modified>
</cp:coreProperties>
</file>