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1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stevewilly/FileCloud/My Files/BJL/2020 Forms/"/>
    </mc:Choice>
  </mc:AlternateContent>
  <xr:revisionPtr revIDLastSave="0" documentId="8_{DCA96166-457D-9A4D-8B4B-612CB29B36B7}" xr6:coauthVersionLast="47" xr6:coauthVersionMax="47" xr10:uidLastSave="{00000000-0000-0000-0000-000000000000}"/>
  <bookViews>
    <workbookView xWindow="4700" yWindow="460" windowWidth="19400" windowHeight="10400" xr2:uid="{00000000-000D-0000-FFFF-FFFF00000000}"/>
  </bookViews>
  <sheets>
    <sheet name="Safety Plan Audit" sheetId="1" r:id="rId1"/>
    <sheet name="Audit Results and Action Plan" sheetId="2" r:id="rId2"/>
    <sheet name="Follow-Up Review" sheetId="3" r:id="rId3"/>
    <sheet name="Safety Videos" sheetId="5" r:id="rId4"/>
  </sheets>
  <definedNames>
    <definedName name="_xlnm.Print_Area" localSheetId="1">'Audit Results and Action Plan'!$B$2:$F$84</definedName>
    <definedName name="_xlnm.Print_Titles" localSheetId="1">'Audit Results and Action Plan'!$2:$4</definedName>
    <definedName name="_xlnm.Print_Titles" localSheetId="2">'Follow-Up Review'!$2:$6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8" i="1" l="1"/>
  <c r="I138" i="1"/>
  <c r="H138" i="1"/>
  <c r="F128" i="1" s="1"/>
  <c r="F138" i="1" s="1"/>
  <c r="D138" i="1"/>
  <c r="E128" i="1"/>
  <c r="A7" i="2" l="1"/>
  <c r="A8" i="3" l="1"/>
  <c r="A9" i="3" s="1"/>
  <c r="A10" i="3" s="1"/>
  <c r="A11" i="3" s="1"/>
  <c r="D3" i="3"/>
  <c r="A12" i="3" l="1"/>
  <c r="A13" i="3" l="1"/>
  <c r="A14" i="3" l="1"/>
  <c r="A15" i="3" l="1"/>
  <c r="A16" i="3" l="1"/>
  <c r="A17" i="3" l="1"/>
  <c r="A18" i="3" l="1"/>
  <c r="A19" i="3" l="1"/>
  <c r="A20" i="3" l="1"/>
  <c r="A21" i="3" l="1"/>
  <c r="A22" i="3" l="1"/>
  <c r="A23" i="3" l="1"/>
  <c r="A24" i="3" l="1"/>
  <c r="A25" i="3" l="1"/>
  <c r="A26" i="3" l="1"/>
  <c r="A27" i="3" l="1"/>
  <c r="A28" i="3" l="1"/>
  <c r="A29" i="3" l="1"/>
  <c r="A30" i="3" l="1"/>
  <c r="A31" i="3" l="1"/>
  <c r="A32" i="3" l="1"/>
  <c r="A33" i="3" l="1"/>
  <c r="A34" i="3" l="1"/>
  <c r="A35" i="3" l="1"/>
  <c r="A36" i="3" l="1"/>
  <c r="A37" i="3" l="1"/>
  <c r="C37" i="3"/>
  <c r="A38" i="3" l="1"/>
  <c r="A39" i="3" l="1"/>
  <c r="A40" i="3" l="1"/>
  <c r="A41" i="3" l="1"/>
  <c r="A42" i="3" l="1"/>
  <c r="A9" i="2" l="1"/>
  <c r="A11" i="2" l="1"/>
  <c r="H123" i="1"/>
  <c r="H124" i="1"/>
  <c r="H125" i="1"/>
  <c r="H126" i="1"/>
  <c r="H57" i="1"/>
  <c r="H58" i="1"/>
  <c r="H59" i="1"/>
  <c r="H60" i="1"/>
  <c r="H61" i="1"/>
  <c r="H62" i="1"/>
  <c r="H63" i="1"/>
  <c r="H64" i="1"/>
  <c r="H65" i="1"/>
  <c r="H66" i="1"/>
  <c r="H84" i="1"/>
  <c r="B3" i="2"/>
  <c r="H130" i="1"/>
  <c r="I130" i="1"/>
  <c r="J130" i="1"/>
  <c r="H131" i="1"/>
  <c r="I131" i="1"/>
  <c r="J131" i="1"/>
  <c r="H132" i="1"/>
  <c r="I132" i="1"/>
  <c r="J132" i="1"/>
  <c r="H133" i="1"/>
  <c r="I133" i="1"/>
  <c r="J133" i="1"/>
  <c r="H134" i="1"/>
  <c r="I134" i="1"/>
  <c r="J134" i="1"/>
  <c r="H135" i="1"/>
  <c r="I135" i="1"/>
  <c r="J135" i="1"/>
  <c r="H136" i="1"/>
  <c r="I136" i="1"/>
  <c r="J136" i="1"/>
  <c r="H137" i="1"/>
  <c r="I137" i="1"/>
  <c r="J137" i="1"/>
  <c r="H108" i="1"/>
  <c r="H109" i="1"/>
  <c r="H110" i="1"/>
  <c r="H111" i="1"/>
  <c r="H112" i="1"/>
  <c r="H113" i="1"/>
  <c r="H114" i="1"/>
  <c r="H115" i="1"/>
  <c r="H116" i="1"/>
  <c r="H117" i="1"/>
  <c r="H107" i="1"/>
  <c r="H121" i="1"/>
  <c r="H122" i="1"/>
  <c r="H127" i="1"/>
  <c r="H120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88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5" i="1"/>
  <c r="H69" i="1"/>
  <c r="H56" i="1"/>
  <c r="H46" i="1"/>
  <c r="H47" i="1"/>
  <c r="H48" i="1"/>
  <c r="H49" i="1"/>
  <c r="H50" i="1"/>
  <c r="H51" i="1"/>
  <c r="H52" i="1"/>
  <c r="H53" i="1"/>
  <c r="H45" i="1"/>
  <c r="H36" i="1"/>
  <c r="H37" i="1"/>
  <c r="H38" i="1"/>
  <c r="H39" i="1"/>
  <c r="H40" i="1"/>
  <c r="H41" i="1"/>
  <c r="H42" i="1"/>
  <c r="H35" i="1"/>
  <c r="H26" i="1"/>
  <c r="H27" i="1"/>
  <c r="H28" i="1"/>
  <c r="H29" i="1"/>
  <c r="H30" i="1"/>
  <c r="H31" i="1"/>
  <c r="H32" i="1"/>
  <c r="H25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9" i="1"/>
  <c r="E86" i="1"/>
  <c r="D135" i="1" s="1"/>
  <c r="E118" i="1"/>
  <c r="D137" i="1" s="1"/>
  <c r="E105" i="1"/>
  <c r="D136" i="1" s="1"/>
  <c r="E54" i="1"/>
  <c r="D133" i="1" s="1"/>
  <c r="E43" i="1"/>
  <c r="D132" i="1" s="1"/>
  <c r="E33" i="1"/>
  <c r="D131" i="1" s="1"/>
  <c r="E67" i="1"/>
  <c r="D134" i="1" s="1"/>
  <c r="E23" i="1"/>
  <c r="D130" i="1" s="1"/>
  <c r="J140" i="1" l="1"/>
  <c r="I140" i="1"/>
  <c r="H140" i="1"/>
  <c r="A13" i="2"/>
  <c r="A15" i="2" s="1"/>
  <c r="F67" i="1"/>
  <c r="F134" i="1" s="1"/>
  <c r="F86" i="1"/>
  <c r="F135" i="1" s="1"/>
  <c r="F33" i="1"/>
  <c r="F131" i="1" s="1"/>
  <c r="F105" i="1"/>
  <c r="F136" i="1" s="1"/>
  <c r="F43" i="1"/>
  <c r="F132" i="1" s="1"/>
  <c r="F118" i="1"/>
  <c r="F137" i="1" s="1"/>
  <c r="F54" i="1"/>
  <c r="F133" i="1" s="1"/>
  <c r="F23" i="1"/>
  <c r="F130" i="1" s="1"/>
  <c r="E162" i="1" l="1" a="1"/>
  <c r="E162" i="1" s="1"/>
  <c r="E182" i="1" a="1"/>
  <c r="E182" i="1" s="1"/>
  <c r="D181" i="1" a="1"/>
  <c r="D181" i="1" s="1"/>
  <c r="E154" i="1" a="1"/>
  <c r="E154" i="1" s="1"/>
  <c r="E161" i="1" a="1"/>
  <c r="E161" i="1" s="1"/>
  <c r="E173" i="1" a="1"/>
  <c r="E173" i="1" s="1"/>
  <c r="D161" i="1" a="1"/>
  <c r="D161" i="1" s="1"/>
  <c r="E160" i="1" a="1"/>
  <c r="E160" i="1" s="1"/>
  <c r="E165" i="1" a="1"/>
  <c r="E165" i="1" s="1"/>
  <c r="E146" i="1" a="1"/>
  <c r="E146" i="1" s="1"/>
  <c r="D156" i="1" a="1"/>
  <c r="D156" i="1" s="1"/>
  <c r="D159" i="1" a="1"/>
  <c r="D159" i="1" s="1"/>
  <c r="E181" i="1" a="1"/>
  <c r="E181" i="1" s="1"/>
  <c r="D169" i="1" a="1"/>
  <c r="D169" i="1" s="1"/>
  <c r="E172" i="1" a="1"/>
  <c r="E172" i="1" s="1"/>
  <c r="E167" i="1" a="1"/>
  <c r="E167" i="1" s="1"/>
  <c r="D147" i="1" a="1"/>
  <c r="D147" i="1" s="1"/>
  <c r="D149" i="1" a="1"/>
  <c r="D149" i="1" s="1"/>
  <c r="D173" i="1" a="1"/>
  <c r="D173" i="1" s="1"/>
  <c r="E183" i="1" a="1"/>
  <c r="E183" i="1" s="1"/>
  <c r="D160" i="1" a="1"/>
  <c r="D160" i="1" s="1"/>
  <c r="D183" i="1" a="1"/>
  <c r="D183" i="1" s="1"/>
  <c r="E174" i="1" a="1"/>
  <c r="E174" i="1" s="1"/>
  <c r="D144" i="1" a="1"/>
  <c r="D144" i="1" s="1"/>
  <c r="D151" i="1" a="1"/>
  <c r="D151" i="1" s="1"/>
  <c r="D166" i="1" a="1"/>
  <c r="D166" i="1" s="1"/>
  <c r="D162" i="1" a="1"/>
  <c r="D162" i="1" s="1"/>
  <c r="E169" i="1" a="1"/>
  <c r="E169" i="1" s="1"/>
  <c r="E177" i="1" a="1"/>
  <c r="E177" i="1" s="1"/>
  <c r="E144" i="1" a="1"/>
  <c r="E144" i="1" s="1"/>
  <c r="E153" i="1" a="1"/>
  <c r="E153" i="1" s="1"/>
  <c r="D153" i="1" a="1"/>
  <c r="D153" i="1" s="1"/>
  <c r="E145" i="1" a="1"/>
  <c r="E145" i="1" s="1"/>
  <c r="D175" i="1" a="1"/>
  <c r="D175" i="1" s="1"/>
  <c r="E147" i="1" a="1"/>
  <c r="E147" i="1" s="1"/>
  <c r="E152" i="1" a="1"/>
  <c r="E152" i="1" s="1"/>
  <c r="E166" i="1" a="1"/>
  <c r="E166" i="1" s="1"/>
  <c r="E176" i="1" a="1"/>
  <c r="E176" i="1" s="1"/>
  <c r="E151" i="1" a="1"/>
  <c r="E151" i="1" s="1"/>
  <c r="D155" i="1" a="1"/>
  <c r="D155" i="1" s="1"/>
  <c r="D168" i="1" a="1"/>
  <c r="D168" i="1" s="1"/>
  <c r="E158" i="1" a="1"/>
  <c r="E158" i="1" s="1"/>
  <c r="E175" i="1" a="1"/>
  <c r="E175" i="1" s="1"/>
  <c r="E149" i="1" a="1"/>
  <c r="E149" i="1" s="1"/>
  <c r="E164" i="1" a="1"/>
  <c r="E164" i="1" s="1"/>
  <c r="D158" i="1" a="1"/>
  <c r="D158" i="1" s="1"/>
  <c r="E150" i="1" a="1"/>
  <c r="E150" i="1" s="1"/>
  <c r="D165" i="1" a="1"/>
  <c r="D165" i="1" s="1"/>
  <c r="E171" i="1" a="1"/>
  <c r="E171" i="1" s="1"/>
  <c r="E179" i="1" a="1"/>
  <c r="E179" i="1" s="1"/>
  <c r="D150" i="1" a="1"/>
  <c r="D150" i="1" s="1"/>
  <c r="D157" i="1" a="1"/>
  <c r="D157" i="1" s="1"/>
  <c r="E157" i="1" a="1"/>
  <c r="E157" i="1" s="1"/>
  <c r="D167" i="1" a="1"/>
  <c r="D167" i="1" s="1"/>
  <c r="D177" i="1" a="1"/>
  <c r="D177" i="1" s="1"/>
  <c r="D152" i="1" a="1"/>
  <c r="D152" i="1" s="1"/>
  <c r="E156" i="1" a="1"/>
  <c r="E156" i="1" s="1"/>
  <c r="E168" i="1" a="1"/>
  <c r="E168" i="1" s="1"/>
  <c r="E180" i="1" a="1"/>
  <c r="E180" i="1" s="1"/>
  <c r="E155" i="1" a="1"/>
  <c r="E155" i="1" s="1"/>
  <c r="E159" i="1" a="1"/>
  <c r="E159" i="1" s="1"/>
  <c r="D171" i="1" a="1"/>
  <c r="D171" i="1" s="1"/>
  <c r="D179" i="1" a="1"/>
  <c r="D179" i="1" s="1"/>
  <c r="D148" i="1" a="1"/>
  <c r="D148" i="1" s="1"/>
  <c r="E148" i="1" a="1"/>
  <c r="E148" i="1" s="1"/>
  <c r="D164" i="1" a="1"/>
  <c r="D164" i="1" s="1"/>
  <c r="E170" i="1" a="1"/>
  <c r="E170" i="1" s="1"/>
  <c r="E178" i="1" a="1"/>
  <c r="E178" i="1" s="1"/>
  <c r="D154" i="1" a="1"/>
  <c r="D154" i="1" s="1"/>
  <c r="E163" i="1" a="1"/>
  <c r="E163" i="1" s="1"/>
  <c r="D163" i="1" a="1"/>
  <c r="D163" i="1" s="1"/>
  <c r="D170" i="1" a="1"/>
  <c r="D170" i="1" s="1"/>
  <c r="D172" i="1" a="1"/>
  <c r="D172" i="1" s="1"/>
  <c r="D174" i="1" a="1"/>
  <c r="D174" i="1" s="1"/>
  <c r="D145" i="1" a="1"/>
  <c r="D145" i="1" s="1"/>
  <c r="D176" i="1" a="1"/>
  <c r="D176" i="1" s="1"/>
  <c r="D178" i="1" a="1"/>
  <c r="D178" i="1" s="1"/>
  <c r="D180" i="1" a="1"/>
  <c r="D180" i="1" s="1"/>
  <c r="D182" i="1" a="1"/>
  <c r="D182" i="1" s="1"/>
  <c r="D146" i="1" a="1"/>
  <c r="D146" i="1" s="1"/>
  <c r="F140" i="1"/>
  <c r="A17" i="2"/>
  <c r="B15" i="2"/>
  <c r="B11" i="2"/>
  <c r="C11" i="2"/>
  <c r="C7" i="2"/>
  <c r="C13" i="2"/>
  <c r="C15" i="2"/>
  <c r="B7" i="2"/>
  <c r="B5" i="2"/>
  <c r="B13" i="2"/>
  <c r="B10" i="3"/>
  <c r="B9" i="2"/>
  <c r="C5" i="2"/>
  <c r="C9" i="2"/>
  <c r="A19" i="2" l="1"/>
  <c r="C9" i="3"/>
  <c r="C10" i="3"/>
  <c r="C12" i="3"/>
  <c r="C8" i="3"/>
  <c r="B17" i="2"/>
  <c r="B9" i="3"/>
  <c r="C11" i="3"/>
  <c r="C7" i="3"/>
  <c r="B13" i="3"/>
  <c r="B7" i="3"/>
  <c r="B11" i="3"/>
  <c r="B8" i="3"/>
  <c r="C17" i="2"/>
  <c r="B12" i="3"/>
  <c r="A21" i="2" l="1"/>
  <c r="C13" i="3"/>
  <c r="C19" i="2"/>
  <c r="B19" i="2"/>
  <c r="A23" i="2" l="1"/>
  <c r="C14" i="3"/>
  <c r="B14" i="3"/>
  <c r="C21" i="2"/>
  <c r="B21" i="2"/>
  <c r="A25" i="2" l="1"/>
  <c r="C15" i="3"/>
  <c r="B23" i="2"/>
  <c r="B16" i="3"/>
  <c r="B15" i="3"/>
  <c r="C23" i="2"/>
  <c r="A27" i="2" l="1"/>
  <c r="C25" i="2"/>
  <c r="B25" i="2"/>
  <c r="C16" i="3"/>
  <c r="A29" i="2" l="1"/>
  <c r="C17" i="3"/>
  <c r="B27" i="2"/>
  <c r="B17" i="3"/>
  <c r="C27" i="2"/>
  <c r="A31" i="2" l="1"/>
  <c r="B18" i="3"/>
  <c r="B29" i="2"/>
  <c r="C18" i="3"/>
  <c r="C29" i="2"/>
  <c r="A33" i="2" l="1"/>
  <c r="C31" i="2"/>
  <c r="C19" i="3"/>
  <c r="B19" i="3"/>
  <c r="B31" i="2"/>
  <c r="A35" i="2" l="1"/>
  <c r="C33" i="2"/>
  <c r="B33" i="2"/>
  <c r="B20" i="3"/>
  <c r="C20" i="3"/>
  <c r="A37" i="2" l="1"/>
  <c r="B35" i="2"/>
  <c r="C21" i="3"/>
  <c r="B21" i="3"/>
  <c r="C35" i="2"/>
  <c r="A39" i="2" l="1"/>
  <c r="C22" i="3"/>
  <c r="C37" i="2"/>
  <c r="B37" i="2"/>
  <c r="B22" i="3"/>
  <c r="A41" i="2" l="1"/>
  <c r="C39" i="2"/>
  <c r="C23" i="3"/>
  <c r="B39" i="2"/>
  <c r="B23" i="3"/>
  <c r="A43" i="2" l="1"/>
  <c r="B24" i="3"/>
  <c r="C24" i="3"/>
  <c r="B41" i="2"/>
  <c r="C41" i="2"/>
  <c r="A45" i="2" l="1"/>
  <c r="B25" i="3"/>
  <c r="B43" i="2"/>
  <c r="C43" i="2"/>
  <c r="C25" i="3"/>
  <c r="A47" i="2" l="1"/>
  <c r="B26" i="3"/>
  <c r="C26" i="3"/>
  <c r="C45" i="2"/>
  <c r="B45" i="2"/>
  <c r="A49" i="2" l="1"/>
  <c r="C47" i="2"/>
  <c r="B27" i="3"/>
  <c r="B47" i="2"/>
  <c r="C27" i="3"/>
  <c r="A51" i="2" l="1"/>
  <c r="C49" i="2"/>
  <c r="B28" i="3"/>
  <c r="C28" i="3"/>
  <c r="B49" i="2"/>
  <c r="A53" i="2" l="1"/>
  <c r="C29" i="3"/>
  <c r="C51" i="2"/>
  <c r="B29" i="3"/>
  <c r="B51" i="2"/>
  <c r="A55" i="2" l="1"/>
  <c r="B53" i="2"/>
  <c r="B30" i="3"/>
  <c r="C53" i="2"/>
  <c r="C30" i="3"/>
  <c r="A57" i="2" l="1"/>
  <c r="C55" i="2"/>
  <c r="C31" i="3"/>
  <c r="B31" i="3"/>
  <c r="B55" i="2"/>
  <c r="A59" i="2" l="1"/>
  <c r="B32" i="3"/>
  <c r="C57" i="2"/>
  <c r="C32" i="3"/>
  <c r="B57" i="2"/>
  <c r="A61" i="2" l="1"/>
  <c r="C33" i="3"/>
  <c r="B33" i="3"/>
  <c r="C59" i="2"/>
  <c r="B59" i="2"/>
  <c r="A63" i="2" l="1"/>
  <c r="A65" i="2" s="1"/>
  <c r="A67" i="2" s="1"/>
  <c r="A69" i="2" s="1"/>
  <c r="A71" i="2" s="1"/>
  <c r="A73" i="2" s="1"/>
  <c r="A75" i="2" s="1"/>
  <c r="A77" i="2" s="1"/>
  <c r="A79" i="2" s="1"/>
  <c r="A81" i="2" s="1"/>
  <c r="A83" i="2" s="1"/>
  <c r="B34" i="3"/>
  <c r="C61" i="2"/>
  <c r="C73" i="2"/>
  <c r="B71" i="2"/>
  <c r="B69" i="2"/>
  <c r="B75" i="2"/>
  <c r="B61" i="2"/>
  <c r="B83" i="2"/>
  <c r="B65" i="2"/>
  <c r="B37" i="3" s="1"/>
  <c r="B73" i="2"/>
  <c r="C75" i="2"/>
  <c r="B63" i="2"/>
  <c r="C81" i="2"/>
  <c r="C34" i="3"/>
  <c r="B77" i="2"/>
  <c r="B35" i="3"/>
  <c r="C83" i="2"/>
  <c r="B79" i="2"/>
  <c r="C71" i="2"/>
  <c r="C40" i="3" s="1"/>
  <c r="C69" i="2"/>
  <c r="C39" i="3" s="1"/>
  <c r="C77" i="2"/>
  <c r="B81" i="2"/>
  <c r="B67" i="2"/>
  <c r="B38" i="3" s="1"/>
  <c r="C79" i="2"/>
  <c r="B36" i="3"/>
  <c r="C67" i="2"/>
  <c r="C63" i="2"/>
  <c r="B42" i="3"/>
  <c r="B40" i="3"/>
  <c r="C35" i="3"/>
  <c r="C42" i="3"/>
  <c r="C41" i="3"/>
  <c r="B41" i="3"/>
  <c r="B39" i="3"/>
  <c r="C36" i="3"/>
  <c r="C38" i="3"/>
</calcChain>
</file>

<file path=xl/sharedStrings.xml><?xml version="1.0" encoding="utf-8"?>
<sst xmlns="http://schemas.openxmlformats.org/spreadsheetml/2006/main" count="297" uniqueCount="190">
  <si>
    <t>SAFETY PLAN AUDIT</t>
  </si>
  <si>
    <t>Club:</t>
  </si>
  <si>
    <t>Bobby Jones Links</t>
  </si>
  <si>
    <t>Date:</t>
  </si>
  <si>
    <t>Performed By:</t>
  </si>
  <si>
    <t>Tom Ridge</t>
  </si>
  <si>
    <t>Parking Lots &amp; Walks- Exposure from slips, trips and falls.</t>
  </si>
  <si>
    <t>Parking lot surface condition is good with no potholes or hazardous walking areas</t>
  </si>
  <si>
    <t>YES</t>
  </si>
  <si>
    <t>Common walk areas are in good condition; lighting is adequate</t>
  </si>
  <si>
    <t>Curves are painted yellow or highly visible color</t>
  </si>
  <si>
    <t>Color contrast between level changes is adequate</t>
  </si>
  <si>
    <t>Anti-slip/high visibility stripes are used on step risers</t>
  </si>
  <si>
    <t>Handrails are provided for all stairways</t>
  </si>
  <si>
    <t>Fire lanes painted and visible</t>
  </si>
  <si>
    <t>Parking spaces marked</t>
  </si>
  <si>
    <t>Valet parking segregated from employee or other parking</t>
  </si>
  <si>
    <t>Pedestrian crossways marked</t>
  </si>
  <si>
    <t>Mirrors and signs provided for blind traffic</t>
  </si>
  <si>
    <t>Low overhead clearances posted</t>
  </si>
  <si>
    <t>Golf carts not permitted in parking lot</t>
  </si>
  <si>
    <t>Walkways and roadways crowned or sloped employee or other parking areas to avoid pooled water</t>
  </si>
  <si>
    <t>Cart Safety</t>
  </si>
  <si>
    <t>Driving age Requirement (at least 18 years age)</t>
  </si>
  <si>
    <t>Valid Driver's license required</t>
  </si>
  <si>
    <t>Carts are inspected daily/automatic parking brake works/carts have roofs or tops</t>
  </si>
  <si>
    <t>Preventive maintenance plan is documented weekly</t>
  </si>
  <si>
    <t>Written forms are available to notify club management of malfunctions</t>
  </si>
  <si>
    <t>Stop signs posted as needed at intersections/ concrete paths have minimal cracks</t>
  </si>
  <si>
    <t>Fuel/recharging areas are well vented</t>
  </si>
  <si>
    <t>Course marshal is provided</t>
  </si>
  <si>
    <t>Chemicals</t>
  </si>
  <si>
    <t>Groundskeeper is licensed for application of chemicals</t>
  </si>
  <si>
    <t>Groundskeeper is a member of a professional organization such as Groundskeeper National Asc</t>
  </si>
  <si>
    <t>Pesiticides,herbicides and fertilizers, etc. are secured in dry locked area away from public access</t>
  </si>
  <si>
    <t>Applications are recorded</t>
  </si>
  <si>
    <t>All employees potentially exposed to chemicals have received Hazardous Comm Program training</t>
  </si>
  <si>
    <t>Course is closed during spraying and application times as specified in MSDS</t>
  </si>
  <si>
    <t>The chemical storage area is contained or located away from drainage streams, ponds, lakes, canals</t>
  </si>
  <si>
    <t>Lakes, pounds, streams, etc. have been tested recently to ensure runoff is not occurring</t>
  </si>
  <si>
    <t>Maintenance Equipment &amp; Employee Safety</t>
  </si>
  <si>
    <t xml:space="preserve">Safety Glasses are worn by maintenance employees when operating equipment </t>
  </si>
  <si>
    <t>Seat belts on all mowers are in good working order and are being used daily</t>
  </si>
  <si>
    <t>Employees are wearing chaps &amp; hard hats when operating chain saws</t>
  </si>
  <si>
    <t>Superintendent records minutes for weekly safety meeting</t>
  </si>
  <si>
    <t>Preventive maintenance is scheduled for major equipment; documented files or equipment</t>
  </si>
  <si>
    <t>Inventory on hand for commonly used parts</t>
  </si>
  <si>
    <t>Employee are instructed to use their legs as opposed to their backs when lifting items at work</t>
  </si>
  <si>
    <t>Storm drains in areas subject to flooding have been cleaned and clear</t>
  </si>
  <si>
    <t>Telephone system is equipped with lightning protection features</t>
  </si>
  <si>
    <t>Lift Safety (Admin)</t>
  </si>
  <si>
    <t xml:space="preserve">Exits are properly marked and lighted </t>
  </si>
  <si>
    <t>Adequate number of exits</t>
  </si>
  <si>
    <t>Emergency system for lighted exits</t>
  </si>
  <si>
    <t>Employees know what to do in the event of a fire</t>
  </si>
  <si>
    <t>Clubhouse and other buildings have sprinkler systems</t>
  </si>
  <si>
    <t>Fire Extinguishers are charged</t>
  </si>
  <si>
    <t>Documented evacuation route</t>
  </si>
  <si>
    <t>Documented checks on hoods, filters deep fat fryers and other cooking appliances</t>
  </si>
  <si>
    <t>Dryers are permitted to run their "cool off cycle"</t>
  </si>
  <si>
    <t>Clubhouse has working smoke detectors</t>
  </si>
  <si>
    <t>PA system or other system available to announce any emergency</t>
  </si>
  <si>
    <t>Pool/Fitness Safety</t>
  </si>
  <si>
    <t>Perimeter access is controlled by fence, bushes, etc.</t>
  </si>
  <si>
    <t>Self-Closing gates are in place and are operational</t>
  </si>
  <si>
    <t>Lifeguards are red cross certified</t>
  </si>
  <si>
    <t>Lifeguard staffing has a 1:50 maximum ratio</t>
  </si>
  <si>
    <t>Diving no permitted and is enforced</t>
  </si>
  <si>
    <t>Separate baby or wading pool provided for children</t>
  </si>
  <si>
    <t>Emergency phone provided poolside</t>
  </si>
  <si>
    <t>Depth markers provided poolside (tested)</t>
  </si>
  <si>
    <t>Glass containers not permitted in pool</t>
  </si>
  <si>
    <t>Pool and spa rules posted</t>
  </si>
  <si>
    <t>Person handling pool chemicals is properly licensed</t>
  </si>
  <si>
    <t>Chemicals used are adequate to control bacteria</t>
  </si>
  <si>
    <t>PH factor is checked one to three times a day (as needed)</t>
  </si>
  <si>
    <t>Pool services are documented</t>
  </si>
  <si>
    <t>Chemicals are in storage</t>
  </si>
  <si>
    <t>Fitness equipment is in good working condition.</t>
  </si>
  <si>
    <t>Slip resistant flooring is being used</t>
  </si>
  <si>
    <t>Restaurant Safety</t>
  </si>
  <si>
    <t>Cooking stations protected with approved system hood</t>
  </si>
  <si>
    <t>Duct work steam cleaned (check records)</t>
  </si>
  <si>
    <t>Handheld fire extinguishers with BC rating of forty or more in kitchen area</t>
  </si>
  <si>
    <t>Baffle filters clean and grease-free</t>
  </si>
  <si>
    <t>Deep fat fryer have automatic shut off at 475 degrees or less</t>
  </si>
  <si>
    <t>Freezers are operating between 0 to -100</t>
  </si>
  <si>
    <t>Coolers are operating between 38-45 degrees</t>
  </si>
  <si>
    <t>Dishwater is minimally 145 degrees</t>
  </si>
  <si>
    <t>Dishwashing rinse water is over 160 degrees</t>
  </si>
  <si>
    <t>Garbage cans are lined</t>
  </si>
  <si>
    <t>Garbage cans have lids</t>
  </si>
  <si>
    <t>There is no floor storage of food in kitchen, coolers, freezers, or receiving area</t>
  </si>
  <si>
    <t>Hair nets or hats are worn by kitchen staff</t>
  </si>
  <si>
    <t>Antibacterial soap is provided to employees at hand washing sinks</t>
  </si>
  <si>
    <t>No visible signs of vermin</t>
  </si>
  <si>
    <t>Serviced by pest control operator (licensed and insured)</t>
  </si>
  <si>
    <t>Cooking station protected with approved system hood</t>
  </si>
  <si>
    <t>Wells &amp; Tanks</t>
  </si>
  <si>
    <t>Fifty feet away from combustible structures</t>
  </si>
  <si>
    <t>Fuel tank/well is vented</t>
  </si>
  <si>
    <t>Protected from vehicular traffic</t>
  </si>
  <si>
    <t>Proper dispensing nozzles, FM approved and grounded</t>
  </si>
  <si>
    <t>Located away from streams, lakes, ponds and canals</t>
  </si>
  <si>
    <t>Containment</t>
  </si>
  <si>
    <t>Employee is present when fuel is received</t>
  </si>
  <si>
    <t>Dispensing system is locked and secured</t>
  </si>
  <si>
    <t>Wells are secured by a locked well shed</t>
  </si>
  <si>
    <t>Abandoned wells are properly filled and secured in accordance with state and local regulations</t>
  </si>
  <si>
    <t>Regular maintenance is performed on pumps, alternate parts are available in-house</t>
  </si>
  <si>
    <t>Liquor Liability</t>
  </si>
  <si>
    <t>Written club statement on alcohol consumption on file and known to all employees</t>
  </si>
  <si>
    <t>NO</t>
  </si>
  <si>
    <t>Happy hours are provided with food-only specials</t>
  </si>
  <si>
    <t>All servers-full or part times have been trained on alcohol awareness, with certificates on file</t>
  </si>
  <si>
    <t>A trained member of management is available to servers for consultation on cutoff decisions</t>
  </si>
  <si>
    <t>Employees, friends, relatives and spouses are not permitted to consume alcohol on premises</t>
  </si>
  <si>
    <t>Hold harmless agreement used for private parties</t>
  </si>
  <si>
    <t>Alternate ride, escort provided</t>
  </si>
  <si>
    <t>Valet service and security have been properly instructed to observe alcohol policy</t>
  </si>
  <si>
    <t>Summary Score</t>
  </si>
  <si>
    <t>N/A</t>
  </si>
  <si>
    <t>Total Score</t>
  </si>
  <si>
    <t>ACTION LIST</t>
  </si>
  <si>
    <t>AREA</t>
  </si>
  <si>
    <t>ITEM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</si>
  <si>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</si>
  <si>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</si>
  <si>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</si>
  <si>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</si>
  <si>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</si>
  <si>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</si>
  <si>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</si>
  <si>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</si>
  <si>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</si>
  <si>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</si>
  <si>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</si>
  <si>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</si>
  <si>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</si>
  <si>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</si>
  <si>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</si>
  <si>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</si>
  <si>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</si>
  <si>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</si>
  <si>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</si>
  <si>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</si>
  <si>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</si>
  <si>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</si>
  <si>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</si>
  <si>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</si>
  <si>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</si>
  <si>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</si>
  <si>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</si>
  <si>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</si>
  <si>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</si>
  <si>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</si>
  <si>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</si>
  <si>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</si>
  <si>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</si>
  <si>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</si>
  <si>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</si>
  <si>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</si>
  <si>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</si>
  <si>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#38</t>
  </si>
  <si>
    <t>#39</t>
  </si>
  <si>
    <t>#40</t>
  </si>
  <si>
    <t xml:space="preserve">SAFETY AUDIT ACTION PLAN </t>
  </si>
  <si>
    <t>Responsible Person</t>
  </si>
  <si>
    <t>Scheduled Completion Date</t>
  </si>
  <si>
    <t>Date of Completion</t>
  </si>
  <si>
    <t>Area</t>
  </si>
  <si>
    <t>Action Item</t>
  </si>
  <si>
    <t xml:space="preserve"> </t>
  </si>
  <si>
    <t>Follow-Up Review</t>
  </si>
  <si>
    <t>Operational Review Items</t>
  </si>
  <si>
    <t xml:space="preserve">Completed </t>
  </si>
  <si>
    <t>Notes</t>
  </si>
  <si>
    <t>Safety Videos-  Please Sign off Each Week</t>
  </si>
  <si>
    <t>January  https://youtu.be/oXrHt6xRgHQ</t>
  </si>
  <si>
    <t>February https://youtu.be/HdmUviL3tt0</t>
  </si>
  <si>
    <t>March https://youtu.be/8_46C0lxu9Y</t>
  </si>
  <si>
    <t>April  https://youtu.be/dOSacxsGvzQ</t>
  </si>
  <si>
    <t>May  https://youtu.be/oXrHt6xRgHQ</t>
  </si>
  <si>
    <t>June  https://youtu.be/5rCYI1T0CbY</t>
  </si>
  <si>
    <t>July  https://youtu.be/_RteWOHD_X0</t>
  </si>
  <si>
    <t>August  https://youtu.be/B13co7QhaCY</t>
  </si>
  <si>
    <t>September  https://youtu.be/T2jI-ePVyxM</t>
  </si>
  <si>
    <t>October https://youtu.be/iFmGllGnjso</t>
  </si>
  <si>
    <t>November https://youtu.be/D439iiv_Z2Q</t>
  </si>
  <si>
    <t>December  https://youtu.be/-YIq5kP9k6k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</si>
</sst>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mm/dd/yy;@"/>
  </numFmts>
  <fonts count="5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5" tint="-0.499984740745262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8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6"/>
      <color indexed="8"/>
      <name val="Calibri"/>
      <family val="2"/>
      <scheme val="minor"/>
    </font>
    <font>
      <sz val="18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6"/>
      <color theme="3"/>
      <name val="Calibri"/>
      <family val="2"/>
      <scheme val="minor"/>
    </font>
    <font>
      <sz val="16"/>
      <name val="Calibri"/>
      <family val="2"/>
      <scheme val="minor"/>
    </font>
    <font>
      <u/>
      <sz val="12"/>
      <name val="Arial Rounded MT Bold"/>
      <family val="2"/>
    </font>
    <font>
      <b/>
      <sz val="24"/>
      <color rgb="FF27708B"/>
      <name val="Century Gothic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Century Gothic"/>
      <family val="2"/>
    </font>
    <font>
      <sz val="11"/>
      <color theme="0"/>
      <name val="Century Gothic"/>
      <family val="2"/>
    </font>
    <font>
      <sz val="11"/>
      <color theme="1"/>
      <name val="Century Gothic"/>
      <family val="2"/>
    </font>
    <font>
      <sz val="14"/>
      <name val="Century Gothic"/>
      <family val="2"/>
    </font>
    <font>
      <sz val="12"/>
      <color indexed="8"/>
      <name val="Century Gothic"/>
      <family val="2"/>
    </font>
    <font>
      <sz val="14"/>
      <color indexed="8"/>
      <name val="Century Gothic"/>
      <family val="2"/>
    </font>
    <font>
      <sz val="16"/>
      <color indexed="8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1"/>
      <color theme="3"/>
      <name val="Century Gothic"/>
      <family val="2"/>
    </font>
    <font>
      <b/>
      <sz val="10"/>
      <color theme="3"/>
      <name val="Century Gothic"/>
      <family val="2"/>
    </font>
    <font>
      <sz val="8"/>
      <color indexed="8"/>
      <name val="Century Gothic"/>
      <family val="2"/>
    </font>
    <font>
      <b/>
      <sz val="12"/>
      <color theme="3"/>
      <name val="Century Gothic"/>
      <family val="2"/>
    </font>
    <font>
      <sz val="10"/>
      <color theme="3"/>
      <name val="Century Gothic"/>
      <family val="2"/>
    </font>
    <font>
      <b/>
      <sz val="16"/>
      <color theme="3"/>
      <name val="Century Gothic"/>
      <family val="2"/>
    </font>
    <font>
      <b/>
      <sz val="18"/>
      <color theme="3"/>
      <name val="Century Gothic"/>
      <family val="2"/>
    </font>
    <font>
      <sz val="11"/>
      <color theme="7" tint="-0.499984740745262"/>
      <name val="Century Gothic"/>
      <family val="2"/>
    </font>
    <font>
      <sz val="20"/>
      <color theme="0"/>
      <name val="Century Gothic"/>
      <family val="2"/>
    </font>
    <font>
      <b/>
      <sz val="20"/>
      <color indexed="8"/>
      <name val="Century Gothic"/>
      <family val="2"/>
    </font>
    <font>
      <sz val="20"/>
      <color theme="1"/>
      <name val="Century Gothic"/>
      <family val="2"/>
    </font>
    <font>
      <sz val="20"/>
      <color indexed="8"/>
      <name val="Century Gothic"/>
      <family val="2"/>
    </font>
    <font>
      <sz val="20"/>
      <color theme="7" tint="-0.499984740745262"/>
      <name val="Century Gothic"/>
      <family val="2"/>
    </font>
    <font>
      <b/>
      <sz val="18"/>
      <color indexed="8"/>
      <name val="Century Gothic"/>
      <family val="2"/>
    </font>
    <font>
      <sz val="14"/>
      <color theme="1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18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2"/>
      </patternFill>
    </fill>
  </fills>
  <borders count="18">
    <border>
      <left/>
      <right/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ck">
        <color theme="0" tint="-0.24994659260841701"/>
      </left>
      <right style="thin">
        <color theme="0" tint="-0.24994659260841701"/>
      </right>
      <top style="thick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theme="0" tint="-0.24994659260841701"/>
      </top>
      <bottom/>
      <diagonal/>
    </border>
    <border>
      <left style="thin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 style="thick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theme="0" tint="-0.24994659260841701"/>
      </left>
      <right style="thick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9" fontId="1" fillId="0" borderId="0" applyFont="0" applyFill="0" applyBorder="0" applyAlignment="0" applyProtection="0"/>
    <xf numFmtId="0" fontId="7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5" applyNumberFormat="0" applyFill="0" applyAlignment="0" applyProtection="0"/>
    <xf numFmtId="0" fontId="27" fillId="0" borderId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>
      <alignment vertical="top"/>
    </xf>
  </cellStyleXfs>
  <cellXfs count="113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 indent="1"/>
    </xf>
    <xf numFmtId="0" fontId="11" fillId="0" borderId="0" xfId="0" applyFont="1"/>
    <xf numFmtId="0" fontId="11" fillId="0" borderId="0" xfId="0" applyFont="1" applyAlignment="1">
      <alignment wrapText="1"/>
    </xf>
    <xf numFmtId="0" fontId="13" fillId="0" borderId="0" xfId="0" applyFont="1"/>
    <xf numFmtId="0" fontId="13" fillId="0" borderId="0" xfId="0" applyFont="1" applyAlignment="1">
      <alignment wrapText="1"/>
    </xf>
    <xf numFmtId="0" fontId="14" fillId="0" borderId="0" xfId="0" applyFont="1" applyAlignment="1">
      <alignment horizontal="left" indent="1"/>
    </xf>
    <xf numFmtId="0" fontId="9" fillId="0" borderId="0" xfId="0" applyFont="1" applyAlignment="1">
      <alignment wrapText="1"/>
    </xf>
    <xf numFmtId="0" fontId="9" fillId="0" borderId="0" xfId="0" applyFont="1"/>
    <xf numFmtId="0" fontId="13" fillId="0" borderId="0" xfId="0" applyFont="1" applyAlignment="1">
      <alignment horizontal="right"/>
    </xf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vertical="top"/>
    </xf>
    <xf numFmtId="9" fontId="15" fillId="0" borderId="0" xfId="4" applyFont="1" applyFill="1" applyBorder="1" applyAlignment="1" applyProtection="1">
      <alignment horizontal="center"/>
    </xf>
    <xf numFmtId="0" fontId="15" fillId="0" borderId="0" xfId="0" applyFont="1" applyAlignment="1">
      <alignment horizontal="right"/>
    </xf>
    <xf numFmtId="0" fontId="13" fillId="0" borderId="0" xfId="0" applyFont="1" applyAlignment="1">
      <alignment vertical="top"/>
    </xf>
    <xf numFmtId="0" fontId="16" fillId="0" borderId="0" xfId="0" applyFont="1" applyAlignment="1">
      <alignment horizontal="left" indent="1"/>
    </xf>
    <xf numFmtId="0" fontId="11" fillId="0" borderId="0" xfId="0" applyFont="1" applyAlignment="1">
      <alignment horizontal="left" vertical="top" indent="1"/>
    </xf>
    <xf numFmtId="0" fontId="11" fillId="0" borderId="0" xfId="0" applyFont="1" applyAlignment="1">
      <alignment horizontal="left" vertical="top" indent="1" shrinkToFi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1" fillId="0" borderId="3" xfId="3" applyFont="1" applyFill="1" applyBorder="1" applyAlignment="1" applyProtection="1">
      <alignment horizontal="left" indent="2"/>
      <protection locked="0"/>
    </xf>
    <xf numFmtId="164" fontId="11" fillId="0" borderId="3" xfId="3" applyNumberFormat="1" applyFont="1" applyFill="1" applyBorder="1" applyAlignment="1" applyProtection="1">
      <alignment horizontal="left" indent="2"/>
      <protection locked="0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7" fillId="0" borderId="0" xfId="0" applyFont="1"/>
    <xf numFmtId="0" fontId="20" fillId="0" borderId="0" xfId="0" applyFont="1" applyAlignment="1">
      <alignment horizontal="left" indent="1"/>
    </xf>
    <xf numFmtId="0" fontId="0" fillId="0" borderId="0" xfId="0" applyAlignment="1">
      <alignment horizontal="left" vertical="center" indent="2"/>
    </xf>
    <xf numFmtId="0" fontId="17" fillId="0" borderId="0" xfId="0" applyFont="1" applyAlignment="1">
      <alignment horizontal="left" vertical="center" indent="2"/>
    </xf>
    <xf numFmtId="0" fontId="8" fillId="0" borderId="0" xfId="0" applyFont="1"/>
    <xf numFmtId="0" fontId="24" fillId="0" borderId="0" xfId="0" applyFont="1"/>
    <xf numFmtId="0" fontId="23" fillId="0" borderId="5" xfId="7" applyFont="1" applyFill="1" applyAlignment="1">
      <alignment horizontal="center" vertical="center"/>
    </xf>
    <xf numFmtId="0" fontId="25" fillId="0" borderId="6" xfId="6" applyFont="1" applyFill="1" applyBorder="1" applyAlignment="1">
      <alignment horizontal="center" vertical="center"/>
    </xf>
    <xf numFmtId="0" fontId="25" fillId="0" borderId="7" xfId="6" applyFont="1" applyFill="1" applyBorder="1" applyAlignment="1">
      <alignment horizontal="center" vertical="center"/>
    </xf>
    <xf numFmtId="0" fontId="25" fillId="0" borderId="8" xfId="6" applyFont="1" applyFill="1" applyBorder="1" applyAlignment="1">
      <alignment horizontal="center" vertical="center"/>
    </xf>
    <xf numFmtId="0" fontId="34" fillId="0" borderId="3" xfId="0" applyFont="1" applyBorder="1" applyAlignment="1" applyProtection="1">
      <alignment horizontal="center" vertical="top" wrapText="1"/>
      <protection locked="0"/>
    </xf>
    <xf numFmtId="9" fontId="15" fillId="0" borderId="0" xfId="4" applyFont="1" applyFill="1" applyBorder="1" applyAlignment="1" applyProtection="1">
      <alignment horizontal="right" indent="2"/>
    </xf>
    <xf numFmtId="0" fontId="26" fillId="0" borderId="0" xfId="0" applyFont="1" applyAlignment="1">
      <alignment vertical="center"/>
    </xf>
    <xf numFmtId="0" fontId="31" fillId="5" borderId="0" xfId="0" applyFont="1" applyFill="1" applyProtection="1">
      <protection locked="0"/>
    </xf>
    <xf numFmtId="0" fontId="37" fillId="5" borderId="0" xfId="0" applyFont="1" applyFill="1" applyAlignment="1" applyProtection="1">
      <alignment horizontal="left" shrinkToFit="1"/>
      <protection locked="0"/>
    </xf>
    <xf numFmtId="0" fontId="32" fillId="5" borderId="0" xfId="0" applyFont="1" applyFill="1" applyProtection="1">
      <protection locked="0"/>
    </xf>
    <xf numFmtId="0" fontId="32" fillId="6" borderId="0" xfId="0" applyFont="1" applyFill="1" applyProtection="1">
      <protection locked="0"/>
    </xf>
    <xf numFmtId="0" fontId="38" fillId="6" borderId="0" xfId="0" applyFont="1" applyFill="1" applyProtection="1">
      <protection locked="0"/>
    </xf>
    <xf numFmtId="0" fontId="31" fillId="6" borderId="0" xfId="0" applyFont="1" applyFill="1" applyProtection="1">
      <protection locked="0"/>
    </xf>
    <xf numFmtId="0" fontId="37" fillId="6" borderId="0" xfId="0" applyFont="1" applyFill="1" applyAlignment="1" applyProtection="1">
      <alignment horizontal="left" shrinkToFit="1"/>
      <protection locked="0"/>
    </xf>
    <xf numFmtId="0" fontId="32" fillId="6" borderId="0" xfId="0" applyFont="1" applyFill="1" applyAlignment="1" applyProtection="1">
      <alignment wrapText="1"/>
      <protection locked="0"/>
    </xf>
    <xf numFmtId="0" fontId="41" fillId="6" borderId="0" xfId="0" applyFont="1" applyFill="1" applyProtection="1">
      <protection locked="0"/>
    </xf>
    <xf numFmtId="0" fontId="40" fillId="6" borderId="0" xfId="5" applyFont="1" applyFill="1" applyBorder="1" applyAlignment="1" applyProtection="1">
      <alignment horizontal="left" shrinkToFit="1"/>
    </xf>
    <xf numFmtId="0" fontId="39" fillId="6" borderId="0" xfId="5" applyFont="1" applyFill="1" applyBorder="1" applyAlignment="1" applyProtection="1">
      <alignment horizontal="left"/>
    </xf>
    <xf numFmtId="0" fontId="37" fillId="2" borderId="15" xfId="1" applyFont="1" applyBorder="1" applyAlignment="1" applyProtection="1">
      <alignment horizontal="left" vertical="top" wrapText="1" indent="3"/>
      <protection locked="0"/>
    </xf>
    <xf numFmtId="0" fontId="37" fillId="6" borderId="11" xfId="0" applyFont="1" applyFill="1" applyBorder="1" applyAlignment="1">
      <alignment vertical="top" shrinkToFit="1"/>
    </xf>
    <xf numFmtId="165" fontId="34" fillId="6" borderId="0" xfId="0" applyNumberFormat="1" applyFont="1" applyFill="1" applyAlignment="1">
      <alignment horizontal="left" vertical="center"/>
    </xf>
    <xf numFmtId="0" fontId="45" fillId="6" borderId="5" xfId="7" applyFont="1" applyFill="1" applyAlignment="1" applyProtection="1">
      <alignment horizontal="left" vertical="center"/>
    </xf>
    <xf numFmtId="0" fontId="31" fillId="0" borderId="0" xfId="0" applyFont="1"/>
    <xf numFmtId="0" fontId="46" fillId="0" borderId="0" xfId="0" applyFont="1" applyAlignment="1">
      <alignment wrapText="1"/>
    </xf>
    <xf numFmtId="0" fontId="46" fillId="0" borderId="0" xfId="0" applyFont="1"/>
    <xf numFmtId="0" fontId="46" fillId="0" borderId="0" xfId="0" applyFont="1" applyAlignment="1">
      <alignment horizontal="left" wrapText="1"/>
    </xf>
    <xf numFmtId="0" fontId="32" fillId="0" borderId="0" xfId="0" applyFont="1"/>
    <xf numFmtId="0" fontId="47" fillId="0" borderId="0" xfId="0" applyFont="1"/>
    <xf numFmtId="0" fontId="49" fillId="0" borderId="0" xfId="0" applyFont="1"/>
    <xf numFmtId="0" fontId="48" fillId="0" borderId="0" xfId="0" applyFont="1" applyAlignment="1">
      <alignment horizontal="center"/>
    </xf>
    <xf numFmtId="0" fontId="50" fillId="0" borderId="0" xfId="0" applyFont="1" applyAlignment="1">
      <alignment horizontal="left"/>
    </xf>
    <xf numFmtId="0" fontId="51" fillId="0" borderId="0" xfId="0" applyFont="1"/>
    <xf numFmtId="0" fontId="34" fillId="0" borderId="0" xfId="0" applyFont="1" applyAlignment="1">
      <alignment horizontal="right" wrapText="1"/>
    </xf>
    <xf numFmtId="0" fontId="52" fillId="0" borderId="0" xfId="0" applyFont="1" applyAlignment="1">
      <alignment horizontal="left" wrapText="1"/>
    </xf>
    <xf numFmtId="0" fontId="42" fillId="6" borderId="4" xfId="5" applyFont="1" applyFill="1" applyAlignment="1" applyProtection="1">
      <alignment horizontal="left" shrinkToFit="1"/>
    </xf>
    <xf numFmtId="0" fontId="32" fillId="0" borderId="3" xfId="0" applyFont="1" applyBorder="1" applyAlignment="1">
      <alignment vertical="top" wrapText="1"/>
    </xf>
    <xf numFmtId="0" fontId="38" fillId="0" borderId="3" xfId="0" applyFont="1" applyBorder="1" applyAlignment="1">
      <alignment vertical="top" wrapText="1"/>
    </xf>
    <xf numFmtId="0" fontId="38" fillId="0" borderId="3" xfId="1" applyFont="1" applyFill="1" applyBorder="1" applyAlignment="1" applyProtection="1">
      <alignment horizontal="center" vertical="top" wrapText="1"/>
      <protection locked="0"/>
    </xf>
    <xf numFmtId="0" fontId="38" fillId="0" borderId="3" xfId="1" applyFont="1" applyFill="1" applyBorder="1" applyAlignment="1" applyProtection="1">
      <alignment horizontal="left" vertical="top" wrapText="1"/>
      <protection locked="0"/>
    </xf>
    <xf numFmtId="0" fontId="32" fillId="2" borderId="3" xfId="1" applyFont="1" applyBorder="1" applyAlignment="1" applyProtection="1">
      <alignment vertical="top" wrapText="1"/>
    </xf>
    <xf numFmtId="0" fontId="38" fillId="2" borderId="3" xfId="1" applyFont="1" applyBorder="1" applyAlignment="1" applyProtection="1">
      <alignment vertical="top" wrapText="1"/>
    </xf>
    <xf numFmtId="0" fontId="38" fillId="2" borderId="3" xfId="1" applyFont="1" applyBorder="1" applyAlignment="1" applyProtection="1">
      <alignment horizontal="center" vertical="top" wrapText="1"/>
      <protection locked="0"/>
    </xf>
    <xf numFmtId="0" fontId="38" fillId="2" borderId="3" xfId="1" applyFont="1" applyBorder="1" applyAlignment="1" applyProtection="1">
      <alignment horizontal="left" vertical="top" wrapText="1"/>
      <protection locked="0"/>
    </xf>
    <xf numFmtId="0" fontId="53" fillId="0" borderId="0" xfId="0" applyFont="1" applyAlignment="1">
      <alignment horizontal="left" wrapText="1"/>
    </xf>
    <xf numFmtId="0" fontId="53" fillId="0" borderId="0" xfId="0" applyFont="1" applyAlignment="1">
      <alignment wrapText="1"/>
    </xf>
    <xf numFmtId="0" fontId="53" fillId="0" borderId="0" xfId="0" applyFont="1"/>
    <xf numFmtId="0" fontId="32" fillId="0" borderId="0" xfId="0" applyFont="1" applyAlignment="1">
      <alignment horizontal="left" wrapText="1"/>
    </xf>
    <xf numFmtId="0" fontId="32" fillId="0" borderId="0" xfId="0" applyFont="1" applyAlignment="1">
      <alignment wrapText="1"/>
    </xf>
    <xf numFmtId="0" fontId="44" fillId="0" borderId="0" xfId="7" applyFont="1" applyFill="1" applyBorder="1" applyAlignment="1" applyProtection="1">
      <alignment horizontal="left"/>
    </xf>
    <xf numFmtId="0" fontId="10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34" fillId="0" borderId="0" xfId="0" applyFont="1" applyAlignment="1">
      <alignment vertical="top"/>
    </xf>
    <xf numFmtId="0" fontId="34" fillId="0" borderId="0" xfId="0" applyFont="1" applyAlignment="1">
      <alignment horizontal="right" vertical="top"/>
    </xf>
    <xf numFmtId="9" fontId="34" fillId="0" borderId="0" xfId="4" applyFont="1" applyFill="1" applyBorder="1" applyAlignment="1" applyProtection="1">
      <alignment horizontal="center" vertical="top"/>
    </xf>
    <xf numFmtId="0" fontId="9" fillId="0" borderId="0" xfId="0" applyFont="1" applyAlignment="1">
      <alignment vertical="top"/>
    </xf>
    <xf numFmtId="0" fontId="13" fillId="0" borderId="0" xfId="0" applyFont="1" applyAlignment="1">
      <alignment horizontal="right" vertical="top"/>
    </xf>
    <xf numFmtId="9" fontId="13" fillId="0" borderId="0" xfId="4" applyFont="1" applyFill="1" applyBorder="1" applyAlignment="1" applyProtection="1">
      <alignment horizontal="center" vertical="top"/>
    </xf>
    <xf numFmtId="9" fontId="34" fillId="0" borderId="3" xfId="4" applyFont="1" applyFill="1" applyBorder="1" applyAlignment="1" applyProtection="1">
      <alignment horizontal="right" vertical="top" wrapText="1"/>
      <protection locked="0"/>
    </xf>
    <xf numFmtId="0" fontId="30" fillId="7" borderId="9" xfId="0" applyFont="1" applyFill="1" applyBorder="1" applyAlignment="1">
      <alignment vertical="top" wrapText="1"/>
    </xf>
    <xf numFmtId="0" fontId="30" fillId="7" borderId="2" xfId="0" applyFont="1" applyFill="1" applyBorder="1" applyAlignment="1">
      <alignment vertical="top" wrapText="1"/>
    </xf>
    <xf numFmtId="0" fontId="33" fillId="7" borderId="0" xfId="0" applyFont="1" applyFill="1" applyAlignment="1">
      <alignment horizontal="left"/>
    </xf>
    <xf numFmtId="0" fontId="33" fillId="7" borderId="0" xfId="0" applyFont="1" applyFill="1" applyAlignment="1">
      <alignment horizontal="left" vertical="top"/>
    </xf>
    <xf numFmtId="0" fontId="26" fillId="0" borderId="0" xfId="0" applyFont="1" applyAlignment="1">
      <alignment horizontal="center" vertical="center"/>
    </xf>
    <xf numFmtId="0" fontId="37" fillId="6" borderId="10" xfId="0" applyFont="1" applyFill="1" applyBorder="1" applyAlignment="1">
      <alignment horizontal="left" vertical="top" wrapText="1" shrinkToFit="1"/>
    </xf>
    <xf numFmtId="0" fontId="37" fillId="6" borderId="14" xfId="0" applyFont="1" applyFill="1" applyBorder="1" applyAlignment="1">
      <alignment horizontal="left" vertical="top" wrapText="1" shrinkToFit="1"/>
    </xf>
    <xf numFmtId="0" fontId="32" fillId="4" borderId="12" xfId="3" applyFont="1" applyBorder="1" applyAlignment="1" applyProtection="1">
      <alignment horizontal="center" wrapText="1"/>
      <protection locked="0"/>
    </xf>
    <xf numFmtId="0" fontId="32" fillId="4" borderId="16" xfId="3" applyFont="1" applyBorder="1" applyAlignment="1" applyProtection="1">
      <alignment horizontal="center" wrapText="1"/>
      <protection locked="0"/>
    </xf>
    <xf numFmtId="16" fontId="32" fillId="3" borderId="11" xfId="2" applyNumberFormat="1" applyFont="1" applyBorder="1" applyAlignment="1" applyProtection="1">
      <alignment horizontal="left"/>
      <protection locked="0"/>
    </xf>
    <xf numFmtId="16" fontId="32" fillId="3" borderId="15" xfId="2" applyNumberFormat="1" applyFont="1" applyBorder="1" applyAlignment="1" applyProtection="1">
      <alignment horizontal="left"/>
      <protection locked="0"/>
    </xf>
    <xf numFmtId="16" fontId="32" fillId="4" borderId="13" xfId="3" applyNumberFormat="1" applyFont="1" applyBorder="1" applyAlignment="1" applyProtection="1">
      <alignment horizontal="left"/>
      <protection locked="0"/>
    </xf>
    <xf numFmtId="16" fontId="32" fillId="4" borderId="17" xfId="3" applyNumberFormat="1" applyFont="1" applyBorder="1" applyAlignment="1" applyProtection="1">
      <alignment horizontal="left"/>
      <protection locked="0"/>
    </xf>
    <xf numFmtId="0" fontId="43" fillId="6" borderId="0" xfId="5" applyFont="1" applyFill="1" applyBorder="1" applyAlignment="1" applyProtection="1">
      <alignment horizontal="left" wrapText="1"/>
    </xf>
    <xf numFmtId="16" fontId="43" fillId="6" borderId="0" xfId="5" applyNumberFormat="1" applyFont="1" applyFill="1" applyBorder="1" applyAlignment="1" applyProtection="1">
      <alignment horizontal="left" wrapText="1"/>
    </xf>
    <xf numFmtId="0" fontId="35" fillId="0" borderId="1" xfId="3" applyFont="1" applyFill="1" applyBorder="1" applyAlignment="1" applyProtection="1">
      <alignment horizontal="left" indent="2"/>
    </xf>
    <xf numFmtId="0" fontId="35" fillId="0" borderId="2" xfId="0" applyFont="1" applyBorder="1" applyAlignment="1">
      <alignment horizontal="left" indent="2"/>
    </xf>
    <xf numFmtId="164" fontId="36" fillId="0" borderId="1" xfId="3" applyNumberFormat="1" applyFont="1" applyFill="1" applyBorder="1" applyAlignment="1" applyProtection="1">
      <alignment horizontal="left" indent="2"/>
      <protection locked="0"/>
    </xf>
    <xf numFmtId="164" fontId="36" fillId="0" borderId="2" xfId="0" applyNumberFormat="1" applyFont="1" applyBorder="1" applyAlignment="1" applyProtection="1">
      <alignment horizontal="left" indent="2"/>
      <protection locked="0"/>
    </xf>
    <xf numFmtId="0" fontId="36" fillId="0" borderId="1" xfId="3" applyFont="1" applyFill="1" applyBorder="1" applyAlignment="1" applyProtection="1">
      <alignment horizontal="left" indent="2"/>
      <protection locked="0"/>
    </xf>
    <xf numFmtId="0" fontId="36" fillId="0" borderId="2" xfId="0" applyFont="1" applyBorder="1" applyAlignment="1" applyProtection="1">
      <alignment horizontal="left" indent="2"/>
      <protection locked="0"/>
    </xf>
  </cellXfs>
  <cellStyles count="42">
    <cellStyle name="20% - Accent1" xfId="1" builtinId="30"/>
    <cellStyle name="20% - Accent1 2" xfId="9" xr:uid="{00000000-0005-0000-0000-000001000000}"/>
    <cellStyle name="20% - Accent2" xfId="2" builtinId="34"/>
    <cellStyle name="20% - Accent3" xfId="3" builtinId="38"/>
    <cellStyle name="20% - Accent3 2" xfId="10" xr:uid="{00000000-0005-0000-0000-000004000000}"/>
    <cellStyle name="Comma 2" xfId="12" xr:uid="{00000000-0005-0000-0000-000005000000}"/>
    <cellStyle name="Comma 2 2" xfId="13" xr:uid="{00000000-0005-0000-0000-000006000000}"/>
    <cellStyle name="Comma 3" xfId="14" xr:uid="{00000000-0005-0000-0000-000007000000}"/>
    <cellStyle name="Comma 4" xfId="15" xr:uid="{00000000-0005-0000-0000-000008000000}"/>
    <cellStyle name="Comma 5" xfId="16" xr:uid="{00000000-0005-0000-0000-000009000000}"/>
    <cellStyle name="Comma 6" xfId="17" xr:uid="{00000000-0005-0000-0000-00000A000000}"/>
    <cellStyle name="Comma 7" xfId="18" xr:uid="{00000000-0005-0000-0000-00000B000000}"/>
    <cellStyle name="Comma 8" xfId="19" xr:uid="{00000000-0005-0000-0000-00000C000000}"/>
    <cellStyle name="Comma 9" xfId="11" xr:uid="{00000000-0005-0000-0000-00000D000000}"/>
    <cellStyle name="Currency 2" xfId="21" xr:uid="{00000000-0005-0000-0000-00000E000000}"/>
    <cellStyle name="Currency 2 2" xfId="22" xr:uid="{00000000-0005-0000-0000-00000F000000}"/>
    <cellStyle name="Currency 3" xfId="23" xr:uid="{00000000-0005-0000-0000-000010000000}"/>
    <cellStyle name="Currency 4" xfId="24" xr:uid="{00000000-0005-0000-0000-000011000000}"/>
    <cellStyle name="Currency 5" xfId="25" xr:uid="{00000000-0005-0000-0000-000012000000}"/>
    <cellStyle name="Currency 6" xfId="26" xr:uid="{00000000-0005-0000-0000-000013000000}"/>
    <cellStyle name="Currency 7" xfId="27" xr:uid="{00000000-0005-0000-0000-000014000000}"/>
    <cellStyle name="Currency 8" xfId="20" xr:uid="{00000000-0005-0000-0000-000015000000}"/>
    <cellStyle name="Heading 1" xfId="7" builtinId="16"/>
    <cellStyle name="Heading 3" xfId="5" builtinId="18"/>
    <cellStyle name="Hyperlink" xfId="6" builtinId="8"/>
    <cellStyle name="Normal" xfId="0" builtinId="0"/>
    <cellStyle name="Normal 2" xfId="28" xr:uid="{00000000-0005-0000-0000-00001A000000}"/>
    <cellStyle name="Normal 3" xfId="29" xr:uid="{00000000-0005-0000-0000-00001B000000}"/>
    <cellStyle name="Normal 4" xfId="30" xr:uid="{00000000-0005-0000-0000-00001C000000}"/>
    <cellStyle name="Normal 5" xfId="31" xr:uid="{00000000-0005-0000-0000-00001D000000}"/>
    <cellStyle name="Normal 6" xfId="32" xr:uid="{00000000-0005-0000-0000-00001E000000}"/>
    <cellStyle name="Normal 7" xfId="8" xr:uid="{00000000-0005-0000-0000-00001F000000}"/>
    <cellStyle name="Percent" xfId="4" builtinId="5"/>
    <cellStyle name="Percent 2" xfId="34" xr:uid="{00000000-0005-0000-0000-000021000000}"/>
    <cellStyle name="Percent 2 2" xfId="35" xr:uid="{00000000-0005-0000-0000-000022000000}"/>
    <cellStyle name="Percent 3" xfId="36" xr:uid="{00000000-0005-0000-0000-000023000000}"/>
    <cellStyle name="Percent 4" xfId="37" xr:uid="{00000000-0005-0000-0000-000024000000}"/>
    <cellStyle name="Percent 5" xfId="38" xr:uid="{00000000-0005-0000-0000-000025000000}"/>
    <cellStyle name="Percent 6" xfId="39" xr:uid="{00000000-0005-0000-0000-000026000000}"/>
    <cellStyle name="Percent 7" xfId="40" xr:uid="{00000000-0005-0000-0000-000027000000}"/>
    <cellStyle name="Percent 8" xfId="33" xr:uid="{00000000-0005-0000-0000-000028000000}"/>
    <cellStyle name="Style 1" xfId="41" xr:uid="{00000000-0005-0000-0000-000029000000}"/>
  </cellStyles>
  <dxfs count="22"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1</xdr:row>
      <xdr:rowOff>37043</xdr:rowOff>
    </xdr:from>
    <xdr:to>
      <xdr:col>3</xdr:col>
      <xdr:colOff>680932</xdr:colOff>
      <xdr:row>5</xdr:row>
      <xdr:rowOff>181188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08C5D0E-2051-4161-9308-1B204FD0A03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459" y="333376"/>
          <a:ext cx="1009015" cy="100139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0</xdr:row>
      <xdr:rowOff>0</xdr:rowOff>
    </xdr:from>
    <xdr:to>
      <xdr:col>5</xdr:col>
      <xdr:colOff>658813</xdr:colOff>
      <xdr:row>2</xdr:row>
      <xdr:rowOff>198437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C90076-304F-4904-AD86-C357BB62BA3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8470" y="0"/>
          <a:ext cx="658812" cy="6826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214313</xdr:colOff>
      <xdr:row>2</xdr:row>
      <xdr:rowOff>128588</xdr:rowOff>
    </xdr:from>
    <xdr:to>
      <xdr:col>1</xdr:col>
      <xdr:colOff>1223328</xdr:colOff>
      <xdr:row>5</xdr:row>
      <xdr:rowOff>358458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44A674E-8E45-4717-8D6E-2CB07FE9253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3" y="757238"/>
          <a:ext cx="1009015" cy="100139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2043113</xdr:colOff>
      <xdr:row>0</xdr:row>
      <xdr:rowOff>1</xdr:rowOff>
    </xdr:from>
    <xdr:to>
      <xdr:col>1</xdr:col>
      <xdr:colOff>2747328</xdr:colOff>
      <xdr:row>1</xdr:row>
      <xdr:rowOff>71439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28BC17-7771-418E-B709-709C975A0FD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0813" y="1"/>
          <a:ext cx="704215" cy="58578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youtu.be/B13co7QhaCY" TargetMode="External"/><Relationship Id="rId13" Type="http://schemas.openxmlformats.org/officeDocument/2006/relationships/printerSettings" Target="../printerSettings/printerSettings4.bin"/><Relationship Id="rId3" Type="http://schemas.openxmlformats.org/officeDocument/2006/relationships/hyperlink" Target="https://youtu.be/8_46C0lxu9Y" TargetMode="External"/><Relationship Id="rId7" Type="http://schemas.openxmlformats.org/officeDocument/2006/relationships/hyperlink" Target="https://youtu.be/_RteWOHD_X0" TargetMode="External"/><Relationship Id="rId12" Type="http://schemas.openxmlformats.org/officeDocument/2006/relationships/hyperlink" Target="https://youtu.be/-YIq5kP9k6k" TargetMode="External"/><Relationship Id="rId2" Type="http://schemas.openxmlformats.org/officeDocument/2006/relationships/hyperlink" Target="https://youtu.be/HdmUviL3tt0" TargetMode="External"/><Relationship Id="rId1" Type="http://schemas.openxmlformats.org/officeDocument/2006/relationships/hyperlink" Target="https://youtu.be/oXrHt6xRgHQ" TargetMode="External"/><Relationship Id="rId6" Type="http://schemas.openxmlformats.org/officeDocument/2006/relationships/hyperlink" Target="https://youtu.be/5rCYI1T0CbY" TargetMode="External"/><Relationship Id="rId11" Type="http://schemas.openxmlformats.org/officeDocument/2006/relationships/hyperlink" Target="https://youtu.be/D439iiv_Z2Q" TargetMode="External"/><Relationship Id="rId5" Type="http://schemas.openxmlformats.org/officeDocument/2006/relationships/hyperlink" Target="https://youtu.be/oXrHt6xRgHQ" TargetMode="External"/><Relationship Id="rId10" Type="http://schemas.openxmlformats.org/officeDocument/2006/relationships/hyperlink" Target="https://youtu.be/iFmGllGnjso" TargetMode="External"/><Relationship Id="rId4" Type="http://schemas.openxmlformats.org/officeDocument/2006/relationships/hyperlink" Target="https://youtu.be/dOSacxsGvzQ" TargetMode="External"/><Relationship Id="rId9" Type="http://schemas.openxmlformats.org/officeDocument/2006/relationships/hyperlink" Target="https://youtu.be/T2jI-ePVyxM" TargetMode="External"/><Relationship Id="rId14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AD187"/>
  <sheetViews>
    <sheetView showGridLines="0" tabSelected="1" zoomScale="90" zoomScaleNormal="90" zoomScalePageLayoutView="110" workbookViewId="0">
      <selection activeCell="E6" sqref="E6"/>
    </sheetView>
  </sheetViews>
  <sheetFormatPr defaultColWidth="0" defaultRowHeight="24"/>
  <cols>
    <col min="1" max="1" width="2.28515625" customWidth="1"/>
    <col min="2" max="2" width="0.7109375" customWidth="1"/>
    <col min="3" max="3" width="7.28515625" style="19" customWidth="1"/>
    <col min="4" max="4" width="28.140625" style="12" customWidth="1"/>
    <col min="5" max="5" width="61" style="11" customWidth="1"/>
    <col min="6" max="6" width="12.85546875" style="4" customWidth="1"/>
    <col min="7" max="7" width="2.85546875" customWidth="1"/>
    <col min="8" max="8" width="7.42578125" style="28" hidden="1" customWidth="1"/>
    <col min="9" max="10" width="7.42578125" style="1" hidden="1" customWidth="1"/>
    <col min="11" max="17" width="7.42578125" hidden="1" customWidth="1"/>
    <col min="18" max="18" width="6.28515625" hidden="1" customWidth="1"/>
    <col min="19" max="19" width="7.28515625" hidden="1" customWidth="1"/>
    <col min="20" max="20" width="5.140625" hidden="1" customWidth="1"/>
    <col min="21" max="21" width="5.42578125" hidden="1" customWidth="1"/>
    <col min="22" max="22" width="71" hidden="1" customWidth="1"/>
    <col min="23" max="23" width="6.28515625" hidden="1" customWidth="1"/>
    <col min="24" max="24" width="7.28515625" hidden="1" customWidth="1"/>
    <col min="25" max="25" width="5.140625" hidden="1" customWidth="1"/>
    <col min="26" max="26" width="5.42578125" hidden="1" customWidth="1"/>
    <col min="27" max="27" width="71" hidden="1" customWidth="1"/>
    <col min="28" max="28" width="6.28515625" hidden="1" customWidth="1"/>
    <col min="29" max="29" width="7.28515625" hidden="1" customWidth="1"/>
    <col min="30" max="30" width="5.140625" hidden="1" customWidth="1"/>
    <col min="31" max="16384" width="9.140625" hidden="1"/>
  </cols>
  <sheetData>
    <row r="2" spans="2:14" ht="20.25" customHeight="1">
      <c r="B2" s="1"/>
      <c r="C2" s="96" t="s">
        <v>0</v>
      </c>
      <c r="D2" s="96"/>
      <c r="E2" s="96"/>
      <c r="F2" s="96"/>
      <c r="G2" s="40"/>
      <c r="H2" s="40"/>
      <c r="I2" s="40"/>
      <c r="J2" s="40"/>
      <c r="K2" s="40"/>
      <c r="L2" s="40"/>
      <c r="M2" s="40"/>
      <c r="N2" s="40"/>
    </row>
    <row r="3" spans="2:14" ht="8.25" customHeight="1">
      <c r="B3" s="1"/>
      <c r="C3" s="5"/>
      <c r="D3" s="6"/>
      <c r="E3" s="7"/>
    </row>
    <row r="4" spans="2:14" ht="19.5" customHeight="1">
      <c r="B4" s="1"/>
      <c r="C4" s="5"/>
      <c r="D4" s="23" t="s">
        <v>1</v>
      </c>
      <c r="E4" s="24" t="s">
        <v>2</v>
      </c>
    </row>
    <row r="5" spans="2:14" ht="19.5" customHeight="1">
      <c r="B5" s="1"/>
      <c r="C5" s="5"/>
      <c r="D5" s="23" t="s">
        <v>3</v>
      </c>
      <c r="E5" s="25">
        <v>43191</v>
      </c>
    </row>
    <row r="6" spans="2:14" ht="19.5" customHeight="1">
      <c r="B6" s="1"/>
      <c r="C6" s="5"/>
      <c r="D6" s="23" t="s">
        <v>4</v>
      </c>
      <c r="E6" s="24" t="s">
        <v>5</v>
      </c>
    </row>
    <row r="7" spans="2:14" ht="7.5" customHeight="1">
      <c r="B7" s="1"/>
      <c r="C7" s="5"/>
      <c r="D7" s="8"/>
      <c r="E7" s="9"/>
    </row>
    <row r="8" spans="2:14" ht="19.5" customHeight="1">
      <c r="B8" s="1"/>
      <c r="C8" s="95" t="s">
        <v>6</v>
      </c>
      <c r="D8" s="95"/>
      <c r="E8" s="95"/>
      <c r="F8" s="95"/>
    </row>
    <row r="9" spans="2:14" ht="15.75" customHeight="1">
      <c r="B9" s="1"/>
      <c r="C9" s="83"/>
      <c r="D9" s="92" t="s">
        <v>7</v>
      </c>
      <c r="E9" s="93"/>
      <c r="F9" s="38" t="s">
        <v>8</v>
      </c>
      <c r="H9" s="28" t="str">
        <f>$C$8</f>
        <v>Parking Lots &amp; Walks- Exposure from slips, trips and falls.</v>
      </c>
    </row>
    <row r="10" spans="2:14" ht="15.75" customHeight="1">
      <c r="B10" s="1"/>
      <c r="C10" s="83"/>
      <c r="D10" s="92" t="s">
        <v>9</v>
      </c>
      <c r="E10" s="93"/>
      <c r="F10" s="38" t="s">
        <v>8</v>
      </c>
      <c r="H10" s="28" t="str">
        <f t="shared" ref="H10:H22" si="0">$C$8</f>
        <v>Parking Lots &amp; Walks- Exposure from slips, trips and falls.</v>
      </c>
    </row>
    <row r="11" spans="2:14" ht="15.75" customHeight="1">
      <c r="B11" s="1"/>
      <c r="C11" s="83"/>
      <c r="D11" s="92" t="s">
        <v>10</v>
      </c>
      <c r="E11" s="93"/>
      <c r="F11" s="38" t="s">
        <v>8</v>
      </c>
      <c r="H11" s="28" t="str">
        <f t="shared" si="0"/>
        <v>Parking Lots &amp; Walks- Exposure from slips, trips and falls.</v>
      </c>
    </row>
    <row r="12" spans="2:14" ht="15.75" customHeight="1">
      <c r="B12" s="1"/>
      <c r="C12" s="83"/>
      <c r="D12" s="92" t="s">
        <v>11</v>
      </c>
      <c r="E12" s="93"/>
      <c r="F12" s="38" t="s">
        <v>8</v>
      </c>
      <c r="H12" s="28" t="str">
        <f t="shared" si="0"/>
        <v>Parking Lots &amp; Walks- Exposure from slips, trips and falls.</v>
      </c>
    </row>
    <row r="13" spans="2:14" ht="15.75" customHeight="1">
      <c r="B13" s="1"/>
      <c r="C13" s="83"/>
      <c r="D13" s="92" t="s">
        <v>12</v>
      </c>
      <c r="E13" s="93"/>
      <c r="F13" s="38" t="s">
        <v>8</v>
      </c>
      <c r="H13" s="28" t="str">
        <f t="shared" si="0"/>
        <v>Parking Lots &amp; Walks- Exposure from slips, trips and falls.</v>
      </c>
    </row>
    <row r="14" spans="2:14" ht="15.75" customHeight="1">
      <c r="B14" s="1"/>
      <c r="C14" s="83"/>
      <c r="D14" s="92" t="s">
        <v>13</v>
      </c>
      <c r="E14" s="93"/>
      <c r="F14" s="38" t="s">
        <v>8</v>
      </c>
      <c r="H14" s="28" t="str">
        <f t="shared" si="0"/>
        <v>Parking Lots &amp; Walks- Exposure from slips, trips and falls.</v>
      </c>
    </row>
    <row r="15" spans="2:14" ht="15.75" customHeight="1">
      <c r="B15" s="1"/>
      <c r="C15" s="83"/>
      <c r="D15" s="92" t="s">
        <v>14</v>
      </c>
      <c r="E15" s="93"/>
      <c r="F15" s="38" t="s">
        <v>8</v>
      </c>
      <c r="H15" s="28" t="str">
        <f t="shared" si="0"/>
        <v>Parking Lots &amp; Walks- Exposure from slips, trips and falls.</v>
      </c>
    </row>
    <row r="16" spans="2:14" ht="15.75" customHeight="1">
      <c r="B16" s="1"/>
      <c r="C16" s="83"/>
      <c r="D16" s="92" t="s">
        <v>15</v>
      </c>
      <c r="E16" s="93"/>
      <c r="F16" s="38" t="s">
        <v>8</v>
      </c>
      <c r="H16" s="28" t="str">
        <f t="shared" si="0"/>
        <v>Parking Lots &amp; Walks- Exposure from slips, trips and falls.</v>
      </c>
    </row>
    <row r="17" spans="2:12" ht="15.75" customHeight="1">
      <c r="B17" s="1"/>
      <c r="C17" s="83"/>
      <c r="D17" s="92" t="s">
        <v>16</v>
      </c>
      <c r="E17" s="93"/>
      <c r="F17" s="38" t="s">
        <v>8</v>
      </c>
      <c r="H17" s="28" t="str">
        <f t="shared" si="0"/>
        <v>Parking Lots &amp; Walks- Exposure from slips, trips and falls.</v>
      </c>
    </row>
    <row r="18" spans="2:12" ht="15.75" customHeight="1">
      <c r="B18" s="1"/>
      <c r="C18" s="83"/>
      <c r="D18" s="92" t="s">
        <v>17</v>
      </c>
      <c r="E18" s="93"/>
      <c r="F18" s="38" t="s">
        <v>8</v>
      </c>
      <c r="H18" s="28" t="str">
        <f t="shared" si="0"/>
        <v>Parking Lots &amp; Walks- Exposure from slips, trips and falls.</v>
      </c>
    </row>
    <row r="19" spans="2:12" ht="15.75" customHeight="1">
      <c r="B19" s="1"/>
      <c r="C19" s="83"/>
      <c r="D19" s="92" t="s">
        <v>18</v>
      </c>
      <c r="E19" s="93"/>
      <c r="F19" s="38" t="s">
        <v>8</v>
      </c>
      <c r="H19" s="28" t="str">
        <f t="shared" si="0"/>
        <v>Parking Lots &amp; Walks- Exposure from slips, trips and falls.</v>
      </c>
    </row>
    <row r="20" spans="2:12" ht="15.75" customHeight="1">
      <c r="B20" s="1"/>
      <c r="C20" s="83"/>
      <c r="D20" s="92" t="s">
        <v>19</v>
      </c>
      <c r="E20" s="93"/>
      <c r="F20" s="38" t="s">
        <v>8</v>
      </c>
      <c r="H20" s="28" t="str">
        <f t="shared" si="0"/>
        <v>Parking Lots &amp; Walks- Exposure from slips, trips and falls.</v>
      </c>
    </row>
    <row r="21" spans="2:12" ht="15.75" customHeight="1">
      <c r="B21" s="1"/>
      <c r="C21" s="83"/>
      <c r="D21" s="92" t="s">
        <v>20</v>
      </c>
      <c r="E21" s="93"/>
      <c r="F21" s="38" t="s">
        <v>8</v>
      </c>
      <c r="H21" s="28" t="str">
        <f t="shared" si="0"/>
        <v>Parking Lots &amp; Walks- Exposure from slips, trips and falls.</v>
      </c>
    </row>
    <row r="22" spans="2:12" ht="15.75" customHeight="1">
      <c r="B22" s="1"/>
      <c r="C22" s="83"/>
      <c r="D22" s="92" t="s">
        <v>21</v>
      </c>
      <c r="E22" s="93"/>
      <c r="F22" s="38" t="s">
        <v>8</v>
      </c>
      <c r="H22" s="28" t="str">
        <f t="shared" si="0"/>
        <v>Parking Lots &amp; Walks- Exposure from slips, trips and falls.</v>
      </c>
    </row>
    <row r="23" spans="2:12" ht="19.5" customHeight="1">
      <c r="B23" s="1"/>
      <c r="C23" s="84"/>
      <c r="D23" s="85"/>
      <c r="E23" s="86" t="str">
        <f>C8&amp;" Operational Score"</f>
        <v>Parking Lots &amp; Walks- Exposure from slips, trips and falls. Operational Score</v>
      </c>
      <c r="F23" s="87">
        <f>IF(H130+I130=0,"N/A",H130/(H130+I130))</f>
        <v>1</v>
      </c>
      <c r="H23" s="29"/>
    </row>
    <row r="24" spans="2:12" ht="24.75" customHeight="1">
      <c r="B24" s="1"/>
      <c r="C24" s="94" t="s">
        <v>22</v>
      </c>
      <c r="D24" s="94"/>
      <c r="E24" s="94"/>
      <c r="F24" s="94"/>
      <c r="H24" s="29"/>
      <c r="L24" s="14"/>
    </row>
    <row r="25" spans="2:12" ht="15.75" customHeight="1">
      <c r="B25" s="1"/>
      <c r="C25" s="83"/>
      <c r="D25" s="92" t="s">
        <v>23</v>
      </c>
      <c r="E25" s="93"/>
      <c r="F25" s="38" t="s">
        <v>8</v>
      </c>
      <c r="H25" s="28" t="str">
        <f t="shared" ref="H25:H32" si="1">$C$24</f>
        <v>Cart Safety</v>
      </c>
    </row>
    <row r="26" spans="2:12" ht="15.75" customHeight="1">
      <c r="B26" s="1"/>
      <c r="C26" s="83"/>
      <c r="D26" s="92" t="s">
        <v>24</v>
      </c>
      <c r="E26" s="93"/>
      <c r="F26" s="38" t="s">
        <v>8</v>
      </c>
      <c r="H26" s="28" t="str">
        <f t="shared" si="1"/>
        <v>Cart Safety</v>
      </c>
    </row>
    <row r="27" spans="2:12" ht="15.75" customHeight="1">
      <c r="B27" s="1"/>
      <c r="C27" s="83"/>
      <c r="D27" s="92" t="s">
        <v>25</v>
      </c>
      <c r="E27" s="93"/>
      <c r="F27" s="38" t="s">
        <v>8</v>
      </c>
      <c r="H27" s="28" t="str">
        <f t="shared" si="1"/>
        <v>Cart Safety</v>
      </c>
    </row>
    <row r="28" spans="2:12" ht="15.75" customHeight="1">
      <c r="B28" s="1"/>
      <c r="C28" s="83"/>
      <c r="D28" s="92" t="s">
        <v>26</v>
      </c>
      <c r="E28" s="93"/>
      <c r="F28" s="38" t="s">
        <v>8</v>
      </c>
      <c r="H28" s="28" t="str">
        <f t="shared" si="1"/>
        <v>Cart Safety</v>
      </c>
    </row>
    <row r="29" spans="2:12" ht="15.75" customHeight="1">
      <c r="B29" s="1"/>
      <c r="C29" s="83"/>
      <c r="D29" s="92" t="s">
        <v>27</v>
      </c>
      <c r="E29" s="93"/>
      <c r="F29" s="38" t="s">
        <v>8</v>
      </c>
      <c r="H29" s="28" t="str">
        <f t="shared" si="1"/>
        <v>Cart Safety</v>
      </c>
    </row>
    <row r="30" spans="2:12" ht="15.75" customHeight="1">
      <c r="B30" s="1"/>
      <c r="C30" s="83"/>
      <c r="D30" s="92" t="s">
        <v>28</v>
      </c>
      <c r="E30" s="93"/>
      <c r="F30" s="38" t="s">
        <v>8</v>
      </c>
      <c r="H30" s="28" t="str">
        <f t="shared" si="1"/>
        <v>Cart Safety</v>
      </c>
    </row>
    <row r="31" spans="2:12" ht="15.75" customHeight="1">
      <c r="B31" s="1"/>
      <c r="C31" s="83"/>
      <c r="D31" s="92" t="s">
        <v>29</v>
      </c>
      <c r="E31" s="93"/>
      <c r="F31" s="38" t="s">
        <v>8</v>
      </c>
      <c r="H31" s="28" t="str">
        <f t="shared" si="1"/>
        <v>Cart Safety</v>
      </c>
    </row>
    <row r="32" spans="2:12" ht="15.75" customHeight="1">
      <c r="B32" s="1"/>
      <c r="C32" s="83"/>
      <c r="D32" s="92" t="s">
        <v>30</v>
      </c>
      <c r="E32" s="93"/>
      <c r="F32" s="38" t="s">
        <v>8</v>
      </c>
      <c r="H32" s="28" t="str">
        <f t="shared" si="1"/>
        <v>Cart Safety</v>
      </c>
    </row>
    <row r="33" spans="2:12" ht="19.5" customHeight="1">
      <c r="B33" s="1"/>
      <c r="C33" s="84"/>
      <c r="D33" s="85"/>
      <c r="E33" s="86" t="str">
        <f>C24&amp;" Operational Score"</f>
        <v>Cart Safety Operational Score</v>
      </c>
      <c r="F33" s="87">
        <f>IF(H131+I131=0,"N/A",H131/(H131+I131))</f>
        <v>1</v>
      </c>
      <c r="H33" s="29"/>
    </row>
    <row r="34" spans="2:12" ht="24.75" customHeight="1">
      <c r="B34" s="1"/>
      <c r="C34" s="94" t="s">
        <v>31</v>
      </c>
      <c r="D34" s="94"/>
      <c r="E34" s="94"/>
      <c r="F34" s="94"/>
      <c r="H34" s="29"/>
      <c r="L34" s="14"/>
    </row>
    <row r="35" spans="2:12" ht="15.75" customHeight="1">
      <c r="B35" s="1"/>
      <c r="C35" s="83"/>
      <c r="D35" s="92" t="s">
        <v>32</v>
      </c>
      <c r="E35" s="93"/>
      <c r="F35" s="38" t="s">
        <v>8</v>
      </c>
      <c r="H35" s="28" t="str">
        <f>$C$34</f>
        <v>Chemicals</v>
      </c>
    </row>
    <row r="36" spans="2:12" ht="15.75" customHeight="1">
      <c r="B36" s="1"/>
      <c r="C36" s="83"/>
      <c r="D36" s="92" t="s">
        <v>33</v>
      </c>
      <c r="E36" s="93"/>
      <c r="F36" s="38" t="s">
        <v>8</v>
      </c>
      <c r="H36" s="28" t="str">
        <f t="shared" ref="H36:H42" si="2">$C$34</f>
        <v>Chemicals</v>
      </c>
    </row>
    <row r="37" spans="2:12" ht="15.75" customHeight="1">
      <c r="B37" s="1"/>
      <c r="C37" s="83"/>
      <c r="D37" s="92" t="s">
        <v>34</v>
      </c>
      <c r="E37" s="93"/>
      <c r="F37" s="38" t="s">
        <v>8</v>
      </c>
      <c r="H37" s="28" t="str">
        <f t="shared" si="2"/>
        <v>Chemicals</v>
      </c>
    </row>
    <row r="38" spans="2:12" ht="15.75" customHeight="1">
      <c r="B38" s="1"/>
      <c r="C38" s="83"/>
      <c r="D38" s="92" t="s">
        <v>35</v>
      </c>
      <c r="E38" s="93"/>
      <c r="F38" s="38" t="s">
        <v>8</v>
      </c>
      <c r="H38" s="28" t="str">
        <f t="shared" si="2"/>
        <v>Chemicals</v>
      </c>
    </row>
    <row r="39" spans="2:12" ht="15.75" customHeight="1">
      <c r="B39" s="1"/>
      <c r="C39" s="83"/>
      <c r="D39" s="92" t="s">
        <v>36</v>
      </c>
      <c r="E39" s="93"/>
      <c r="F39" s="38" t="s">
        <v>8</v>
      </c>
      <c r="H39" s="28" t="str">
        <f t="shared" si="2"/>
        <v>Chemicals</v>
      </c>
    </row>
    <row r="40" spans="2:12" ht="15.75" customHeight="1">
      <c r="B40" s="1"/>
      <c r="C40" s="83"/>
      <c r="D40" s="92" t="s">
        <v>37</v>
      </c>
      <c r="E40" s="93"/>
      <c r="F40" s="38" t="s">
        <v>8</v>
      </c>
      <c r="H40" s="28" t="str">
        <f t="shared" si="2"/>
        <v>Chemicals</v>
      </c>
    </row>
    <row r="41" spans="2:12" ht="15.75" customHeight="1">
      <c r="B41" s="1"/>
      <c r="C41" s="83"/>
      <c r="D41" s="92" t="s">
        <v>38</v>
      </c>
      <c r="E41" s="93"/>
      <c r="F41" s="38" t="s">
        <v>8</v>
      </c>
      <c r="H41" s="28" t="str">
        <f t="shared" si="2"/>
        <v>Chemicals</v>
      </c>
    </row>
    <row r="42" spans="2:12" ht="15.75" customHeight="1">
      <c r="B42" s="1"/>
      <c r="C42" s="83"/>
      <c r="D42" s="92" t="s">
        <v>39</v>
      </c>
      <c r="E42" s="93"/>
      <c r="F42" s="38" t="s">
        <v>8</v>
      </c>
      <c r="H42" s="28" t="str">
        <f t="shared" si="2"/>
        <v>Chemicals</v>
      </c>
    </row>
    <row r="43" spans="2:12" ht="19.5" customHeight="1">
      <c r="B43" s="1"/>
      <c r="C43" s="84"/>
      <c r="D43" s="85"/>
      <c r="E43" s="86" t="str">
        <f>C34&amp;" Operational Score"</f>
        <v>Chemicals Operational Score</v>
      </c>
      <c r="F43" s="87">
        <f>IF(H132+I132=0,"N/A",H132/(H132+I132))</f>
        <v>1</v>
      </c>
      <c r="H43" s="29"/>
    </row>
    <row r="44" spans="2:12" ht="24.75" customHeight="1">
      <c r="B44" s="1"/>
      <c r="C44" s="94" t="s">
        <v>40</v>
      </c>
      <c r="D44" s="94"/>
      <c r="E44" s="94"/>
      <c r="F44" s="94"/>
      <c r="H44" s="29"/>
      <c r="L44" s="14"/>
    </row>
    <row r="45" spans="2:12" ht="15.75" customHeight="1">
      <c r="B45" s="1"/>
      <c r="C45" s="83"/>
      <c r="D45" s="92" t="s">
        <v>41</v>
      </c>
      <c r="E45" s="93"/>
      <c r="F45" s="38" t="s">
        <v>8</v>
      </c>
      <c r="H45" s="28" t="str">
        <f>$C$44</f>
        <v>Maintenance Equipment &amp; Employee Safety</v>
      </c>
    </row>
    <row r="46" spans="2:12" ht="15.75" customHeight="1">
      <c r="B46" s="1"/>
      <c r="C46" s="83"/>
      <c r="D46" s="92" t="s">
        <v>42</v>
      </c>
      <c r="E46" s="93"/>
      <c r="F46" s="38" t="s">
        <v>8</v>
      </c>
      <c r="H46" s="28" t="str">
        <f t="shared" ref="H46:H53" si="3">$C$44</f>
        <v>Maintenance Equipment &amp; Employee Safety</v>
      </c>
    </row>
    <row r="47" spans="2:12" ht="15.75" customHeight="1">
      <c r="B47" s="1"/>
      <c r="C47" s="83"/>
      <c r="D47" s="92" t="s">
        <v>43</v>
      </c>
      <c r="E47" s="93"/>
      <c r="F47" s="38" t="s">
        <v>8</v>
      </c>
      <c r="H47" s="28" t="str">
        <f t="shared" si="3"/>
        <v>Maintenance Equipment &amp; Employee Safety</v>
      </c>
    </row>
    <row r="48" spans="2:12" ht="15.75" customHeight="1">
      <c r="B48" s="1"/>
      <c r="C48" s="83"/>
      <c r="D48" s="92" t="s">
        <v>44</v>
      </c>
      <c r="E48" s="93"/>
      <c r="F48" s="38" t="s">
        <v>8</v>
      </c>
      <c r="H48" s="28" t="str">
        <f t="shared" si="3"/>
        <v>Maintenance Equipment &amp; Employee Safety</v>
      </c>
    </row>
    <row r="49" spans="2:12" ht="15.75" customHeight="1">
      <c r="B49" s="1"/>
      <c r="C49" s="83"/>
      <c r="D49" s="92" t="s">
        <v>45</v>
      </c>
      <c r="E49" s="93"/>
      <c r="F49" s="38" t="s">
        <v>8</v>
      </c>
      <c r="H49" s="28" t="str">
        <f t="shared" si="3"/>
        <v>Maintenance Equipment &amp; Employee Safety</v>
      </c>
    </row>
    <row r="50" spans="2:12" ht="15.75" customHeight="1">
      <c r="B50" s="1"/>
      <c r="C50" s="83"/>
      <c r="D50" s="92" t="s">
        <v>46</v>
      </c>
      <c r="E50" s="93"/>
      <c r="F50" s="38" t="s">
        <v>8</v>
      </c>
      <c r="H50" s="28" t="str">
        <f t="shared" si="3"/>
        <v>Maintenance Equipment &amp; Employee Safety</v>
      </c>
    </row>
    <row r="51" spans="2:12" ht="15.75" customHeight="1">
      <c r="B51" s="1"/>
      <c r="C51" s="83"/>
      <c r="D51" s="92" t="s">
        <v>47</v>
      </c>
      <c r="E51" s="93"/>
      <c r="F51" s="38" t="s">
        <v>8</v>
      </c>
      <c r="H51" s="28" t="str">
        <f t="shared" si="3"/>
        <v>Maintenance Equipment &amp; Employee Safety</v>
      </c>
    </row>
    <row r="52" spans="2:12" ht="15.75" customHeight="1">
      <c r="B52" s="1"/>
      <c r="C52" s="83"/>
      <c r="D52" s="92" t="s">
        <v>48</v>
      </c>
      <c r="E52" s="93"/>
      <c r="F52" s="38" t="s">
        <v>8</v>
      </c>
      <c r="H52" s="28" t="str">
        <f t="shared" si="3"/>
        <v>Maintenance Equipment &amp; Employee Safety</v>
      </c>
    </row>
    <row r="53" spans="2:12" ht="15.75" customHeight="1">
      <c r="B53" s="1"/>
      <c r="C53" s="83"/>
      <c r="D53" s="92" t="s">
        <v>49</v>
      </c>
      <c r="E53" s="93"/>
      <c r="F53" s="38" t="s">
        <v>8</v>
      </c>
      <c r="H53" s="28" t="str">
        <f t="shared" si="3"/>
        <v>Maintenance Equipment &amp; Employee Safety</v>
      </c>
    </row>
    <row r="54" spans="2:12" ht="19.5" customHeight="1">
      <c r="B54" s="1"/>
      <c r="C54" s="84"/>
      <c r="D54" s="85"/>
      <c r="E54" s="86" t="str">
        <f>C44&amp;" Operational Score"</f>
        <v>Maintenance Equipment &amp; Employee Safety Operational Score</v>
      </c>
      <c r="F54" s="87">
        <f>IF(H133+I133=0,"N/A",H133/(H133+I133))</f>
        <v>1</v>
      </c>
      <c r="H54" s="29"/>
    </row>
    <row r="55" spans="2:12" ht="24.75" customHeight="1">
      <c r="B55" s="1"/>
      <c r="C55" s="94" t="s">
        <v>50</v>
      </c>
      <c r="D55" s="94"/>
      <c r="E55" s="94"/>
      <c r="F55" s="94"/>
      <c r="H55" s="29"/>
      <c r="L55" s="14"/>
    </row>
    <row r="56" spans="2:12" ht="15.75" customHeight="1">
      <c r="B56" s="1"/>
      <c r="C56" s="83"/>
      <c r="D56" s="92" t="s">
        <v>51</v>
      </c>
      <c r="E56" s="93"/>
      <c r="F56" s="38" t="s">
        <v>8</v>
      </c>
      <c r="H56" s="28" t="str">
        <f>$C$55</f>
        <v>Lift Safety (Admin)</v>
      </c>
    </row>
    <row r="57" spans="2:12" ht="15.75" customHeight="1">
      <c r="B57" s="1"/>
      <c r="C57" s="83"/>
      <c r="D57" s="92" t="s">
        <v>52</v>
      </c>
      <c r="E57" s="93"/>
      <c r="F57" s="38" t="s">
        <v>8</v>
      </c>
      <c r="H57" s="28" t="str">
        <f t="shared" ref="H57:H66" si="4">$C$55</f>
        <v>Lift Safety (Admin)</v>
      </c>
    </row>
    <row r="58" spans="2:12" ht="15.75" customHeight="1">
      <c r="B58" s="1"/>
      <c r="C58" s="83"/>
      <c r="D58" s="92" t="s">
        <v>53</v>
      </c>
      <c r="E58" s="93"/>
      <c r="F58" s="38" t="s">
        <v>8</v>
      </c>
      <c r="H58" s="28" t="str">
        <f t="shared" si="4"/>
        <v>Lift Safety (Admin)</v>
      </c>
    </row>
    <row r="59" spans="2:12" ht="15.75" customHeight="1">
      <c r="B59" s="1"/>
      <c r="C59" s="83"/>
      <c r="D59" s="92" t="s">
        <v>54</v>
      </c>
      <c r="E59" s="93"/>
      <c r="F59" s="38" t="s">
        <v>8</v>
      </c>
      <c r="H59" s="28" t="str">
        <f t="shared" si="4"/>
        <v>Lift Safety (Admin)</v>
      </c>
    </row>
    <row r="60" spans="2:12" ht="15.75" customHeight="1">
      <c r="B60" s="1"/>
      <c r="C60" s="83"/>
      <c r="D60" s="92" t="s">
        <v>55</v>
      </c>
      <c r="E60" s="93"/>
      <c r="F60" s="38" t="s">
        <v>8</v>
      </c>
      <c r="H60" s="28" t="str">
        <f t="shared" si="4"/>
        <v>Lift Safety (Admin)</v>
      </c>
    </row>
    <row r="61" spans="2:12" ht="15.75" customHeight="1">
      <c r="B61" s="1"/>
      <c r="C61" s="83"/>
      <c r="D61" s="92" t="s">
        <v>56</v>
      </c>
      <c r="E61" s="93"/>
      <c r="F61" s="38" t="s">
        <v>8</v>
      </c>
      <c r="H61" s="28" t="str">
        <f t="shared" si="4"/>
        <v>Lift Safety (Admin)</v>
      </c>
    </row>
    <row r="62" spans="2:12" ht="15.75" customHeight="1">
      <c r="B62" s="1"/>
      <c r="C62" s="83"/>
      <c r="D62" s="92" t="s">
        <v>57</v>
      </c>
      <c r="E62" s="93"/>
      <c r="F62" s="38" t="s">
        <v>8</v>
      </c>
      <c r="H62" s="28" t="str">
        <f t="shared" si="4"/>
        <v>Lift Safety (Admin)</v>
      </c>
    </row>
    <row r="63" spans="2:12" ht="15.75" customHeight="1">
      <c r="B63" s="1"/>
      <c r="C63" s="83"/>
      <c r="D63" s="92" t="s">
        <v>58</v>
      </c>
      <c r="E63" s="93"/>
      <c r="F63" s="38" t="s">
        <v>8</v>
      </c>
      <c r="H63" s="28" t="str">
        <f t="shared" si="4"/>
        <v>Lift Safety (Admin)</v>
      </c>
    </row>
    <row r="64" spans="2:12" ht="15.75" customHeight="1">
      <c r="B64" s="1"/>
      <c r="C64" s="83"/>
      <c r="D64" s="92" t="s">
        <v>59</v>
      </c>
      <c r="E64" s="93"/>
      <c r="F64" s="38" t="s">
        <v>8</v>
      </c>
      <c r="H64" s="28" t="str">
        <f t="shared" si="4"/>
        <v>Lift Safety (Admin)</v>
      </c>
    </row>
    <row r="65" spans="2:12" ht="15.75" customHeight="1">
      <c r="B65" s="1"/>
      <c r="C65" s="83"/>
      <c r="D65" s="92" t="s">
        <v>60</v>
      </c>
      <c r="E65" s="93"/>
      <c r="F65" s="38" t="s">
        <v>8</v>
      </c>
      <c r="H65" s="28" t="str">
        <f t="shared" si="4"/>
        <v>Lift Safety (Admin)</v>
      </c>
    </row>
    <row r="66" spans="2:12" ht="15.75" customHeight="1">
      <c r="B66" s="1"/>
      <c r="C66" s="83"/>
      <c r="D66" s="92" t="s">
        <v>61</v>
      </c>
      <c r="E66" s="93"/>
      <c r="F66" s="38" t="s">
        <v>8</v>
      </c>
      <c r="H66" s="28" t="str">
        <f t="shared" si="4"/>
        <v>Lift Safety (Admin)</v>
      </c>
    </row>
    <row r="67" spans="2:12" ht="19.5" customHeight="1">
      <c r="B67" s="1"/>
      <c r="C67" s="84"/>
      <c r="D67" s="85"/>
      <c r="E67" s="86" t="str">
        <f>C55&amp;" Operational Score"</f>
        <v>Lift Safety (Admin) Operational Score</v>
      </c>
      <c r="F67" s="87">
        <f>IF(H134+I134=0,"N/A",H134/(H134+I134))</f>
        <v>1</v>
      </c>
      <c r="H67" s="29"/>
    </row>
    <row r="68" spans="2:12" ht="24.75" customHeight="1">
      <c r="B68" s="1"/>
      <c r="C68" s="94" t="s">
        <v>62</v>
      </c>
      <c r="D68" s="94"/>
      <c r="E68" s="94"/>
      <c r="F68" s="94"/>
      <c r="H68" s="29"/>
      <c r="L68" s="14"/>
    </row>
    <row r="69" spans="2:12" ht="15.75" customHeight="1">
      <c r="B69" s="1"/>
      <c r="C69" s="83"/>
      <c r="D69" s="92" t="s">
        <v>63</v>
      </c>
      <c r="E69" s="93"/>
      <c r="F69" s="38" t="s">
        <v>8</v>
      </c>
      <c r="H69" s="28" t="str">
        <f>$C$68</f>
        <v>Pool/Fitness Safety</v>
      </c>
    </row>
    <row r="70" spans="2:12" ht="15.75" customHeight="1">
      <c r="B70" s="1"/>
      <c r="C70" s="83"/>
      <c r="D70" s="92" t="s">
        <v>64</v>
      </c>
      <c r="E70" s="93"/>
      <c r="F70" s="38" t="s">
        <v>8</v>
      </c>
      <c r="H70" s="28" t="str">
        <f t="shared" ref="H70:H85" si="5">$C$68</f>
        <v>Pool/Fitness Safety</v>
      </c>
    </row>
    <row r="71" spans="2:12" ht="15.75" customHeight="1">
      <c r="B71" s="1"/>
      <c r="C71" s="83"/>
      <c r="D71" s="92" t="s">
        <v>65</v>
      </c>
      <c r="E71" s="93"/>
      <c r="F71" s="38" t="s">
        <v>8</v>
      </c>
      <c r="H71" s="28" t="str">
        <f t="shared" si="5"/>
        <v>Pool/Fitness Safety</v>
      </c>
    </row>
    <row r="72" spans="2:12" ht="15.75" customHeight="1">
      <c r="B72" s="1"/>
      <c r="C72" s="83"/>
      <c r="D72" s="92" t="s">
        <v>66</v>
      </c>
      <c r="E72" s="93"/>
      <c r="F72" s="38" t="s">
        <v>8</v>
      </c>
      <c r="H72" s="28" t="str">
        <f t="shared" si="5"/>
        <v>Pool/Fitness Safety</v>
      </c>
    </row>
    <row r="73" spans="2:12" ht="15.75" customHeight="1">
      <c r="B73" s="1"/>
      <c r="C73" s="83"/>
      <c r="D73" s="92" t="s">
        <v>67</v>
      </c>
      <c r="E73" s="93"/>
      <c r="F73" s="38" t="s">
        <v>8</v>
      </c>
      <c r="H73" s="28" t="str">
        <f t="shared" si="5"/>
        <v>Pool/Fitness Safety</v>
      </c>
    </row>
    <row r="74" spans="2:12" ht="15.75" customHeight="1">
      <c r="B74" s="1"/>
      <c r="C74" s="83"/>
      <c r="D74" s="92" t="s">
        <v>68</v>
      </c>
      <c r="E74" s="93"/>
      <c r="F74" s="38" t="s">
        <v>8</v>
      </c>
      <c r="H74" s="28" t="str">
        <f t="shared" si="5"/>
        <v>Pool/Fitness Safety</v>
      </c>
    </row>
    <row r="75" spans="2:12" ht="15.75" customHeight="1">
      <c r="B75" s="1"/>
      <c r="C75" s="83"/>
      <c r="D75" s="92" t="s">
        <v>69</v>
      </c>
      <c r="E75" s="93"/>
      <c r="F75" s="38" t="s">
        <v>8</v>
      </c>
      <c r="H75" s="28" t="str">
        <f t="shared" si="5"/>
        <v>Pool/Fitness Safety</v>
      </c>
    </row>
    <row r="76" spans="2:12" ht="15.75" customHeight="1">
      <c r="B76" s="1"/>
      <c r="C76" s="83"/>
      <c r="D76" s="92" t="s">
        <v>70</v>
      </c>
      <c r="E76" s="93"/>
      <c r="F76" s="38" t="s">
        <v>8</v>
      </c>
      <c r="H76" s="28" t="str">
        <f t="shared" si="5"/>
        <v>Pool/Fitness Safety</v>
      </c>
    </row>
    <row r="77" spans="2:12" ht="15.75" customHeight="1">
      <c r="B77" s="1"/>
      <c r="C77" s="83"/>
      <c r="D77" s="92" t="s">
        <v>71</v>
      </c>
      <c r="E77" s="93"/>
      <c r="F77" s="38" t="s">
        <v>8</v>
      </c>
      <c r="H77" s="28" t="str">
        <f t="shared" si="5"/>
        <v>Pool/Fitness Safety</v>
      </c>
    </row>
    <row r="78" spans="2:12" ht="15.75" customHeight="1">
      <c r="B78" s="1"/>
      <c r="C78" s="83"/>
      <c r="D78" s="92" t="s">
        <v>72</v>
      </c>
      <c r="E78" s="93"/>
      <c r="F78" s="38" t="s">
        <v>8</v>
      </c>
      <c r="H78" s="28" t="str">
        <f t="shared" si="5"/>
        <v>Pool/Fitness Safety</v>
      </c>
    </row>
    <row r="79" spans="2:12" ht="15.75" customHeight="1">
      <c r="B79" s="1"/>
      <c r="C79" s="83"/>
      <c r="D79" s="92" t="s">
        <v>73</v>
      </c>
      <c r="E79" s="93"/>
      <c r="F79" s="38" t="s">
        <v>8</v>
      </c>
      <c r="H79" s="28" t="str">
        <f t="shared" si="5"/>
        <v>Pool/Fitness Safety</v>
      </c>
    </row>
    <row r="80" spans="2:12" ht="15.75" customHeight="1">
      <c r="B80" s="1"/>
      <c r="C80" s="83"/>
      <c r="D80" s="92" t="s">
        <v>74</v>
      </c>
      <c r="E80" s="93"/>
      <c r="F80" s="38" t="s">
        <v>8</v>
      </c>
      <c r="H80" s="28" t="str">
        <f t="shared" si="5"/>
        <v>Pool/Fitness Safety</v>
      </c>
    </row>
    <row r="81" spans="2:12" ht="15.75" customHeight="1">
      <c r="B81" s="1"/>
      <c r="C81" s="83"/>
      <c r="D81" s="92" t="s">
        <v>75</v>
      </c>
      <c r="E81" s="93"/>
      <c r="F81" s="38" t="s">
        <v>8</v>
      </c>
      <c r="H81" s="28" t="str">
        <f t="shared" si="5"/>
        <v>Pool/Fitness Safety</v>
      </c>
    </row>
    <row r="82" spans="2:12" ht="15.75" customHeight="1">
      <c r="B82" s="1"/>
      <c r="C82" s="83"/>
      <c r="D82" s="92" t="s">
        <v>76</v>
      </c>
      <c r="E82" s="93"/>
      <c r="F82" s="38" t="s">
        <v>8</v>
      </c>
      <c r="H82" s="28" t="str">
        <f t="shared" si="5"/>
        <v>Pool/Fitness Safety</v>
      </c>
    </row>
    <row r="83" spans="2:12" ht="15.75" customHeight="1">
      <c r="B83" s="1"/>
      <c r="C83" s="83"/>
      <c r="D83" s="92" t="s">
        <v>77</v>
      </c>
      <c r="E83" s="93"/>
      <c r="F83" s="38" t="s">
        <v>8</v>
      </c>
      <c r="H83" s="28" t="str">
        <f t="shared" si="5"/>
        <v>Pool/Fitness Safety</v>
      </c>
    </row>
    <row r="84" spans="2:12" ht="15.75" customHeight="1">
      <c r="B84" s="1"/>
      <c r="C84" s="83"/>
      <c r="D84" s="92" t="s">
        <v>78</v>
      </c>
      <c r="E84" s="93"/>
      <c r="F84" s="38" t="s">
        <v>8</v>
      </c>
      <c r="H84" s="28" t="str">
        <f t="shared" si="5"/>
        <v>Pool/Fitness Safety</v>
      </c>
    </row>
    <row r="85" spans="2:12" ht="15.75" customHeight="1">
      <c r="B85" s="1"/>
      <c r="C85" s="83"/>
      <c r="D85" s="92" t="s">
        <v>79</v>
      </c>
      <c r="E85" s="93"/>
      <c r="F85" s="38" t="s">
        <v>8</v>
      </c>
      <c r="H85" s="28" t="str">
        <f t="shared" si="5"/>
        <v>Pool/Fitness Safety</v>
      </c>
    </row>
    <row r="86" spans="2:12" ht="19.5" customHeight="1">
      <c r="B86" s="1"/>
      <c r="C86" s="84"/>
      <c r="D86" s="85"/>
      <c r="E86" s="86" t="str">
        <f>C68&amp;" Operational Score"</f>
        <v>Pool/Fitness Safety Operational Score</v>
      </c>
      <c r="F86" s="87">
        <f>IF(H135+I135=0,"N/A",H135/(H135+I135))</f>
        <v>1</v>
      </c>
      <c r="H86" s="29"/>
    </row>
    <row r="87" spans="2:12" ht="24.75" customHeight="1">
      <c r="B87" s="1"/>
      <c r="C87" s="94" t="s">
        <v>80</v>
      </c>
      <c r="D87" s="94"/>
      <c r="E87" s="94"/>
      <c r="F87" s="94"/>
      <c r="H87" s="29"/>
      <c r="L87" s="14"/>
    </row>
    <row r="88" spans="2:12" ht="15.75" customHeight="1">
      <c r="B88" s="1"/>
      <c r="C88" s="83"/>
      <c r="D88" s="92" t="s">
        <v>81</v>
      </c>
      <c r="E88" s="93"/>
      <c r="F88" s="38" t="s">
        <v>8</v>
      </c>
      <c r="H88" s="28" t="str">
        <f>$C$87</f>
        <v>Restaurant Safety</v>
      </c>
    </row>
    <row r="89" spans="2:12" ht="15.75" customHeight="1">
      <c r="B89" s="1"/>
      <c r="C89" s="83"/>
      <c r="D89" s="92" t="s">
        <v>82</v>
      </c>
      <c r="E89" s="93"/>
      <c r="F89" s="38" t="s">
        <v>8</v>
      </c>
      <c r="H89" s="28" t="str">
        <f t="shared" ref="H89:H104" si="6">$C$87</f>
        <v>Restaurant Safety</v>
      </c>
    </row>
    <row r="90" spans="2:12" ht="15.75" customHeight="1">
      <c r="B90" s="1"/>
      <c r="C90" s="83"/>
      <c r="D90" s="92" t="s">
        <v>83</v>
      </c>
      <c r="E90" s="93"/>
      <c r="F90" s="38" t="s">
        <v>8</v>
      </c>
      <c r="H90" s="28" t="str">
        <f t="shared" si="6"/>
        <v>Restaurant Safety</v>
      </c>
    </row>
    <row r="91" spans="2:12" ht="15.75" customHeight="1">
      <c r="B91" s="1"/>
      <c r="C91" s="83"/>
      <c r="D91" s="92" t="s">
        <v>84</v>
      </c>
      <c r="E91" s="93"/>
      <c r="F91" s="38" t="s">
        <v>8</v>
      </c>
      <c r="H91" s="28" t="str">
        <f t="shared" si="6"/>
        <v>Restaurant Safety</v>
      </c>
    </row>
    <row r="92" spans="2:12" ht="15.75" customHeight="1">
      <c r="B92" s="1"/>
      <c r="C92" s="83"/>
      <c r="D92" s="92" t="s">
        <v>85</v>
      </c>
      <c r="E92" s="93"/>
      <c r="F92" s="38" t="s">
        <v>8</v>
      </c>
      <c r="H92" s="28" t="str">
        <f t="shared" si="6"/>
        <v>Restaurant Safety</v>
      </c>
    </row>
    <row r="93" spans="2:12" ht="15.75" customHeight="1">
      <c r="B93" s="1"/>
      <c r="C93" s="83"/>
      <c r="D93" s="92" t="s">
        <v>86</v>
      </c>
      <c r="E93" s="93"/>
      <c r="F93" s="38" t="s">
        <v>8</v>
      </c>
      <c r="H93" s="28" t="str">
        <f t="shared" si="6"/>
        <v>Restaurant Safety</v>
      </c>
    </row>
    <row r="94" spans="2:12" ht="15.75" customHeight="1">
      <c r="B94" s="1"/>
      <c r="C94" s="83"/>
      <c r="D94" s="92" t="s">
        <v>87</v>
      </c>
      <c r="E94" s="93"/>
      <c r="F94" s="38" t="s">
        <v>8</v>
      </c>
      <c r="H94" s="28" t="str">
        <f t="shared" si="6"/>
        <v>Restaurant Safety</v>
      </c>
    </row>
    <row r="95" spans="2:12" ht="15.75" customHeight="1">
      <c r="B95" s="1"/>
      <c r="C95" s="83"/>
      <c r="D95" s="92" t="s">
        <v>88</v>
      </c>
      <c r="E95" s="93"/>
      <c r="F95" s="38" t="s">
        <v>8</v>
      </c>
      <c r="H95" s="28" t="str">
        <f t="shared" si="6"/>
        <v>Restaurant Safety</v>
      </c>
    </row>
    <row r="96" spans="2:12" ht="15.75" customHeight="1">
      <c r="B96" s="1"/>
      <c r="C96" s="83"/>
      <c r="D96" s="92" t="s">
        <v>89</v>
      </c>
      <c r="E96" s="93"/>
      <c r="F96" s="38" t="s">
        <v>8</v>
      </c>
      <c r="H96" s="28" t="str">
        <f t="shared" si="6"/>
        <v>Restaurant Safety</v>
      </c>
    </row>
    <row r="97" spans="2:12" ht="15.75" customHeight="1">
      <c r="B97" s="1"/>
      <c r="C97" s="83"/>
      <c r="D97" s="92" t="s">
        <v>90</v>
      </c>
      <c r="E97" s="93"/>
      <c r="F97" s="38" t="s">
        <v>8</v>
      </c>
      <c r="H97" s="28" t="str">
        <f t="shared" si="6"/>
        <v>Restaurant Safety</v>
      </c>
    </row>
    <row r="98" spans="2:12" ht="15.75" customHeight="1">
      <c r="B98" s="1"/>
      <c r="C98" s="83"/>
      <c r="D98" s="92" t="s">
        <v>91</v>
      </c>
      <c r="E98" s="93"/>
      <c r="F98" s="38" t="s">
        <v>8</v>
      </c>
      <c r="H98" s="28" t="str">
        <f t="shared" si="6"/>
        <v>Restaurant Safety</v>
      </c>
    </row>
    <row r="99" spans="2:12" ht="15.75" customHeight="1">
      <c r="B99" s="1"/>
      <c r="C99" s="83"/>
      <c r="D99" s="92" t="s">
        <v>92</v>
      </c>
      <c r="E99" s="93"/>
      <c r="F99" s="38" t="s">
        <v>8</v>
      </c>
      <c r="H99" s="28" t="str">
        <f t="shared" si="6"/>
        <v>Restaurant Safety</v>
      </c>
    </row>
    <row r="100" spans="2:12" ht="15.75" customHeight="1">
      <c r="B100" s="1"/>
      <c r="C100" s="83"/>
      <c r="D100" s="92" t="s">
        <v>93</v>
      </c>
      <c r="E100" s="93"/>
      <c r="F100" s="38" t="s">
        <v>8</v>
      </c>
      <c r="H100" s="28" t="str">
        <f t="shared" si="6"/>
        <v>Restaurant Safety</v>
      </c>
    </row>
    <row r="101" spans="2:12" ht="15.75" customHeight="1">
      <c r="B101" s="1"/>
      <c r="C101" s="83"/>
      <c r="D101" s="92" t="s">
        <v>94</v>
      </c>
      <c r="E101" s="93"/>
      <c r="F101" s="38" t="s">
        <v>8</v>
      </c>
      <c r="H101" s="28" t="str">
        <f t="shared" si="6"/>
        <v>Restaurant Safety</v>
      </c>
    </row>
    <row r="102" spans="2:12" ht="15.75" customHeight="1">
      <c r="B102" s="1"/>
      <c r="C102" s="83"/>
      <c r="D102" s="92" t="s">
        <v>95</v>
      </c>
      <c r="E102" s="93"/>
      <c r="F102" s="38" t="s">
        <v>8</v>
      </c>
      <c r="H102" s="28" t="str">
        <f t="shared" si="6"/>
        <v>Restaurant Safety</v>
      </c>
    </row>
    <row r="103" spans="2:12" ht="15.75" customHeight="1">
      <c r="B103" s="1"/>
      <c r="C103" s="83"/>
      <c r="D103" s="92" t="s">
        <v>96</v>
      </c>
      <c r="E103" s="93"/>
      <c r="F103" s="38" t="s">
        <v>8</v>
      </c>
      <c r="H103" s="28" t="str">
        <f t="shared" si="6"/>
        <v>Restaurant Safety</v>
      </c>
    </row>
    <row r="104" spans="2:12" ht="15.75" customHeight="1">
      <c r="B104" s="1"/>
      <c r="C104" s="83"/>
      <c r="D104" s="92" t="s">
        <v>97</v>
      </c>
      <c r="E104" s="93"/>
      <c r="F104" s="38" t="s">
        <v>8</v>
      </c>
      <c r="H104" s="28" t="str">
        <f t="shared" si="6"/>
        <v>Restaurant Safety</v>
      </c>
    </row>
    <row r="105" spans="2:12" ht="19.5" customHeight="1">
      <c r="B105" s="1"/>
      <c r="C105" s="84"/>
      <c r="D105" s="85"/>
      <c r="E105" s="86" t="str">
        <f>C87&amp;" Operational Score"</f>
        <v>Restaurant Safety Operational Score</v>
      </c>
      <c r="F105" s="87">
        <f>IF(H136+I136=0,"N/A",H136/(H136+I136))</f>
        <v>1</v>
      </c>
      <c r="H105" s="29"/>
    </row>
    <row r="106" spans="2:12" ht="24.75" customHeight="1">
      <c r="B106" s="1"/>
      <c r="C106" s="94" t="s">
        <v>98</v>
      </c>
      <c r="D106" s="94"/>
      <c r="E106" s="94"/>
      <c r="F106" s="94"/>
      <c r="H106" s="29"/>
      <c r="L106" s="14"/>
    </row>
    <row r="107" spans="2:12" ht="15.75" customHeight="1">
      <c r="B107" s="1"/>
      <c r="C107" s="83"/>
      <c r="D107" s="92" t="s">
        <v>99</v>
      </c>
      <c r="E107" s="93"/>
      <c r="F107" s="38" t="s">
        <v>8</v>
      </c>
      <c r="H107" s="28" t="str">
        <f>$C$106</f>
        <v>Wells &amp; Tanks</v>
      </c>
    </row>
    <row r="108" spans="2:12" ht="15.75" customHeight="1">
      <c r="B108" s="1"/>
      <c r="C108" s="83"/>
      <c r="D108" s="92" t="s">
        <v>100</v>
      </c>
      <c r="E108" s="93"/>
      <c r="F108" s="38" t="s">
        <v>8</v>
      </c>
      <c r="H108" s="28" t="str">
        <f t="shared" ref="H108:H117" si="7">$C$106</f>
        <v>Wells &amp; Tanks</v>
      </c>
    </row>
    <row r="109" spans="2:12" ht="15.75" customHeight="1">
      <c r="B109" s="1"/>
      <c r="C109" s="83"/>
      <c r="D109" s="92" t="s">
        <v>101</v>
      </c>
      <c r="E109" s="93"/>
      <c r="F109" s="38" t="s">
        <v>8</v>
      </c>
      <c r="H109" s="28" t="str">
        <f t="shared" si="7"/>
        <v>Wells &amp; Tanks</v>
      </c>
    </row>
    <row r="110" spans="2:12" ht="15.75" customHeight="1">
      <c r="B110" s="1"/>
      <c r="C110" s="83"/>
      <c r="D110" s="92" t="s">
        <v>102</v>
      </c>
      <c r="E110" s="93"/>
      <c r="F110" s="38" t="s">
        <v>8</v>
      </c>
      <c r="H110" s="28" t="str">
        <f t="shared" si="7"/>
        <v>Wells &amp; Tanks</v>
      </c>
    </row>
    <row r="111" spans="2:12" ht="15.75" customHeight="1">
      <c r="B111" s="1"/>
      <c r="C111" s="83"/>
      <c r="D111" s="92" t="s">
        <v>103</v>
      </c>
      <c r="E111" s="93"/>
      <c r="F111" s="38" t="s">
        <v>8</v>
      </c>
      <c r="H111" s="28" t="str">
        <f t="shared" si="7"/>
        <v>Wells &amp; Tanks</v>
      </c>
    </row>
    <row r="112" spans="2:12" ht="15.75" customHeight="1">
      <c r="B112" s="1"/>
      <c r="C112" s="83"/>
      <c r="D112" s="92" t="s">
        <v>104</v>
      </c>
      <c r="E112" s="93"/>
      <c r="F112" s="38" t="s">
        <v>8</v>
      </c>
      <c r="H112" s="28" t="str">
        <f t="shared" si="7"/>
        <v>Wells &amp; Tanks</v>
      </c>
    </row>
    <row r="113" spans="2:8" ht="15.75" customHeight="1">
      <c r="B113" s="1"/>
      <c r="C113" s="83"/>
      <c r="D113" s="92" t="s">
        <v>105</v>
      </c>
      <c r="E113" s="93"/>
      <c r="F113" s="38" t="s">
        <v>8</v>
      </c>
      <c r="H113" s="28" t="str">
        <f t="shared" si="7"/>
        <v>Wells &amp; Tanks</v>
      </c>
    </row>
    <row r="114" spans="2:8" ht="15.75" customHeight="1">
      <c r="B114" s="1"/>
      <c r="C114" s="83"/>
      <c r="D114" s="92" t="s">
        <v>106</v>
      </c>
      <c r="E114" s="93"/>
      <c r="F114" s="38" t="s">
        <v>8</v>
      </c>
      <c r="H114" s="28" t="str">
        <f t="shared" si="7"/>
        <v>Wells &amp; Tanks</v>
      </c>
    </row>
    <row r="115" spans="2:8" ht="15.75" customHeight="1">
      <c r="B115" s="1"/>
      <c r="C115" s="83"/>
      <c r="D115" s="92" t="s">
        <v>107</v>
      </c>
      <c r="E115" s="93"/>
      <c r="F115" s="38" t="s">
        <v>8</v>
      </c>
      <c r="H115" s="28" t="str">
        <f t="shared" si="7"/>
        <v>Wells &amp; Tanks</v>
      </c>
    </row>
    <row r="116" spans="2:8" ht="15.75" customHeight="1">
      <c r="B116" s="1"/>
      <c r="C116" s="83"/>
      <c r="D116" s="92" t="s">
        <v>108</v>
      </c>
      <c r="E116" s="93"/>
      <c r="F116" s="38" t="s">
        <v>8</v>
      </c>
      <c r="H116" s="28" t="str">
        <f t="shared" si="7"/>
        <v>Wells &amp; Tanks</v>
      </c>
    </row>
    <row r="117" spans="2:8" ht="15.75" customHeight="1">
      <c r="B117" s="1"/>
      <c r="C117" s="83"/>
      <c r="D117" s="92" t="s">
        <v>109</v>
      </c>
      <c r="E117" s="93"/>
      <c r="F117" s="38" t="s">
        <v>8</v>
      </c>
      <c r="H117" s="28" t="str">
        <f t="shared" si="7"/>
        <v>Wells &amp; Tanks</v>
      </c>
    </row>
    <row r="118" spans="2:8" ht="21" customHeight="1">
      <c r="B118" s="1"/>
      <c r="C118" s="83"/>
      <c r="D118" s="88"/>
      <c r="E118" s="89" t="str">
        <f>C106&amp;" Operational Score"</f>
        <v>Wells &amp; Tanks Operational Score</v>
      </c>
      <c r="F118" s="90">
        <f>IF(H137+I137=0,"N/A",H137/(H137+I137))</f>
        <v>1</v>
      </c>
      <c r="H118" s="29"/>
    </row>
    <row r="119" spans="2:8" ht="20.25" customHeight="1">
      <c r="B119" s="1"/>
      <c r="C119" s="94" t="s">
        <v>110</v>
      </c>
      <c r="D119" s="94"/>
      <c r="E119" s="94"/>
      <c r="F119" s="94"/>
      <c r="H119" s="29"/>
    </row>
    <row r="120" spans="2:8" ht="15.75" customHeight="1">
      <c r="B120" s="1"/>
      <c r="C120" s="83"/>
      <c r="D120" s="92" t="s">
        <v>111</v>
      </c>
      <c r="E120" s="93"/>
      <c r="F120" s="38" t="s">
        <v>112</v>
      </c>
      <c r="H120" s="28" t="str">
        <f>$C$119</f>
        <v>Liquor Liability</v>
      </c>
    </row>
    <row r="121" spans="2:8" ht="15.75" customHeight="1">
      <c r="B121" s="1"/>
      <c r="C121" s="83"/>
      <c r="D121" s="92" t="s">
        <v>113</v>
      </c>
      <c r="E121" s="93"/>
      <c r="F121" s="38" t="s">
        <v>8</v>
      </c>
      <c r="H121" s="28" t="str">
        <f t="shared" ref="H121:H127" si="8">$C$119</f>
        <v>Liquor Liability</v>
      </c>
    </row>
    <row r="122" spans="2:8" ht="15.75" customHeight="1">
      <c r="B122" s="1"/>
      <c r="C122" s="83"/>
      <c r="D122" s="92" t="s">
        <v>114</v>
      </c>
      <c r="E122" s="93"/>
      <c r="F122" s="38" t="s">
        <v>8</v>
      </c>
      <c r="H122" s="28" t="str">
        <f t="shared" si="8"/>
        <v>Liquor Liability</v>
      </c>
    </row>
    <row r="123" spans="2:8" ht="15.75" customHeight="1">
      <c r="B123" s="1"/>
      <c r="C123" s="83"/>
      <c r="D123" s="92" t="s">
        <v>115</v>
      </c>
      <c r="E123" s="93"/>
      <c r="F123" s="38" t="s">
        <v>8</v>
      </c>
      <c r="H123" s="28" t="str">
        <f t="shared" si="8"/>
        <v>Liquor Liability</v>
      </c>
    </row>
    <row r="124" spans="2:8" ht="15.75" customHeight="1">
      <c r="B124" s="1"/>
      <c r="C124" s="83"/>
      <c r="D124" s="92" t="s">
        <v>116</v>
      </c>
      <c r="E124" s="93"/>
      <c r="F124" s="38" t="s">
        <v>8</v>
      </c>
      <c r="H124" s="28" t="str">
        <f t="shared" si="8"/>
        <v>Liquor Liability</v>
      </c>
    </row>
    <row r="125" spans="2:8" ht="15.75" customHeight="1">
      <c r="B125" s="1"/>
      <c r="C125" s="83"/>
      <c r="D125" s="92" t="s">
        <v>117</v>
      </c>
      <c r="E125" s="93"/>
      <c r="F125" s="38" t="s">
        <v>8</v>
      </c>
      <c r="H125" s="28" t="str">
        <f t="shared" si="8"/>
        <v>Liquor Liability</v>
      </c>
    </row>
    <row r="126" spans="2:8" ht="15.75" customHeight="1">
      <c r="B126" s="1"/>
      <c r="C126" s="83"/>
      <c r="D126" s="92" t="s">
        <v>118</v>
      </c>
      <c r="E126" s="93"/>
      <c r="F126" s="38" t="s">
        <v>8</v>
      </c>
      <c r="H126" s="28" t="str">
        <f t="shared" si="8"/>
        <v>Liquor Liability</v>
      </c>
    </row>
    <row r="127" spans="2:8" ht="15.75" customHeight="1">
      <c r="B127" s="1"/>
      <c r="C127" s="83"/>
      <c r="D127" s="92" t="s">
        <v>119</v>
      </c>
      <c r="E127" s="93"/>
      <c r="F127" s="38" t="s">
        <v>8</v>
      </c>
      <c r="H127" s="28" t="str">
        <f t="shared" si="8"/>
        <v>Liquor Liability</v>
      </c>
    </row>
    <row r="128" spans="2:8" ht="19.5" customHeight="1">
      <c r="B128" s="1"/>
      <c r="C128" s="84"/>
      <c r="D128" s="85"/>
      <c r="E128" s="89" t="str">
        <f>C119&amp;" Operational Score"</f>
        <v>Liquor Liability Operational Score</v>
      </c>
      <c r="F128" s="90">
        <f>IF(H138+I138=0,"N/A",H138/(H138+I138))</f>
        <v>0.875</v>
      </c>
      <c r="H128" s="29"/>
    </row>
    <row r="129" spans="2:12" ht="24.75" customHeight="1">
      <c r="B129" s="1"/>
      <c r="C129" s="94" t="s">
        <v>120</v>
      </c>
      <c r="D129" s="94"/>
      <c r="E129" s="94"/>
      <c r="F129" s="94"/>
      <c r="H129" s="29" t="s">
        <v>8</v>
      </c>
      <c r="I129" s="1" t="s">
        <v>112</v>
      </c>
      <c r="J129" s="1" t="s">
        <v>121</v>
      </c>
      <c r="L129" s="14"/>
    </row>
    <row r="130" spans="2:12" ht="15.75" customHeight="1">
      <c r="B130" s="1"/>
      <c r="C130" s="83"/>
      <c r="D130" s="92" t="str">
        <f>E23</f>
        <v>Parking Lots &amp; Walks- Exposure from slips, trips and falls. Operational Score</v>
      </c>
      <c r="E130" s="93"/>
      <c r="F130" s="91">
        <f>F23</f>
        <v>1</v>
      </c>
      <c r="H130" s="26">
        <f>COUNTIF(F9:F22,H129)</f>
        <v>14</v>
      </c>
      <c r="I130" s="27">
        <f>COUNTIF(F9:F22,I129)</f>
        <v>0</v>
      </c>
      <c r="J130" s="27">
        <f>COUNTIF(F9:F22,J129)</f>
        <v>0</v>
      </c>
    </row>
    <row r="131" spans="2:12" ht="15.75" customHeight="1">
      <c r="B131" s="1"/>
      <c r="C131" s="83"/>
      <c r="D131" s="92" t="str">
        <f>E33</f>
        <v>Cart Safety Operational Score</v>
      </c>
      <c r="E131" s="93"/>
      <c r="F131" s="91">
        <f>F33</f>
        <v>1</v>
      </c>
      <c r="H131" s="26">
        <f>COUNTIF(F25:F32,H129)</f>
        <v>8</v>
      </c>
      <c r="I131" s="27">
        <f>COUNTIF(F25:F32,I129)</f>
        <v>0</v>
      </c>
      <c r="J131" s="27">
        <f>COUNTIF(F25:F32,J129)</f>
        <v>0</v>
      </c>
    </row>
    <row r="132" spans="2:12" ht="15.75" customHeight="1">
      <c r="B132" s="1"/>
      <c r="C132" s="83"/>
      <c r="D132" s="92" t="str">
        <f>E43</f>
        <v>Chemicals Operational Score</v>
      </c>
      <c r="E132" s="93"/>
      <c r="F132" s="91">
        <f>F43</f>
        <v>1</v>
      </c>
      <c r="H132" s="26">
        <f>COUNTIF(F35:F42,H129)</f>
        <v>8</v>
      </c>
      <c r="I132" s="27">
        <f>COUNTIF(F35:F42,I129)</f>
        <v>0</v>
      </c>
      <c r="J132" s="27">
        <f>COUNTIF(F35:F42,J129)</f>
        <v>0</v>
      </c>
    </row>
    <row r="133" spans="2:12" ht="15.75" customHeight="1">
      <c r="B133" s="1"/>
      <c r="C133" s="83"/>
      <c r="D133" s="92" t="str">
        <f>E54</f>
        <v>Maintenance Equipment &amp; Employee Safety Operational Score</v>
      </c>
      <c r="E133" s="93"/>
      <c r="F133" s="91">
        <f>F54</f>
        <v>1</v>
      </c>
      <c r="H133" s="26">
        <f>COUNTIF(F45:F53,H129)</f>
        <v>9</v>
      </c>
      <c r="I133" s="27">
        <f>COUNTIF(F45:F53,I129)</f>
        <v>0</v>
      </c>
      <c r="J133" s="27">
        <f>COUNTIF(F45:F53,J129)</f>
        <v>0</v>
      </c>
    </row>
    <row r="134" spans="2:12" ht="15.75" customHeight="1">
      <c r="B134" s="1"/>
      <c r="C134" s="83"/>
      <c r="D134" s="92" t="str">
        <f>E67</f>
        <v>Lift Safety (Admin) Operational Score</v>
      </c>
      <c r="E134" s="93"/>
      <c r="F134" s="91">
        <f>F67</f>
        <v>1</v>
      </c>
      <c r="H134" s="26">
        <f>COUNTIF(F56:F66,H129)</f>
        <v>11</v>
      </c>
      <c r="I134" s="27">
        <f>COUNTIF(F56:F66,I129)</f>
        <v>0</v>
      </c>
      <c r="J134" s="27">
        <f>COUNTIF(F56:F66,J129)</f>
        <v>0</v>
      </c>
    </row>
    <row r="135" spans="2:12" ht="15.75" customHeight="1">
      <c r="B135" s="1"/>
      <c r="C135" s="83"/>
      <c r="D135" s="92" t="str">
        <f>E86</f>
        <v>Pool/Fitness Safety Operational Score</v>
      </c>
      <c r="E135" s="93"/>
      <c r="F135" s="91">
        <f>F86</f>
        <v>1</v>
      </c>
      <c r="H135" s="26">
        <f>COUNTIF(F69:F85,H129)</f>
        <v>17</v>
      </c>
      <c r="I135" s="27">
        <f>COUNTIF(F69:F85,I129)</f>
        <v>0</v>
      </c>
      <c r="J135" s="27">
        <f>COUNTIF(F69:F85,J129)</f>
        <v>0</v>
      </c>
    </row>
    <row r="136" spans="2:12" ht="15.75" customHeight="1">
      <c r="B136" s="1"/>
      <c r="C136" s="83"/>
      <c r="D136" s="92" t="str">
        <f>E105</f>
        <v>Restaurant Safety Operational Score</v>
      </c>
      <c r="E136" s="93"/>
      <c r="F136" s="91">
        <f>F105</f>
        <v>1</v>
      </c>
      <c r="H136" s="26">
        <f>COUNTIF(F88:F104,H129)</f>
        <v>17</v>
      </c>
      <c r="I136" s="27">
        <f>COUNTIF(F88:F104,I129)</f>
        <v>0</v>
      </c>
      <c r="J136" s="27">
        <f>COUNTIF(F88:F104,J129)</f>
        <v>0</v>
      </c>
    </row>
    <row r="137" spans="2:12" ht="15.75" customHeight="1">
      <c r="B137" s="1"/>
      <c r="C137" s="83"/>
      <c r="D137" s="92" t="str">
        <f>E118</f>
        <v>Wells &amp; Tanks Operational Score</v>
      </c>
      <c r="E137" s="93"/>
      <c r="F137" s="91">
        <f>F118</f>
        <v>1</v>
      </c>
      <c r="H137" s="26">
        <f>COUNTIF(F107:F117,H129)</f>
        <v>11</v>
      </c>
      <c r="I137" s="27">
        <f>COUNTIF(F107:F117,I129)</f>
        <v>0</v>
      </c>
      <c r="J137" s="27">
        <f>COUNTIF(F107:F117,J129)</f>
        <v>0</v>
      </c>
    </row>
    <row r="138" spans="2:12" ht="15.75" customHeight="1">
      <c r="B138" s="1"/>
      <c r="C138" s="83"/>
      <c r="D138" s="92" t="str">
        <f>C119</f>
        <v>Liquor Liability</v>
      </c>
      <c r="E138" s="93"/>
      <c r="F138" s="91">
        <f>F128</f>
        <v>0.875</v>
      </c>
      <c r="H138" s="26">
        <f>COUNTIF(F120:F127,H129)</f>
        <v>7</v>
      </c>
      <c r="I138" s="26">
        <f>COUNTIF(F120:F127,I129)</f>
        <v>1</v>
      </c>
      <c r="J138" s="26">
        <f>COUNTIF(F120:F127,J129)</f>
        <v>0</v>
      </c>
    </row>
    <row r="139" spans="2:12" ht="8.4499999999999993" customHeight="1">
      <c r="B139" s="1"/>
      <c r="C139" s="5"/>
      <c r="D139" s="15"/>
      <c r="H139" s="26"/>
      <c r="I139" s="3"/>
      <c r="J139" s="3"/>
    </row>
    <row r="140" spans="2:12">
      <c r="B140" s="1"/>
      <c r="C140" s="5"/>
      <c r="D140" s="15"/>
      <c r="E140" s="13" t="s">
        <v>122</v>
      </c>
      <c r="F140" s="39">
        <f>H140/(H140+I140)</f>
        <v>0.99029126213592233</v>
      </c>
      <c r="H140" s="26">
        <f>SUM(H130:H138)</f>
        <v>102</v>
      </c>
      <c r="I140" s="26">
        <f t="shared" ref="I140:J140" si="9">SUM(I130:I138)</f>
        <v>1</v>
      </c>
      <c r="J140" s="26">
        <f t="shared" si="9"/>
        <v>0</v>
      </c>
    </row>
    <row r="141" spans="2:12">
      <c r="B141" s="1"/>
      <c r="C141" s="5"/>
      <c r="D141" s="15"/>
      <c r="E141" s="17"/>
      <c r="F141" s="16"/>
      <c r="H141" s="26"/>
      <c r="I141" s="2"/>
      <c r="J141" s="2"/>
    </row>
    <row r="142" spans="2:12" ht="18.95">
      <c r="B142" s="1"/>
      <c r="C142" s="10" t="s">
        <v>123</v>
      </c>
      <c r="D142" s="18"/>
    </row>
    <row r="143" spans="2:12" ht="15.75" customHeight="1">
      <c r="B143" s="1"/>
      <c r="D143" s="15" t="s">
        <v>124</v>
      </c>
      <c r="E143" s="15" t="s">
        <v>125</v>
      </c>
    </row>
    <row r="144" spans="2:12" ht="15.95">
      <c r="B144" s="1"/>
      <c r="C144" s="20" t="s">
        <v>126</v>
      </c>
      <c r="D144" s="20" t="str">
        <f t="array" ref="D144">IFERROR(INDEX($H$9:$H$128,SMALL(IF(F$9:$F$137="NO",ROW($H$9:$H$128)-ROW($H$9)+1),ROWS($H$9:$H9))),"")</f>
        <v>Liquor Liability</v>
      </c>
      <c r="E144" s="21" t="str">
        <f t="array" ref="E144">IFERROR(INDEX($D$9:$D$137,SMALL(IF(F$9:$F$137="NO",ROW($D$9:$D$137)-ROW($D$9)+1),ROWS($D$9:$D9))),"")</f>
        <v>Written club statement on alcohol consumption on file and known to all employees</v>
      </c>
      <c r="F144" s="22"/>
    </row>
    <row r="145" spans="2:6" ht="15.95">
      <c r="B145" s="1"/>
      <c r="C145" s="20" t="s">
        <v>127</v>
      </c>
      <c r="D145" s="20" t="str">
        <f t="array" ref="D145">IFERROR(INDEX($H$9:$H$128,SMALL(IF(F$9:$F$137="NO",ROW($H$9:$H$128)-ROW($H$9)+1),ROWS($H$9:$H10))),"")</f>
        <v/>
      </c>
      <c r="E145" s="21" t="str">
        <f t="array" ref="E145">IFERROR(INDEX($D$9:$D$137,SMALL(IF(F$9:$F$137="NO",ROW($D$9:$D$137)-ROW($D$9)+1),ROWS($D$9:$D10))),"")</f>
        <v/>
      </c>
      <c r="F145" s="22"/>
    </row>
    <row r="146" spans="2:6" ht="15.95">
      <c r="B146" s="1"/>
      <c r="C146" s="20" t="s">
        <v>128</v>
      </c>
      <c r="D146" s="20" t="str">
        <f t="array" ref="D146">IFERROR(INDEX($H$9:$H$128,SMALL(IF(F$9:$F$137="NO",ROW($H$9:$H$128)-ROW($H$9)+1),ROWS($H$9:$H11))),"")</f>
        <v/>
      </c>
      <c r="E146" s="21" t="str">
        <f t="array" ref="E146">IFERROR(INDEX($D$9:$D$137,SMALL(IF(F$9:$F$137="NO",ROW($D$9:$D$137)-ROW($D$9)+1),ROWS($D$9:$D11))),"")</f>
        <v/>
      </c>
      <c r="F146" s="22"/>
    </row>
    <row r="147" spans="2:6" ht="15.95">
      <c r="B147" s="1"/>
      <c r="C147" s="20" t="s">
        <v>129</v>
      </c>
      <c r="D147" s="20" t="str">
        <f t="array" ref="D147">IFERROR(INDEX($H$9:$H$128,SMALL(IF(F$9:$F$137="NO",ROW($H$9:$H$128)-ROW($H$9)+1),ROWS($H$9:$H12))),"")</f>
        <v/>
      </c>
      <c r="E147" s="21" t="str">
        <f t="array" ref="E147">IFERROR(INDEX($D$9:$D$137,SMALL(IF(F$9:$F$137="NO",ROW($D$9:$D$137)-ROW($D$9)+1),ROWS($D$9:$D12))),"")</f>
        <v/>
      </c>
      <c r="F147" s="22"/>
    </row>
    <row r="148" spans="2:6" ht="15.95">
      <c r="B148" s="1"/>
      <c r="C148" s="20" t="s">
        <v>130</v>
      </c>
      <c r="D148" s="20" t="str">
        <f t="array" ref="D148">IFERROR(INDEX($H$9:$H$128,SMALL(IF(F$9:$F$137="NO",ROW($H$9:$H$128)-ROW($H$9)+1),ROWS($H$9:$H13))),"")</f>
        <v/>
      </c>
      <c r="E148" s="21" t="str">
        <f t="array" ref="E148">IFERROR(INDEX($D$9:$D$137,SMALL(IF(F$9:$F$137="NO",ROW($D$9:$D$137)-ROW($D$9)+1),ROWS($D$9:$D13))),"")</f>
        <v/>
      </c>
      <c r="F148" s="22"/>
    </row>
    <row r="149" spans="2:6" ht="15.95">
      <c r="B149" s="1"/>
      <c r="C149" s="20" t="s">
        <v>131</v>
      </c>
      <c r="D149" s="20" t="str">
        <f t="array" ref="D149">IFERROR(INDEX($H$9:$H$128,SMALL(IF(F$9:$F$137="NO",ROW($H$9:$H$128)-ROW($H$9)+1),ROWS($H$9:$H14))),"")</f>
        <v/>
      </c>
      <c r="E149" s="21" t="str">
        <f t="array" ref="E149">IFERROR(INDEX($D$9:$D$137,SMALL(IF(F$9:$F$137="NO",ROW($D$9:$D$137)-ROW($D$9)+1),ROWS($D$9:$D14))),"")</f>
        <v/>
      </c>
      <c r="F149" s="22"/>
    </row>
    <row r="150" spans="2:6" ht="15.95">
      <c r="B150" s="1"/>
      <c r="C150" s="20" t="s">
        <v>132</v>
      </c>
      <c r="D150" s="20" t="str">
        <f t="array" ref="D150">IFERROR(INDEX($H$9:$H$128,SMALL(IF(F$9:$F$137="NO",ROW($H$9:$H$128)-ROW($H$9)+1),ROWS($H$9:$H15))),"")</f>
        <v/>
      </c>
      <c r="E150" s="21" t="str">
        <f t="array" ref="E150">IFERROR(INDEX($D$9:$D$137,SMALL(IF(F$9:$F$137="NO",ROW($D$9:$D$137)-ROW($D$9)+1),ROWS($D$9:$D15))),"")</f>
        <v/>
      </c>
      <c r="F150" s="22"/>
    </row>
    <row r="151" spans="2:6" ht="15.95">
      <c r="B151" s="1"/>
      <c r="C151" s="20" t="s">
        <v>133</v>
      </c>
      <c r="D151" s="20" t="str">
        <f t="array" ref="D151">IFERROR(INDEX($H$9:$H$128,SMALL(IF(F$9:$F$137="NO",ROW($H$9:$H$128)-ROW($H$9)+1),ROWS($H$9:$H16))),"")</f>
        <v/>
      </c>
      <c r="E151" s="21" t="str">
        <f t="array" ref="E151">IFERROR(INDEX($D$9:$D$137,SMALL(IF(F$9:$F$137="NO",ROW($D$9:$D$137)-ROW($D$9)+1),ROWS($D$9:$D16))),"")</f>
        <v/>
      </c>
      <c r="F151" s="22"/>
    </row>
    <row r="152" spans="2:6" ht="15.95">
      <c r="B152" s="1"/>
      <c r="C152" s="20" t="s">
        <v>134</v>
      </c>
      <c r="D152" s="20" t="str">
        <f t="array" ref="D152">IFERROR(INDEX($H$9:$H$128,SMALL(IF(F$9:$F$137="NO",ROW($H$9:$H$128)-ROW($H$9)+1),ROWS($H$9:$H17))),"")</f>
        <v/>
      </c>
      <c r="E152" s="21" t="str">
        <f t="array" ref="E152">IFERROR(INDEX($D$9:$D$137,SMALL(IF(F$9:$F$137="NO",ROW($D$9:$D$137)-ROW($D$9)+1),ROWS($D$9:$D17))),"")</f>
        <v/>
      </c>
      <c r="F152" s="22"/>
    </row>
    <row r="153" spans="2:6" ht="15.95">
      <c r="B153" s="1"/>
      <c r="C153" s="20" t="s">
        <v>135</v>
      </c>
      <c r="D153" s="20" t="str">
        <f t="array" ref="D153">IFERROR(INDEX($H$9:$H$128,SMALL(IF(F$9:$F$137="NO",ROW($H$9:$H$128)-ROW($H$9)+1),ROWS($H$9:$H18))),"")</f>
        <v/>
      </c>
      <c r="E153" s="21" t="str">
        <f t="array" ref="E153">IFERROR(INDEX($D$9:$D$137,SMALL(IF(F$9:$F$137="NO",ROW($D$9:$D$137)-ROW($D$9)+1),ROWS($D$9:$D18))),"")</f>
        <v/>
      </c>
      <c r="F153" s="22"/>
    </row>
    <row r="154" spans="2:6" ht="15.95">
      <c r="B154" s="1"/>
      <c r="C154" s="20" t="s">
        <v>136</v>
      </c>
      <c r="D154" s="20" t="str">
        <f t="array" ref="D154">IFERROR(INDEX($H$9:$H$128,SMALL(IF(F$9:$F$137="NO",ROW($H$9:$H$128)-ROW($H$9)+1),ROWS($H$9:$H19))),"")</f>
        <v/>
      </c>
      <c r="E154" s="21" t="str">
        <f t="array" ref="E154">IFERROR(INDEX($D$9:$D$137,SMALL(IF(F$9:$F$137="NO",ROW($D$9:$D$137)-ROW($D$9)+1),ROWS($D$9:$D19))),"")</f>
        <v/>
      </c>
      <c r="F154" s="22"/>
    </row>
    <row r="155" spans="2:6" ht="15.95">
      <c r="B155" s="1"/>
      <c r="C155" s="20" t="s">
        <v>137</v>
      </c>
      <c r="D155" s="20" t="str">
        <f t="array" ref="D155">IFERROR(INDEX($H$9:$H$128,SMALL(IF(F$9:$F$137="NO",ROW($H$9:$H$128)-ROW($H$9)+1),ROWS($H$9:$H20))),"")</f>
        <v/>
      </c>
      <c r="E155" s="21" t="str">
        <f t="array" ref="E155">IFERROR(INDEX($D$9:$D$137,SMALL(IF(F$9:$F$137="NO",ROW($D$9:$D$137)-ROW($D$9)+1),ROWS($D$9:$D20))),"")</f>
        <v/>
      </c>
      <c r="F155" s="22"/>
    </row>
    <row r="156" spans="2:6" ht="15.95">
      <c r="B156" s="1"/>
      <c r="C156" s="20" t="s">
        <v>138</v>
      </c>
      <c r="D156" s="20" t="str">
        <f t="array" ref="D156">IFERROR(INDEX($H$9:$H$128,SMALL(IF(F$9:$F$137="NO",ROW($H$9:$H$128)-ROW($H$9)+1),ROWS($H$9:$H21))),"")</f>
        <v/>
      </c>
      <c r="E156" s="21" t="str">
        <f t="array" ref="E156">IFERROR(INDEX($D$9:$D$137,SMALL(IF(F$9:$F$137="NO",ROW($D$9:$D$137)-ROW($D$9)+1),ROWS($D$9:$D21))),"")</f>
        <v/>
      </c>
      <c r="F156" s="22"/>
    </row>
    <row r="157" spans="2:6" ht="15.95">
      <c r="B157" s="1"/>
      <c r="C157" s="20" t="s">
        <v>139</v>
      </c>
      <c r="D157" s="20" t="str">
        <f t="array" ref="D157">IFERROR(INDEX($H$9:$H$128,SMALL(IF(F$9:$F$137="NO",ROW($H$9:$H$128)-ROW($H$9)+1),ROWS($H$9:$H22))),"")</f>
        <v/>
      </c>
      <c r="E157" s="21" t="str">
        <f t="array" ref="E157">IFERROR(INDEX($D$9:$D$137,SMALL(IF(F$9:$F$137="NO",ROW($D$9:$D$137)-ROW($D$9)+1),ROWS($D$9:$D22))),"")</f>
        <v/>
      </c>
      <c r="F157" s="22"/>
    </row>
    <row r="158" spans="2:6" ht="15.95">
      <c r="B158" s="1"/>
      <c r="C158" s="20" t="s">
        <v>140</v>
      </c>
      <c r="D158" s="20" t="str">
        <f t="array" ref="D158">IFERROR(INDEX($H$9:$H$128,SMALL(IF(F$9:$F$137="NO",ROW($H$9:$H$128)-ROW($H$9)+1),ROWS($H$9:$H22))),"")</f>
        <v/>
      </c>
      <c r="E158" s="21" t="str">
        <f t="array" ref="E158">IFERROR(INDEX($D$9:$D$137,SMALL(IF(F$9:$F$137="NO",ROW($D$9:$D$137)-ROW($D$9)+1),ROWS($D$9:$D22))),"")</f>
        <v/>
      </c>
      <c r="F158" s="22"/>
    </row>
    <row r="159" spans="2:6" ht="15.95">
      <c r="B159" s="1"/>
      <c r="C159" s="20" t="s">
        <v>141</v>
      </c>
      <c r="D159" s="20" t="str">
        <f t="array" ref="D159">IFERROR(INDEX($H$9:$H$128,SMALL(IF(F$9:$F$137="NO",ROW($H$9:$H$128)-ROW($H$9)+1),ROWS($H$9:$H22))),"")</f>
        <v/>
      </c>
      <c r="E159" s="21" t="str">
        <f t="array" ref="E159">IFERROR(INDEX($D$9:$D$137,SMALL(IF(F$9:$F$137="NO",ROW($D$9:$D$137)-ROW($D$9)+1),ROWS($D$9:$D22))),"")</f>
        <v/>
      </c>
      <c r="F159" s="22"/>
    </row>
    <row r="160" spans="2:6" ht="15.95">
      <c r="B160" s="1"/>
      <c r="C160" s="20" t="s">
        <v>142</v>
      </c>
      <c r="D160" s="20" t="str">
        <f t="array" ref="D160">IFERROR(INDEX($H$9:$H$128,SMALL(IF(F$9:$F$137="NO",ROW($H$9:$H$128)-ROW($H$9)+1),ROWS($H$9:$H22))),"")</f>
        <v/>
      </c>
      <c r="E160" s="21" t="str">
        <f t="array" ref="E160">IFERROR(INDEX($D$9:$D$137,SMALL(IF(F$9:$F$137="NO",ROW($D$9:$D$137)-ROW($D$9)+1),ROWS($D$9:$D22))),"")</f>
        <v/>
      </c>
      <c r="F160" s="22"/>
    </row>
    <row r="161" spans="2:6" ht="15.95">
      <c r="B161" s="1"/>
      <c r="C161" s="20" t="s">
        <v>143</v>
      </c>
      <c r="D161" s="20" t="str">
        <f t="array" ref="D161">IFERROR(INDEX($H$9:$H$128,SMALL(IF(F$9:$F$137="NO",ROW($H$9:$H$128)-ROW($H$9)+1),ROWS($H$9:$H22))),"")</f>
        <v/>
      </c>
      <c r="E161" s="21" t="str">
        <f t="array" ref="E161">IFERROR(INDEX($D$9:$D$137,SMALL(IF(F$9:$F$137="NO",ROW($D$9:$D$137)-ROW($D$9)+1),ROWS($D$9:$D22))),"")</f>
        <v/>
      </c>
      <c r="F161" s="22"/>
    </row>
    <row r="162" spans="2:6" ht="15.95">
      <c r="B162" s="1"/>
      <c r="C162" s="20" t="s">
        <v>144</v>
      </c>
      <c r="D162" s="20" t="str">
        <f t="array" ref="D162">IFERROR(INDEX($H$9:$H$128,SMALL(IF(F$9:$F$137="NO",ROW($H$9:$H$128)-ROW($H$9)+1),ROWS($H$9:$H22))),"")</f>
        <v/>
      </c>
      <c r="E162" s="21" t="str">
        <f t="array" ref="E162">IFERROR(INDEX($D$9:$D$137,SMALL(IF(F$9:$F$137="NO",ROW($D$9:$D$137)-ROW($D$9)+1),ROWS($D$9:$D22))),"")</f>
        <v/>
      </c>
      <c r="F162" s="22"/>
    </row>
    <row r="163" spans="2:6" ht="15.95">
      <c r="B163" s="1"/>
      <c r="C163" s="20" t="s">
        <v>145</v>
      </c>
      <c r="D163" s="20" t="str">
        <f t="array" ref="D163">IFERROR(INDEX($H$9:$H$128,SMALL(IF(F$9:$F$137="NO",ROW($H$9:$H$128)-ROW($H$9)+1),ROWS($H$9:$H22))),"")</f>
        <v/>
      </c>
      <c r="E163" s="21" t="str">
        <f t="array" ref="E163">IFERROR(INDEX($D$9:$D$137,SMALL(IF(F$9:$F$137="NO",ROW($D$9:$D$137)-ROW($D$9)+1),ROWS($D$9:$D22))),"")</f>
        <v/>
      </c>
      <c r="F163" s="22"/>
    </row>
    <row r="164" spans="2:6" ht="15.95">
      <c r="B164" s="1"/>
      <c r="C164" s="20" t="s">
        <v>146</v>
      </c>
      <c r="D164" s="20" t="str">
        <f t="array" ref="D164">IFERROR(INDEX($H$9:$H$128,SMALL(IF(F$9:$F$137="NO",ROW($H$9:$H$128)-ROW($H$9)+1),ROWS($H$9:$H22))),"")</f>
        <v/>
      </c>
      <c r="E164" s="21" t="str">
        <f t="array" ref="E164">IFERROR(INDEX($D$9:$D$137,SMALL(IF(F$9:$F$137="NO",ROW($D$9:$D$137)-ROW($D$9)+1),ROWS($D$9:$D22))),"")</f>
        <v/>
      </c>
      <c r="F164" s="22"/>
    </row>
    <row r="165" spans="2:6" ht="15.95">
      <c r="B165" s="1"/>
      <c r="C165" s="20" t="s">
        <v>147</v>
      </c>
      <c r="D165" s="20" t="str">
        <f t="array" ref="D165">IFERROR(INDEX($H$9:$H$128,SMALL(IF(F$9:$F$137="NO",ROW($H$9:$H$128)-ROW($H$9)+1),ROWS($H$9:$H22))),"")</f>
        <v/>
      </c>
      <c r="E165" s="21" t="str">
        <f t="array" ref="E165">IFERROR(INDEX($D$9:$D$137,SMALL(IF(F$9:$F$137="NO",ROW($D$9:$D$137)-ROW($D$9)+1),ROWS($D$9:$D22))),"")</f>
        <v/>
      </c>
      <c r="F165" s="22"/>
    </row>
    <row r="166" spans="2:6" ht="15.95">
      <c r="B166" s="1"/>
      <c r="C166" s="20" t="s">
        <v>148</v>
      </c>
      <c r="D166" s="20" t="str">
        <f t="array" ref="D166">IFERROR(INDEX($H$9:$H$128,SMALL(IF(F$9:$F$137="NO",ROW($H$9:$H$128)-ROW($H$9)+1),ROWS($H$9:$H22))),"")</f>
        <v/>
      </c>
      <c r="E166" s="21" t="str">
        <f t="array" ref="E166">IFERROR(INDEX($D$9:$D$137,SMALL(IF(F$9:$F$137="NO",ROW($D$9:$D$137)-ROW($D$9)+1),ROWS($D$9:$D22))),"")</f>
        <v/>
      </c>
      <c r="F166" s="22"/>
    </row>
    <row r="167" spans="2:6" ht="15.95">
      <c r="B167" s="1"/>
      <c r="C167" s="20" t="s">
        <v>149</v>
      </c>
      <c r="D167" s="20" t="str">
        <f t="array" ref="D167">IFERROR(INDEX($H$9:$H$128,SMALL(IF(F$9:$F$137="NO",ROW($H$9:$H$128)-ROW($H$9)+1),ROWS($H$9:$H22))),"")</f>
        <v/>
      </c>
      <c r="E167" s="21" t="str">
        <f t="array" ref="E167">IFERROR(INDEX($D$9:$D$137,SMALL(IF(F$9:$F$137="NO",ROW($D$9:$D$137)-ROW($D$9)+1),ROWS($D$9:$D22))),"")</f>
        <v/>
      </c>
      <c r="F167" s="22"/>
    </row>
    <row r="168" spans="2:6" ht="15.95">
      <c r="B168" s="1"/>
      <c r="C168" s="20" t="s">
        <v>150</v>
      </c>
      <c r="D168" s="20" t="str">
        <f t="array" ref="D168">IFERROR(INDEX($H$9:$H$128,SMALL(IF(F$9:$F$137="NO",ROW($H$9:$H$128)-ROW($H$9)+1),ROWS($H$9:$H22))),"")</f>
        <v/>
      </c>
      <c r="E168" s="21" t="str">
        <f t="array" ref="E168">IFERROR(INDEX($D$9:$D$137,SMALL(IF(F$9:$F$137="NO",ROW($D$9:$D$137)-ROW($D$9)+1),ROWS($D$9:$D22))),"")</f>
        <v/>
      </c>
      <c r="F168" s="22"/>
    </row>
    <row r="169" spans="2:6" ht="15.95">
      <c r="B169" s="1"/>
      <c r="C169" s="20" t="s">
        <v>151</v>
      </c>
      <c r="D169" s="20" t="str">
        <f t="array" ref="D169">IFERROR(INDEX($H$9:$H$128,SMALL(IF(F$9:$F$137="NO",ROW($H$9:$H$128)-ROW($H$9)+1),ROWS($H$9:$H22))),"")</f>
        <v/>
      </c>
      <c r="E169" s="21" t="str">
        <f t="array" ref="E169">IFERROR(INDEX($D$9:$D$137,SMALL(IF(F$9:$F$137="NO",ROW($D$9:$D$137)-ROW($D$9)+1),ROWS($D$9:$D22))),"")</f>
        <v/>
      </c>
      <c r="F169" s="22"/>
    </row>
    <row r="170" spans="2:6" ht="15.95">
      <c r="B170" s="1"/>
      <c r="C170" s="20" t="s">
        <v>152</v>
      </c>
      <c r="D170" s="20" t="str">
        <f t="array" ref="D170">IFERROR(INDEX($H$9:$H$128,SMALL(IF(F$9:$F$137="NO",ROW($H$9:$H$128)-ROW($H$9)+1),ROWS($H$9:$H22))),"")</f>
        <v/>
      </c>
      <c r="E170" s="21" t="str">
        <f t="array" ref="E170">IFERROR(INDEX($D$9:$D$137,SMALL(IF(F$9:$F$137="NO",ROW($D$9:$D$137)-ROW($D$9)+1),ROWS($D$9:$D22))),"")</f>
        <v/>
      </c>
      <c r="F170" s="22"/>
    </row>
    <row r="171" spans="2:6" ht="15.95">
      <c r="B171" s="1"/>
      <c r="C171" s="20" t="s">
        <v>153</v>
      </c>
      <c r="D171" s="20" t="str">
        <f t="array" ref="D171">IFERROR(INDEX($H$9:$H$128,SMALL(IF(F$9:$F$137="NO",ROW($H$9:$H$128)-ROW($H$9)+1),ROWS($H$9:$H22))),"")</f>
        <v/>
      </c>
      <c r="E171" s="21" t="str">
        <f t="array" ref="E171">IFERROR(INDEX($D$9:$D$137,SMALL(IF(F$9:$F$137="NO",ROW($D$9:$D$137)-ROW($D$9)+1),ROWS($D$9:$D22))),"")</f>
        <v/>
      </c>
      <c r="F171" s="22"/>
    </row>
    <row r="172" spans="2:6" ht="15.95">
      <c r="B172" s="1"/>
      <c r="C172" s="20" t="s">
        <v>154</v>
      </c>
      <c r="D172" s="20" t="str">
        <f t="array" ref="D172">IFERROR(INDEX($H$9:$H$128,SMALL(IF(F$9:$F$137="NO",ROW($H$9:$H$128)-ROW($H$9)+1),ROWS($H$9:$H22))),"")</f>
        <v/>
      </c>
      <c r="E172" s="21" t="str">
        <f t="array" ref="E172">IFERROR(INDEX($D$9:$D$137,SMALL(IF(F$9:$F$137="NO",ROW($D$9:$D$137)-ROW($D$9)+1),ROWS($D$9:$D22))),"")</f>
        <v/>
      </c>
      <c r="F172" s="22"/>
    </row>
    <row r="173" spans="2:6" ht="15.95">
      <c r="B173" s="1"/>
      <c r="C173" s="20" t="s">
        <v>155</v>
      </c>
      <c r="D173" s="20" t="str">
        <f t="array" ref="D173">IFERROR(INDEX($H$9:$H$128,SMALL(IF(F$9:$F$137="NO",ROW($H$9:$H$128)-ROW($H$9)+1),ROWS($H$9:$H22))),"")</f>
        <v/>
      </c>
      <c r="E173" s="21" t="str">
        <f t="array" ref="E173">IFERROR(INDEX($D$9:$D$137,SMALL(IF(F$9:$F$137="NO",ROW($D$9:$D$137)-ROW($D$9)+1),ROWS($D$9:$D22))),"")</f>
        <v/>
      </c>
      <c r="F173" s="22"/>
    </row>
    <row r="174" spans="2:6" ht="15.95">
      <c r="B174" s="1"/>
      <c r="C174" s="20" t="s">
        <v>156</v>
      </c>
      <c r="D174" s="20" t="str">
        <f t="array" ref="D174">IFERROR(INDEX($H$9:$H$128,SMALL(IF(F$9:$F$137="NO",ROW($H$9:$H$128)-ROW($H$9)+1),ROWS($H$9:$H22))),"")</f>
        <v/>
      </c>
      <c r="E174" s="21" t="str">
        <f t="array" ref="E174">IFERROR(INDEX($D$9:$D$137,SMALL(IF(F$9:$F$137="NO",ROW($D$9:$D$137)-ROW($D$9)+1),ROWS($D$9:$D22))),"")</f>
        <v/>
      </c>
      <c r="F174" s="22"/>
    </row>
    <row r="175" spans="2:6" ht="15.95">
      <c r="B175" s="1"/>
      <c r="C175" s="20" t="s">
        <v>157</v>
      </c>
      <c r="D175" s="20" t="str">
        <f t="array" ref="D175">IFERROR(INDEX($H$9:$H$128,SMALL(IF(F$9:$F$137="NO",ROW($H$9:$H$128)-ROW($H$9)+1),ROWS($H$9:$H22))),"")</f>
        <v/>
      </c>
      <c r="E175" s="21" t="str">
        <f t="array" ref="E175">IFERROR(INDEX($D$9:$D$137,SMALL(IF(F$9:$F$137="NO",ROW($D$9:$D$137)-ROW($D$9)+1),ROWS($D$9:$D22))),"")</f>
        <v/>
      </c>
      <c r="F175" s="22"/>
    </row>
    <row r="176" spans="2:6" ht="15.95">
      <c r="B176" s="1"/>
      <c r="C176" s="20" t="s">
        <v>158</v>
      </c>
      <c r="D176" s="20" t="str">
        <f t="array" ref="D176">IFERROR(INDEX($H$9:$H$128,SMALL(IF(F$9:$F$137="NO",ROW($H$9:$H$128)-ROW($H$9)+1),ROWS($H$9:$H22))),"")</f>
        <v/>
      </c>
      <c r="E176" s="21" t="str">
        <f t="array" ref="E176">IFERROR(INDEX($D$9:$D$137,SMALL(IF(F$9:$F$137="NO",ROW($D$9:$D$137)-ROW($D$9)+1),ROWS($D$9:$D22))),"")</f>
        <v/>
      </c>
      <c r="F176" s="22"/>
    </row>
    <row r="177" spans="2:7" ht="15.95">
      <c r="B177" s="1"/>
      <c r="C177" s="20" t="s">
        <v>159</v>
      </c>
      <c r="D177" s="20" t="str">
        <f t="array" ref="D177">IFERROR(INDEX($H$9:$H$128,SMALL(IF(F$9:$F$137="NO",ROW($H$9:$H$128)-ROW($H$9)+1),ROWS($H$9:$H23))),"")</f>
        <v/>
      </c>
      <c r="E177" s="21" t="str">
        <f t="array" ref="E177">IFERROR(INDEX($D$9:$D$137,SMALL(IF(F$9:$F$137="NO",ROW($D$9:$D$137)-ROW($D$9)+1),ROWS($D$9:$D23))),"")</f>
        <v/>
      </c>
      <c r="F177" s="22"/>
    </row>
    <row r="178" spans="2:7" ht="15.95">
      <c r="B178" s="1"/>
      <c r="C178" s="20" t="s">
        <v>160</v>
      </c>
      <c r="D178" s="20" t="str">
        <f t="array" ref="D178">IFERROR(INDEX($H$9:$H$128,SMALL(IF(F$9:$F$137="NO",ROW($H$9:$H$128)-ROW($H$9)+1),ROWS($H$9:$H24))),"")</f>
        <v/>
      </c>
      <c r="E178" s="21" t="str">
        <f t="array" ref="E178">IFERROR(INDEX($D$9:$D$137,SMALL(IF(F$9:$F$137="NO",ROW($D$9:$D$137)-ROW($D$9)+1),ROWS($D$9:$D24))),"")</f>
        <v/>
      </c>
      <c r="F178" s="22"/>
    </row>
    <row r="179" spans="2:7" ht="15.95">
      <c r="B179" s="1"/>
      <c r="C179" s="20" t="s">
        <v>161</v>
      </c>
      <c r="D179" s="20" t="str">
        <f t="array" ref="D179">IFERROR(INDEX($H$9:$H$128,SMALL(IF(F$9:$F$137="NO",ROW($H$9:$H$128)-ROW($H$9)+1),ROWS($H$9:$H25))),"")</f>
        <v/>
      </c>
      <c r="E179" s="21" t="str">
        <f t="array" ref="E179">IFERROR(INDEX($D$9:$D$137,SMALL(IF(F$9:$F$137="NO",ROW($D$9:$D$137)-ROW($D$9)+1),ROWS($D$9:$D25))),"")</f>
        <v/>
      </c>
      <c r="F179" s="22"/>
    </row>
    <row r="180" spans="2:7" ht="15.95">
      <c r="B180" s="1"/>
      <c r="C180" s="20" t="s">
        <v>162</v>
      </c>
      <c r="D180" s="20" t="str">
        <f t="array" ref="D180">IFERROR(INDEX($H$9:$H$128,SMALL(IF(F$9:$F$137="NO",ROW($H$9:$H$128)-ROW($H$9)+1),ROWS($H$9:$H26))),"")</f>
        <v/>
      </c>
      <c r="E180" s="21" t="str">
        <f t="array" ref="E180">IFERROR(INDEX($D$9:$D$137,SMALL(IF(F$9:$F$137="NO",ROW($D$9:$D$137)-ROW($D$9)+1),ROWS($D$9:$D26))),"")</f>
        <v/>
      </c>
      <c r="F180" s="22"/>
    </row>
    <row r="181" spans="2:7" ht="15.95">
      <c r="B181" s="1"/>
      <c r="C181" s="20" t="s">
        <v>163</v>
      </c>
      <c r="D181" s="20" t="str">
        <f t="array" ref="D181">IFERROR(INDEX($H$9:$H$128,SMALL(IF(F$9:$F$137="NO",ROW($H$9:$H$128)-ROW($H$9)+1),ROWS($H$9:$H27))),"")</f>
        <v/>
      </c>
      <c r="E181" s="21" t="str">
        <f t="array" ref="E181">IFERROR(INDEX($D$9:$D$137,SMALL(IF(F$9:$F$137="NO",ROW($D$9:$D$137)-ROW($D$9)+1),ROWS($D$9:$D27))),"")</f>
        <v/>
      </c>
      <c r="F181" s="22"/>
    </row>
    <row r="182" spans="2:7" ht="15.95">
      <c r="B182" s="1"/>
      <c r="C182" s="20" t="s">
        <v>164</v>
      </c>
      <c r="D182" s="20" t="str">
        <f t="array" ref="D182">IFERROR(INDEX($H$9:$H$128,SMALL(IF(F$9:$F$137="NO",ROW($H$9:$H$128)-ROW($H$9)+1),ROWS($H$9:$H28))),"")</f>
        <v/>
      </c>
      <c r="E182" s="21" t="str">
        <f t="array" ref="E182">IFERROR(INDEX($D$9:$D$137,SMALL(IF(F$9:$F$137="NO",ROW($D$9:$D$137)-ROW($D$9)+1),ROWS($D$9:$D28))),"")</f>
        <v/>
      </c>
      <c r="F182" s="22"/>
    </row>
    <row r="183" spans="2:7" ht="15.95">
      <c r="B183" s="1"/>
      <c r="C183" s="20" t="s">
        <v>165</v>
      </c>
      <c r="D183" s="20" t="str">
        <f t="array" ref="D183">IFERROR(INDEX($H$9:$H$128,SMALL(IF(F$9:$F$137="NO",ROW($H$9:$H$128)-ROW($H$9)+1),ROWS($H$9:$H29))),"")</f>
        <v/>
      </c>
      <c r="E183" s="21" t="str">
        <f t="array" ref="E183">IFERROR(INDEX($D$9:$D$137,SMALL(IF(F$9:$F$137="NO",ROW($D$9:$D$137)-ROW($D$9)+1),ROWS($D$9:$D29))),"")</f>
        <v/>
      </c>
      <c r="F183" s="22"/>
    </row>
    <row r="184" spans="2:7" ht="15" customHeight="1">
      <c r="B184" s="1"/>
      <c r="C184" s="20"/>
      <c r="D184" s="20"/>
      <c r="E184" s="21"/>
      <c r="F184" s="22"/>
    </row>
    <row r="185" spans="2:7" ht="21" customHeight="1">
      <c r="B185" s="1"/>
      <c r="C185" s="1"/>
      <c r="D185" s="1"/>
      <c r="E185" s="1"/>
      <c r="F185" s="1"/>
      <c r="G185" s="1"/>
    </row>
    <row r="186" spans="2:7" ht="21" customHeight="1">
      <c r="B186" s="1"/>
      <c r="C186" s="1"/>
      <c r="D186" s="1"/>
      <c r="E186" s="1"/>
      <c r="F186" s="1"/>
      <c r="G186" s="1"/>
    </row>
    <row r="187" spans="2:7" ht="21" customHeight="1">
      <c r="B187" s="1"/>
      <c r="C187" s="1"/>
      <c r="D187" s="1"/>
      <c r="E187" s="1"/>
      <c r="F187" s="1"/>
      <c r="G187" s="1"/>
    </row>
  </sheetData>
  <mergeCells count="123">
    <mergeCell ref="D10:E10"/>
    <mergeCell ref="D11:E11"/>
    <mergeCell ref="D12:E12"/>
    <mergeCell ref="D13:E13"/>
    <mergeCell ref="D14:E14"/>
    <mergeCell ref="C8:F8"/>
    <mergeCell ref="D9:E9"/>
    <mergeCell ref="C2:F2"/>
    <mergeCell ref="D20:E20"/>
    <mergeCell ref="D21:E21"/>
    <mergeCell ref="D22:E22"/>
    <mergeCell ref="C24:F24"/>
    <mergeCell ref="D25:E25"/>
    <mergeCell ref="D15:E15"/>
    <mergeCell ref="D16:E16"/>
    <mergeCell ref="D17:E17"/>
    <mergeCell ref="D18:E18"/>
    <mergeCell ref="D19:E19"/>
    <mergeCell ref="D31:E31"/>
    <mergeCell ref="D32:E32"/>
    <mergeCell ref="C44:F44"/>
    <mergeCell ref="D45:E45"/>
    <mergeCell ref="D46:E46"/>
    <mergeCell ref="D26:E26"/>
    <mergeCell ref="D27:E27"/>
    <mergeCell ref="D28:E28"/>
    <mergeCell ref="D29:E29"/>
    <mergeCell ref="D30:E30"/>
    <mergeCell ref="C34:F34"/>
    <mergeCell ref="D35:E35"/>
    <mergeCell ref="D36:E36"/>
    <mergeCell ref="D37:E37"/>
    <mergeCell ref="D38:E38"/>
    <mergeCell ref="D39:E39"/>
    <mergeCell ref="D40:E40"/>
    <mergeCell ref="D41:E41"/>
    <mergeCell ref="D42:E42"/>
    <mergeCell ref="D52:E52"/>
    <mergeCell ref="C55:F55"/>
    <mergeCell ref="D56:E56"/>
    <mergeCell ref="D57:E57"/>
    <mergeCell ref="D58:E58"/>
    <mergeCell ref="D47:E47"/>
    <mergeCell ref="D48:E48"/>
    <mergeCell ref="D49:E49"/>
    <mergeCell ref="D50:E50"/>
    <mergeCell ref="D51:E51"/>
    <mergeCell ref="D53:E53"/>
    <mergeCell ref="C68:F68"/>
    <mergeCell ref="D69:E69"/>
    <mergeCell ref="D70:E70"/>
    <mergeCell ref="D71:E71"/>
    <mergeCell ref="D72:E72"/>
    <mergeCell ref="D59:E59"/>
    <mergeCell ref="D60:E60"/>
    <mergeCell ref="D61:E61"/>
    <mergeCell ref="D62:E62"/>
    <mergeCell ref="D63:E63"/>
    <mergeCell ref="D64:E64"/>
    <mergeCell ref="D65:E65"/>
    <mergeCell ref="D66:E66"/>
    <mergeCell ref="D88:E88"/>
    <mergeCell ref="D89:E89"/>
    <mergeCell ref="D90:E90"/>
    <mergeCell ref="D91:E91"/>
    <mergeCell ref="D92:E92"/>
    <mergeCell ref="D73:E73"/>
    <mergeCell ref="D74:E74"/>
    <mergeCell ref="D75:E75"/>
    <mergeCell ref="D76:E76"/>
    <mergeCell ref="C87:F87"/>
    <mergeCell ref="D78:E78"/>
    <mergeCell ref="D79:E79"/>
    <mergeCell ref="D80:E80"/>
    <mergeCell ref="D81:E81"/>
    <mergeCell ref="D82:E82"/>
    <mergeCell ref="D83:E83"/>
    <mergeCell ref="D84:E84"/>
    <mergeCell ref="D85:E85"/>
    <mergeCell ref="D77:E77"/>
    <mergeCell ref="D121:E121"/>
    <mergeCell ref="D122:E122"/>
    <mergeCell ref="D123:E123"/>
    <mergeCell ref="D124:E124"/>
    <mergeCell ref="D93:E93"/>
    <mergeCell ref="D94:E94"/>
    <mergeCell ref="D95:E95"/>
    <mergeCell ref="C119:F119"/>
    <mergeCell ref="D120:E120"/>
    <mergeCell ref="D96:E96"/>
    <mergeCell ref="D97:E97"/>
    <mergeCell ref="D98:E98"/>
    <mergeCell ref="D99:E99"/>
    <mergeCell ref="D100:E100"/>
    <mergeCell ref="D101:E101"/>
    <mergeCell ref="D102:E102"/>
    <mergeCell ref="D103:E103"/>
    <mergeCell ref="D104:E104"/>
    <mergeCell ref="D107:E107"/>
    <mergeCell ref="D136:E136"/>
    <mergeCell ref="D137:E137"/>
    <mergeCell ref="C106:F106"/>
    <mergeCell ref="C129:F129"/>
    <mergeCell ref="D138:E138"/>
    <mergeCell ref="D131:E131"/>
    <mergeCell ref="D132:E132"/>
    <mergeCell ref="D133:E133"/>
    <mergeCell ref="D134:E134"/>
    <mergeCell ref="D135:E135"/>
    <mergeCell ref="D114:E114"/>
    <mergeCell ref="D115:E115"/>
    <mergeCell ref="D116:E116"/>
    <mergeCell ref="D117:E117"/>
    <mergeCell ref="D130:E130"/>
    <mergeCell ref="D109:E109"/>
    <mergeCell ref="D110:E110"/>
    <mergeCell ref="D111:E111"/>
    <mergeCell ref="D112:E112"/>
    <mergeCell ref="D113:E113"/>
    <mergeCell ref="D126:E126"/>
    <mergeCell ref="D127:E127"/>
    <mergeCell ref="D125:E125"/>
    <mergeCell ref="D108:E108"/>
  </mergeCells>
  <phoneticPr fontId="2" type="noConversion"/>
  <conditionalFormatting sqref="F1 F9 F23 F139:F1048576 F118 F128 F3:F7">
    <cfRule type="cellIs" dxfId="21" priority="60" stopIfTrue="1" operator="equal">
      <formula>"NO"</formula>
    </cfRule>
  </conditionalFormatting>
  <conditionalFormatting sqref="F10:F22">
    <cfRule type="cellIs" dxfId="20" priority="32" stopIfTrue="1" operator="equal">
      <formula>"NO"</formula>
    </cfRule>
  </conditionalFormatting>
  <conditionalFormatting sqref="F138">
    <cfRule type="cellIs" dxfId="19" priority="1" stopIfTrue="1" operator="equal">
      <formula>"NO"</formula>
    </cfRule>
  </conditionalFormatting>
  <conditionalFormatting sqref="F25">
    <cfRule type="cellIs" dxfId="18" priority="31" stopIfTrue="1" operator="equal">
      <formula>"NO"</formula>
    </cfRule>
  </conditionalFormatting>
  <conditionalFormatting sqref="F26:F32">
    <cfRule type="cellIs" dxfId="17" priority="30" stopIfTrue="1" operator="equal">
      <formula>"NO"</formula>
    </cfRule>
  </conditionalFormatting>
  <conditionalFormatting sqref="F45">
    <cfRule type="cellIs" dxfId="16" priority="29" stopIfTrue="1" operator="equal">
      <formula>"NO"</formula>
    </cfRule>
  </conditionalFormatting>
  <conditionalFormatting sqref="F56:F66">
    <cfRule type="cellIs" dxfId="15" priority="14" stopIfTrue="1" operator="equal">
      <formula>"NO"</formula>
    </cfRule>
  </conditionalFormatting>
  <conditionalFormatting sqref="F69:F85">
    <cfRule type="cellIs" dxfId="14" priority="13" stopIfTrue="1" operator="equal">
      <formula>"NO"</formula>
    </cfRule>
  </conditionalFormatting>
  <conditionalFormatting sqref="F88:F104">
    <cfRule type="cellIs" dxfId="13" priority="12" stopIfTrue="1" operator="equal">
      <formula>"NO"</formula>
    </cfRule>
  </conditionalFormatting>
  <conditionalFormatting sqref="F107:F117">
    <cfRule type="cellIs" dxfId="12" priority="11" stopIfTrue="1" operator="equal">
      <formula>"NO"</formula>
    </cfRule>
  </conditionalFormatting>
  <conditionalFormatting sqref="F120">
    <cfRule type="cellIs" dxfId="11" priority="21" stopIfTrue="1" operator="equal">
      <formula>"NO"</formula>
    </cfRule>
  </conditionalFormatting>
  <conditionalFormatting sqref="F121:F127">
    <cfRule type="cellIs" dxfId="10" priority="20" stopIfTrue="1" operator="equal">
      <formula>"NO"</formula>
    </cfRule>
  </conditionalFormatting>
  <conditionalFormatting sqref="F130:F137">
    <cfRule type="cellIs" dxfId="9" priority="10" stopIfTrue="1" operator="equal">
      <formula>"NO"</formula>
    </cfRule>
  </conditionalFormatting>
  <conditionalFormatting sqref="F35:F42">
    <cfRule type="cellIs" dxfId="8" priority="17" stopIfTrue="1" operator="equal">
      <formula>"NO"</formula>
    </cfRule>
  </conditionalFormatting>
  <conditionalFormatting sqref="F33">
    <cfRule type="cellIs" dxfId="7" priority="9" stopIfTrue="1" operator="equal">
      <formula>"NO"</formula>
    </cfRule>
  </conditionalFormatting>
  <conditionalFormatting sqref="F46:F53">
    <cfRule type="cellIs" dxfId="6" priority="15" stopIfTrue="1" operator="equal">
      <formula>"NO"</formula>
    </cfRule>
  </conditionalFormatting>
  <conditionalFormatting sqref="F43">
    <cfRule type="cellIs" dxfId="5" priority="8" stopIfTrue="1" operator="equal">
      <formula>"NO"</formula>
    </cfRule>
  </conditionalFormatting>
  <conditionalFormatting sqref="F54">
    <cfRule type="cellIs" dxfId="4" priority="7" stopIfTrue="1" operator="equal">
      <formula>"NO"</formula>
    </cfRule>
  </conditionalFormatting>
  <conditionalFormatting sqref="F67">
    <cfRule type="cellIs" dxfId="3" priority="6" stopIfTrue="1" operator="equal">
      <formula>"NO"</formula>
    </cfRule>
  </conditionalFormatting>
  <conditionalFormatting sqref="F86">
    <cfRule type="cellIs" dxfId="2" priority="5" stopIfTrue="1" operator="equal">
      <formula>"NO"</formula>
    </cfRule>
  </conditionalFormatting>
  <conditionalFormatting sqref="F105">
    <cfRule type="cellIs" dxfId="1" priority="4" stopIfTrue="1" operator="equal">
      <formula>"NO"</formula>
    </cfRule>
  </conditionalFormatting>
  <dataValidations count="1">
    <dataValidation type="list" allowBlank="1" showInputMessage="1" showErrorMessage="1" sqref="F88:F104 F107:F117 F9:F22 F69:F85 F25:F32 F120:F127 F45:F53 F56:F66 F35:F42" xr:uid="{00000000-0002-0000-0000-000000000000}">
      <formula1>"YES, NO, N/A"</formula1>
    </dataValidation>
  </dataValidations>
  <pageMargins left="0.25" right="0.25" top="0.75" bottom="0.75" header="0.3" footer="0.3"/>
  <pageSetup scale="89" fitToHeight="0" orientation="portrait" verticalDpi="597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W85"/>
  <sheetViews>
    <sheetView showGridLines="0" topLeftCell="B2" zoomScale="120" zoomScaleNormal="120" zoomScaleSheetLayoutView="100" zoomScalePageLayoutView="120" workbookViewId="0">
      <selection activeCell="F2" sqref="F2:F4"/>
    </sheetView>
  </sheetViews>
  <sheetFormatPr defaultColWidth="0" defaultRowHeight="14.1"/>
  <cols>
    <col min="1" max="1" width="3.7109375" style="46" hidden="1" customWidth="1"/>
    <col min="2" max="2" width="21.7109375" style="47" customWidth="1"/>
    <col min="3" max="3" width="59.85546875" style="48" customWidth="1"/>
    <col min="4" max="4" width="15.7109375" style="44" customWidth="1"/>
    <col min="5" max="6" width="15.7109375" style="49" customWidth="1"/>
    <col min="7" max="7" width="65.28515625" style="44" hidden="1" customWidth="1"/>
    <col min="8" max="8" width="52.7109375" style="44" hidden="1" customWidth="1"/>
    <col min="9" max="9" width="66.42578125" style="44" hidden="1" customWidth="1"/>
    <col min="10" max="10" width="27.140625" style="44" hidden="1" customWidth="1"/>
    <col min="11" max="11" width="9.140625" style="44" hidden="1" customWidth="1"/>
    <col min="12" max="23" width="0" style="44" hidden="1" customWidth="1"/>
    <col min="24" max="16384" width="9.140625" style="44" hidden="1"/>
  </cols>
  <sheetData>
    <row r="1" spans="1:10" hidden="1">
      <c r="A1" s="41"/>
      <c r="B1" s="42"/>
      <c r="C1" s="43"/>
      <c r="D1" s="43"/>
      <c r="E1" s="43"/>
      <c r="F1" s="43"/>
      <c r="G1" s="43"/>
      <c r="H1" s="43"/>
      <c r="I1" s="43"/>
      <c r="J1" s="43"/>
    </row>
    <row r="2" spans="1:10" ht="38.25" customHeight="1" thickBot="1">
      <c r="A2" s="41"/>
      <c r="B2" s="55" t="s">
        <v>166</v>
      </c>
      <c r="C2" s="55"/>
      <c r="D2" s="105" t="s">
        <v>167</v>
      </c>
      <c r="E2" s="106" t="s">
        <v>168</v>
      </c>
      <c r="F2" s="106" t="s">
        <v>169</v>
      </c>
      <c r="G2" s="43"/>
      <c r="H2" s="43"/>
      <c r="I2" s="43"/>
      <c r="J2" s="43"/>
    </row>
    <row r="3" spans="1:10" ht="27" customHeight="1" thickTop="1">
      <c r="A3" s="41"/>
      <c r="B3" s="54" t="str">
        <f>'Safety Plan Audit'!E4&amp;" - "&amp;TEXT('Safety Plan Audit'!E5,"MMM DD, YYYY")</f>
        <v>Bobby Jones Links - Apr 01, 2018</v>
      </c>
      <c r="C3" s="45"/>
      <c r="D3" s="105"/>
      <c r="E3" s="106"/>
      <c r="F3" s="106"/>
      <c r="G3" s="43"/>
      <c r="H3" s="43"/>
      <c r="I3" s="43"/>
      <c r="J3" s="43"/>
    </row>
    <row r="4" spans="1:10" ht="24.75" customHeight="1" thickBot="1">
      <c r="A4" s="41"/>
      <c r="B4" s="50" t="s">
        <v>170</v>
      </c>
      <c r="C4" s="51" t="s">
        <v>171</v>
      </c>
      <c r="D4" s="105"/>
      <c r="E4" s="106"/>
      <c r="F4" s="106"/>
      <c r="G4" s="43"/>
      <c r="H4" s="43"/>
      <c r="I4" s="43"/>
      <c r="J4" s="43"/>
    </row>
    <row r="5" spans="1:10" ht="17.25" customHeight="1" thickTop="1">
      <c r="A5" s="41">
        <v>144</v>
      </c>
      <c r="B5" s="97" t="str">
        <f ca="1">INDIRECT("'Safety Plan Audit'!D"&amp;A5)</f>
        <v>Liquor Liability</v>
      </c>
      <c r="C5" s="53" t="str">
        <f ca="1">INDIRECT("'Safety Plan Audit'!E"&amp;A5)</f>
        <v>Written club statement on alcohol consumption on file and known to all employees</v>
      </c>
      <c r="D5" s="99" t="s">
        <v>172</v>
      </c>
      <c r="E5" s="101"/>
      <c r="F5" s="103"/>
      <c r="G5" s="43"/>
      <c r="H5" s="43"/>
      <c r="I5" s="43"/>
      <c r="J5" s="43"/>
    </row>
    <row r="6" spans="1:10" ht="28.5" customHeight="1" thickBot="1">
      <c r="A6" s="41"/>
      <c r="B6" s="98"/>
      <c r="C6" s="52"/>
      <c r="D6" s="100"/>
      <c r="E6" s="102"/>
      <c r="F6" s="104"/>
      <c r="G6" s="43"/>
      <c r="H6" s="43"/>
      <c r="I6" s="43"/>
      <c r="J6" s="43"/>
    </row>
    <row r="7" spans="1:10" ht="17.25" customHeight="1" thickTop="1">
      <c r="A7" s="41">
        <f>A5+1</f>
        <v>145</v>
      </c>
      <c r="B7" s="97" t="str">
        <f ca="1">INDIRECT("'Safety Plan Audit'!D"&amp;A7)</f>
        <v/>
      </c>
      <c r="C7" s="53" t="str">
        <f ca="1">INDIRECT("'Safety Plan Audit'!E"&amp;A7)</f>
        <v/>
      </c>
      <c r="D7" s="99"/>
      <c r="E7" s="101"/>
      <c r="F7" s="103"/>
      <c r="G7" s="43"/>
      <c r="H7" s="43"/>
      <c r="I7" s="43"/>
      <c r="J7" s="43"/>
    </row>
    <row r="8" spans="1:10" ht="28.5" customHeight="1" thickBot="1">
      <c r="A8" s="41"/>
      <c r="B8" s="98"/>
      <c r="C8" s="52"/>
      <c r="D8" s="100"/>
      <c r="E8" s="102"/>
      <c r="F8" s="104"/>
      <c r="G8" s="43"/>
      <c r="H8" s="43"/>
      <c r="I8" s="43"/>
      <c r="J8" s="43"/>
    </row>
    <row r="9" spans="1:10" ht="17.25" customHeight="1" thickTop="1">
      <c r="A9" s="41">
        <f>A7+1</f>
        <v>146</v>
      </c>
      <c r="B9" s="97" t="str">
        <f t="shared" ref="B9" ca="1" si="0">INDIRECT("'Safety Plan Audit'!D"&amp;A9)</f>
        <v/>
      </c>
      <c r="C9" s="53" t="str">
        <f ca="1">INDIRECT("'Safety Plan Audit'!E"&amp;A9)</f>
        <v/>
      </c>
      <c r="D9" s="99"/>
      <c r="E9" s="101"/>
      <c r="F9" s="103"/>
      <c r="G9" s="43"/>
      <c r="H9" s="43"/>
      <c r="I9" s="43"/>
      <c r="J9" s="43"/>
    </row>
    <row r="10" spans="1:10" ht="28.5" customHeight="1" thickBot="1">
      <c r="A10" s="41"/>
      <c r="B10" s="98"/>
      <c r="C10" s="52"/>
      <c r="D10" s="100"/>
      <c r="E10" s="102"/>
      <c r="F10" s="104"/>
      <c r="G10" s="43"/>
      <c r="H10" s="43"/>
      <c r="I10" s="43"/>
      <c r="J10" s="43"/>
    </row>
    <row r="11" spans="1:10" ht="17.25" customHeight="1" thickTop="1">
      <c r="A11" s="41">
        <f t="shared" ref="A11" si="1">A9+1</f>
        <v>147</v>
      </c>
      <c r="B11" s="97" t="str">
        <f t="shared" ref="B11" ca="1" si="2">INDIRECT("'Safety Plan Audit'!D"&amp;A11)</f>
        <v/>
      </c>
      <c r="C11" s="53" t="str">
        <f ca="1">INDIRECT("'Safety Plan Audit'!E"&amp;A11)</f>
        <v/>
      </c>
      <c r="D11" s="99"/>
      <c r="E11" s="101"/>
      <c r="F11" s="103"/>
      <c r="G11" s="43"/>
      <c r="H11" s="43"/>
      <c r="I11" s="43"/>
      <c r="J11" s="43"/>
    </row>
    <row r="12" spans="1:10" ht="28.5" customHeight="1" thickBot="1">
      <c r="A12" s="41"/>
      <c r="B12" s="98"/>
      <c r="C12" s="52"/>
      <c r="D12" s="100"/>
      <c r="E12" s="102"/>
      <c r="F12" s="104"/>
      <c r="G12" s="43"/>
      <c r="H12" s="43"/>
      <c r="I12" s="43"/>
      <c r="J12" s="43"/>
    </row>
    <row r="13" spans="1:10" ht="17.25" customHeight="1" thickTop="1">
      <c r="A13" s="41">
        <f t="shared" ref="A13" si="3">A11+1</f>
        <v>148</v>
      </c>
      <c r="B13" s="97" t="str">
        <f t="shared" ref="B13" ca="1" si="4">INDIRECT("'Safety Plan Audit'!D"&amp;A13)</f>
        <v/>
      </c>
      <c r="C13" s="53" t="str">
        <f ca="1">INDIRECT("'Safety Plan Audit'!E"&amp;A13)</f>
        <v/>
      </c>
      <c r="D13" s="99"/>
      <c r="E13" s="101"/>
      <c r="F13" s="103"/>
      <c r="G13" s="43"/>
      <c r="H13" s="43"/>
      <c r="I13" s="43"/>
      <c r="J13" s="43"/>
    </row>
    <row r="14" spans="1:10" ht="28.5" customHeight="1" thickBot="1">
      <c r="A14" s="41"/>
      <c r="B14" s="98"/>
      <c r="C14" s="52"/>
      <c r="D14" s="100"/>
      <c r="E14" s="102"/>
      <c r="F14" s="104"/>
      <c r="G14" s="43"/>
      <c r="H14" s="43"/>
      <c r="I14" s="43"/>
      <c r="J14" s="43"/>
    </row>
    <row r="15" spans="1:10" ht="17.25" customHeight="1" thickTop="1">
      <c r="A15" s="41">
        <f t="shared" ref="A15" si="5">A13+1</f>
        <v>149</v>
      </c>
      <c r="B15" s="97" t="str">
        <f t="shared" ref="B15" ca="1" si="6">INDIRECT("'Safety Plan Audit'!D"&amp;A15)</f>
        <v/>
      </c>
      <c r="C15" s="53" t="str">
        <f ca="1">INDIRECT("'Safety Plan Audit'!E"&amp;A15)</f>
        <v/>
      </c>
      <c r="D15" s="99"/>
      <c r="E15" s="101"/>
      <c r="F15" s="103"/>
      <c r="G15" s="43"/>
      <c r="H15" s="43"/>
      <c r="I15" s="43"/>
      <c r="J15" s="43"/>
    </row>
    <row r="16" spans="1:10" ht="28.5" customHeight="1" thickBot="1">
      <c r="A16" s="41"/>
      <c r="B16" s="98"/>
      <c r="C16" s="52"/>
      <c r="D16" s="100"/>
      <c r="E16" s="102"/>
      <c r="F16" s="104"/>
      <c r="G16" s="43"/>
      <c r="H16" s="43"/>
      <c r="I16" s="43"/>
      <c r="J16" s="43"/>
    </row>
    <row r="17" spans="1:10" ht="17.25" customHeight="1" thickTop="1">
      <c r="A17" s="41">
        <f t="shared" ref="A17" si="7">A15+1</f>
        <v>150</v>
      </c>
      <c r="B17" s="97" t="str">
        <f t="shared" ref="B17" ca="1" si="8">INDIRECT("'Safety Plan Audit'!D"&amp;A17)</f>
        <v/>
      </c>
      <c r="C17" s="53" t="str">
        <f ca="1">INDIRECT("'Safety Plan Audit'!E"&amp;A17)</f>
        <v/>
      </c>
      <c r="D17" s="99"/>
      <c r="E17" s="101"/>
      <c r="F17" s="103"/>
      <c r="G17" s="43"/>
      <c r="H17" s="43"/>
      <c r="I17" s="43"/>
      <c r="J17" s="43"/>
    </row>
    <row r="18" spans="1:10" ht="28.5" customHeight="1" thickBot="1">
      <c r="A18" s="41"/>
      <c r="B18" s="98"/>
      <c r="C18" s="52"/>
      <c r="D18" s="100"/>
      <c r="E18" s="102"/>
      <c r="F18" s="104"/>
      <c r="G18" s="43"/>
      <c r="H18" s="43"/>
      <c r="I18" s="43"/>
      <c r="J18" s="43"/>
    </row>
    <row r="19" spans="1:10" ht="17.25" customHeight="1" thickTop="1">
      <c r="A19" s="41">
        <f t="shared" ref="A19" si="9">A17+1</f>
        <v>151</v>
      </c>
      <c r="B19" s="97" t="str">
        <f t="shared" ref="B19" ca="1" si="10">INDIRECT("'Safety Plan Audit'!D"&amp;A19)</f>
        <v/>
      </c>
      <c r="C19" s="53" t="str">
        <f ca="1">INDIRECT("'Safety Plan Audit'!E"&amp;A19)</f>
        <v/>
      </c>
      <c r="D19" s="99"/>
      <c r="E19" s="101"/>
      <c r="F19" s="103"/>
      <c r="G19" s="43"/>
      <c r="H19" s="43"/>
      <c r="I19" s="43"/>
      <c r="J19" s="43"/>
    </row>
    <row r="20" spans="1:10" ht="28.5" customHeight="1" thickBot="1">
      <c r="A20" s="41"/>
      <c r="B20" s="98"/>
      <c r="C20" s="52"/>
      <c r="D20" s="100"/>
      <c r="E20" s="102"/>
      <c r="F20" s="104"/>
      <c r="G20" s="43"/>
      <c r="H20" s="43"/>
      <c r="I20" s="43"/>
      <c r="J20" s="43"/>
    </row>
    <row r="21" spans="1:10" ht="17.25" customHeight="1" thickTop="1">
      <c r="A21" s="41">
        <f t="shared" ref="A21" si="11">A19+1</f>
        <v>152</v>
      </c>
      <c r="B21" s="97" t="str">
        <f t="shared" ref="B21:B45" ca="1" si="12">INDIRECT("'Safety Plan Audit'!D"&amp;A21)</f>
        <v/>
      </c>
      <c r="C21" s="53" t="str">
        <f ca="1">INDIRECT("'Safety Plan Audit'!E"&amp;A21)</f>
        <v/>
      </c>
      <c r="D21" s="99"/>
      <c r="E21" s="101"/>
      <c r="F21" s="103"/>
      <c r="G21" s="43"/>
      <c r="H21" s="43"/>
      <c r="I21" s="43"/>
      <c r="J21" s="43"/>
    </row>
    <row r="22" spans="1:10" ht="28.5" customHeight="1" thickBot="1">
      <c r="A22" s="41"/>
      <c r="B22" s="98"/>
      <c r="C22" s="52"/>
      <c r="D22" s="100"/>
      <c r="E22" s="102"/>
      <c r="F22" s="104"/>
      <c r="G22" s="43"/>
      <c r="H22" s="43"/>
      <c r="I22" s="43"/>
      <c r="J22" s="43"/>
    </row>
    <row r="23" spans="1:10" ht="17.25" customHeight="1" thickTop="1">
      <c r="A23" s="41">
        <f t="shared" ref="A23" si="13">A21+1</f>
        <v>153</v>
      </c>
      <c r="B23" s="97" t="str">
        <f t="shared" ref="B23:B47" ca="1" si="14">INDIRECT("'Safety Plan Audit'!D"&amp;A23)</f>
        <v/>
      </c>
      <c r="C23" s="53" t="str">
        <f ca="1">INDIRECT("'Safety Plan Audit'!E"&amp;A23)</f>
        <v/>
      </c>
      <c r="D23" s="99"/>
      <c r="E23" s="101"/>
      <c r="F23" s="103"/>
      <c r="G23" s="43"/>
      <c r="H23" s="43"/>
      <c r="I23" s="43"/>
      <c r="J23" s="43"/>
    </row>
    <row r="24" spans="1:10" ht="28.5" customHeight="1" thickBot="1">
      <c r="A24" s="41"/>
      <c r="B24" s="98"/>
      <c r="C24" s="52"/>
      <c r="D24" s="100"/>
      <c r="E24" s="102"/>
      <c r="F24" s="104"/>
      <c r="G24" s="43"/>
      <c r="H24" s="43"/>
      <c r="I24" s="43"/>
      <c r="J24" s="43"/>
    </row>
    <row r="25" spans="1:10" ht="17.25" customHeight="1" thickTop="1">
      <c r="A25" s="41">
        <f t="shared" ref="A25" si="15">A23+1</f>
        <v>154</v>
      </c>
      <c r="B25" s="97" t="str">
        <f t="shared" ref="B25:B37" ca="1" si="16">INDIRECT("'Safety Plan Audit'!D"&amp;A25)</f>
        <v/>
      </c>
      <c r="C25" s="53" t="str">
        <f ca="1">INDIRECT("'Safety Plan Audit'!E"&amp;A25)</f>
        <v/>
      </c>
      <c r="D25" s="99"/>
      <c r="E25" s="101"/>
      <c r="F25" s="103"/>
      <c r="G25" s="43"/>
      <c r="H25" s="43"/>
      <c r="I25" s="43"/>
      <c r="J25" s="43"/>
    </row>
    <row r="26" spans="1:10" ht="28.5" customHeight="1" thickBot="1">
      <c r="A26" s="41"/>
      <c r="B26" s="98"/>
      <c r="C26" s="52"/>
      <c r="D26" s="100"/>
      <c r="E26" s="102"/>
      <c r="F26" s="104"/>
      <c r="G26" s="43"/>
      <c r="H26" s="43"/>
      <c r="I26" s="43"/>
      <c r="J26" s="43"/>
    </row>
    <row r="27" spans="1:10" ht="17.25" customHeight="1" thickTop="1">
      <c r="A27" s="41">
        <f t="shared" ref="A27" si="17">A25+1</f>
        <v>155</v>
      </c>
      <c r="B27" s="97" t="str">
        <f t="shared" ref="B27:B39" ca="1" si="18">INDIRECT("'Safety Plan Audit'!D"&amp;A27)</f>
        <v/>
      </c>
      <c r="C27" s="53" t="str">
        <f ca="1">INDIRECT("'Safety Plan Audit'!E"&amp;A27)</f>
        <v/>
      </c>
      <c r="D27" s="99"/>
      <c r="E27" s="101"/>
      <c r="F27" s="103"/>
      <c r="G27" s="43"/>
      <c r="H27" s="43"/>
      <c r="I27" s="43"/>
      <c r="J27" s="43"/>
    </row>
    <row r="28" spans="1:10" ht="28.5" customHeight="1" thickBot="1">
      <c r="A28" s="41"/>
      <c r="B28" s="98"/>
      <c r="C28" s="52"/>
      <c r="D28" s="100"/>
      <c r="E28" s="102"/>
      <c r="F28" s="104"/>
      <c r="G28" s="43"/>
      <c r="H28" s="43"/>
      <c r="I28" s="43"/>
      <c r="J28" s="43"/>
    </row>
    <row r="29" spans="1:10" ht="17.25" customHeight="1" thickTop="1">
      <c r="A29" s="41">
        <f t="shared" ref="A29" si="19">A27+1</f>
        <v>156</v>
      </c>
      <c r="B29" s="97" t="str">
        <f t="shared" ref="B29" ca="1" si="20">INDIRECT("'Safety Plan Audit'!D"&amp;A29)</f>
        <v/>
      </c>
      <c r="C29" s="53" t="str">
        <f ca="1">INDIRECT("'Safety Plan Audit'!E"&amp;A29)</f>
        <v/>
      </c>
      <c r="D29" s="99"/>
      <c r="E29" s="101"/>
      <c r="F29" s="103"/>
      <c r="G29" s="43"/>
      <c r="H29" s="43"/>
      <c r="I29" s="43"/>
      <c r="J29" s="43"/>
    </row>
    <row r="30" spans="1:10" ht="28.5" customHeight="1" thickBot="1">
      <c r="A30" s="41"/>
      <c r="B30" s="98"/>
      <c r="C30" s="52"/>
      <c r="D30" s="100"/>
      <c r="E30" s="102"/>
      <c r="F30" s="104"/>
      <c r="G30" s="43"/>
      <c r="H30" s="43"/>
      <c r="I30" s="43"/>
      <c r="J30" s="43"/>
    </row>
    <row r="31" spans="1:10" ht="17.25" customHeight="1" thickTop="1">
      <c r="A31" s="41">
        <f t="shared" ref="A31" si="21">A29+1</f>
        <v>157</v>
      </c>
      <c r="B31" s="97" t="str">
        <f t="shared" ref="B31" ca="1" si="22">INDIRECT("'Safety Plan Audit'!D"&amp;A31)</f>
        <v/>
      </c>
      <c r="C31" s="53" t="str">
        <f ca="1">INDIRECT("'Safety Plan Audit'!E"&amp;A31)</f>
        <v/>
      </c>
      <c r="D31" s="99"/>
      <c r="E31" s="101"/>
      <c r="F31" s="103"/>
      <c r="G31" s="43"/>
      <c r="H31" s="43"/>
      <c r="I31" s="43"/>
      <c r="J31" s="43"/>
    </row>
    <row r="32" spans="1:10" ht="28.5" customHeight="1" thickBot="1">
      <c r="A32" s="41"/>
      <c r="B32" s="98"/>
      <c r="C32" s="52"/>
      <c r="D32" s="100"/>
      <c r="E32" s="102"/>
      <c r="F32" s="104"/>
      <c r="G32" s="43"/>
      <c r="H32" s="43"/>
      <c r="I32" s="43"/>
      <c r="J32" s="43"/>
    </row>
    <row r="33" spans="1:10" ht="17.25" customHeight="1" thickTop="1">
      <c r="A33" s="41">
        <f t="shared" ref="A33" si="23">A31+1</f>
        <v>158</v>
      </c>
      <c r="B33" s="97" t="str">
        <f t="shared" ca="1" si="12"/>
        <v/>
      </c>
      <c r="C33" s="53" t="str">
        <f ca="1">INDIRECT("'Safety Plan Audit'!E"&amp;A33)</f>
        <v/>
      </c>
      <c r="D33" s="99"/>
      <c r="E33" s="101"/>
      <c r="F33" s="103"/>
      <c r="G33" s="43"/>
      <c r="H33" s="43"/>
      <c r="I33" s="43"/>
      <c r="J33" s="43"/>
    </row>
    <row r="34" spans="1:10" ht="28.5" customHeight="1" thickBot="1">
      <c r="A34" s="41"/>
      <c r="B34" s="98"/>
      <c r="C34" s="52"/>
      <c r="D34" s="100"/>
      <c r="E34" s="102"/>
      <c r="F34" s="104"/>
      <c r="G34" s="43"/>
      <c r="H34" s="43"/>
      <c r="I34" s="43"/>
      <c r="J34" s="43"/>
    </row>
    <row r="35" spans="1:10" ht="17.25" customHeight="1" thickTop="1">
      <c r="A35" s="41">
        <f t="shared" ref="A35" si="24">A33+1</f>
        <v>159</v>
      </c>
      <c r="B35" s="97" t="str">
        <f t="shared" ca="1" si="14"/>
        <v/>
      </c>
      <c r="C35" s="53" t="str">
        <f ca="1">INDIRECT("'Safety Plan Audit'!E"&amp;A35)</f>
        <v/>
      </c>
      <c r="D35" s="99"/>
      <c r="E35" s="101"/>
      <c r="F35" s="103"/>
      <c r="G35" s="43"/>
      <c r="H35" s="43"/>
      <c r="I35" s="43"/>
      <c r="J35" s="43"/>
    </row>
    <row r="36" spans="1:10" ht="28.5" customHeight="1" thickBot="1">
      <c r="A36" s="41"/>
      <c r="B36" s="98"/>
      <c r="C36" s="52"/>
      <c r="D36" s="100"/>
      <c r="E36" s="102"/>
      <c r="F36" s="104"/>
      <c r="G36" s="43"/>
      <c r="H36" s="43"/>
      <c r="I36" s="43"/>
      <c r="J36" s="43"/>
    </row>
    <row r="37" spans="1:10" ht="17.25" customHeight="1" thickTop="1">
      <c r="A37" s="41">
        <f t="shared" ref="A37" si="25">A35+1</f>
        <v>160</v>
      </c>
      <c r="B37" s="97" t="str">
        <f t="shared" ca="1" si="16"/>
        <v/>
      </c>
      <c r="C37" s="53" t="str">
        <f ca="1">INDIRECT("'Safety Plan Audit'!E"&amp;A37)</f>
        <v/>
      </c>
      <c r="D37" s="99"/>
      <c r="E37" s="101"/>
      <c r="F37" s="103"/>
      <c r="G37" s="43"/>
      <c r="H37" s="43"/>
      <c r="I37" s="43"/>
      <c r="J37" s="43"/>
    </row>
    <row r="38" spans="1:10" ht="28.5" customHeight="1" thickBot="1">
      <c r="A38" s="41"/>
      <c r="B38" s="98"/>
      <c r="C38" s="52"/>
      <c r="D38" s="100"/>
      <c r="E38" s="102"/>
      <c r="F38" s="104"/>
      <c r="G38" s="43"/>
      <c r="H38" s="43"/>
      <c r="I38" s="43"/>
      <c r="J38" s="43"/>
    </row>
    <row r="39" spans="1:10" ht="17.25" customHeight="1" thickTop="1">
      <c r="A39" s="41">
        <f t="shared" ref="A39" si="26">A37+1</f>
        <v>161</v>
      </c>
      <c r="B39" s="97" t="str">
        <f t="shared" ca="1" si="18"/>
        <v/>
      </c>
      <c r="C39" s="53" t="str">
        <f ca="1">INDIRECT("'Safety Plan Audit'!E"&amp;A39)</f>
        <v/>
      </c>
      <c r="D39" s="99"/>
      <c r="E39" s="101"/>
      <c r="F39" s="103"/>
      <c r="G39" s="43"/>
      <c r="H39" s="43"/>
      <c r="I39" s="43"/>
      <c r="J39" s="43"/>
    </row>
    <row r="40" spans="1:10" ht="28.5" customHeight="1" thickBot="1">
      <c r="A40" s="41"/>
      <c r="B40" s="98"/>
      <c r="C40" s="52"/>
      <c r="D40" s="100"/>
      <c r="E40" s="102"/>
      <c r="F40" s="104"/>
      <c r="G40" s="43"/>
      <c r="H40" s="43"/>
      <c r="I40" s="43"/>
      <c r="J40" s="43"/>
    </row>
    <row r="41" spans="1:10" ht="17.25" customHeight="1" thickTop="1">
      <c r="A41" s="41">
        <f t="shared" ref="A41" si="27">A39+1</f>
        <v>162</v>
      </c>
      <c r="B41" s="97" t="str">
        <f t="shared" ref="B41" ca="1" si="28">INDIRECT("'Safety Plan Audit'!D"&amp;A41)</f>
        <v/>
      </c>
      <c r="C41" s="53" t="str">
        <f ca="1">INDIRECT("'Safety Plan Audit'!E"&amp;A41)</f>
        <v/>
      </c>
      <c r="D41" s="99"/>
      <c r="E41" s="101"/>
      <c r="F41" s="103"/>
      <c r="G41" s="43"/>
      <c r="H41" s="43"/>
      <c r="I41" s="43"/>
      <c r="J41" s="43"/>
    </row>
    <row r="42" spans="1:10" ht="28.5" customHeight="1" thickBot="1">
      <c r="A42" s="41"/>
      <c r="B42" s="98"/>
      <c r="C42" s="52"/>
      <c r="D42" s="100"/>
      <c r="E42" s="102"/>
      <c r="F42" s="104"/>
      <c r="G42" s="43"/>
      <c r="H42" s="43"/>
      <c r="I42" s="43"/>
      <c r="J42" s="43"/>
    </row>
    <row r="43" spans="1:10" ht="17.25" customHeight="1" thickTop="1">
      <c r="A43" s="41">
        <f t="shared" ref="A43" si="29">A41+1</f>
        <v>163</v>
      </c>
      <c r="B43" s="97" t="str">
        <f t="shared" ref="B43" ca="1" si="30">INDIRECT("'Safety Plan Audit'!D"&amp;A43)</f>
        <v/>
      </c>
      <c r="C43" s="53" t="str">
        <f ca="1">INDIRECT("'Safety Plan Audit'!E"&amp;A43)</f>
        <v/>
      </c>
      <c r="D43" s="99"/>
      <c r="E43" s="101"/>
      <c r="F43" s="103"/>
      <c r="G43" s="43"/>
      <c r="H43" s="43"/>
      <c r="I43" s="43"/>
      <c r="J43" s="43"/>
    </row>
    <row r="44" spans="1:10" ht="28.5" customHeight="1" thickBot="1">
      <c r="A44" s="41"/>
      <c r="B44" s="98"/>
      <c r="C44" s="52"/>
      <c r="D44" s="100"/>
      <c r="E44" s="102"/>
      <c r="F44" s="104"/>
      <c r="G44" s="43"/>
      <c r="H44" s="43"/>
      <c r="I44" s="43"/>
      <c r="J44" s="43"/>
    </row>
    <row r="45" spans="1:10" ht="17.25" customHeight="1" thickTop="1">
      <c r="A45" s="41">
        <f t="shared" ref="A45" si="31">A43+1</f>
        <v>164</v>
      </c>
      <c r="B45" s="97" t="str">
        <f t="shared" ca="1" si="12"/>
        <v/>
      </c>
      <c r="C45" s="53" t="str">
        <f ca="1">INDIRECT("'Safety Plan Audit'!E"&amp;A45)</f>
        <v/>
      </c>
      <c r="D45" s="99"/>
      <c r="E45" s="101"/>
      <c r="F45" s="103"/>
      <c r="G45" s="43"/>
      <c r="H45" s="43"/>
      <c r="I45" s="43"/>
      <c r="J45" s="43"/>
    </row>
    <row r="46" spans="1:10" ht="28.5" customHeight="1" thickBot="1">
      <c r="A46" s="41"/>
      <c r="B46" s="98"/>
      <c r="C46" s="52"/>
      <c r="D46" s="100"/>
      <c r="E46" s="102"/>
      <c r="F46" s="104"/>
      <c r="G46" s="43"/>
      <c r="H46" s="43"/>
      <c r="I46" s="43"/>
      <c r="J46" s="43"/>
    </row>
    <row r="47" spans="1:10" ht="17.25" customHeight="1" thickTop="1">
      <c r="A47" s="41">
        <f t="shared" ref="A47" si="32">A45+1</f>
        <v>165</v>
      </c>
      <c r="B47" s="97" t="str">
        <f t="shared" ca="1" si="14"/>
        <v/>
      </c>
      <c r="C47" s="53" t="str">
        <f ca="1">INDIRECT("'Safety Plan Audit'!E"&amp;A47)</f>
        <v/>
      </c>
      <c r="D47" s="99"/>
      <c r="E47" s="101"/>
      <c r="F47" s="103"/>
      <c r="G47" s="43"/>
      <c r="H47" s="43"/>
      <c r="I47" s="43"/>
      <c r="J47" s="43"/>
    </row>
    <row r="48" spans="1:10" ht="28.5" customHeight="1" thickBot="1">
      <c r="A48" s="41"/>
      <c r="B48" s="98"/>
      <c r="C48" s="52"/>
      <c r="D48" s="100"/>
      <c r="E48" s="102"/>
      <c r="F48" s="104"/>
      <c r="G48" s="43"/>
      <c r="H48" s="43"/>
      <c r="I48" s="43"/>
      <c r="J48" s="43"/>
    </row>
    <row r="49" spans="1:10" ht="17.25" customHeight="1" thickTop="1">
      <c r="A49" s="41">
        <f t="shared" ref="A49" si="33">A47+1</f>
        <v>166</v>
      </c>
      <c r="B49" s="97" t="str">
        <f ca="1">INDIRECT("'Safety Plan Audit'!D"&amp;A49)</f>
        <v/>
      </c>
      <c r="C49" s="53" t="str">
        <f ca="1">INDIRECT("'Safety Plan Audit'!E"&amp;A49)</f>
        <v/>
      </c>
      <c r="D49" s="99"/>
      <c r="E49" s="101"/>
      <c r="F49" s="103"/>
      <c r="G49" s="43"/>
      <c r="H49" s="43"/>
      <c r="I49" s="43"/>
      <c r="J49" s="43"/>
    </row>
    <row r="50" spans="1:10" ht="28.5" customHeight="1" thickBot="1">
      <c r="A50" s="41"/>
      <c r="B50" s="98"/>
      <c r="C50" s="52"/>
      <c r="D50" s="100"/>
      <c r="E50" s="102"/>
      <c r="F50" s="104"/>
      <c r="G50" s="43"/>
      <c r="H50" s="43"/>
      <c r="I50" s="43"/>
      <c r="J50" s="43"/>
    </row>
    <row r="51" spans="1:10" ht="17.25" customHeight="1" thickTop="1">
      <c r="A51" s="41">
        <f t="shared" ref="A51" si="34">A49+1</f>
        <v>167</v>
      </c>
      <c r="B51" s="97" t="str">
        <f ca="1">INDIRECT("'Safety Plan Audit'!D"&amp;A51)</f>
        <v/>
      </c>
      <c r="C51" s="53" t="str">
        <f ca="1">INDIRECT("'Safety Plan Audit'!E"&amp;A51)</f>
        <v/>
      </c>
      <c r="D51" s="99"/>
      <c r="E51" s="101"/>
      <c r="F51" s="103"/>
      <c r="G51" s="43"/>
      <c r="H51" s="43"/>
      <c r="I51" s="43"/>
      <c r="J51" s="43"/>
    </row>
    <row r="52" spans="1:10" ht="28.5" customHeight="1" thickBot="1">
      <c r="A52" s="41"/>
      <c r="B52" s="98"/>
      <c r="C52" s="52"/>
      <c r="D52" s="100"/>
      <c r="E52" s="102"/>
      <c r="F52" s="104"/>
      <c r="G52" s="43"/>
      <c r="H52" s="43"/>
      <c r="I52" s="43"/>
      <c r="J52" s="43"/>
    </row>
    <row r="53" spans="1:10" ht="17.25" customHeight="1" thickTop="1">
      <c r="A53" s="41">
        <f t="shared" ref="A53" si="35">A51+1</f>
        <v>168</v>
      </c>
      <c r="B53" s="97" t="str">
        <f t="shared" ref="B53" ca="1" si="36">INDIRECT("'Safety Plan Audit'!D"&amp;A53)</f>
        <v/>
      </c>
      <c r="C53" s="53" t="str">
        <f ca="1">INDIRECT("'Safety Plan Audit'!E"&amp;A53)</f>
        <v/>
      </c>
      <c r="D53" s="99"/>
      <c r="E53" s="101"/>
      <c r="F53" s="103"/>
      <c r="G53" s="43"/>
      <c r="H53" s="43"/>
      <c r="I53" s="43"/>
      <c r="J53" s="43"/>
    </row>
    <row r="54" spans="1:10" ht="28.5" customHeight="1" thickBot="1">
      <c r="A54" s="41"/>
      <c r="B54" s="98"/>
      <c r="C54" s="52"/>
      <c r="D54" s="100"/>
      <c r="E54" s="102"/>
      <c r="F54" s="104"/>
      <c r="G54" s="43"/>
      <c r="H54" s="43"/>
      <c r="I54" s="43"/>
      <c r="J54" s="43"/>
    </row>
    <row r="55" spans="1:10" ht="17.25" customHeight="1" thickTop="1">
      <c r="A55" s="41">
        <f t="shared" ref="A55" si="37">A53+1</f>
        <v>169</v>
      </c>
      <c r="B55" s="97" t="str">
        <f t="shared" ref="B55" ca="1" si="38">INDIRECT("'Safety Plan Audit'!D"&amp;A55)</f>
        <v/>
      </c>
      <c r="C55" s="53" t="str">
        <f ca="1">INDIRECT("'Safety Plan Audit'!E"&amp;A55)</f>
        <v/>
      </c>
      <c r="D55" s="99"/>
      <c r="E55" s="101"/>
      <c r="F55" s="103"/>
      <c r="G55" s="43"/>
      <c r="H55" s="43"/>
      <c r="I55" s="43"/>
      <c r="J55" s="43"/>
    </row>
    <row r="56" spans="1:10" ht="28.5" customHeight="1" thickBot="1">
      <c r="A56" s="41"/>
      <c r="B56" s="98"/>
      <c r="C56" s="52"/>
      <c r="D56" s="100"/>
      <c r="E56" s="102"/>
      <c r="F56" s="104"/>
      <c r="G56" s="43"/>
      <c r="H56" s="43"/>
      <c r="I56" s="43"/>
      <c r="J56" s="43"/>
    </row>
    <row r="57" spans="1:10" ht="17.25" customHeight="1" thickTop="1">
      <c r="A57" s="41">
        <f t="shared" ref="A57" si="39">A55+1</f>
        <v>170</v>
      </c>
      <c r="B57" s="97" t="str">
        <f t="shared" ref="B57" ca="1" si="40">INDIRECT("'Safety Plan Audit'!D"&amp;A57)</f>
        <v/>
      </c>
      <c r="C57" s="53" t="str">
        <f ca="1">INDIRECT("'Safety Plan Audit'!E"&amp;A57)</f>
        <v/>
      </c>
      <c r="D57" s="99"/>
      <c r="E57" s="101"/>
      <c r="F57" s="103"/>
      <c r="G57" s="43"/>
      <c r="H57" s="43"/>
      <c r="I57" s="43"/>
      <c r="J57" s="43"/>
    </row>
    <row r="58" spans="1:10" ht="28.5" customHeight="1" thickBot="1">
      <c r="A58" s="41"/>
      <c r="B58" s="98"/>
      <c r="C58" s="52"/>
      <c r="D58" s="100"/>
      <c r="E58" s="102"/>
      <c r="F58" s="104"/>
      <c r="G58" s="43"/>
      <c r="H58" s="43"/>
      <c r="I58" s="43"/>
      <c r="J58" s="43"/>
    </row>
    <row r="59" spans="1:10" ht="17.25" customHeight="1" thickTop="1">
      <c r="A59" s="41">
        <f t="shared" ref="A59" si="41">A57+1</f>
        <v>171</v>
      </c>
      <c r="B59" s="97" t="str">
        <f t="shared" ref="B59" ca="1" si="42">INDIRECT("'Safety Plan Audit'!D"&amp;A59)</f>
        <v/>
      </c>
      <c r="C59" s="53" t="str">
        <f ca="1">INDIRECT("'Safety Plan Audit'!E"&amp;A59)</f>
        <v/>
      </c>
      <c r="D59" s="99"/>
      <c r="E59" s="101"/>
      <c r="F59" s="103"/>
      <c r="G59" s="43"/>
      <c r="H59" s="43"/>
      <c r="I59" s="43"/>
      <c r="J59" s="43"/>
    </row>
    <row r="60" spans="1:10" ht="28.5" customHeight="1" thickBot="1">
      <c r="A60" s="41"/>
      <c r="B60" s="98"/>
      <c r="C60" s="52"/>
      <c r="D60" s="100"/>
      <c r="E60" s="102"/>
      <c r="F60" s="104"/>
      <c r="G60" s="43"/>
      <c r="H60" s="43"/>
      <c r="I60" s="43"/>
      <c r="J60" s="43"/>
    </row>
    <row r="61" spans="1:10" ht="17.25" customHeight="1" thickTop="1">
      <c r="A61" s="41">
        <f t="shared" ref="A61" si="43">A59+1</f>
        <v>172</v>
      </c>
      <c r="B61" s="97" t="str">
        <f t="shared" ref="B61" ca="1" si="44">INDIRECT("'Safety Plan Audit'!D"&amp;A61)</f>
        <v/>
      </c>
      <c r="C61" s="53" t="str">
        <f ca="1">INDIRECT("'Safety Plan Audit'!E"&amp;A61)</f>
        <v/>
      </c>
      <c r="D61" s="99"/>
      <c r="E61" s="101"/>
      <c r="F61" s="103"/>
      <c r="G61" s="43"/>
      <c r="H61" s="43"/>
      <c r="I61" s="43"/>
      <c r="J61" s="43"/>
    </row>
    <row r="62" spans="1:10" ht="28.5" customHeight="1" thickBot="1">
      <c r="A62" s="41"/>
      <c r="B62" s="98"/>
      <c r="C62" s="52"/>
      <c r="D62" s="100"/>
      <c r="E62" s="102"/>
      <c r="F62" s="104"/>
      <c r="G62" s="43"/>
      <c r="H62" s="43"/>
      <c r="I62" s="43"/>
      <c r="J62" s="43"/>
    </row>
    <row r="63" spans="1:10" ht="17.25" customHeight="1" thickTop="1">
      <c r="A63" s="41">
        <f t="shared" ref="A63:A83" si="45">A61+1</f>
        <v>173</v>
      </c>
      <c r="B63" s="97" t="str">
        <f t="shared" ref="B63" ca="1" si="46">INDIRECT("'Safety Plan Audit'!D"&amp;A63)</f>
        <v/>
      </c>
      <c r="C63" s="53" t="str">
        <f ca="1">INDIRECT("'Safety Plan Audit'!E"&amp;A63)</f>
        <v/>
      </c>
      <c r="D63" s="99"/>
      <c r="E63" s="101"/>
      <c r="F63" s="103"/>
      <c r="G63" s="43"/>
      <c r="H63" s="43"/>
      <c r="I63" s="43"/>
      <c r="J63" s="43"/>
    </row>
    <row r="64" spans="1:10" ht="28.5" customHeight="1" thickBot="1">
      <c r="A64" s="41"/>
      <c r="B64" s="98"/>
      <c r="C64" s="52"/>
      <c r="D64" s="100"/>
      <c r="E64" s="102"/>
      <c r="F64" s="104"/>
      <c r="G64" s="43"/>
      <c r="H64" s="43"/>
      <c r="I64" s="43"/>
      <c r="J64" s="43"/>
    </row>
    <row r="65" spans="1:10" ht="17.25" customHeight="1" thickTop="1">
      <c r="A65" s="41">
        <f t="shared" si="45"/>
        <v>174</v>
      </c>
      <c r="B65" s="97" t="str">
        <f t="shared" ref="B65" ca="1" si="47">INDIRECT("'Safety Plan Audit'!D"&amp;A65)</f>
        <v/>
      </c>
      <c r="C65" s="53"/>
      <c r="D65" s="99"/>
      <c r="E65" s="101"/>
      <c r="F65" s="103"/>
      <c r="G65" s="43"/>
      <c r="H65" s="43"/>
      <c r="I65" s="43"/>
      <c r="J65" s="43"/>
    </row>
    <row r="66" spans="1:10" ht="28.5" customHeight="1" thickBot="1">
      <c r="A66" s="41"/>
      <c r="B66" s="98"/>
      <c r="C66" s="52"/>
      <c r="D66" s="100"/>
      <c r="E66" s="102"/>
      <c r="F66" s="104"/>
      <c r="G66" s="43"/>
      <c r="H66" s="43"/>
      <c r="I66" s="43"/>
      <c r="J66" s="43"/>
    </row>
    <row r="67" spans="1:10" ht="17.25" customHeight="1" thickTop="1">
      <c r="A67" s="41">
        <f t="shared" si="45"/>
        <v>175</v>
      </c>
      <c r="B67" s="97" t="str">
        <f t="shared" ref="B67" ca="1" si="48">INDIRECT("'Safety Plan Audit'!D"&amp;A67)</f>
        <v/>
      </c>
      <c r="C67" s="53" t="str">
        <f ca="1">INDIRECT("'Safety Plan Audit'!E"&amp;A67)</f>
        <v/>
      </c>
      <c r="D67" s="99"/>
      <c r="E67" s="101"/>
      <c r="F67" s="103"/>
      <c r="G67" s="43"/>
      <c r="H67" s="43"/>
      <c r="I67" s="43"/>
      <c r="J67" s="43"/>
    </row>
    <row r="68" spans="1:10" ht="28.5" customHeight="1" thickBot="1">
      <c r="A68" s="41"/>
      <c r="B68" s="98"/>
      <c r="C68" s="52"/>
      <c r="D68" s="100"/>
      <c r="E68" s="102"/>
      <c r="F68" s="104"/>
      <c r="G68" s="43"/>
      <c r="H68" s="43"/>
      <c r="I68" s="43"/>
      <c r="J68" s="43"/>
    </row>
    <row r="69" spans="1:10" ht="17.25" customHeight="1" thickTop="1">
      <c r="A69" s="41">
        <f t="shared" si="45"/>
        <v>176</v>
      </c>
      <c r="B69" s="97" t="str">
        <f t="shared" ref="B69" ca="1" si="49">INDIRECT("'Safety Plan Audit'!D"&amp;A69)</f>
        <v/>
      </c>
      <c r="C69" s="53" t="str">
        <f ca="1">INDIRECT("'Safety Plan Audit'!E"&amp;A69)</f>
        <v/>
      </c>
      <c r="D69" s="99"/>
      <c r="E69" s="101"/>
      <c r="F69" s="103"/>
      <c r="G69" s="43"/>
      <c r="H69" s="43"/>
      <c r="I69" s="43"/>
      <c r="J69" s="43"/>
    </row>
    <row r="70" spans="1:10" ht="28.5" customHeight="1" thickBot="1">
      <c r="A70" s="41"/>
      <c r="B70" s="98"/>
      <c r="C70" s="52"/>
      <c r="D70" s="100"/>
      <c r="E70" s="102"/>
      <c r="F70" s="104"/>
      <c r="G70" s="43"/>
      <c r="H70" s="43"/>
      <c r="I70" s="43"/>
      <c r="J70" s="43"/>
    </row>
    <row r="71" spans="1:10" ht="17.25" customHeight="1" thickTop="1">
      <c r="A71" s="41">
        <f t="shared" si="45"/>
        <v>177</v>
      </c>
      <c r="B71" s="97" t="str">
        <f t="shared" ref="B71" ca="1" si="50">INDIRECT("'Safety Plan Audit'!D"&amp;A71)</f>
        <v/>
      </c>
      <c r="C71" s="53" t="str">
        <f ca="1">INDIRECT("'Safety Plan Audit'!E"&amp;A71)</f>
        <v/>
      </c>
      <c r="D71" s="99"/>
      <c r="E71" s="101"/>
      <c r="F71" s="103"/>
      <c r="G71" s="43"/>
      <c r="H71" s="43"/>
      <c r="I71" s="43"/>
      <c r="J71" s="43"/>
    </row>
    <row r="72" spans="1:10" ht="28.5" customHeight="1" thickBot="1">
      <c r="A72" s="41"/>
      <c r="B72" s="98"/>
      <c r="C72" s="52"/>
      <c r="D72" s="100"/>
      <c r="E72" s="102"/>
      <c r="F72" s="104"/>
      <c r="G72" s="43"/>
      <c r="H72" s="43"/>
      <c r="I72" s="43"/>
      <c r="J72" s="43"/>
    </row>
    <row r="73" spans="1:10" ht="17.25" customHeight="1" thickTop="1">
      <c r="A73" s="41">
        <f t="shared" si="45"/>
        <v>178</v>
      </c>
      <c r="B73" s="97" t="str">
        <f t="shared" ref="B73" ca="1" si="51">INDIRECT("'Safety Plan Audit'!D"&amp;A73)</f>
        <v/>
      </c>
      <c r="C73" s="53" t="str">
        <f ca="1">INDIRECT("'Safety Plan Audit'!E"&amp;A73)</f>
        <v/>
      </c>
      <c r="D73" s="99"/>
      <c r="E73" s="101"/>
      <c r="F73" s="103"/>
      <c r="G73" s="43"/>
      <c r="H73" s="43"/>
      <c r="I73" s="43"/>
      <c r="J73" s="43"/>
    </row>
    <row r="74" spans="1:10" ht="28.5" customHeight="1" thickBot="1">
      <c r="A74" s="41"/>
      <c r="B74" s="98"/>
      <c r="C74" s="52"/>
      <c r="D74" s="100"/>
      <c r="E74" s="102"/>
      <c r="F74" s="104"/>
      <c r="G74" s="43"/>
      <c r="H74" s="43"/>
      <c r="I74" s="43"/>
      <c r="J74" s="43"/>
    </row>
    <row r="75" spans="1:10" ht="17.25" customHeight="1" thickTop="1">
      <c r="A75" s="41">
        <f t="shared" si="45"/>
        <v>179</v>
      </c>
      <c r="B75" s="97" t="str">
        <f t="shared" ref="B75" ca="1" si="52">INDIRECT("'Safety Plan Audit'!D"&amp;A75)</f>
        <v/>
      </c>
      <c r="C75" s="53" t="str">
        <f ca="1">INDIRECT("'Safety Plan Audit'!E"&amp;A75)</f>
        <v/>
      </c>
      <c r="D75" s="99"/>
      <c r="E75" s="101"/>
      <c r="F75" s="103"/>
      <c r="G75" s="43"/>
      <c r="H75" s="43"/>
      <c r="I75" s="43"/>
      <c r="J75" s="43"/>
    </row>
    <row r="76" spans="1:10" ht="28.5" customHeight="1" thickBot="1">
      <c r="A76" s="41"/>
      <c r="B76" s="98"/>
      <c r="C76" s="52"/>
      <c r="D76" s="100"/>
      <c r="E76" s="102"/>
      <c r="F76" s="104"/>
      <c r="G76" s="43"/>
      <c r="H76" s="43"/>
      <c r="I76" s="43"/>
      <c r="J76" s="43"/>
    </row>
    <row r="77" spans="1:10" ht="17.25" customHeight="1" thickTop="1">
      <c r="A77" s="41">
        <f t="shared" si="45"/>
        <v>180</v>
      </c>
      <c r="B77" s="97" t="str">
        <f t="shared" ref="B77" ca="1" si="53">INDIRECT("'Safety Plan Audit'!D"&amp;A77)</f>
        <v/>
      </c>
      <c r="C77" s="53" t="str">
        <f ca="1">INDIRECT("'Safety Plan Audit'!E"&amp;A77)</f>
        <v/>
      </c>
      <c r="D77" s="99"/>
      <c r="E77" s="101"/>
      <c r="F77" s="103"/>
      <c r="G77" s="43"/>
      <c r="H77" s="43"/>
      <c r="I77" s="43"/>
      <c r="J77" s="43"/>
    </row>
    <row r="78" spans="1:10" ht="28.5" customHeight="1" thickBot="1">
      <c r="A78" s="41"/>
      <c r="B78" s="98"/>
      <c r="C78" s="52"/>
      <c r="D78" s="100"/>
      <c r="E78" s="102"/>
      <c r="F78" s="104"/>
      <c r="G78" s="43"/>
      <c r="H78" s="43"/>
      <c r="I78" s="43"/>
      <c r="J78" s="43"/>
    </row>
    <row r="79" spans="1:10" ht="17.25" customHeight="1" thickTop="1">
      <c r="A79" s="41">
        <f t="shared" si="45"/>
        <v>181</v>
      </c>
      <c r="B79" s="97" t="str">
        <f t="shared" ref="B79" ca="1" si="54">INDIRECT("'Safety Plan Audit'!D"&amp;A79)</f>
        <v/>
      </c>
      <c r="C79" s="53" t="str">
        <f ca="1">INDIRECT("'Safety Plan Audit'!E"&amp;A79)</f>
        <v/>
      </c>
      <c r="D79" s="99"/>
      <c r="E79" s="101"/>
      <c r="F79" s="103"/>
      <c r="G79" s="43"/>
      <c r="H79" s="43"/>
      <c r="I79" s="43"/>
      <c r="J79" s="43"/>
    </row>
    <row r="80" spans="1:10" ht="28.5" customHeight="1" thickBot="1">
      <c r="A80" s="41"/>
      <c r="B80" s="98"/>
      <c r="C80" s="52"/>
      <c r="D80" s="100"/>
      <c r="E80" s="102"/>
      <c r="F80" s="104"/>
      <c r="G80" s="43"/>
      <c r="H80" s="43"/>
      <c r="I80" s="43"/>
      <c r="J80" s="43"/>
    </row>
    <row r="81" spans="1:10" ht="17.25" customHeight="1" thickTop="1">
      <c r="A81" s="41">
        <f t="shared" si="45"/>
        <v>182</v>
      </c>
      <c r="B81" s="97" t="str">
        <f t="shared" ref="B81" ca="1" si="55">INDIRECT("'Safety Plan Audit'!D"&amp;A81)</f>
        <v/>
      </c>
      <c r="C81" s="53" t="str">
        <f ca="1">INDIRECT("'Safety Plan Audit'!E"&amp;A81)</f>
        <v/>
      </c>
      <c r="D81" s="99"/>
      <c r="E81" s="101"/>
      <c r="F81" s="103"/>
      <c r="G81" s="43"/>
      <c r="H81" s="43"/>
      <c r="I81" s="43"/>
      <c r="J81" s="43"/>
    </row>
    <row r="82" spans="1:10" ht="28.5" customHeight="1" thickBot="1">
      <c r="A82" s="41"/>
      <c r="B82" s="98"/>
      <c r="C82" s="52"/>
      <c r="D82" s="100"/>
      <c r="E82" s="102"/>
      <c r="F82" s="104"/>
      <c r="G82" s="43"/>
      <c r="H82" s="43"/>
      <c r="I82" s="43"/>
      <c r="J82" s="43"/>
    </row>
    <row r="83" spans="1:10" ht="17.25" customHeight="1" thickTop="1">
      <c r="A83" s="41">
        <f t="shared" si="45"/>
        <v>183</v>
      </c>
      <c r="B83" s="97" t="str">
        <f t="shared" ref="B83" ca="1" si="56">INDIRECT("'Safety Plan Audit'!D"&amp;A83)</f>
        <v/>
      </c>
      <c r="C83" s="53" t="str">
        <f ca="1">INDIRECT("'Safety Plan Audit'!E"&amp;A83)</f>
        <v/>
      </c>
      <c r="D83" s="99"/>
      <c r="E83" s="101"/>
      <c r="F83" s="103"/>
      <c r="G83" s="43"/>
      <c r="H83" s="43"/>
      <c r="I83" s="43"/>
      <c r="J83" s="43"/>
    </row>
    <row r="84" spans="1:10" ht="28.5" customHeight="1" thickBot="1">
      <c r="A84" s="41"/>
      <c r="B84" s="98"/>
      <c r="C84" s="52"/>
      <c r="D84" s="100"/>
      <c r="E84" s="102"/>
      <c r="F84" s="104"/>
      <c r="G84" s="43"/>
      <c r="H84" s="43"/>
      <c r="I84" s="43"/>
      <c r="J84" s="43"/>
    </row>
    <row r="85" spans="1:10" ht="15" thickTop="1"/>
  </sheetData>
  <mergeCells count="163">
    <mergeCell ref="D11:D12"/>
    <mergeCell ref="E11:E12"/>
    <mergeCell ref="F11:F12"/>
    <mergeCell ref="D13:D14"/>
    <mergeCell ref="E13:E14"/>
    <mergeCell ref="D15:D16"/>
    <mergeCell ref="E15:E16"/>
    <mergeCell ref="D21:D22"/>
    <mergeCell ref="E21:E22"/>
    <mergeCell ref="F13:F14"/>
    <mergeCell ref="E17:E18"/>
    <mergeCell ref="F21:F22"/>
    <mergeCell ref="F5:F6"/>
    <mergeCell ref="D7:D8"/>
    <mergeCell ref="E7:E8"/>
    <mergeCell ref="F7:F8"/>
    <mergeCell ref="D5:D6"/>
    <mergeCell ref="E5:E6"/>
    <mergeCell ref="D9:D10"/>
    <mergeCell ref="E9:E10"/>
    <mergeCell ref="F9:F10"/>
    <mergeCell ref="E29:E30"/>
    <mergeCell ref="F17:F18"/>
    <mergeCell ref="D19:D20"/>
    <mergeCell ref="E19:E20"/>
    <mergeCell ref="F15:F16"/>
    <mergeCell ref="F19:F20"/>
    <mergeCell ref="D17:D18"/>
    <mergeCell ref="D33:D34"/>
    <mergeCell ref="E33:E34"/>
    <mergeCell ref="D23:D24"/>
    <mergeCell ref="E23:E24"/>
    <mergeCell ref="F33:F34"/>
    <mergeCell ref="F31:F32"/>
    <mergeCell ref="D31:D32"/>
    <mergeCell ref="E31:E32"/>
    <mergeCell ref="F23:F24"/>
    <mergeCell ref="D25:D26"/>
    <mergeCell ref="E25:E26"/>
    <mergeCell ref="F25:F26"/>
    <mergeCell ref="F29:F30"/>
    <mergeCell ref="D27:D28"/>
    <mergeCell ref="E27:E28"/>
    <mergeCell ref="F27:F28"/>
    <mergeCell ref="D29:D30"/>
    <mergeCell ref="D45:D46"/>
    <mergeCell ref="D35:D36"/>
    <mergeCell ref="E35:E36"/>
    <mergeCell ref="F35:F36"/>
    <mergeCell ref="D37:D38"/>
    <mergeCell ref="E37:E38"/>
    <mergeCell ref="F37:F38"/>
    <mergeCell ref="E41:E42"/>
    <mergeCell ref="D49:D50"/>
    <mergeCell ref="E49:E50"/>
    <mergeCell ref="F49:F50"/>
    <mergeCell ref="D47:D48"/>
    <mergeCell ref="E47:E48"/>
    <mergeCell ref="F47:F48"/>
    <mergeCell ref="D39:D40"/>
    <mergeCell ref="E39:E40"/>
    <mergeCell ref="F39:F40"/>
    <mergeCell ref="D43:D44"/>
    <mergeCell ref="E43:E44"/>
    <mergeCell ref="E45:E46"/>
    <mergeCell ref="F45:F46"/>
    <mergeCell ref="D41:D42"/>
    <mergeCell ref="F41:F42"/>
    <mergeCell ref="F43:F44"/>
    <mergeCell ref="D55:D56"/>
    <mergeCell ref="E55:E56"/>
    <mergeCell ref="F55:F56"/>
    <mergeCell ref="D57:D58"/>
    <mergeCell ref="E57:E58"/>
    <mergeCell ref="F57:F58"/>
    <mergeCell ref="D65:D66"/>
    <mergeCell ref="E65:E66"/>
    <mergeCell ref="D51:D52"/>
    <mergeCell ref="E51:E52"/>
    <mergeCell ref="F51:F52"/>
    <mergeCell ref="D53:D54"/>
    <mergeCell ref="E53:E54"/>
    <mergeCell ref="F53:F54"/>
    <mergeCell ref="D59:D60"/>
    <mergeCell ref="E59:E60"/>
    <mergeCell ref="F59:F60"/>
    <mergeCell ref="D61:D62"/>
    <mergeCell ref="E61:E62"/>
    <mergeCell ref="F61:F62"/>
    <mergeCell ref="D63:D64"/>
    <mergeCell ref="E63:E64"/>
    <mergeCell ref="F63:F64"/>
    <mergeCell ref="F83:F84"/>
    <mergeCell ref="D83:D84"/>
    <mergeCell ref="E83:E84"/>
    <mergeCell ref="D69:D70"/>
    <mergeCell ref="E69:E70"/>
    <mergeCell ref="F69:F70"/>
    <mergeCell ref="F67:F68"/>
    <mergeCell ref="E67:E68"/>
    <mergeCell ref="F65:F66"/>
    <mergeCell ref="D67:D68"/>
    <mergeCell ref="D81:D82"/>
    <mergeCell ref="D71:D72"/>
    <mergeCell ref="E71:E72"/>
    <mergeCell ref="E73:E74"/>
    <mergeCell ref="F73:F74"/>
    <mergeCell ref="F71:F72"/>
    <mergeCell ref="D73:D74"/>
    <mergeCell ref="E81:E82"/>
    <mergeCell ref="F81:F82"/>
    <mergeCell ref="B27:B28"/>
    <mergeCell ref="B29:B30"/>
    <mergeCell ref="B31:B32"/>
    <mergeCell ref="B33:B34"/>
    <mergeCell ref="B35:B36"/>
    <mergeCell ref="B37:B38"/>
    <mergeCell ref="B39:B40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83:B84"/>
    <mergeCell ref="D2:D4"/>
    <mergeCell ref="E2:E4"/>
    <mergeCell ref="F2:F4"/>
    <mergeCell ref="B59:B60"/>
    <mergeCell ref="B61:B62"/>
    <mergeCell ref="B63:B64"/>
    <mergeCell ref="B65:B66"/>
    <mergeCell ref="B67:B68"/>
    <mergeCell ref="B69:B70"/>
    <mergeCell ref="B71:B72"/>
    <mergeCell ref="B73:B74"/>
    <mergeCell ref="B81:B82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23:B24"/>
    <mergeCell ref="B25:B26"/>
    <mergeCell ref="B79:B80"/>
    <mergeCell ref="D79:D80"/>
    <mergeCell ref="E79:E80"/>
    <mergeCell ref="F79:F80"/>
    <mergeCell ref="B77:B78"/>
    <mergeCell ref="D77:D78"/>
    <mergeCell ref="E77:E78"/>
    <mergeCell ref="F77:F78"/>
    <mergeCell ref="B75:B76"/>
    <mergeCell ref="D75:D76"/>
    <mergeCell ref="E75:E76"/>
    <mergeCell ref="F75:F76"/>
  </mergeCells>
  <phoneticPr fontId="2" type="noConversion"/>
  <pageMargins left="0.5" right="0.5" top="0.5" bottom="0.5" header="0.3" footer="0.3"/>
  <pageSetup scale="74" fitToHeight="0" orientation="portrait" verticalDpi="597" r:id="rId1"/>
  <rowBreaks count="2" manualBreakCount="2">
    <brk id="42" min="1" max="5" man="1"/>
    <brk id="80" min="1" max="5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17"/>
  <sheetViews>
    <sheetView showGridLines="0" workbookViewId="0">
      <selection activeCell="B4" sqref="B4"/>
    </sheetView>
  </sheetViews>
  <sheetFormatPr defaultColWidth="0" defaultRowHeight="14.1"/>
  <cols>
    <col min="1" max="1" width="4.85546875" style="56" customWidth="1"/>
    <col min="2" max="2" width="26.28515625" style="80" customWidth="1"/>
    <col min="3" max="3" width="48.42578125" style="81" customWidth="1"/>
    <col min="4" max="4" width="13.28515625" style="60" customWidth="1"/>
    <col min="5" max="5" width="48" style="80" customWidth="1"/>
    <col min="6" max="6" width="3.42578125" style="60" customWidth="1"/>
    <col min="7" max="10" width="7.42578125" style="60" hidden="1" customWidth="1"/>
    <col min="11" max="16384" width="9.140625" style="60" hidden="1"/>
  </cols>
  <sheetData>
    <row r="1" spans="1:9">
      <c r="B1" s="57"/>
      <c r="C1" s="57"/>
      <c r="D1" s="58"/>
      <c r="E1" s="59"/>
      <c r="F1" s="58"/>
      <c r="G1" s="58"/>
      <c r="H1" s="58"/>
      <c r="I1" s="58"/>
    </row>
    <row r="2" spans="1:9" s="62" customFormat="1" ht="35.25" customHeight="1">
      <c r="A2" s="61"/>
      <c r="B2" s="82" t="s">
        <v>173</v>
      </c>
      <c r="D2" s="63"/>
      <c r="E2" s="64"/>
      <c r="F2" s="65"/>
      <c r="G2" s="65"/>
      <c r="H2" s="65"/>
      <c r="I2" s="65"/>
    </row>
    <row r="3" spans="1:9" ht="20.45" customHeight="1">
      <c r="B3" s="60"/>
      <c r="C3" s="66" t="s">
        <v>1</v>
      </c>
      <c r="D3" s="107" t="str">
        <f>'Safety Plan Audit'!E4</f>
        <v>Bobby Jones Links</v>
      </c>
      <c r="E3" s="108"/>
      <c r="F3" s="58"/>
      <c r="G3" s="58"/>
      <c r="H3" s="58"/>
      <c r="I3" s="58"/>
    </row>
    <row r="4" spans="1:9" ht="20.45" customHeight="1">
      <c r="B4" s="67"/>
      <c r="C4" s="66" t="s">
        <v>3</v>
      </c>
      <c r="D4" s="109"/>
      <c r="E4" s="110"/>
      <c r="F4" s="58"/>
      <c r="G4" s="58"/>
      <c r="H4" s="58"/>
      <c r="I4" s="58"/>
    </row>
    <row r="5" spans="1:9" ht="20.45" customHeight="1">
      <c r="B5" s="67"/>
      <c r="C5" s="66" t="s">
        <v>4</v>
      </c>
      <c r="D5" s="111"/>
      <c r="E5" s="112"/>
      <c r="F5" s="58"/>
      <c r="G5" s="58"/>
      <c r="H5" s="58"/>
      <c r="I5" s="58"/>
    </row>
    <row r="6" spans="1:9" ht="47.25" customHeight="1" thickBot="1">
      <c r="B6" s="68" t="s">
        <v>124</v>
      </c>
      <c r="C6" s="68" t="s">
        <v>174</v>
      </c>
      <c r="D6" s="68" t="s">
        <v>175</v>
      </c>
      <c r="E6" s="68" t="s">
        <v>176</v>
      </c>
      <c r="F6" s="58"/>
      <c r="G6" s="58"/>
      <c r="H6" s="58"/>
      <c r="I6" s="58"/>
    </row>
    <row r="7" spans="1:9" ht="51" customHeight="1">
      <c r="A7" s="56">
        <v>5</v>
      </c>
      <c r="B7" s="69" t="str">
        <f ca="1">INDIRECT("'Audit Results and Action Plan'!B"&amp;$A7)</f>
        <v>Liquor Liability</v>
      </c>
      <c r="C7" s="70" t="str">
        <f ca="1">INDIRECT("'Audit Results and Action Plan'!C"&amp;$A7)</f>
        <v>Written club statement on alcohol consumption on file and known to all employees</v>
      </c>
      <c r="D7" s="71"/>
      <c r="E7" s="72"/>
      <c r="F7" s="58"/>
      <c r="G7" s="58"/>
      <c r="H7" s="58"/>
      <c r="I7" s="58"/>
    </row>
    <row r="8" spans="1:9" ht="51" customHeight="1">
      <c r="A8" s="56">
        <f>A7+2</f>
        <v>7</v>
      </c>
      <c r="B8" s="73" t="str">
        <f ca="1">INDIRECT("'Audit Results and Action Plan'!B"&amp;$A8)</f>
        <v/>
      </c>
      <c r="C8" s="74" t="str">
        <f ca="1">INDIRECT("'Audit Results and Action Plan'!C"&amp;$A8)</f>
        <v/>
      </c>
      <c r="D8" s="75"/>
      <c r="E8" s="76"/>
      <c r="F8" s="58"/>
      <c r="G8" s="58"/>
      <c r="H8" s="58"/>
      <c r="I8" s="58"/>
    </row>
    <row r="9" spans="1:9" ht="51" customHeight="1">
      <c r="A9" s="56">
        <f>A8+2</f>
        <v>9</v>
      </c>
      <c r="B9" s="69" t="str">
        <f ca="1">INDIRECT("'Audit Results and Action Plan'!B"&amp;$A9)</f>
        <v/>
      </c>
      <c r="C9" s="70" t="str">
        <f ca="1">INDIRECT("'Audit Results and Action Plan'!C"&amp;$A9)</f>
        <v/>
      </c>
      <c r="D9" s="71"/>
      <c r="E9" s="72"/>
      <c r="F9" s="58"/>
      <c r="G9" s="58"/>
      <c r="H9" s="58"/>
      <c r="I9" s="58"/>
    </row>
    <row r="10" spans="1:9" ht="51" customHeight="1">
      <c r="A10" s="56">
        <f t="shared" ref="A10:A42" si="0">A9+2</f>
        <v>11</v>
      </c>
      <c r="B10" s="73" t="str">
        <f t="shared" ref="B10:B42" ca="1" si="1">INDIRECT("'Audit Results and Action Plan'!B"&amp;$A10)</f>
        <v/>
      </c>
      <c r="C10" s="74" t="str">
        <f t="shared" ref="C10:C42" ca="1" si="2">INDIRECT("'Audit Results and Action Plan'!C"&amp;$A10)</f>
        <v/>
      </c>
      <c r="D10" s="75"/>
      <c r="E10" s="76"/>
      <c r="F10" s="58"/>
      <c r="G10" s="58"/>
      <c r="H10" s="58"/>
      <c r="I10" s="58"/>
    </row>
    <row r="11" spans="1:9" ht="51" customHeight="1">
      <c r="A11" s="56">
        <f t="shared" si="0"/>
        <v>13</v>
      </c>
      <c r="B11" s="69" t="str">
        <f t="shared" ca="1" si="1"/>
        <v/>
      </c>
      <c r="C11" s="70" t="str">
        <f t="shared" ca="1" si="2"/>
        <v/>
      </c>
      <c r="D11" s="71"/>
      <c r="E11" s="72"/>
      <c r="F11" s="58"/>
      <c r="G11" s="58"/>
      <c r="H11" s="58"/>
      <c r="I11" s="58"/>
    </row>
    <row r="12" spans="1:9" ht="51" customHeight="1">
      <c r="A12" s="56">
        <f t="shared" si="0"/>
        <v>15</v>
      </c>
      <c r="B12" s="73" t="str">
        <f t="shared" ca="1" si="1"/>
        <v/>
      </c>
      <c r="C12" s="74" t="str">
        <f t="shared" ca="1" si="2"/>
        <v/>
      </c>
      <c r="D12" s="75"/>
      <c r="E12" s="76"/>
      <c r="F12" s="58"/>
      <c r="G12" s="58"/>
      <c r="H12" s="58"/>
      <c r="I12" s="58"/>
    </row>
    <row r="13" spans="1:9" ht="51" customHeight="1">
      <c r="A13" s="56">
        <f t="shared" si="0"/>
        <v>17</v>
      </c>
      <c r="B13" s="69" t="str">
        <f t="shared" ca="1" si="1"/>
        <v/>
      </c>
      <c r="C13" s="70" t="str">
        <f t="shared" ca="1" si="2"/>
        <v/>
      </c>
      <c r="D13" s="71"/>
      <c r="E13" s="72"/>
      <c r="F13" s="58"/>
      <c r="G13" s="58"/>
      <c r="H13" s="58"/>
      <c r="I13" s="58"/>
    </row>
    <row r="14" spans="1:9" ht="51" customHeight="1">
      <c r="A14" s="56">
        <f t="shared" si="0"/>
        <v>19</v>
      </c>
      <c r="B14" s="73" t="str">
        <f t="shared" ca="1" si="1"/>
        <v/>
      </c>
      <c r="C14" s="74" t="str">
        <f t="shared" ca="1" si="2"/>
        <v/>
      </c>
      <c r="D14" s="75"/>
      <c r="E14" s="76"/>
      <c r="F14" s="58"/>
      <c r="G14" s="58"/>
      <c r="H14" s="58"/>
      <c r="I14" s="58"/>
    </row>
    <row r="15" spans="1:9" ht="51" customHeight="1">
      <c r="A15" s="56">
        <f t="shared" si="0"/>
        <v>21</v>
      </c>
      <c r="B15" s="69" t="str">
        <f t="shared" ca="1" si="1"/>
        <v/>
      </c>
      <c r="C15" s="70" t="str">
        <f t="shared" ca="1" si="2"/>
        <v/>
      </c>
      <c r="D15" s="71"/>
      <c r="E15" s="72"/>
      <c r="F15" s="58"/>
      <c r="G15" s="58"/>
      <c r="H15" s="58"/>
      <c r="I15" s="58"/>
    </row>
    <row r="16" spans="1:9" ht="51" customHeight="1">
      <c r="A16" s="56">
        <f t="shared" si="0"/>
        <v>23</v>
      </c>
      <c r="B16" s="73" t="str">
        <f t="shared" ca="1" si="1"/>
        <v/>
      </c>
      <c r="C16" s="74" t="str">
        <f t="shared" ca="1" si="2"/>
        <v/>
      </c>
      <c r="D16" s="75"/>
      <c r="E16" s="76"/>
      <c r="F16" s="58"/>
      <c r="G16" s="58"/>
      <c r="H16" s="58"/>
      <c r="I16" s="58"/>
    </row>
    <row r="17" spans="1:9" ht="51" customHeight="1">
      <c r="A17" s="56">
        <f t="shared" si="0"/>
        <v>25</v>
      </c>
      <c r="B17" s="69" t="str">
        <f t="shared" ca="1" si="1"/>
        <v/>
      </c>
      <c r="C17" s="70" t="str">
        <f t="shared" ca="1" si="2"/>
        <v/>
      </c>
      <c r="D17" s="71"/>
      <c r="E17" s="72"/>
      <c r="F17" s="58"/>
      <c r="G17" s="58"/>
      <c r="H17" s="58"/>
      <c r="I17" s="58"/>
    </row>
    <row r="18" spans="1:9" ht="51" customHeight="1">
      <c r="A18" s="56">
        <f t="shared" si="0"/>
        <v>27</v>
      </c>
      <c r="B18" s="73" t="str">
        <f t="shared" ca="1" si="1"/>
        <v/>
      </c>
      <c r="C18" s="74" t="str">
        <f t="shared" ca="1" si="2"/>
        <v/>
      </c>
      <c r="D18" s="75"/>
      <c r="E18" s="76"/>
      <c r="F18" s="58"/>
      <c r="G18" s="58"/>
      <c r="H18" s="58"/>
      <c r="I18" s="58"/>
    </row>
    <row r="19" spans="1:9" ht="51" customHeight="1">
      <c r="A19" s="56">
        <f t="shared" si="0"/>
        <v>29</v>
      </c>
      <c r="B19" s="69" t="str">
        <f t="shared" ca="1" si="1"/>
        <v/>
      </c>
      <c r="C19" s="70" t="str">
        <f t="shared" ca="1" si="2"/>
        <v/>
      </c>
      <c r="D19" s="71"/>
      <c r="E19" s="72"/>
      <c r="F19" s="58"/>
      <c r="G19" s="58"/>
      <c r="H19" s="58"/>
      <c r="I19" s="58"/>
    </row>
    <row r="20" spans="1:9" ht="51" customHeight="1">
      <c r="A20" s="56">
        <f t="shared" si="0"/>
        <v>31</v>
      </c>
      <c r="B20" s="73" t="str">
        <f t="shared" ca="1" si="1"/>
        <v/>
      </c>
      <c r="C20" s="74" t="str">
        <f t="shared" ca="1" si="2"/>
        <v/>
      </c>
      <c r="D20" s="75"/>
      <c r="E20" s="76"/>
      <c r="F20" s="58"/>
      <c r="G20" s="58"/>
      <c r="H20" s="58"/>
      <c r="I20" s="58"/>
    </row>
    <row r="21" spans="1:9" ht="51" customHeight="1">
      <c r="A21" s="56">
        <f t="shared" si="0"/>
        <v>33</v>
      </c>
      <c r="B21" s="69" t="str">
        <f t="shared" ca="1" si="1"/>
        <v/>
      </c>
      <c r="C21" s="70" t="str">
        <f t="shared" ca="1" si="2"/>
        <v/>
      </c>
      <c r="D21" s="71"/>
      <c r="E21" s="72"/>
      <c r="F21" s="58"/>
      <c r="G21" s="58"/>
      <c r="H21" s="58"/>
      <c r="I21" s="58"/>
    </row>
    <row r="22" spans="1:9" ht="51" customHeight="1">
      <c r="A22" s="56">
        <f t="shared" si="0"/>
        <v>35</v>
      </c>
      <c r="B22" s="73" t="str">
        <f t="shared" ca="1" si="1"/>
        <v/>
      </c>
      <c r="C22" s="74" t="str">
        <f t="shared" ca="1" si="2"/>
        <v/>
      </c>
      <c r="D22" s="75"/>
      <c r="E22" s="76"/>
      <c r="F22" s="58"/>
      <c r="G22" s="58"/>
      <c r="H22" s="58"/>
      <c r="I22" s="58"/>
    </row>
    <row r="23" spans="1:9" ht="51" customHeight="1">
      <c r="A23" s="56">
        <f t="shared" si="0"/>
        <v>37</v>
      </c>
      <c r="B23" s="69" t="str">
        <f t="shared" ca="1" si="1"/>
        <v/>
      </c>
      <c r="C23" s="70" t="str">
        <f t="shared" ca="1" si="2"/>
        <v/>
      </c>
      <c r="D23" s="71"/>
      <c r="E23" s="72"/>
      <c r="F23" s="58"/>
      <c r="G23" s="58"/>
      <c r="H23" s="58"/>
      <c r="I23" s="58"/>
    </row>
    <row r="24" spans="1:9" ht="51" customHeight="1">
      <c r="A24" s="56">
        <f t="shared" si="0"/>
        <v>39</v>
      </c>
      <c r="B24" s="73" t="str">
        <f t="shared" ca="1" si="1"/>
        <v/>
      </c>
      <c r="C24" s="74" t="str">
        <f t="shared" ca="1" si="2"/>
        <v/>
      </c>
      <c r="D24" s="75"/>
      <c r="E24" s="76"/>
      <c r="F24" s="58"/>
      <c r="G24" s="58"/>
      <c r="H24" s="58"/>
      <c r="I24" s="58"/>
    </row>
    <row r="25" spans="1:9" ht="51" customHeight="1">
      <c r="A25" s="56">
        <f t="shared" si="0"/>
        <v>41</v>
      </c>
      <c r="B25" s="69" t="str">
        <f t="shared" ca="1" si="1"/>
        <v/>
      </c>
      <c r="C25" s="70" t="str">
        <f t="shared" ca="1" si="2"/>
        <v/>
      </c>
      <c r="D25" s="71"/>
      <c r="E25" s="72"/>
      <c r="F25" s="58"/>
      <c r="G25" s="58"/>
      <c r="H25" s="58"/>
      <c r="I25" s="58"/>
    </row>
    <row r="26" spans="1:9" ht="51" customHeight="1">
      <c r="A26" s="56">
        <f t="shared" si="0"/>
        <v>43</v>
      </c>
      <c r="B26" s="73" t="str">
        <f t="shared" ca="1" si="1"/>
        <v/>
      </c>
      <c r="C26" s="74" t="str">
        <f t="shared" ca="1" si="2"/>
        <v/>
      </c>
      <c r="D26" s="75"/>
      <c r="E26" s="76"/>
      <c r="F26" s="58"/>
      <c r="G26" s="58"/>
      <c r="H26" s="58"/>
      <c r="I26" s="58"/>
    </row>
    <row r="27" spans="1:9" ht="51" customHeight="1">
      <c r="A27" s="56">
        <f t="shared" si="0"/>
        <v>45</v>
      </c>
      <c r="B27" s="69" t="str">
        <f t="shared" ca="1" si="1"/>
        <v/>
      </c>
      <c r="C27" s="70" t="str">
        <f t="shared" ca="1" si="2"/>
        <v/>
      </c>
      <c r="D27" s="71"/>
      <c r="E27" s="72"/>
      <c r="F27" s="58"/>
      <c r="G27" s="58"/>
      <c r="H27" s="58"/>
      <c r="I27" s="58"/>
    </row>
    <row r="28" spans="1:9" ht="51" customHeight="1">
      <c r="A28" s="56">
        <f t="shared" si="0"/>
        <v>47</v>
      </c>
      <c r="B28" s="73" t="str">
        <f t="shared" ca="1" si="1"/>
        <v/>
      </c>
      <c r="C28" s="74" t="str">
        <f t="shared" ca="1" si="2"/>
        <v/>
      </c>
      <c r="D28" s="75"/>
      <c r="E28" s="76"/>
      <c r="F28" s="58"/>
      <c r="G28" s="58"/>
      <c r="H28" s="58"/>
      <c r="I28" s="58"/>
    </row>
    <row r="29" spans="1:9" ht="51" customHeight="1">
      <c r="A29" s="56">
        <f t="shared" si="0"/>
        <v>49</v>
      </c>
      <c r="B29" s="69" t="str">
        <f t="shared" ca="1" si="1"/>
        <v/>
      </c>
      <c r="C29" s="70" t="str">
        <f t="shared" ca="1" si="2"/>
        <v/>
      </c>
      <c r="D29" s="71"/>
      <c r="E29" s="72"/>
      <c r="F29" s="58"/>
      <c r="G29" s="58"/>
      <c r="H29" s="58"/>
      <c r="I29" s="58"/>
    </row>
    <row r="30" spans="1:9" ht="51" customHeight="1">
      <c r="A30" s="56">
        <f t="shared" si="0"/>
        <v>51</v>
      </c>
      <c r="B30" s="73" t="str">
        <f t="shared" ca="1" si="1"/>
        <v/>
      </c>
      <c r="C30" s="74" t="str">
        <f t="shared" ca="1" si="2"/>
        <v/>
      </c>
      <c r="D30" s="75"/>
      <c r="E30" s="76"/>
      <c r="F30" s="58"/>
      <c r="G30" s="58"/>
      <c r="H30" s="58"/>
      <c r="I30" s="58"/>
    </row>
    <row r="31" spans="1:9" ht="51" customHeight="1">
      <c r="A31" s="56">
        <f t="shared" si="0"/>
        <v>53</v>
      </c>
      <c r="B31" s="69" t="str">
        <f t="shared" ca="1" si="1"/>
        <v/>
      </c>
      <c r="C31" s="70" t="str">
        <f t="shared" ca="1" si="2"/>
        <v/>
      </c>
      <c r="D31" s="71"/>
      <c r="E31" s="72"/>
      <c r="F31" s="58"/>
      <c r="G31" s="58"/>
      <c r="H31" s="58"/>
      <c r="I31" s="58"/>
    </row>
    <row r="32" spans="1:9" ht="51" customHeight="1">
      <c r="A32" s="56">
        <f t="shared" si="0"/>
        <v>55</v>
      </c>
      <c r="B32" s="73" t="str">
        <f t="shared" ca="1" si="1"/>
        <v/>
      </c>
      <c r="C32" s="74" t="str">
        <f t="shared" ca="1" si="2"/>
        <v/>
      </c>
      <c r="D32" s="75"/>
      <c r="E32" s="76"/>
      <c r="F32" s="58"/>
      <c r="G32" s="58"/>
      <c r="H32" s="58"/>
      <c r="I32" s="58"/>
    </row>
    <row r="33" spans="1:9" ht="51" customHeight="1">
      <c r="A33" s="56">
        <f t="shared" si="0"/>
        <v>57</v>
      </c>
      <c r="B33" s="69" t="str">
        <f t="shared" ca="1" si="1"/>
        <v/>
      </c>
      <c r="C33" s="70" t="str">
        <f t="shared" ca="1" si="2"/>
        <v/>
      </c>
      <c r="D33" s="71"/>
      <c r="E33" s="72"/>
      <c r="F33" s="58"/>
      <c r="G33" s="58"/>
      <c r="H33" s="58"/>
      <c r="I33" s="58"/>
    </row>
    <row r="34" spans="1:9" ht="51" customHeight="1">
      <c r="A34" s="56">
        <f t="shared" si="0"/>
        <v>59</v>
      </c>
      <c r="B34" s="73" t="str">
        <f t="shared" ca="1" si="1"/>
        <v/>
      </c>
      <c r="C34" s="74" t="str">
        <f t="shared" ca="1" si="2"/>
        <v/>
      </c>
      <c r="D34" s="75"/>
      <c r="E34" s="76"/>
      <c r="F34" s="58"/>
      <c r="G34" s="58"/>
      <c r="H34" s="58"/>
      <c r="I34" s="58"/>
    </row>
    <row r="35" spans="1:9" ht="51" customHeight="1">
      <c r="A35" s="56">
        <f t="shared" si="0"/>
        <v>61</v>
      </c>
      <c r="B35" s="69" t="str">
        <f t="shared" ca="1" si="1"/>
        <v/>
      </c>
      <c r="C35" s="70" t="str">
        <f t="shared" ca="1" si="2"/>
        <v/>
      </c>
      <c r="D35" s="71"/>
      <c r="E35" s="72"/>
      <c r="F35" s="58"/>
      <c r="G35" s="58"/>
      <c r="H35" s="58"/>
      <c r="I35" s="58"/>
    </row>
    <row r="36" spans="1:9" ht="51" customHeight="1">
      <c r="A36" s="56">
        <f t="shared" si="0"/>
        <v>63</v>
      </c>
      <c r="B36" s="73" t="str">
        <f t="shared" ca="1" si="1"/>
        <v/>
      </c>
      <c r="C36" s="74" t="str">
        <f t="shared" ca="1" si="2"/>
        <v/>
      </c>
      <c r="D36" s="75"/>
      <c r="E36" s="76"/>
      <c r="F36" s="58"/>
      <c r="G36" s="58"/>
      <c r="H36" s="58"/>
      <c r="I36" s="58"/>
    </row>
    <row r="37" spans="1:9" ht="51" customHeight="1">
      <c r="A37" s="56">
        <f t="shared" si="0"/>
        <v>65</v>
      </c>
      <c r="B37" s="69" t="str">
        <f t="shared" ca="1" si="1"/>
        <v/>
      </c>
      <c r="C37" s="70">
        <f t="shared" ca="1" si="2"/>
        <v>0</v>
      </c>
      <c r="D37" s="71"/>
      <c r="E37" s="72"/>
      <c r="F37" s="58"/>
      <c r="G37" s="58"/>
      <c r="H37" s="58"/>
      <c r="I37" s="58"/>
    </row>
    <row r="38" spans="1:9" ht="51" customHeight="1">
      <c r="A38" s="56">
        <f t="shared" si="0"/>
        <v>67</v>
      </c>
      <c r="B38" s="73" t="str">
        <f t="shared" ca="1" si="1"/>
        <v/>
      </c>
      <c r="C38" s="74" t="str">
        <f t="shared" ca="1" si="2"/>
        <v/>
      </c>
      <c r="D38" s="75"/>
      <c r="E38" s="76"/>
      <c r="F38" s="58"/>
      <c r="G38" s="58"/>
      <c r="H38" s="58"/>
      <c r="I38" s="58"/>
    </row>
    <row r="39" spans="1:9" ht="51" customHeight="1">
      <c r="A39" s="56">
        <f t="shared" si="0"/>
        <v>69</v>
      </c>
      <c r="B39" s="69" t="str">
        <f t="shared" ca="1" si="1"/>
        <v/>
      </c>
      <c r="C39" s="70" t="str">
        <f t="shared" ca="1" si="2"/>
        <v/>
      </c>
      <c r="D39" s="71"/>
      <c r="E39" s="72"/>
      <c r="F39" s="58"/>
      <c r="G39" s="58"/>
      <c r="H39" s="58"/>
      <c r="I39" s="58"/>
    </row>
    <row r="40" spans="1:9" ht="51" customHeight="1">
      <c r="A40" s="56">
        <f t="shared" si="0"/>
        <v>71</v>
      </c>
      <c r="B40" s="73" t="str">
        <f t="shared" ca="1" si="1"/>
        <v/>
      </c>
      <c r="C40" s="74" t="str">
        <f t="shared" ca="1" si="2"/>
        <v/>
      </c>
      <c r="D40" s="75"/>
      <c r="E40" s="76"/>
      <c r="F40" s="58"/>
      <c r="G40" s="58"/>
      <c r="H40" s="58"/>
      <c r="I40" s="58"/>
    </row>
    <row r="41" spans="1:9" ht="51" customHeight="1">
      <c r="A41" s="56">
        <f t="shared" si="0"/>
        <v>73</v>
      </c>
      <c r="B41" s="69" t="str">
        <f t="shared" ca="1" si="1"/>
        <v/>
      </c>
      <c r="C41" s="70" t="str">
        <f t="shared" ca="1" si="2"/>
        <v/>
      </c>
      <c r="D41" s="71"/>
      <c r="E41" s="72"/>
      <c r="F41" s="58"/>
      <c r="G41" s="58"/>
      <c r="H41" s="58"/>
      <c r="I41" s="58"/>
    </row>
    <row r="42" spans="1:9" ht="51" customHeight="1">
      <c r="A42" s="56">
        <f t="shared" si="0"/>
        <v>75</v>
      </c>
      <c r="B42" s="73" t="str">
        <f t="shared" ca="1" si="1"/>
        <v/>
      </c>
      <c r="C42" s="74" t="str">
        <f t="shared" ca="1" si="2"/>
        <v/>
      </c>
      <c r="D42" s="75"/>
      <c r="E42" s="76"/>
      <c r="F42" s="58"/>
      <c r="G42" s="58"/>
      <c r="H42" s="58"/>
      <c r="I42" s="58"/>
    </row>
    <row r="43" spans="1:9" ht="18">
      <c r="B43" s="77"/>
      <c r="C43" s="78"/>
      <c r="D43" s="79"/>
      <c r="E43" s="77"/>
      <c r="F43" s="58"/>
      <c r="G43" s="58"/>
      <c r="H43" s="58"/>
      <c r="I43" s="58"/>
    </row>
    <row r="44" spans="1:9">
      <c r="B44" s="57"/>
      <c r="C44" s="57"/>
      <c r="D44" s="58"/>
      <c r="E44" s="59"/>
      <c r="F44" s="58"/>
      <c r="G44" s="58"/>
      <c r="H44" s="58"/>
      <c r="I44" s="58"/>
    </row>
    <row r="45" spans="1:9">
      <c r="B45" s="57"/>
      <c r="C45" s="57"/>
      <c r="D45" s="58"/>
      <c r="E45" s="59"/>
      <c r="F45" s="58"/>
      <c r="G45" s="58"/>
      <c r="H45" s="58"/>
      <c r="I45" s="58"/>
    </row>
    <row r="46" spans="1:9">
      <c r="B46" s="57"/>
      <c r="C46" s="57"/>
      <c r="D46" s="58"/>
      <c r="E46" s="59"/>
      <c r="F46" s="58"/>
      <c r="G46" s="58"/>
      <c r="H46" s="58"/>
      <c r="I46" s="58"/>
    </row>
    <row r="47" spans="1:9">
      <c r="B47" s="57"/>
      <c r="C47" s="57"/>
      <c r="D47" s="58"/>
      <c r="E47" s="59"/>
      <c r="F47" s="58"/>
      <c r="G47" s="58"/>
      <c r="H47" s="58"/>
      <c r="I47" s="58"/>
    </row>
    <row r="48" spans="1:9">
      <c r="B48" s="57"/>
      <c r="C48" s="57"/>
      <c r="D48" s="58"/>
      <c r="E48" s="59"/>
      <c r="F48" s="58"/>
      <c r="G48" s="58"/>
      <c r="H48" s="58"/>
      <c r="I48" s="58"/>
    </row>
    <row r="49" spans="2:9">
      <c r="B49" s="57"/>
      <c r="C49" s="57"/>
      <c r="D49" s="58"/>
      <c r="E49" s="59"/>
      <c r="F49" s="58"/>
      <c r="G49" s="58"/>
      <c r="H49" s="58"/>
      <c r="I49" s="58"/>
    </row>
    <row r="50" spans="2:9">
      <c r="B50" s="57"/>
      <c r="C50" s="57"/>
      <c r="D50" s="58"/>
      <c r="E50" s="59"/>
      <c r="F50" s="58"/>
      <c r="G50" s="58"/>
      <c r="H50" s="58"/>
      <c r="I50" s="58"/>
    </row>
    <row r="51" spans="2:9">
      <c r="B51" s="57"/>
      <c r="C51" s="57"/>
      <c r="D51" s="58"/>
      <c r="E51" s="59"/>
      <c r="F51" s="58"/>
      <c r="G51" s="58"/>
      <c r="H51" s="58"/>
      <c r="I51" s="58"/>
    </row>
    <row r="52" spans="2:9">
      <c r="B52" s="57"/>
      <c r="C52" s="57"/>
      <c r="D52" s="58"/>
      <c r="E52" s="59"/>
      <c r="F52" s="58"/>
      <c r="G52" s="58"/>
      <c r="H52" s="58"/>
      <c r="I52" s="58"/>
    </row>
    <row r="53" spans="2:9">
      <c r="B53" s="57"/>
      <c r="C53" s="57"/>
      <c r="D53" s="58"/>
      <c r="E53" s="59"/>
      <c r="F53" s="58"/>
      <c r="G53" s="58"/>
      <c r="H53" s="58"/>
      <c r="I53" s="58"/>
    </row>
    <row r="54" spans="2:9">
      <c r="B54" s="57"/>
      <c r="C54" s="57"/>
      <c r="D54" s="58"/>
      <c r="E54" s="59"/>
      <c r="F54" s="58"/>
      <c r="G54" s="58"/>
      <c r="H54" s="58"/>
      <c r="I54" s="58"/>
    </row>
    <row r="55" spans="2:9">
      <c r="B55" s="57"/>
      <c r="C55" s="57"/>
      <c r="D55" s="58"/>
      <c r="E55" s="59"/>
      <c r="F55" s="58"/>
      <c r="G55" s="58"/>
      <c r="H55" s="58"/>
      <c r="I55" s="58"/>
    </row>
    <row r="56" spans="2:9">
      <c r="B56" s="57"/>
      <c r="C56" s="57"/>
      <c r="D56" s="58"/>
      <c r="E56" s="59"/>
      <c r="F56" s="58"/>
      <c r="G56" s="58"/>
      <c r="H56" s="58"/>
      <c r="I56" s="58"/>
    </row>
    <row r="57" spans="2:9">
      <c r="B57" s="57"/>
      <c r="C57" s="57"/>
      <c r="D57" s="58"/>
      <c r="E57" s="59"/>
      <c r="F57" s="58"/>
      <c r="G57" s="58"/>
      <c r="H57" s="58"/>
      <c r="I57" s="58"/>
    </row>
    <row r="58" spans="2:9">
      <c r="B58" s="57"/>
      <c r="C58" s="57"/>
      <c r="D58" s="58"/>
      <c r="E58" s="59"/>
      <c r="F58" s="58"/>
      <c r="G58" s="58"/>
      <c r="H58" s="58"/>
      <c r="I58" s="58"/>
    </row>
    <row r="59" spans="2:9">
      <c r="B59" s="57"/>
      <c r="C59" s="57"/>
      <c r="D59" s="58"/>
      <c r="E59" s="59"/>
      <c r="F59" s="58"/>
      <c r="G59" s="58"/>
      <c r="H59" s="58"/>
      <c r="I59" s="58"/>
    </row>
    <row r="60" spans="2:9">
      <c r="B60" s="57"/>
      <c r="C60" s="57"/>
      <c r="D60" s="58"/>
      <c r="E60" s="59"/>
      <c r="F60" s="58"/>
      <c r="G60" s="58"/>
      <c r="H60" s="58"/>
      <c r="I60" s="58"/>
    </row>
    <row r="61" spans="2:9">
      <c r="B61" s="57"/>
      <c r="C61" s="57"/>
      <c r="D61" s="58"/>
      <c r="E61" s="59"/>
      <c r="F61" s="58"/>
      <c r="G61" s="58"/>
      <c r="H61" s="58"/>
      <c r="I61" s="58"/>
    </row>
    <row r="62" spans="2:9">
      <c r="B62" s="57"/>
      <c r="C62" s="57"/>
      <c r="D62" s="58"/>
      <c r="E62" s="59"/>
      <c r="F62" s="58"/>
      <c r="G62" s="58"/>
      <c r="H62" s="58"/>
      <c r="I62" s="58"/>
    </row>
    <row r="63" spans="2:9">
      <c r="B63" s="57"/>
      <c r="C63" s="57"/>
      <c r="D63" s="58"/>
      <c r="E63" s="59"/>
      <c r="F63" s="58"/>
      <c r="G63" s="58"/>
      <c r="H63" s="58"/>
      <c r="I63" s="58"/>
    </row>
    <row r="64" spans="2:9">
      <c r="B64" s="57"/>
      <c r="C64" s="57"/>
      <c r="D64" s="58"/>
      <c r="E64" s="59"/>
      <c r="F64" s="58"/>
      <c r="G64" s="58"/>
      <c r="H64" s="58"/>
      <c r="I64" s="58"/>
    </row>
    <row r="65" spans="2:9">
      <c r="B65" s="57"/>
      <c r="C65" s="57"/>
      <c r="D65" s="58"/>
      <c r="E65" s="59"/>
      <c r="F65" s="58"/>
      <c r="G65" s="58"/>
      <c r="H65" s="58"/>
      <c r="I65" s="58"/>
    </row>
    <row r="66" spans="2:9">
      <c r="B66" s="57"/>
      <c r="C66" s="57"/>
      <c r="D66" s="58"/>
      <c r="E66" s="59"/>
      <c r="F66" s="58"/>
      <c r="G66" s="58"/>
      <c r="H66" s="58"/>
      <c r="I66" s="58"/>
    </row>
    <row r="67" spans="2:9">
      <c r="B67" s="57"/>
      <c r="C67" s="57"/>
      <c r="D67" s="58"/>
      <c r="E67" s="59"/>
      <c r="F67" s="58"/>
      <c r="G67" s="58"/>
      <c r="H67" s="58"/>
      <c r="I67" s="58"/>
    </row>
    <row r="68" spans="2:9">
      <c r="B68" s="57"/>
      <c r="C68" s="57"/>
      <c r="D68" s="58"/>
      <c r="E68" s="59"/>
      <c r="F68" s="58"/>
      <c r="G68" s="58"/>
      <c r="H68" s="58"/>
      <c r="I68" s="58"/>
    </row>
    <row r="69" spans="2:9">
      <c r="B69" s="57"/>
      <c r="C69" s="57"/>
      <c r="D69" s="58"/>
      <c r="E69" s="59"/>
      <c r="F69" s="58"/>
      <c r="G69" s="58"/>
      <c r="H69" s="58"/>
      <c r="I69" s="58"/>
    </row>
    <row r="70" spans="2:9">
      <c r="B70" s="57"/>
      <c r="C70" s="57"/>
      <c r="D70" s="58"/>
      <c r="E70" s="59"/>
      <c r="F70" s="58"/>
      <c r="G70" s="58"/>
      <c r="H70" s="58"/>
      <c r="I70" s="58"/>
    </row>
    <row r="71" spans="2:9">
      <c r="B71" s="57"/>
      <c r="C71" s="57"/>
      <c r="D71" s="58"/>
      <c r="E71" s="59"/>
      <c r="F71" s="58"/>
      <c r="G71" s="58"/>
      <c r="H71" s="58"/>
      <c r="I71" s="58"/>
    </row>
    <row r="72" spans="2:9">
      <c r="B72" s="57"/>
      <c r="C72" s="57"/>
      <c r="D72" s="58"/>
      <c r="E72" s="59"/>
      <c r="F72" s="58"/>
      <c r="G72" s="58"/>
      <c r="H72" s="58"/>
      <c r="I72" s="58"/>
    </row>
    <row r="73" spans="2:9">
      <c r="B73" s="57"/>
      <c r="C73" s="57"/>
      <c r="D73" s="58"/>
      <c r="E73" s="59"/>
      <c r="F73" s="58"/>
      <c r="G73" s="58"/>
      <c r="H73" s="58"/>
      <c r="I73" s="58"/>
    </row>
    <row r="74" spans="2:9">
      <c r="B74" s="57"/>
      <c r="C74" s="57"/>
      <c r="D74" s="58"/>
      <c r="E74" s="59"/>
      <c r="F74" s="58"/>
      <c r="G74" s="58"/>
      <c r="H74" s="58"/>
      <c r="I74" s="58"/>
    </row>
    <row r="75" spans="2:9">
      <c r="B75" s="57"/>
      <c r="C75" s="57"/>
      <c r="D75" s="58"/>
      <c r="E75" s="59"/>
      <c r="F75" s="58"/>
      <c r="G75" s="58"/>
      <c r="H75" s="58"/>
      <c r="I75" s="58"/>
    </row>
    <row r="76" spans="2:9">
      <c r="B76" s="57"/>
      <c r="C76" s="57"/>
      <c r="D76" s="58"/>
      <c r="E76" s="59"/>
      <c r="F76" s="58"/>
      <c r="G76" s="58"/>
      <c r="H76" s="58"/>
      <c r="I76" s="58"/>
    </row>
    <row r="77" spans="2:9">
      <c r="B77" s="57"/>
      <c r="C77" s="57"/>
      <c r="D77" s="58"/>
      <c r="E77" s="59"/>
      <c r="F77" s="58"/>
      <c r="G77" s="58"/>
      <c r="H77" s="58"/>
      <c r="I77" s="58"/>
    </row>
    <row r="78" spans="2:9">
      <c r="B78" s="57"/>
      <c r="C78" s="57"/>
      <c r="D78" s="58"/>
      <c r="E78" s="59"/>
      <c r="F78" s="58"/>
      <c r="G78" s="58"/>
      <c r="H78" s="58"/>
      <c r="I78" s="58"/>
    </row>
    <row r="79" spans="2:9">
      <c r="B79" s="57"/>
      <c r="C79" s="57"/>
      <c r="D79" s="58"/>
      <c r="E79" s="59"/>
      <c r="F79" s="58"/>
      <c r="G79" s="58"/>
      <c r="H79" s="58"/>
      <c r="I79" s="58"/>
    </row>
    <row r="80" spans="2:9">
      <c r="B80" s="57"/>
      <c r="C80" s="57"/>
      <c r="D80" s="58"/>
      <c r="E80" s="59"/>
      <c r="F80" s="58"/>
      <c r="G80" s="58"/>
      <c r="H80" s="58"/>
      <c r="I80" s="58"/>
    </row>
    <row r="81" spans="2:9">
      <c r="B81" s="57"/>
      <c r="C81" s="57"/>
      <c r="D81" s="58"/>
      <c r="E81" s="59"/>
      <c r="F81" s="58"/>
      <c r="G81" s="58"/>
      <c r="H81" s="58"/>
      <c r="I81" s="58"/>
    </row>
    <row r="82" spans="2:9">
      <c r="B82" s="57"/>
      <c r="C82" s="57"/>
      <c r="D82" s="58"/>
      <c r="E82" s="59"/>
      <c r="F82" s="58"/>
      <c r="G82" s="58"/>
      <c r="H82" s="58"/>
      <c r="I82" s="58"/>
    </row>
    <row r="83" spans="2:9">
      <c r="B83" s="57"/>
      <c r="C83" s="57"/>
      <c r="D83" s="58"/>
      <c r="E83" s="59"/>
      <c r="F83" s="58"/>
      <c r="G83" s="58"/>
      <c r="H83" s="58"/>
      <c r="I83" s="58"/>
    </row>
    <row r="84" spans="2:9">
      <c r="B84" s="57"/>
      <c r="C84" s="57"/>
      <c r="D84" s="58"/>
      <c r="E84" s="59"/>
      <c r="F84" s="58"/>
      <c r="G84" s="58"/>
      <c r="H84" s="58"/>
      <c r="I84" s="58"/>
    </row>
    <row r="85" spans="2:9">
      <c r="B85" s="57"/>
      <c r="C85" s="57"/>
      <c r="D85" s="58"/>
      <c r="E85" s="59"/>
      <c r="F85" s="58"/>
      <c r="G85" s="58"/>
      <c r="H85" s="58"/>
      <c r="I85" s="58"/>
    </row>
    <row r="86" spans="2:9">
      <c r="B86" s="57"/>
      <c r="C86" s="57"/>
      <c r="D86" s="58"/>
      <c r="E86" s="59"/>
      <c r="F86" s="58"/>
      <c r="G86" s="58"/>
      <c r="H86" s="58"/>
      <c r="I86" s="58"/>
    </row>
    <row r="87" spans="2:9">
      <c r="B87" s="57"/>
      <c r="C87" s="57"/>
      <c r="D87" s="58"/>
      <c r="E87" s="59"/>
      <c r="F87" s="58"/>
      <c r="G87" s="58"/>
      <c r="H87" s="58"/>
      <c r="I87" s="58"/>
    </row>
    <row r="88" spans="2:9">
      <c r="B88" s="57"/>
      <c r="C88" s="57"/>
      <c r="D88" s="58"/>
      <c r="E88" s="59"/>
      <c r="F88" s="58"/>
      <c r="G88" s="58"/>
      <c r="H88" s="58"/>
      <c r="I88" s="58"/>
    </row>
    <row r="89" spans="2:9">
      <c r="B89" s="57"/>
      <c r="C89" s="57"/>
      <c r="D89" s="58"/>
      <c r="E89" s="59"/>
      <c r="F89" s="58"/>
      <c r="G89" s="58"/>
      <c r="H89" s="58"/>
      <c r="I89" s="58"/>
    </row>
    <row r="90" spans="2:9">
      <c r="B90" s="57"/>
      <c r="C90" s="57"/>
      <c r="D90" s="58"/>
      <c r="E90" s="59"/>
      <c r="F90" s="58"/>
      <c r="G90" s="58"/>
      <c r="H90" s="58"/>
      <c r="I90" s="58"/>
    </row>
    <row r="91" spans="2:9">
      <c r="B91" s="57"/>
      <c r="C91" s="57"/>
      <c r="D91" s="58"/>
      <c r="E91" s="59"/>
      <c r="F91" s="58"/>
      <c r="G91" s="58"/>
      <c r="H91" s="58"/>
      <c r="I91" s="58"/>
    </row>
    <row r="92" spans="2:9">
      <c r="B92" s="57"/>
      <c r="C92" s="57"/>
      <c r="D92" s="58"/>
      <c r="E92" s="59"/>
      <c r="F92" s="58"/>
      <c r="G92" s="58"/>
      <c r="H92" s="58"/>
      <c r="I92" s="58"/>
    </row>
    <row r="93" spans="2:9">
      <c r="B93" s="57"/>
      <c r="C93" s="57"/>
      <c r="D93" s="58"/>
      <c r="E93" s="59"/>
      <c r="F93" s="58"/>
      <c r="G93" s="58"/>
      <c r="H93" s="58"/>
      <c r="I93" s="58"/>
    </row>
    <row r="94" spans="2:9">
      <c r="B94" s="57"/>
      <c r="C94" s="57"/>
      <c r="D94" s="58"/>
      <c r="E94" s="59"/>
      <c r="F94" s="58"/>
      <c r="G94" s="58"/>
      <c r="H94" s="58"/>
      <c r="I94" s="58"/>
    </row>
    <row r="95" spans="2:9">
      <c r="B95" s="57"/>
      <c r="C95" s="57"/>
      <c r="D95" s="58"/>
      <c r="E95" s="59"/>
      <c r="F95" s="58"/>
      <c r="G95" s="58"/>
      <c r="H95" s="58"/>
      <c r="I95" s="58"/>
    </row>
    <row r="96" spans="2:9">
      <c r="B96" s="57"/>
      <c r="C96" s="57"/>
      <c r="D96" s="58"/>
      <c r="E96" s="59"/>
      <c r="F96" s="58"/>
      <c r="G96" s="58"/>
      <c r="H96" s="58"/>
      <c r="I96" s="58"/>
    </row>
    <row r="97" spans="2:9">
      <c r="B97" s="57"/>
      <c r="C97" s="57"/>
      <c r="D97" s="58"/>
      <c r="E97" s="59"/>
      <c r="F97" s="58"/>
      <c r="G97" s="58"/>
      <c r="H97" s="58"/>
      <c r="I97" s="58"/>
    </row>
    <row r="98" spans="2:9">
      <c r="B98" s="57"/>
      <c r="C98" s="57"/>
      <c r="D98" s="58"/>
      <c r="E98" s="59"/>
      <c r="F98" s="58"/>
      <c r="G98" s="58"/>
      <c r="H98" s="58"/>
      <c r="I98" s="58"/>
    </row>
    <row r="99" spans="2:9">
      <c r="B99" s="57"/>
      <c r="C99" s="57"/>
      <c r="D99" s="58"/>
      <c r="E99" s="59"/>
      <c r="F99" s="58"/>
      <c r="G99" s="58"/>
      <c r="H99" s="58"/>
      <c r="I99" s="58"/>
    </row>
    <row r="100" spans="2:9">
      <c r="B100" s="57"/>
      <c r="C100" s="57"/>
      <c r="D100" s="58"/>
      <c r="E100" s="59"/>
      <c r="F100" s="58"/>
      <c r="G100" s="58"/>
      <c r="H100" s="58"/>
      <c r="I100" s="58"/>
    </row>
    <row r="101" spans="2:9">
      <c r="B101" s="57"/>
      <c r="C101" s="57"/>
      <c r="D101" s="58"/>
      <c r="E101" s="59"/>
      <c r="F101" s="58"/>
      <c r="G101" s="58"/>
      <c r="H101" s="58"/>
      <c r="I101" s="58"/>
    </row>
    <row r="102" spans="2:9">
      <c r="B102" s="57"/>
      <c r="C102" s="57"/>
      <c r="D102" s="58"/>
      <c r="E102" s="59"/>
      <c r="F102" s="58"/>
      <c r="G102" s="58"/>
      <c r="H102" s="58"/>
      <c r="I102" s="58"/>
    </row>
    <row r="103" spans="2:9">
      <c r="B103" s="57"/>
      <c r="C103" s="57"/>
      <c r="D103" s="58"/>
      <c r="E103" s="59"/>
      <c r="F103" s="58"/>
      <c r="G103" s="58"/>
      <c r="H103" s="58"/>
      <c r="I103" s="58"/>
    </row>
    <row r="104" spans="2:9">
      <c r="B104" s="57"/>
      <c r="C104" s="57"/>
      <c r="D104" s="58"/>
      <c r="E104" s="59"/>
      <c r="F104" s="58"/>
      <c r="G104" s="58"/>
      <c r="H104" s="58"/>
      <c r="I104" s="58"/>
    </row>
    <row r="105" spans="2:9">
      <c r="B105" s="57"/>
      <c r="C105" s="57"/>
      <c r="D105" s="58"/>
      <c r="E105" s="59"/>
      <c r="F105" s="58"/>
      <c r="G105" s="58"/>
      <c r="H105" s="58"/>
      <c r="I105" s="58"/>
    </row>
    <row r="106" spans="2:9">
      <c r="B106" s="57"/>
      <c r="C106" s="57"/>
      <c r="D106" s="58"/>
      <c r="E106" s="59"/>
      <c r="F106" s="58"/>
      <c r="G106" s="58"/>
      <c r="H106" s="58"/>
      <c r="I106" s="58"/>
    </row>
    <row r="107" spans="2:9">
      <c r="B107" s="57"/>
      <c r="C107" s="57"/>
      <c r="D107" s="58"/>
      <c r="E107" s="59"/>
      <c r="F107" s="58"/>
      <c r="G107" s="58"/>
      <c r="H107" s="58"/>
      <c r="I107" s="58"/>
    </row>
    <row r="108" spans="2:9">
      <c r="B108" s="57"/>
      <c r="C108" s="57"/>
      <c r="D108" s="58"/>
      <c r="E108" s="59"/>
      <c r="F108" s="58"/>
      <c r="G108" s="58"/>
      <c r="H108" s="58"/>
      <c r="I108" s="58"/>
    </row>
    <row r="109" spans="2:9">
      <c r="B109" s="57"/>
      <c r="C109" s="57"/>
      <c r="D109" s="58"/>
      <c r="E109" s="59"/>
      <c r="F109" s="58"/>
      <c r="G109" s="58"/>
      <c r="H109" s="58"/>
      <c r="I109" s="58"/>
    </row>
    <row r="110" spans="2:9">
      <c r="B110" s="57"/>
      <c r="C110" s="57"/>
      <c r="D110" s="58"/>
      <c r="E110" s="59"/>
      <c r="F110" s="58"/>
      <c r="G110" s="58"/>
      <c r="H110" s="58"/>
      <c r="I110" s="58"/>
    </row>
    <row r="111" spans="2:9">
      <c r="B111" s="57"/>
      <c r="C111" s="57"/>
      <c r="D111" s="58"/>
      <c r="E111" s="59"/>
      <c r="F111" s="58"/>
      <c r="G111" s="58"/>
      <c r="H111" s="58"/>
      <c r="I111" s="58"/>
    </row>
    <row r="112" spans="2:9">
      <c r="B112" s="57"/>
      <c r="C112" s="57"/>
      <c r="D112" s="58"/>
      <c r="E112" s="59"/>
      <c r="F112" s="58"/>
      <c r="G112" s="58"/>
      <c r="H112" s="58"/>
      <c r="I112" s="58"/>
    </row>
    <row r="113" spans="2:9">
      <c r="B113" s="57"/>
      <c r="C113" s="57"/>
      <c r="D113" s="58"/>
      <c r="E113" s="59"/>
      <c r="F113" s="58"/>
      <c r="G113" s="58"/>
      <c r="H113" s="58"/>
      <c r="I113" s="58"/>
    </row>
    <row r="114" spans="2:9">
      <c r="B114" s="57"/>
      <c r="C114" s="57"/>
      <c r="D114" s="58"/>
      <c r="E114" s="59"/>
      <c r="F114" s="58"/>
      <c r="G114" s="58"/>
      <c r="H114" s="58"/>
      <c r="I114" s="58"/>
    </row>
    <row r="115" spans="2:9">
      <c r="B115" s="57"/>
      <c r="C115" s="57"/>
      <c r="D115" s="58"/>
      <c r="E115" s="59"/>
      <c r="F115" s="58"/>
      <c r="G115" s="58"/>
      <c r="H115" s="58"/>
      <c r="I115" s="58"/>
    </row>
    <row r="116" spans="2:9">
      <c r="B116" s="57"/>
      <c r="C116" s="57"/>
      <c r="D116" s="58"/>
      <c r="E116" s="59"/>
      <c r="F116" s="58"/>
      <c r="G116" s="58"/>
      <c r="H116" s="58"/>
      <c r="I116" s="58"/>
    </row>
    <row r="117" spans="2:9">
      <c r="B117" s="57"/>
      <c r="C117" s="57"/>
      <c r="D117" s="58"/>
      <c r="E117" s="59"/>
      <c r="F117" s="58"/>
      <c r="G117" s="58"/>
      <c r="H117" s="58"/>
      <c r="I117" s="58"/>
    </row>
  </sheetData>
  <mergeCells count="3">
    <mergeCell ref="D3:E3"/>
    <mergeCell ref="D4:E4"/>
    <mergeCell ref="D5:E5"/>
  </mergeCells>
  <conditionalFormatting sqref="E2">
    <cfRule type="cellIs" dxfId="0" priority="2" stopIfTrue="1" operator="equal">
      <formula>"NO"</formula>
    </cfRule>
  </conditionalFormatting>
  <dataValidations count="1">
    <dataValidation type="list" allowBlank="1" showInputMessage="1" showErrorMessage="1" sqref="D7:D42" xr:uid="{00000000-0002-0000-0200-000000000000}">
      <formula1>"YES, NO"</formula1>
    </dataValidation>
  </dataValidations>
  <printOptions horizontalCentered="1" verticalCentered="1"/>
  <pageMargins left="0" right="0" top="0" bottom="0" header="0.3" footer="0.3"/>
  <pageSetup scale="72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18"/>
  <sheetViews>
    <sheetView workbookViewId="0">
      <selection activeCell="D2" sqref="D2"/>
    </sheetView>
  </sheetViews>
  <sheetFormatPr defaultColWidth="8.85546875" defaultRowHeight="21"/>
  <cols>
    <col min="2" max="2" width="63.42578125" style="32" customWidth="1"/>
  </cols>
  <sheetData>
    <row r="1" spans="2:3" ht="40.5" customHeight="1"/>
    <row r="2" spans="2:3" ht="44.25" customHeight="1" thickBot="1">
      <c r="B2" s="34" t="s">
        <v>177</v>
      </c>
    </row>
    <row r="3" spans="2:3" s="30" customFormat="1" ht="42" customHeight="1" thickTop="1">
      <c r="B3" s="35" t="s">
        <v>178</v>
      </c>
      <c r="C3" s="31"/>
    </row>
    <row r="4" spans="2:3" s="30" customFormat="1" ht="42" customHeight="1">
      <c r="B4" s="36" t="s">
        <v>179</v>
      </c>
      <c r="C4" s="31"/>
    </row>
    <row r="5" spans="2:3" s="30" customFormat="1" ht="42" customHeight="1">
      <c r="B5" s="36" t="s">
        <v>180</v>
      </c>
      <c r="C5" s="31"/>
    </row>
    <row r="6" spans="2:3" s="30" customFormat="1" ht="42" customHeight="1">
      <c r="B6" s="36" t="s">
        <v>181</v>
      </c>
      <c r="C6" s="31"/>
    </row>
    <row r="7" spans="2:3" s="30" customFormat="1" ht="42" customHeight="1">
      <c r="B7" s="36" t="s">
        <v>182</v>
      </c>
      <c r="C7" s="31"/>
    </row>
    <row r="8" spans="2:3" s="30" customFormat="1" ht="42" customHeight="1">
      <c r="B8" s="36" t="s">
        <v>183</v>
      </c>
      <c r="C8" s="31"/>
    </row>
    <row r="9" spans="2:3" s="30" customFormat="1" ht="42" customHeight="1">
      <c r="B9" s="36" t="s">
        <v>184</v>
      </c>
      <c r="C9" s="31"/>
    </row>
    <row r="10" spans="2:3" s="30" customFormat="1" ht="42" customHeight="1">
      <c r="B10" s="36" t="s">
        <v>185</v>
      </c>
      <c r="C10" s="31"/>
    </row>
    <row r="11" spans="2:3" s="30" customFormat="1" ht="42" customHeight="1">
      <c r="B11" s="36" t="s">
        <v>186</v>
      </c>
      <c r="C11" s="31"/>
    </row>
    <row r="12" spans="2:3" s="30" customFormat="1" ht="42" customHeight="1">
      <c r="B12" s="36" t="s">
        <v>187</v>
      </c>
      <c r="C12" s="31"/>
    </row>
    <row r="13" spans="2:3" s="30" customFormat="1" ht="42" customHeight="1">
      <c r="B13" s="36" t="s">
        <v>188</v>
      </c>
      <c r="C13" s="31"/>
    </row>
    <row r="14" spans="2:3" s="30" customFormat="1" ht="42" customHeight="1">
      <c r="B14" s="37" t="s">
        <v>189</v>
      </c>
      <c r="C14" s="31"/>
    </row>
    <row r="15" spans="2:3" ht="24.75" customHeight="1"/>
    <row r="16" spans="2:3">
      <c r="B16" s="33"/>
      <c r="C16" s="28"/>
    </row>
    <row r="17" spans="2:3">
      <c r="B17" s="33"/>
      <c r="C17" s="28"/>
    </row>
    <row r="18" spans="2:3">
      <c r="B18" s="33"/>
      <c r="C18" s="28"/>
    </row>
  </sheetData>
  <hyperlinks>
    <hyperlink ref="B3" r:id="rId1" display="https://youtu.be/oXrHt6xRgHQ" xr:uid="{00000000-0004-0000-0300-000000000000}"/>
    <hyperlink ref="B4" r:id="rId2" display="https://youtu.be/HdmUviL3tt0" xr:uid="{00000000-0004-0000-0300-000001000000}"/>
    <hyperlink ref="B5" r:id="rId3" display="https://youtu.be/8_46C0lxu9Y" xr:uid="{00000000-0004-0000-0300-000002000000}"/>
    <hyperlink ref="B6" r:id="rId4" display="https://youtu.be/dOSacxsGvzQ" xr:uid="{00000000-0004-0000-0300-000003000000}"/>
    <hyperlink ref="B7" r:id="rId5" display="https://youtu.be/oXrHt6xRgHQ" xr:uid="{00000000-0004-0000-0300-000004000000}"/>
    <hyperlink ref="B8" r:id="rId6" display="https://youtu.be/5rCYI1T0CbY" xr:uid="{00000000-0004-0000-0300-000005000000}"/>
    <hyperlink ref="B9" r:id="rId7" display="https://youtu.be/_RteWOHD_X0" xr:uid="{00000000-0004-0000-0300-000006000000}"/>
    <hyperlink ref="B10" r:id="rId8" display="https://youtu.be/B13co7QhaCY" xr:uid="{00000000-0004-0000-0300-000007000000}"/>
    <hyperlink ref="B11" r:id="rId9" display="https://youtu.be/T2jI-ePVyxM" xr:uid="{00000000-0004-0000-0300-000008000000}"/>
    <hyperlink ref="B12" r:id="rId10" display="https://youtu.be/iFmGllGnjso" xr:uid="{00000000-0004-0000-0300-000009000000}"/>
    <hyperlink ref="B13" r:id="rId11" display="https://youtu.be/D439iiv_Z2Q" xr:uid="{00000000-0004-0000-0300-00000A000000}"/>
    <hyperlink ref="B14" r:id="rId12" display="https://youtu.be/-YIq5kP9k6k" xr:uid="{00000000-0004-0000-0300-00000B000000}"/>
  </hyperlinks>
  <pageMargins left="0.7" right="0.7" top="0.75" bottom="0.75" header="0.3" footer="0.3"/>
  <pageSetup orientation="portrait" r:id="rId13"/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Cary Perez</dc:creator>
  <cp:keywords/>
  <dc:description/>
  <cp:lastModifiedBy>Whitney Crouse</cp:lastModifiedBy>
  <cp:revision/>
  <dcterms:created xsi:type="dcterms:W3CDTF">2013-01-17T14:09:38Z</dcterms:created>
  <dcterms:modified xsi:type="dcterms:W3CDTF">2022-10-04T17:47:28Z</dcterms:modified>
  <cp:category/>
  <cp:contentStatus/>
</cp:coreProperties>
</file>