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rfylke-my.sharepoint.com/personal/paul_magne_eidhammer_mrfylke_no/Documents/Fylkesstatistikk 2025 - delt internt/15 Bustadmarknaden/3 Buforhold/"/>
    </mc:Choice>
  </mc:AlternateContent>
  <xr:revisionPtr revIDLastSave="158" documentId="8_{C04E6AC5-5961-48BF-BF74-D3997F3A330A}" xr6:coauthVersionLast="47" xr6:coauthVersionMax="47" xr10:uidLastSave="{F29B3247-B898-4438-B387-6165B40CBE39}"/>
  <bookViews>
    <workbookView xWindow="28680" yWindow="-120" windowWidth="29040" windowHeight="17520" xr2:uid="{BD767E57-F94F-47C8-92F9-4F290D918B23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1" l="1"/>
  <c r="J34" i="1"/>
  <c r="G34" i="1"/>
  <c r="D34" i="1"/>
  <c r="O34" i="1"/>
  <c r="N34" i="1"/>
  <c r="P34" i="1" l="1"/>
</calcChain>
</file>

<file path=xl/sharedStrings.xml><?xml version="1.0" encoding="utf-8"?>
<sst xmlns="http://schemas.openxmlformats.org/spreadsheetml/2006/main" count="42" uniqueCount="38">
  <si>
    <t>Kjelde: SSB/KOSTRA</t>
  </si>
  <si>
    <t>Prosent endring</t>
  </si>
  <si>
    <t>Kristiansund</t>
  </si>
  <si>
    <t>Molde</t>
  </si>
  <si>
    <t>Ålesund</t>
  </si>
  <si>
    <t>Vanylven</t>
  </si>
  <si>
    <t xml:space="preserve">Sande </t>
  </si>
  <si>
    <t xml:space="preserve">Herøy </t>
  </si>
  <si>
    <t>Ulstein</t>
  </si>
  <si>
    <t>Hareid</t>
  </si>
  <si>
    <t>Ørsta</t>
  </si>
  <si>
    <t>Stranda</t>
  </si>
  <si>
    <t>Sykkylven</t>
  </si>
  <si>
    <t>Sula</t>
  </si>
  <si>
    <t>Giske</t>
  </si>
  <si>
    <t>Vestnes</t>
  </si>
  <si>
    <t>Rauma</t>
  </si>
  <si>
    <t>Aukra</t>
  </si>
  <si>
    <t>Averøy</t>
  </si>
  <si>
    <t>Gjemnes</t>
  </si>
  <si>
    <t>Tingvoll</t>
  </si>
  <si>
    <t>Sunndal</t>
  </si>
  <si>
    <t>Surnadal</t>
  </si>
  <si>
    <t>Smøla</t>
  </si>
  <si>
    <t>Aure</t>
  </si>
  <si>
    <t>Volda</t>
  </si>
  <si>
    <t>Fjord</t>
  </si>
  <si>
    <t>Hustadvika</t>
  </si>
  <si>
    <t>Møre og Romsdal</t>
  </si>
  <si>
    <t>Avfallstenester</t>
  </si>
  <si>
    <t>Avløpstenester</t>
  </si>
  <si>
    <t>Feiing og tilsyn</t>
  </si>
  <si>
    <t>: KOSTRA-tall manglar</t>
  </si>
  <si>
    <t>Sum gebyr</t>
  </si>
  <si>
    <t>Haram</t>
  </si>
  <si>
    <t>Vassforsyning</t>
  </si>
  <si>
    <t>Årlege kommunale gebyr for ein standard sjølveigarbolig på 120 kvadratmeter, år 2024 og 2025 (ekskl. mva.)</t>
  </si>
  <si>
    <t>Snitt eigedoms-skatt for bustader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</si>
</sst>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-&quot;kr&quot;\ * #,##0.00_-;\-&quot;kr&quot;\ * #,##0.00_-;_-&quot;kr&quot;\ * &quot;-&quot;??_-;_-@_-"/>
    <numFmt numFmtId="165" formatCode="_-* #,##0.00_-;\-* #,##0.00_-;_-* &quot;-&quot;??_-;_-@_-"/>
    <numFmt numFmtId="166" formatCode="_-&quot;kr&quot;\ * #,##0_-;\-&quot;kr&quot;\ * #,##0_-;_-&quot;kr&quot;\ * &quot;-&quot;??_-;_-@_-"/>
    <numFmt numFmtId="167" formatCode="_-* #,##0_-;\-* #,##0_-;_-* &quot;-&quot;??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b/>
      <sz val="10"/>
      <color rgb="FFFFFFFF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162327"/>
      <name val="Calibri"/>
      <family val="2"/>
    </font>
    <font>
      <sz val="11"/>
      <color theme="0"/>
      <name val="Calibri"/>
      <family val="2"/>
    </font>
    <font>
      <b/>
      <sz val="14"/>
      <color rgb="FFFFFFFF"/>
      <name val="Calibri"/>
      <family val="2"/>
    </font>
    <font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9.9978637043366805E-2"/>
        <bgColor indexed="64"/>
      </patternFill>
    </fill>
    <fill>
      <patternFill patternType="solid">
        <fgColor theme="3" tint="9.9978637043366805E-2"/>
        <bgColor rgb="FF000000"/>
      </patternFill>
    </fill>
  </fills>
  <borders count="7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9" fontId="3" fillId="0" borderId="0" xfId="2" applyFont="1"/>
    <xf numFmtId="0" fontId="6" fillId="0" borderId="0" xfId="0" applyFont="1"/>
    <xf numFmtId="166" fontId="6" fillId="0" borderId="0" xfId="1" applyNumberFormat="1" applyFont="1"/>
    <xf numFmtId="9" fontId="6" fillId="0" borderId="0" xfId="2" applyFont="1"/>
    <xf numFmtId="9" fontId="7" fillId="0" borderId="0" xfId="2" applyFont="1"/>
    <xf numFmtId="0" fontId="8" fillId="0" borderId="0" xfId="0" applyFont="1"/>
    <xf numFmtId="167" fontId="3" fillId="0" borderId="0" xfId="3" applyNumberFormat="1" applyFont="1"/>
    <xf numFmtId="167" fontId="6" fillId="0" borderId="0" xfId="3" applyNumberFormat="1" applyFont="1"/>
    <xf numFmtId="167" fontId="7" fillId="0" borderId="0" xfId="3" applyNumberFormat="1" applyFont="1"/>
    <xf numFmtId="0" fontId="11" fillId="2" borderId="0" xfId="0" applyFont="1" applyFill="1"/>
    <xf numFmtId="0" fontId="5" fillId="3" borderId="0" xfId="0" applyFont="1" applyFill="1"/>
    <xf numFmtId="0" fontId="5" fillId="3" borderId="0" xfId="0" applyFont="1" applyFill="1" applyAlignment="1">
      <alignment horizontal="right"/>
    </xf>
    <xf numFmtId="0" fontId="5" fillId="3" borderId="0" xfId="0" applyFont="1" applyFill="1" applyAlignment="1">
      <alignment horizontal="right" wrapText="1"/>
    </xf>
    <xf numFmtId="0" fontId="2" fillId="3" borderId="0" xfId="0" applyFont="1" applyFill="1"/>
    <xf numFmtId="167" fontId="9" fillId="3" borderId="0" xfId="3" applyNumberFormat="1" applyFont="1" applyFill="1"/>
    <xf numFmtId="9" fontId="9" fillId="2" borderId="0" xfId="2" applyFont="1" applyFill="1"/>
    <xf numFmtId="167" fontId="9" fillId="2" borderId="0" xfId="3" applyNumberFormat="1" applyFont="1" applyFill="1"/>
    <xf numFmtId="167" fontId="2" fillId="2" borderId="0" xfId="3" applyNumberFormat="1" applyFont="1" applyFill="1"/>
    <xf numFmtId="9" fontId="2" fillId="2" borderId="0" xfId="2" applyFont="1" applyFill="1"/>
    <xf numFmtId="0" fontId="2" fillId="2" borderId="0" xfId="0" applyFont="1" applyFill="1"/>
    <xf numFmtId="166" fontId="6" fillId="2" borderId="0" xfId="1" applyNumberFormat="1" applyFont="1" applyFill="1"/>
    <xf numFmtId="0" fontId="4" fillId="3" borderId="2" xfId="0" applyFont="1" applyFill="1" applyBorder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0" fontId="10" fillId="3" borderId="3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</cellXfs>
  <cellStyles count="4">
    <cellStyle name="Komma" xfId="3" builtinId="3"/>
    <cellStyle name="Normal" xfId="0" builtinId="0"/>
    <cellStyle name="Prosent" xfId="2" builtinId="5"/>
    <cellStyle name="Valuta" xfId="1" builtinId="4"/>
  </cellStyles>
  <dxfs count="27"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ill>
        <patternFill>
          <bgColor rgb="FF005685"/>
        </patternFill>
      </fill>
    </dxf>
    <dxf>
      <fill>
        <patternFill>
          <bgColor rgb="FF005685"/>
        </patternFill>
      </fill>
    </dxf>
    <dxf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rgb="FF95B3D7"/>
          <bgColor rgb="FFC5D9F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005685"/>
        </patternFill>
      </fill>
    </dxf>
    <dxf>
      <fill>
        <patternFill patternType="solid">
          <bgColor rgb="FF005685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2" defaultPivotStyle="PivotStyleLight16">
    <tableStyle name="Tabellstil 1" pivot="0" count="8" xr9:uid="{0A35559C-CE83-4DAD-BCCE-72E7827B8716}">
      <tableStyleElement type="wholeTable" dxfId="26"/>
      <tableStyleElement type="headerRow" dxfId="25"/>
      <tableStyleElement type="totalRow" dxfId="24"/>
      <tableStyleElement type="lastColumn" dxfId="23"/>
      <tableStyleElement type="firstRowStripe" dxfId="22"/>
      <tableStyleElement type="firstColumnStripe" dxfId="21"/>
      <tableStyleElement type="firstHeaderCell" dxfId="20"/>
      <tableStyleElement type="firstTotalCell" dxfId="19"/>
    </tableStyle>
  </tableStyles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894B80B-1128-4597-A0F3-F8ED2B18BC61}" name="Tabell1" displayName="Tabell1" ref="A6:Q34" headerRowCount="0" totalsRowShown="0" headerRowDxfId="18" dataDxfId="17">
  <tableColumns count="17">
    <tableColumn id="1" xr3:uid="{AB3F422F-518F-40A7-A7BE-96272B23134D}" name="Kolonne1" dataDxfId="16"/>
    <tableColumn id="2" xr3:uid="{38637DD4-74F4-48AB-ADCD-80786D716F4E}" name="Kolonne2" dataDxfId="15"/>
    <tableColumn id="3" xr3:uid="{16668F4B-46C2-4DCD-A38A-DCA4429302F7}" name="Kolonne3" dataDxfId="14"/>
    <tableColumn id="4" xr3:uid="{7651EF41-FF54-43D4-A0A7-FC8E07077D95}" name="Kolonne4" dataDxfId="13"/>
    <tableColumn id="5" xr3:uid="{05A0F3C6-CF25-49F3-A46B-A38D33A1C98F}" name="Kolonne5" dataDxfId="12"/>
    <tableColumn id="6" xr3:uid="{1148EF4B-839A-4FEA-ADFB-197B53D527B3}" name="Kolonne6" dataDxfId="11"/>
    <tableColumn id="7" xr3:uid="{841E99D3-46B2-47D2-ACA5-26C3D5B0D9C1}" name="Kolonne7" dataDxfId="10"/>
    <tableColumn id="11" xr3:uid="{3B11BBE6-8AAE-4768-A9FC-E573DD4DF217}" name="Kolonne8" dataDxfId="9"/>
    <tableColumn id="12" xr3:uid="{12A2D8FC-211F-4FD5-8AD0-BDACDCCC9C73}" name="Kolonne9" dataDxfId="8"/>
    <tableColumn id="13" xr3:uid="{0739203E-9466-472E-A479-60284D027918}" name="Kolonne10" dataDxfId="7"/>
    <tableColumn id="14" xr3:uid="{C075F27C-56C7-4C37-A1E3-B4FFA6B80B6B}" name="Kolonne11" dataDxfId="6"/>
    <tableColumn id="15" xr3:uid="{1FDD948F-0B94-4234-801D-B4B3741340F6}" name="Kolonne12" dataDxfId="5"/>
    <tableColumn id="16" xr3:uid="{839E2558-93E7-48A0-B299-BC033ED39EF3}" name="Kolonne13" dataDxfId="4"/>
    <tableColumn id="22" xr3:uid="{D5DBB8AC-73DB-42D5-BC13-68CD9DEDFCA2}" name="Kolonne19" dataDxfId="3" dataCellStyle="Prosent"/>
    <tableColumn id="21" xr3:uid="{2701B97B-1DD8-4A2B-96B8-F90D25AE1CEF}" name="Kolonne18" dataDxfId="2" dataCellStyle="Prosent"/>
    <tableColumn id="20" xr3:uid="{FBE76D3B-B6E9-4095-8269-267CA2149BFF}" name="Kolonne17" dataDxfId="1" dataCellStyle="Prosent"/>
    <tableColumn id="17" xr3:uid="{DDEF9CBD-03BE-4BFA-AC7C-41517C96E11E}" name="Kolonne14" dataDxfId="0"/>
  </tableColumns>
  <tableStyleInfo name="Tabellstil 1" showFirstColumn="0" showLastColumn="0" showRowStripes="1" showColumnStripes="1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5A542-EC7C-45E4-9D6B-8601330C17BC}">
  <dimension ref="A4:Q37"/>
  <sheetViews>
    <sheetView tabSelected="1" workbookViewId="0">
      <selection activeCell="U16" sqref="U16"/>
    </sheetView>
  </sheetViews>
  <sheetFormatPr baseColWidth="10" defaultRowHeight="15" x14ac:dyDescent="0.25"/>
  <cols>
    <col min="1" max="1" width="22.7109375" style="1" customWidth="1"/>
    <col min="2" max="3" width="10.28515625" style="1" customWidth="1"/>
    <col min="4" max="4" width="7.42578125" style="1" customWidth="1"/>
    <col min="5" max="6" width="10.28515625" style="1" customWidth="1"/>
    <col min="7" max="7" width="7.42578125" style="1" customWidth="1"/>
    <col min="8" max="9" width="10.28515625" style="3" customWidth="1"/>
    <col min="10" max="10" width="7.42578125" style="3" customWidth="1"/>
    <col min="11" max="12" width="10.28515625" style="3" customWidth="1"/>
    <col min="13" max="13" width="7.42578125" style="3" customWidth="1"/>
    <col min="14" max="14" width="10" style="3" customWidth="1"/>
    <col min="15" max="15" width="9.5703125" style="3" customWidth="1"/>
    <col min="16" max="16" width="7.42578125" style="3" customWidth="1"/>
    <col min="17" max="17" width="10.28515625" style="3" customWidth="1"/>
    <col min="18" max="16384" width="11.42578125" style="3"/>
  </cols>
  <sheetData>
    <row r="4" spans="1:17" ht="18.75" x14ac:dyDescent="0.3">
      <c r="A4" s="11"/>
      <c r="B4" s="25" t="s">
        <v>36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3" t="s">
        <v>37</v>
      </c>
    </row>
    <row r="5" spans="1:17" ht="45.75" customHeight="1" x14ac:dyDescent="0.25">
      <c r="A5" s="11"/>
      <c r="B5" s="24" t="s">
        <v>29</v>
      </c>
      <c r="C5" s="24"/>
      <c r="D5" s="29"/>
      <c r="E5" s="23" t="s">
        <v>30</v>
      </c>
      <c r="F5" s="24"/>
      <c r="G5" s="24"/>
      <c r="H5" s="23" t="s">
        <v>35</v>
      </c>
      <c r="I5" s="24"/>
      <c r="J5" s="24"/>
      <c r="K5" s="23" t="s">
        <v>31</v>
      </c>
      <c r="L5" s="24"/>
      <c r="M5" s="24"/>
      <c r="N5" s="26" t="s">
        <v>33</v>
      </c>
      <c r="O5" s="27"/>
      <c r="P5" s="28"/>
      <c r="Q5" s="23"/>
    </row>
    <row r="6" spans="1:17" ht="26.25" x14ac:dyDescent="0.25">
      <c r="A6" s="12"/>
      <c r="B6" s="13">
        <v>2024</v>
      </c>
      <c r="C6" s="14">
        <v>2025</v>
      </c>
      <c r="D6" s="14" t="s">
        <v>1</v>
      </c>
      <c r="E6" s="13">
        <v>2024</v>
      </c>
      <c r="F6" s="14">
        <v>2025</v>
      </c>
      <c r="G6" s="14" t="s">
        <v>1</v>
      </c>
      <c r="H6" s="13">
        <v>2024</v>
      </c>
      <c r="I6" s="14">
        <v>2025</v>
      </c>
      <c r="J6" s="14" t="s">
        <v>1</v>
      </c>
      <c r="K6" s="13">
        <v>2024</v>
      </c>
      <c r="L6" s="14">
        <v>2025</v>
      </c>
      <c r="M6" s="14" t="s">
        <v>1</v>
      </c>
      <c r="N6" s="13">
        <v>2024</v>
      </c>
      <c r="O6" s="14">
        <v>2025</v>
      </c>
      <c r="P6" s="14" t="s">
        <v>1</v>
      </c>
      <c r="Q6" s="13">
        <v>2024</v>
      </c>
    </row>
    <row r="7" spans="1:17" x14ac:dyDescent="0.25">
      <c r="A7" s="1" t="s">
        <v>2</v>
      </c>
      <c r="B7" s="8">
        <v>4100</v>
      </c>
      <c r="C7" s="8">
        <v>4450</v>
      </c>
      <c r="D7" s="2">
        <v>8.5365853658536592E-2</v>
      </c>
      <c r="E7" s="8">
        <v>7078</v>
      </c>
      <c r="F7" s="8">
        <v>7440</v>
      </c>
      <c r="G7" s="2">
        <v>5.1144391070923993E-2</v>
      </c>
      <c r="H7" s="9">
        <v>3560</v>
      </c>
      <c r="I7" s="9">
        <v>3806</v>
      </c>
      <c r="J7" s="5">
        <v>6.9101123595505617E-2</v>
      </c>
      <c r="K7" s="9">
        <v>1013</v>
      </c>
      <c r="L7" s="9">
        <v>868</v>
      </c>
      <c r="M7" s="5">
        <v>-0.14313919052319843</v>
      </c>
      <c r="N7" s="10">
        <v>15751</v>
      </c>
      <c r="O7" s="10">
        <v>16564</v>
      </c>
      <c r="P7" s="6">
        <v>5.1615770427274457E-2</v>
      </c>
      <c r="Q7" s="4">
        <v>8800</v>
      </c>
    </row>
    <row r="8" spans="1:17" x14ac:dyDescent="0.25">
      <c r="A8" s="1" t="s">
        <v>3</v>
      </c>
      <c r="B8" s="8">
        <v>4281</v>
      </c>
      <c r="C8" s="8">
        <v>4596</v>
      </c>
      <c r="D8" s="2">
        <v>7.3580939032936235E-2</v>
      </c>
      <c r="E8" s="8">
        <v>2793</v>
      </c>
      <c r="F8" s="8">
        <v>2631</v>
      </c>
      <c r="G8" s="2">
        <v>-5.8002148227712137E-2</v>
      </c>
      <c r="H8" s="9">
        <v>2269</v>
      </c>
      <c r="I8" s="9">
        <v>2380</v>
      </c>
      <c r="J8" s="5">
        <v>4.8920229175848394E-2</v>
      </c>
      <c r="K8" s="9">
        <v>615</v>
      </c>
      <c r="L8" s="9">
        <v>715</v>
      </c>
      <c r="M8" s="5">
        <v>0.16260162601626016</v>
      </c>
      <c r="N8" s="10">
        <v>9958</v>
      </c>
      <c r="O8" s="10">
        <v>10322</v>
      </c>
      <c r="P8" s="6">
        <v>3.6553524804177548E-2</v>
      </c>
      <c r="Q8" s="4">
        <v>7237</v>
      </c>
    </row>
    <row r="9" spans="1:17" x14ac:dyDescent="0.25">
      <c r="A9" s="1" t="s">
        <v>4</v>
      </c>
      <c r="B9" s="8">
        <v>3835</v>
      </c>
      <c r="C9" s="8">
        <v>4076</v>
      </c>
      <c r="D9" s="2">
        <v>6.2842242503259454E-2</v>
      </c>
      <c r="E9" s="8">
        <v>5277</v>
      </c>
      <c r="F9" s="8">
        <v>6087</v>
      </c>
      <c r="G9" s="2">
        <v>0.1534963047185901</v>
      </c>
      <c r="H9" s="9">
        <v>3935</v>
      </c>
      <c r="I9" s="9">
        <v>4568</v>
      </c>
      <c r="J9" s="5">
        <v>0.16086404066073698</v>
      </c>
      <c r="K9" s="9">
        <v>476</v>
      </c>
      <c r="L9" s="9">
        <v>479</v>
      </c>
      <c r="M9" s="5">
        <v>6.3025210084033615E-3</v>
      </c>
      <c r="N9" s="10">
        <v>13523</v>
      </c>
      <c r="O9" s="10">
        <v>15210</v>
      </c>
      <c r="P9" s="6">
        <v>0.12475042520150854</v>
      </c>
      <c r="Q9" s="4">
        <v>6092</v>
      </c>
    </row>
    <row r="10" spans="1:17" x14ac:dyDescent="0.25">
      <c r="A10" s="1" t="s">
        <v>5</v>
      </c>
      <c r="B10" s="8">
        <v>4946</v>
      </c>
      <c r="C10" s="8">
        <v>5069</v>
      </c>
      <c r="D10" s="2">
        <v>2.4868580671249495E-2</v>
      </c>
      <c r="E10" s="8">
        <v>3706</v>
      </c>
      <c r="F10" s="8">
        <v>3706</v>
      </c>
      <c r="G10" s="2">
        <v>0</v>
      </c>
      <c r="H10" s="9">
        <v>4498</v>
      </c>
      <c r="I10" s="9">
        <v>4678</v>
      </c>
      <c r="J10" s="5">
        <v>4.0017785682525564E-2</v>
      </c>
      <c r="K10" s="9">
        <v>945</v>
      </c>
      <c r="L10" s="9">
        <v>733</v>
      </c>
      <c r="M10" s="5">
        <v>-0.22433862433862434</v>
      </c>
      <c r="N10" s="10">
        <v>14095</v>
      </c>
      <c r="O10" s="10">
        <v>14186</v>
      </c>
      <c r="P10" s="6">
        <v>6.4561901383469317E-3</v>
      </c>
      <c r="Q10" s="22"/>
    </row>
    <row r="11" spans="1:17" x14ac:dyDescent="0.25">
      <c r="A11" s="1" t="s">
        <v>6</v>
      </c>
      <c r="B11" s="8">
        <v>3991</v>
      </c>
      <c r="C11" s="8">
        <v>4310</v>
      </c>
      <c r="D11" s="2">
        <v>7.9929842144825861E-2</v>
      </c>
      <c r="E11" s="8">
        <v>4095</v>
      </c>
      <c r="F11" s="8">
        <v>4421</v>
      </c>
      <c r="G11" s="2">
        <v>7.9609279609279604E-2</v>
      </c>
      <c r="H11" s="9">
        <v>6209</v>
      </c>
      <c r="I11" s="9">
        <v>6459</v>
      </c>
      <c r="J11" s="5">
        <v>4.0264132710581414E-2</v>
      </c>
      <c r="K11" s="9">
        <v>562</v>
      </c>
      <c r="L11" s="9">
        <v>587</v>
      </c>
      <c r="M11" s="5">
        <v>4.4483985765124558E-2</v>
      </c>
      <c r="N11" s="10">
        <v>14857</v>
      </c>
      <c r="O11" s="10">
        <v>15777</v>
      </c>
      <c r="P11" s="6">
        <v>6.1923672343003298E-2</v>
      </c>
      <c r="Q11" s="22"/>
    </row>
    <row r="12" spans="1:17" x14ac:dyDescent="0.25">
      <c r="A12" s="1" t="s">
        <v>7</v>
      </c>
      <c r="B12" s="8">
        <v>3991</v>
      </c>
      <c r="C12" s="8">
        <v>4310</v>
      </c>
      <c r="D12" s="2">
        <v>7.9929842144825861E-2</v>
      </c>
      <c r="E12" s="8">
        <v>4749</v>
      </c>
      <c r="F12" s="8">
        <v>6007</v>
      </c>
      <c r="G12" s="2">
        <v>0.26489787323647085</v>
      </c>
      <c r="H12" s="9">
        <v>3372</v>
      </c>
      <c r="I12" s="9">
        <v>3274</v>
      </c>
      <c r="J12" s="5">
        <v>-2.9062870699881376E-2</v>
      </c>
      <c r="K12" s="9"/>
      <c r="L12" s="9">
        <v>886</v>
      </c>
      <c r="M12" s="5"/>
      <c r="N12" s="10">
        <v>12112</v>
      </c>
      <c r="O12" s="10">
        <v>14477</v>
      </c>
      <c r="P12" s="6">
        <v>0.19526089828269486</v>
      </c>
      <c r="Q12" s="22"/>
    </row>
    <row r="13" spans="1:17" x14ac:dyDescent="0.25">
      <c r="A13" s="1" t="s">
        <v>8</v>
      </c>
      <c r="B13" s="8">
        <v>3991</v>
      </c>
      <c r="C13" s="8">
        <v>4270</v>
      </c>
      <c r="D13" s="2">
        <v>6.9907291405662736E-2</v>
      </c>
      <c r="E13" s="8">
        <v>3098</v>
      </c>
      <c r="F13" s="8">
        <v>3717</v>
      </c>
      <c r="G13" s="2">
        <v>0.19980632666236281</v>
      </c>
      <c r="H13" s="9">
        <v>3865</v>
      </c>
      <c r="I13" s="9">
        <v>5102</v>
      </c>
      <c r="J13" s="5">
        <v>0.32005174644243206</v>
      </c>
      <c r="K13" s="9">
        <v>588</v>
      </c>
      <c r="L13" s="9">
        <v>735</v>
      </c>
      <c r="M13" s="5">
        <v>0.25</v>
      </c>
      <c r="N13" s="10">
        <v>11542</v>
      </c>
      <c r="O13" s="10">
        <v>13824</v>
      </c>
      <c r="P13" s="6">
        <v>0.19771270143822561</v>
      </c>
      <c r="Q13" s="4">
        <v>3847</v>
      </c>
    </row>
    <row r="14" spans="1:17" x14ac:dyDescent="0.25">
      <c r="A14" s="1" t="s">
        <v>9</v>
      </c>
      <c r="B14" s="8">
        <v>3991</v>
      </c>
      <c r="C14" s="8">
        <v>4310</v>
      </c>
      <c r="D14" s="2">
        <v>7.9929842144825861E-2</v>
      </c>
      <c r="E14" s="8">
        <v>4091</v>
      </c>
      <c r="F14" s="8">
        <v>5552</v>
      </c>
      <c r="G14" s="2">
        <v>0.35712539721339526</v>
      </c>
      <c r="H14" s="9">
        <v>6098</v>
      </c>
      <c r="I14" s="9">
        <v>6754</v>
      </c>
      <c r="J14" s="5">
        <v>0.1075762545096753</v>
      </c>
      <c r="K14" s="9">
        <v>694</v>
      </c>
      <c r="L14" s="9">
        <v>715</v>
      </c>
      <c r="M14" s="5">
        <v>3.0259365994236311E-2</v>
      </c>
      <c r="N14" s="10">
        <v>14874</v>
      </c>
      <c r="O14" s="10">
        <v>17331</v>
      </c>
      <c r="P14" s="6">
        <v>0.16518757563533684</v>
      </c>
      <c r="Q14" s="4">
        <v>5467</v>
      </c>
    </row>
    <row r="15" spans="1:17" x14ac:dyDescent="0.25">
      <c r="A15" s="1" t="s">
        <v>10</v>
      </c>
      <c r="B15" s="8">
        <v>3525</v>
      </c>
      <c r="C15" s="8">
        <v>4054</v>
      </c>
      <c r="D15" s="2">
        <v>0.15007092198581559</v>
      </c>
      <c r="E15" s="8">
        <v>3551</v>
      </c>
      <c r="F15" s="8">
        <v>3882</v>
      </c>
      <c r="G15" s="2">
        <v>9.3213179386088432E-2</v>
      </c>
      <c r="H15" s="9">
        <v>3434</v>
      </c>
      <c r="I15" s="9">
        <v>3504</v>
      </c>
      <c r="J15" s="5">
        <v>2.03843913803145E-2</v>
      </c>
      <c r="K15" s="9">
        <v>654</v>
      </c>
      <c r="L15" s="9">
        <v>900</v>
      </c>
      <c r="M15" s="5">
        <v>0.37614678899082571</v>
      </c>
      <c r="N15" s="10">
        <v>11164</v>
      </c>
      <c r="O15" s="10">
        <v>12340</v>
      </c>
      <c r="P15" s="6">
        <v>0.10533858831959871</v>
      </c>
      <c r="Q15" s="4">
        <v>3966</v>
      </c>
    </row>
    <row r="16" spans="1:17" x14ac:dyDescent="0.25">
      <c r="A16" s="1" t="s">
        <v>11</v>
      </c>
      <c r="B16" s="8">
        <v>4496</v>
      </c>
      <c r="C16" s="8">
        <v>4496</v>
      </c>
      <c r="D16" s="2">
        <v>0</v>
      </c>
      <c r="E16" s="8">
        <v>3865</v>
      </c>
      <c r="F16" s="8">
        <v>4657</v>
      </c>
      <c r="G16" s="2">
        <v>0.20491591203104786</v>
      </c>
      <c r="H16" s="9">
        <v>3214</v>
      </c>
      <c r="I16" s="9">
        <v>3725</v>
      </c>
      <c r="J16" s="5">
        <v>0.15899191039203484</v>
      </c>
      <c r="K16" s="9">
        <v>1246</v>
      </c>
      <c r="L16" s="9">
        <v>709</v>
      </c>
      <c r="M16" s="5">
        <v>-0.43097913322632425</v>
      </c>
      <c r="N16" s="10">
        <v>12821</v>
      </c>
      <c r="O16" s="10">
        <v>13587</v>
      </c>
      <c r="P16" s="6">
        <v>5.9745729662272831E-2</v>
      </c>
      <c r="Q16" s="4">
        <v>3445</v>
      </c>
    </row>
    <row r="17" spans="1:17" x14ac:dyDescent="0.25">
      <c r="A17" s="1" t="s">
        <v>12</v>
      </c>
      <c r="B17" s="8">
        <v>3248</v>
      </c>
      <c r="C17" s="8">
        <v>3924</v>
      </c>
      <c r="D17" s="2">
        <v>0.20812807881773399</v>
      </c>
      <c r="E17" s="8">
        <v>6002</v>
      </c>
      <c r="F17" s="8">
        <v>6602</v>
      </c>
      <c r="G17" s="2">
        <v>9.9966677774075308E-2</v>
      </c>
      <c r="H17" s="9">
        <v>4185</v>
      </c>
      <c r="I17" s="9">
        <v>4796</v>
      </c>
      <c r="J17" s="5">
        <v>0.14599761051373955</v>
      </c>
      <c r="K17" s="9">
        <v>367</v>
      </c>
      <c r="L17" s="9">
        <v>382</v>
      </c>
      <c r="M17" s="5">
        <v>4.0871934604904632E-2</v>
      </c>
      <c r="N17" s="10">
        <v>13802</v>
      </c>
      <c r="O17" s="10">
        <v>15704</v>
      </c>
      <c r="P17" s="6">
        <v>0.13780611505578902</v>
      </c>
      <c r="Q17" s="4">
        <v>4820</v>
      </c>
    </row>
    <row r="18" spans="1:17" x14ac:dyDescent="0.25">
      <c r="A18" s="1" t="s">
        <v>13</v>
      </c>
      <c r="B18" s="8">
        <v>4610</v>
      </c>
      <c r="C18" s="8">
        <v>4711</v>
      </c>
      <c r="D18" s="2">
        <v>2.190889370932755E-2</v>
      </c>
      <c r="E18" s="8">
        <v>9422</v>
      </c>
      <c r="F18" s="8">
        <v>9428</v>
      </c>
      <c r="G18" s="2">
        <v>6.3680747187433667E-4</v>
      </c>
      <c r="H18" s="9">
        <v>5776</v>
      </c>
      <c r="I18" s="9">
        <v>5805</v>
      </c>
      <c r="J18" s="5">
        <v>5.0207756232686978E-3</v>
      </c>
      <c r="K18" s="9">
        <v>500</v>
      </c>
      <c r="L18" s="9">
        <v>500</v>
      </c>
      <c r="M18" s="5">
        <v>0</v>
      </c>
      <c r="N18" s="10">
        <v>20308</v>
      </c>
      <c r="O18" s="10">
        <v>20444</v>
      </c>
      <c r="P18" s="6">
        <v>6.6968682292692537E-3</v>
      </c>
      <c r="Q18" s="4">
        <v>3067</v>
      </c>
    </row>
    <row r="19" spans="1:17" x14ac:dyDescent="0.25">
      <c r="A19" s="1" t="s">
        <v>14</v>
      </c>
      <c r="B19" s="8">
        <v>4200</v>
      </c>
      <c r="C19" s="8">
        <v>4500</v>
      </c>
      <c r="D19" s="2">
        <v>7.1428571428571425E-2</v>
      </c>
      <c r="E19" s="8">
        <v>4931</v>
      </c>
      <c r="F19" s="8">
        <v>5060</v>
      </c>
      <c r="G19" s="2">
        <v>2.6161022105049687E-2</v>
      </c>
      <c r="H19" s="9">
        <v>4985</v>
      </c>
      <c r="I19" s="9">
        <v>5257</v>
      </c>
      <c r="J19" s="5">
        <v>5.4563691073219657E-2</v>
      </c>
      <c r="K19" s="9">
        <v>500</v>
      </c>
      <c r="L19" s="9">
        <v>550</v>
      </c>
      <c r="M19" s="5">
        <v>0.1</v>
      </c>
      <c r="N19" s="10">
        <v>14616</v>
      </c>
      <c r="O19" s="10">
        <v>15367</v>
      </c>
      <c r="P19" s="6">
        <v>5.1382047071702242E-2</v>
      </c>
      <c r="Q19" s="4">
        <v>7080</v>
      </c>
    </row>
    <row r="20" spans="1:17" x14ac:dyDescent="0.25">
      <c r="A20" s="1" t="s">
        <v>15</v>
      </c>
      <c r="B20" s="8">
        <v>4115</v>
      </c>
      <c r="C20" s="8">
        <v>4280</v>
      </c>
      <c r="D20" s="2">
        <v>4.0097205346294046E-2</v>
      </c>
      <c r="E20" s="8">
        <v>3975</v>
      </c>
      <c r="F20" s="8">
        <v>4871</v>
      </c>
      <c r="G20" s="2">
        <v>0.22540880503144653</v>
      </c>
      <c r="H20" s="9">
        <v>4011</v>
      </c>
      <c r="I20" s="9">
        <v>4550</v>
      </c>
      <c r="J20" s="5">
        <v>0.13438045375218149</v>
      </c>
      <c r="K20" s="9">
        <v>693</v>
      </c>
      <c r="L20" s="9">
        <v>693</v>
      </c>
      <c r="M20" s="5">
        <v>0</v>
      </c>
      <c r="N20" s="10">
        <v>12794</v>
      </c>
      <c r="O20" s="10">
        <v>14394</v>
      </c>
      <c r="P20" s="6">
        <v>0.12505862122870096</v>
      </c>
      <c r="Q20" s="4">
        <v>6022</v>
      </c>
    </row>
    <row r="21" spans="1:17" x14ac:dyDescent="0.25">
      <c r="A21" s="1" t="s">
        <v>16</v>
      </c>
      <c r="B21" s="8">
        <v>5134</v>
      </c>
      <c r="C21" s="8">
        <v>4031</v>
      </c>
      <c r="D21" s="2">
        <v>-0.2148422282820413</v>
      </c>
      <c r="E21" s="8">
        <v>4770</v>
      </c>
      <c r="F21" s="8">
        <v>4511</v>
      </c>
      <c r="G21" s="2">
        <v>-5.4297693920335427E-2</v>
      </c>
      <c r="H21" s="9">
        <v>4562</v>
      </c>
      <c r="I21" s="9">
        <v>5200</v>
      </c>
      <c r="J21" s="5">
        <v>0.13985094256904868</v>
      </c>
      <c r="K21" s="9">
        <v>625</v>
      </c>
      <c r="L21" s="9">
        <v>662</v>
      </c>
      <c r="M21" s="5">
        <v>5.9200000000000003E-2</v>
      </c>
      <c r="N21" s="10">
        <v>15091</v>
      </c>
      <c r="O21" s="10">
        <v>14404</v>
      </c>
      <c r="P21" s="6">
        <v>-4.5523822145649727E-2</v>
      </c>
      <c r="Q21" s="4">
        <v>5729</v>
      </c>
    </row>
    <row r="22" spans="1:17" x14ac:dyDescent="0.25">
      <c r="A22" s="1" t="s">
        <v>17</v>
      </c>
      <c r="B22" s="8">
        <v>5279</v>
      </c>
      <c r="C22" s="8">
        <v>6461</v>
      </c>
      <c r="D22" s="2">
        <v>0.22390604281113846</v>
      </c>
      <c r="E22" s="8">
        <v>5455</v>
      </c>
      <c r="F22" s="8">
        <v>4931</v>
      </c>
      <c r="G22" s="2">
        <v>-9.6058661778185145E-2</v>
      </c>
      <c r="H22" s="9">
        <v>5490</v>
      </c>
      <c r="I22" s="9">
        <v>4610</v>
      </c>
      <c r="J22" s="5">
        <v>-0.16029143897996356</v>
      </c>
      <c r="K22" s="9">
        <v>905</v>
      </c>
      <c r="L22" s="9">
        <v>724</v>
      </c>
      <c r="M22" s="5">
        <v>-0.2</v>
      </c>
      <c r="N22" s="10">
        <v>17129</v>
      </c>
      <c r="O22" s="10">
        <v>16726</v>
      </c>
      <c r="P22" s="6">
        <v>-2.3527351275614453E-2</v>
      </c>
      <c r="Q22" s="22"/>
    </row>
    <row r="23" spans="1:17" x14ac:dyDescent="0.25">
      <c r="A23" s="1" t="s">
        <v>18</v>
      </c>
      <c r="B23" s="8">
        <v>4100</v>
      </c>
      <c r="C23" s="8">
        <v>4450</v>
      </c>
      <c r="D23" s="2">
        <v>8.5365853658536592E-2</v>
      </c>
      <c r="E23" s="8">
        <v>5560</v>
      </c>
      <c r="F23" s="8">
        <v>6065</v>
      </c>
      <c r="G23" s="2">
        <v>9.0827338129496407E-2</v>
      </c>
      <c r="H23" s="9">
        <v>5964</v>
      </c>
      <c r="I23" s="9">
        <v>6333</v>
      </c>
      <c r="J23" s="5">
        <v>6.1871227364185113E-2</v>
      </c>
      <c r="K23" s="9">
        <v>527</v>
      </c>
      <c r="L23" s="9">
        <v>633</v>
      </c>
      <c r="M23" s="5">
        <v>0.20113851992409867</v>
      </c>
      <c r="N23" s="10">
        <v>16151</v>
      </c>
      <c r="O23" s="10">
        <v>17481</v>
      </c>
      <c r="P23" s="6">
        <v>8.2347842238870664E-2</v>
      </c>
      <c r="Q23" s="4">
        <v>5867</v>
      </c>
    </row>
    <row r="24" spans="1:17" x14ac:dyDescent="0.25">
      <c r="A24" s="1" t="s">
        <v>19</v>
      </c>
      <c r="B24" s="8">
        <v>3059</v>
      </c>
      <c r="C24" s="8">
        <v>4328</v>
      </c>
      <c r="D24" s="2">
        <v>0.41484145145472379</v>
      </c>
      <c r="E24" s="8">
        <v>3272</v>
      </c>
      <c r="F24" s="8">
        <v>3710</v>
      </c>
      <c r="G24" s="2">
        <v>0.13386308068459657</v>
      </c>
      <c r="H24" s="9">
        <v>7734</v>
      </c>
      <c r="I24" s="9">
        <v>8917</v>
      </c>
      <c r="J24" s="5">
        <v>0.15296095164209983</v>
      </c>
      <c r="K24" s="9">
        <v>1089</v>
      </c>
      <c r="L24" s="9">
        <v>697</v>
      </c>
      <c r="M24" s="5">
        <v>-0.35996326905417814</v>
      </c>
      <c r="N24" s="10">
        <v>15154</v>
      </c>
      <c r="O24" s="10">
        <v>17652</v>
      </c>
      <c r="P24" s="6">
        <v>0.16484096608156262</v>
      </c>
      <c r="Q24" s="4">
        <v>3995</v>
      </c>
    </row>
    <row r="25" spans="1:17" x14ac:dyDescent="0.25">
      <c r="A25" s="1" t="s">
        <v>20</v>
      </c>
      <c r="B25" s="8">
        <v>4100</v>
      </c>
      <c r="C25" s="8">
        <v>4450</v>
      </c>
      <c r="D25" s="2">
        <v>8.5365853658536592E-2</v>
      </c>
      <c r="E25" s="8">
        <v>5334</v>
      </c>
      <c r="F25" s="8">
        <v>5334</v>
      </c>
      <c r="G25" s="2">
        <v>0</v>
      </c>
      <c r="H25" s="9">
        <v>7084</v>
      </c>
      <c r="I25" s="9">
        <v>7084</v>
      </c>
      <c r="J25" s="5">
        <v>0</v>
      </c>
      <c r="K25" s="9">
        <v>706</v>
      </c>
      <c r="L25" s="9">
        <v>882</v>
      </c>
      <c r="M25" s="5">
        <v>0.24929178470254956</v>
      </c>
      <c r="N25" s="10">
        <v>17224</v>
      </c>
      <c r="O25" s="10">
        <v>17750</v>
      </c>
      <c r="P25" s="6">
        <v>3.0538783093358106E-2</v>
      </c>
      <c r="Q25" s="4">
        <v>4375</v>
      </c>
    </row>
    <row r="26" spans="1:17" x14ac:dyDescent="0.25">
      <c r="A26" s="1" t="s">
        <v>21</v>
      </c>
      <c r="B26" s="8">
        <v>4100</v>
      </c>
      <c r="C26" s="8">
        <v>4450</v>
      </c>
      <c r="D26" s="2">
        <v>8.5365853658536592E-2</v>
      </c>
      <c r="E26" s="8">
        <v>3543</v>
      </c>
      <c r="F26" s="8">
        <v>2773</v>
      </c>
      <c r="G26" s="2">
        <v>-0.21732994637313011</v>
      </c>
      <c r="H26" s="9">
        <v>4329</v>
      </c>
      <c r="I26" s="9">
        <v>3378</v>
      </c>
      <c r="J26" s="5">
        <v>-0.21968121968121967</v>
      </c>
      <c r="K26" s="9">
        <v>766</v>
      </c>
      <c r="L26" s="9">
        <v>859</v>
      </c>
      <c r="M26" s="5">
        <v>0.12140992167101827</v>
      </c>
      <c r="N26" s="10">
        <v>12738</v>
      </c>
      <c r="O26" s="10">
        <v>11460</v>
      </c>
      <c r="P26" s="6">
        <v>-0.10032972209138012</v>
      </c>
      <c r="Q26" s="4">
        <v>3836</v>
      </c>
    </row>
    <row r="27" spans="1:17" x14ac:dyDescent="0.25">
      <c r="A27" s="1" t="s">
        <v>22</v>
      </c>
      <c r="B27" s="8">
        <v>4150</v>
      </c>
      <c r="C27" s="8">
        <v>4450</v>
      </c>
      <c r="D27" s="2">
        <v>7.2289156626506021E-2</v>
      </c>
      <c r="E27" s="8">
        <v>4720</v>
      </c>
      <c r="F27" s="8">
        <v>4720</v>
      </c>
      <c r="G27" s="2">
        <v>0</v>
      </c>
      <c r="H27" s="9">
        <v>5721</v>
      </c>
      <c r="I27" s="9">
        <v>6513</v>
      </c>
      <c r="J27" s="5">
        <v>0.13843733613004719</v>
      </c>
      <c r="K27" s="9">
        <v>866</v>
      </c>
      <c r="L27" s="9">
        <v>892</v>
      </c>
      <c r="M27" s="5">
        <v>3.0023094688221709E-2</v>
      </c>
      <c r="N27" s="10">
        <v>15457</v>
      </c>
      <c r="O27" s="10">
        <v>16575</v>
      </c>
      <c r="P27" s="6">
        <v>7.2329688814129517E-2</v>
      </c>
      <c r="Q27" s="4">
        <v>5600</v>
      </c>
    </row>
    <row r="28" spans="1:17" x14ac:dyDescent="0.25">
      <c r="A28" s="1" t="s">
        <v>23</v>
      </c>
      <c r="B28" s="8">
        <v>4000</v>
      </c>
      <c r="C28" s="8">
        <v>4450</v>
      </c>
      <c r="D28" s="2">
        <v>0.1125</v>
      </c>
      <c r="E28" s="8">
        <v>6727</v>
      </c>
      <c r="F28" s="8">
        <v>6727</v>
      </c>
      <c r="G28" s="2">
        <v>0</v>
      </c>
      <c r="H28" s="9">
        <v>6108</v>
      </c>
      <c r="I28" s="9">
        <v>6361</v>
      </c>
      <c r="J28" s="5">
        <v>4.1421087098886707E-2</v>
      </c>
      <c r="K28" s="9">
        <v>1188</v>
      </c>
      <c r="L28" s="9">
        <v>450</v>
      </c>
      <c r="M28" s="5">
        <v>-0.62121212121212122</v>
      </c>
      <c r="N28" s="10">
        <v>18023</v>
      </c>
      <c r="O28" s="10">
        <v>17988</v>
      </c>
      <c r="P28" s="6">
        <v>-1.9419630472174445E-3</v>
      </c>
      <c r="Q28" s="22"/>
    </row>
    <row r="29" spans="1:17" x14ac:dyDescent="0.25">
      <c r="A29" s="1" t="s">
        <v>24</v>
      </c>
      <c r="B29" s="8">
        <v>4100</v>
      </c>
      <c r="C29" s="8">
        <v>4450</v>
      </c>
      <c r="D29" s="2">
        <v>8.5365853658536592E-2</v>
      </c>
      <c r="E29" s="8">
        <v>3440</v>
      </c>
      <c r="F29" s="8">
        <v>3576</v>
      </c>
      <c r="G29" s="2">
        <v>3.9534883720930232E-2</v>
      </c>
      <c r="H29" s="9">
        <v>2660</v>
      </c>
      <c r="I29" s="9">
        <v>2660</v>
      </c>
      <c r="J29" s="5">
        <v>0</v>
      </c>
      <c r="K29" s="9">
        <v>600</v>
      </c>
      <c r="L29" s="9">
        <v>840</v>
      </c>
      <c r="M29" s="5">
        <v>0.4</v>
      </c>
      <c r="N29" s="10">
        <v>10800</v>
      </c>
      <c r="O29" s="10">
        <v>11526</v>
      </c>
      <c r="P29" s="6">
        <v>6.7222222222222225E-2</v>
      </c>
      <c r="Q29" s="4">
        <v>1175</v>
      </c>
    </row>
    <row r="30" spans="1:17" x14ac:dyDescent="0.25">
      <c r="A30" s="1" t="s">
        <v>25</v>
      </c>
      <c r="B30" s="8">
        <v>3525</v>
      </c>
      <c r="C30" s="8">
        <v>3801</v>
      </c>
      <c r="D30" s="2">
        <v>7.8297872340425526E-2</v>
      </c>
      <c r="E30" s="8">
        <v>3784</v>
      </c>
      <c r="F30" s="8">
        <v>3762</v>
      </c>
      <c r="G30" s="2">
        <v>-5.8139534883720929E-3</v>
      </c>
      <c r="H30" s="9">
        <v>5251</v>
      </c>
      <c r="I30" s="9">
        <v>5415</v>
      </c>
      <c r="J30" s="5">
        <v>3.1232146257855645E-2</v>
      </c>
      <c r="K30" s="9">
        <v>608</v>
      </c>
      <c r="L30" s="9">
        <v>684</v>
      </c>
      <c r="M30" s="5">
        <v>0.125</v>
      </c>
      <c r="N30" s="10">
        <v>13168</v>
      </c>
      <c r="O30" s="10">
        <v>13662</v>
      </c>
      <c r="P30" s="6">
        <v>3.7515188335358447E-2</v>
      </c>
      <c r="Q30" s="4">
        <v>6000</v>
      </c>
    </row>
    <row r="31" spans="1:17" x14ac:dyDescent="0.25">
      <c r="A31" s="1" t="s">
        <v>26</v>
      </c>
      <c r="B31" s="8">
        <v>4321</v>
      </c>
      <c r="C31" s="8">
        <v>4594</v>
      </c>
      <c r="D31" s="2">
        <v>6.3179819486230041E-2</v>
      </c>
      <c r="E31" s="8">
        <v>3377</v>
      </c>
      <c r="F31" s="8">
        <v>3377</v>
      </c>
      <c r="G31" s="2">
        <v>0</v>
      </c>
      <c r="H31" s="9">
        <v>3502</v>
      </c>
      <c r="I31" s="9">
        <v>3849</v>
      </c>
      <c r="J31" s="5">
        <v>9.9086236436322098E-2</v>
      </c>
      <c r="K31" s="9">
        <v>630</v>
      </c>
      <c r="L31" s="9">
        <v>694</v>
      </c>
      <c r="M31" s="5">
        <v>0.10158730158730159</v>
      </c>
      <c r="N31" s="10">
        <v>11830</v>
      </c>
      <c r="O31" s="10">
        <v>12514</v>
      </c>
      <c r="P31" s="6">
        <v>5.7819103972950127E-2</v>
      </c>
      <c r="Q31" s="22"/>
    </row>
    <row r="32" spans="1:17" x14ac:dyDescent="0.25">
      <c r="A32" s="1" t="s">
        <v>27</v>
      </c>
      <c r="B32" s="8">
        <v>4336</v>
      </c>
      <c r="C32" s="8">
        <v>4726</v>
      </c>
      <c r="D32" s="2">
        <v>8.9944649446494468E-2</v>
      </c>
      <c r="E32" s="8">
        <v>4448</v>
      </c>
      <c r="F32" s="8">
        <v>4772</v>
      </c>
      <c r="G32" s="2">
        <v>7.2841726618705041E-2</v>
      </c>
      <c r="H32" s="9">
        <v>3540</v>
      </c>
      <c r="I32" s="9">
        <v>3956</v>
      </c>
      <c r="J32" s="5">
        <v>0.11751412429378531</v>
      </c>
      <c r="K32" s="9">
        <v>677</v>
      </c>
      <c r="L32" s="9">
        <v>677</v>
      </c>
      <c r="M32" s="5">
        <v>0</v>
      </c>
      <c r="N32" s="10">
        <v>13001</v>
      </c>
      <c r="O32" s="10">
        <v>14131</v>
      </c>
      <c r="P32" s="6">
        <v>8.6916391046842553E-2</v>
      </c>
      <c r="Q32" s="4">
        <v>5532</v>
      </c>
    </row>
    <row r="33" spans="1:17" x14ac:dyDescent="0.25">
      <c r="A33" s="1" t="s">
        <v>34</v>
      </c>
      <c r="B33" s="8">
        <v>3869</v>
      </c>
      <c r="C33" s="8">
        <v>4004</v>
      </c>
      <c r="D33" s="2">
        <v>3.4892737141380199E-2</v>
      </c>
      <c r="E33" s="8">
        <v>3656</v>
      </c>
      <c r="F33" s="8">
        <v>3951</v>
      </c>
      <c r="G33" s="2">
        <v>8.0689277899343548E-2</v>
      </c>
      <c r="H33" s="9">
        <v>7169</v>
      </c>
      <c r="I33" s="9">
        <v>7534</v>
      </c>
      <c r="J33" s="5">
        <v>5.091365601897057E-2</v>
      </c>
      <c r="K33" s="9">
        <v>451</v>
      </c>
      <c r="L33" s="9">
        <v>473</v>
      </c>
      <c r="M33" s="5">
        <v>4.878048780487805E-2</v>
      </c>
      <c r="N33" s="10">
        <v>15145</v>
      </c>
      <c r="O33" s="10">
        <v>15962</v>
      </c>
      <c r="P33" s="6">
        <v>5.3945196434466818E-2</v>
      </c>
      <c r="Q33" s="4">
        <v>4092</v>
      </c>
    </row>
    <row r="34" spans="1:17" x14ac:dyDescent="0.25">
      <c r="A34" s="15" t="s">
        <v>28</v>
      </c>
      <c r="B34" s="16">
        <v>4126</v>
      </c>
      <c r="C34" s="16">
        <v>4445</v>
      </c>
      <c r="D34" s="17">
        <f>((Tabell1[[#This Row],[Kolonne3]]-Tabell1[[#This Row],[Kolonne2]])/Tabell1[[#This Row],[Kolonne2]])</f>
        <v>7.7314590402326702E-2</v>
      </c>
      <c r="E34" s="16">
        <v>4619</v>
      </c>
      <c r="F34" s="16">
        <v>4899</v>
      </c>
      <c r="G34" s="17">
        <f>((Tabell1[[#This Row],[Kolonne6]]-Tabell1[[#This Row],[Kolonne5]])/Tabell1[[#This Row],[Kolonne5]])</f>
        <v>6.0619181641047848E-2</v>
      </c>
      <c r="H34" s="18">
        <v>4760</v>
      </c>
      <c r="I34" s="18">
        <v>5054</v>
      </c>
      <c r="J34" s="17">
        <f>((Tabell1[[#This Row],[Kolonne9]]-Tabell1[[#This Row],[Kolonne8]])/Tabell1[[#This Row],[Kolonne8]])</f>
        <v>6.1764705882352944E-2</v>
      </c>
      <c r="K34" s="18">
        <v>685</v>
      </c>
      <c r="L34" s="18">
        <v>690</v>
      </c>
      <c r="M34" s="17">
        <f>((Tabell1[[#This Row],[Kolonne12]]-Tabell1[[#This Row],[Kolonne11]])/Tabell1[[#This Row],[Kolonne11]])</f>
        <v>7.2992700729927005E-3</v>
      </c>
      <c r="N34" s="19">
        <f>Tabell1[[#This Row],[Kolonne2]]+Tabell1[[#This Row],[Kolonne5]]+Tabell1[[#This Row],[Kolonne8]]+Tabell1[[#This Row],[Kolonne11]]</f>
        <v>14190</v>
      </c>
      <c r="O34" s="19">
        <f>Tabell1[[#This Row],[Kolonne3]]+Tabell1[[#This Row],[Kolonne6]]+Tabell1[[#This Row],[Kolonne9]]+Tabell1[[#This Row],[Kolonne12]]</f>
        <v>15088</v>
      </c>
      <c r="P34" s="20">
        <f>((Tabell1[[#This Row],[Kolonne18]]-Tabell1[[#This Row],[Kolonne19]])/Tabell1[[#This Row],[Kolonne19]])</f>
        <v>6.3284002818886534E-2</v>
      </c>
      <c r="Q34" s="21"/>
    </row>
    <row r="36" spans="1:17" x14ac:dyDescent="0.25">
      <c r="O36" s="1" t="s">
        <v>0</v>
      </c>
      <c r="P36" s="1"/>
    </row>
    <row r="37" spans="1:17" x14ac:dyDescent="0.25">
      <c r="A37" s="7" t="s">
        <v>32</v>
      </c>
    </row>
  </sheetData>
  <mergeCells count="7">
    <mergeCell ref="K5:M5"/>
    <mergeCell ref="B4:P4"/>
    <mergeCell ref="Q4:Q5"/>
    <mergeCell ref="N5:P5"/>
    <mergeCell ref="B5:D5"/>
    <mergeCell ref="E5:G5"/>
    <mergeCell ref="H5:J5"/>
  </mergeCells>
  <pageMargins left="0.7" right="0.7" top="0.75" bottom="0.75" header="0.3" footer="0.3"/>
  <tableParts count="1">
    <tablePart r:id="rId1"/>
  </tableParts>
</worksheet>
</file>

<file path=docMetadata/LabelInfo.xml><?xml version="1.0" encoding="utf-8"?>
<clbl:labelList xmlns:clbl="http://schemas.microsoft.com/office/2020/mipLabelMetadata">
  <clbl:label id="{b932ece7-9cdf-4d94-b4c1-15256e43c7ea}" enabled="0" method="" siteId="{b932ece7-9cdf-4d94-b4c1-15256e43c7e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More og Romsdal fylkeskommune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Jomar Sæterøy Maridal</dc:creator>
  <cp:lastModifiedBy>Paul Magne Eidhammer</cp:lastModifiedBy>
  <dcterms:created xsi:type="dcterms:W3CDTF">2024-08-16T12:49:55Z</dcterms:created>
  <dcterms:modified xsi:type="dcterms:W3CDTF">2025-09-11T12:27:53Z</dcterms:modified>
</cp:coreProperties>
</file>