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eetings Log" sheetId="1" r:id="rId1"/>
    <sheet name="Settings" sheetId="2" r:id="rId2"/>
    <sheet name="Dashboard" sheetId="3" r:id="rId3"/>
  </sheets>
  <definedNames>
    <definedName name="AvgRate">Settings!$A$2</definedName>
  </definedNames>
  <calcPr calcId="124519" fullCalcOnLoad="1"/>
</workbook>
</file>

<file path=xl/sharedStrings.xml><?xml version="1.0" encoding="utf-8"?>
<sst xmlns="http://schemas.openxmlformats.org/spreadsheetml/2006/main" count="113" uniqueCount="59">
  <si>
    <t>Meeting Name</t>
  </si>
  <si>
    <t>Owner / Host</t>
  </si>
  <si>
    <t>Purpose</t>
  </si>
  <si>
    <t>Frequency</t>
  </si>
  <si>
    <t>Duration (min)</t>
  </si>
  <si>
    <t>Attendee Count</t>
  </si>
  <si>
    <t>Agenda Clarity</t>
  </si>
  <si>
    <t>Engagement</t>
  </si>
  <si>
    <t>Outcome Quality</t>
  </si>
  <si>
    <t>Avg Score</t>
  </si>
  <si>
    <t>Decisions Made</t>
  </si>
  <si>
    <t>Action Items</t>
  </si>
  <si>
    <t>Owner for Next Steps</t>
  </si>
  <si>
    <t>Completion Status</t>
  </si>
  <si>
    <t>Cost</t>
  </si>
  <si>
    <t>Action Flag</t>
  </si>
  <si>
    <t>Daily Stand-up</t>
  </si>
  <si>
    <t>Product Review</t>
  </si>
  <si>
    <t>Quarterly Planning</t>
  </si>
  <si>
    <t>Alice</t>
  </si>
  <si>
    <t>Bob</t>
  </si>
  <si>
    <t>Carol</t>
  </si>
  <si>
    <t>Status</t>
  </si>
  <si>
    <t>Decision</t>
  </si>
  <si>
    <t>Brainstorm</t>
  </si>
  <si>
    <t>Daily</t>
  </si>
  <si>
    <t>Weekly</t>
  </si>
  <si>
    <t>Quarterly</t>
  </si>
  <si>
    <t>Done</t>
  </si>
  <si>
    <t>In-progress</t>
  </si>
  <si>
    <t>Blocked</t>
  </si>
  <si>
    <t>Keep as-is</t>
  </si>
  <si>
    <t>Shorten</t>
  </si>
  <si>
    <t>Reduce attendees</t>
  </si>
  <si>
    <t>Average Hourly Rate</t>
  </si>
  <si>
    <t>Purpose List</t>
  </si>
  <si>
    <t>Frequency List</t>
  </si>
  <si>
    <t>Completion Status List</t>
  </si>
  <si>
    <t>Action Flag List</t>
  </si>
  <si>
    <t>Planning</t>
  </si>
  <si>
    <t>Review</t>
  </si>
  <si>
    <t>Retrospective</t>
  </si>
  <si>
    <t>Update</t>
  </si>
  <si>
    <t>Other</t>
  </si>
  <si>
    <t>Biweekly</t>
  </si>
  <si>
    <t>Monthly</t>
  </si>
  <si>
    <t>Ad-hoc</t>
  </si>
  <si>
    <t>Move to async</t>
  </si>
  <si>
    <t>Cancel</t>
  </si>
  <si>
    <t>Meeting Audit Dashboard</t>
  </si>
  <si>
    <t>KPI</t>
  </si>
  <si>
    <t>Value</t>
  </si>
  <si>
    <t>Total Meetings Logged</t>
  </si>
  <si>
    <t>Total Hours</t>
  </si>
  <si>
    <t>Estimated Total Cost</t>
  </si>
  <si>
    <t>Average Overall Score</t>
  </si>
  <si>
    <t>Total Decisions Made</t>
  </si>
  <si>
    <t>Total Action Items</t>
  </si>
  <si>
    <t>Count</t>
  </si>
</sst>
</file>

<file path=xl/styles.xml><?xml version="1.0" encoding="utf-8"?>
<styleSheet xmlns="http://schemas.openxmlformats.org/spreadsheetml/2006/main">
  <numFmts count="2">
    <numFmt numFmtId="164" formatCode="0.00"/>
    <numFmt numFmtId="165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1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">
    <dxf>
      <fill>
        <patternFill>
          <bgColor rgb="FFFCE4D6"/>
        </patternFill>
      </fill>
    </dxf>
    <dxf>
      <fill>
        <patternFill>
          <bgColor rgb="FFFFF2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Action Flag Distribution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Action Flag Distribution</c:v>
          </c:tx>
          <c:cat>
            <c:strRef>
              <c:f>Dashboard!$A$14:$A$18</c:f>
              <c:strCache>
                <c:ptCount val="5"/>
                <c:pt idx="0">
                  <c:v>Keep as-is</c:v>
                </c:pt>
                <c:pt idx="1">
                  <c:v>Shorten</c:v>
                </c:pt>
                <c:pt idx="2">
                  <c:v>Reduce attendees</c:v>
                </c:pt>
                <c:pt idx="3">
                  <c:v>Move to async</c:v>
                </c:pt>
                <c:pt idx="4">
                  <c:v>Cancel</c:v>
                </c:pt>
              </c:strCache>
            </c:strRef>
          </c:cat>
          <c:val>
            <c:numRef>
              <c:f>Dashboard!$B$14:$B$18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0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MeetingLog" displayName="MeetingLog" ref="A1:P501" totalsRowShown="0">
  <autoFilter ref="A1:P501"/>
  <tableColumns count="16">
    <tableColumn id="1" name="Meeting Name"/>
    <tableColumn id="2" name="Owner / Host"/>
    <tableColumn id="3" name="Purpose"/>
    <tableColumn id="4" name="Frequency"/>
    <tableColumn id="5" name="Duration (min)"/>
    <tableColumn id="6" name="Attendee Count"/>
    <tableColumn id="7" name="Agenda Clarity"/>
    <tableColumn id="8" name="Engagement"/>
    <tableColumn id="9" name="Outcome Quality"/>
    <tableColumn id="10" name="Avg Score"/>
    <tableColumn id="11" name="Decisions Made"/>
    <tableColumn id="12" name="Action Items"/>
    <tableColumn id="13" name="Owner for Next Steps"/>
    <tableColumn id="14" name="Completion Status"/>
    <tableColumn id="15" name="Cost"/>
    <tableColumn id="16" name="Action Fla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2.7109375" customWidth="1"/>
    <col min="2" max="3" width="14.7109375" customWidth="1"/>
    <col min="4" max="4" width="12.7109375" customWidth="1"/>
    <col min="5" max="5" width="13.7109375" customWidth="1"/>
    <col min="6" max="7" width="15.7109375" customWidth="1"/>
    <col min="8" max="8" width="12.7109375" customWidth="1"/>
    <col min="9" max="9" width="18.7109375" customWidth="1"/>
    <col min="10" max="10" width="10.7109375" customWidth="1"/>
    <col min="11" max="11" width="15.7109375" customWidth="1"/>
    <col min="12" max="12" width="12.7109375" customWidth="1"/>
    <col min="13" max="13" width="20.7109375" customWidth="1"/>
    <col min="14" max="16" width="15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>
        <f>IFERROR(AVERAGE([@[Agenda Clarity]],[@Engagement],[@[Outcome Quality]]),"")</f>
        <v>0</v>
      </c>
      <c r="K2" s="1" t="s">
        <v>10</v>
      </c>
      <c r="L2" s="1" t="s">
        <v>11</v>
      </c>
      <c r="M2" s="1" t="s">
        <v>12</v>
      </c>
      <c r="N2" s="1" t="s">
        <v>13</v>
      </c>
      <c r="O2">
        <f>IFERROR(([@[Duration (min)]]/60)*AvgRate*[@[Attendee Count]],"")</f>
        <v>0</v>
      </c>
      <c r="P2" s="1" t="s">
        <v>15</v>
      </c>
    </row>
    <row r="3" spans="1:16" x14ac:dyDescent="0.25">
      <c r="A3" t="s">
        <v>16</v>
      </c>
      <c r="B3" t="s">
        <v>19</v>
      </c>
      <c r="C3" t="s">
        <v>22</v>
      </c>
      <c r="D3" t="s">
        <v>25</v>
      </c>
      <c r="E3">
        <v>15</v>
      </c>
      <c r="F3">
        <v>10</v>
      </c>
      <c r="G3">
        <v>4</v>
      </c>
      <c r="H3">
        <v>3</v>
      </c>
      <c r="I3">
        <v>3</v>
      </c>
      <c r="J3">
        <f>IFERROR(AVERAGE([@[Agenda Clarity]],[@Engagement],[@[Outcome Quality]]),"")</f>
        <v>0</v>
      </c>
      <c r="K3">
        <v>0</v>
      </c>
      <c r="L3">
        <v>2</v>
      </c>
      <c r="M3" t="s">
        <v>19</v>
      </c>
      <c r="N3" t="s">
        <v>28</v>
      </c>
      <c r="O3">
        <f>IFERROR(([@[Duration (min)]]/60)*AvgRate*[@[Attendee Count]],"")</f>
        <v>0</v>
      </c>
      <c r="P3" t="s">
        <v>31</v>
      </c>
    </row>
    <row r="4" spans="1:16" x14ac:dyDescent="0.25">
      <c r="A4" t="s">
        <v>17</v>
      </c>
      <c r="B4" t="s">
        <v>20</v>
      </c>
      <c r="C4" t="s">
        <v>23</v>
      </c>
      <c r="D4" t="s">
        <v>26</v>
      </c>
      <c r="E4">
        <v>60</v>
      </c>
      <c r="F4">
        <v>8</v>
      </c>
      <c r="G4">
        <v>3</v>
      </c>
      <c r="H4">
        <v>4</v>
      </c>
      <c r="I4">
        <v>4</v>
      </c>
      <c r="J4">
        <f>IFERROR(AVERAGE([@[Agenda Clarity]],[@Engagement],[@[Outcome Quality]]),"")</f>
        <v>0</v>
      </c>
      <c r="K4">
        <v>3</v>
      </c>
      <c r="L4">
        <v>5</v>
      </c>
      <c r="M4" t="s">
        <v>20</v>
      </c>
      <c r="N4" t="s">
        <v>29</v>
      </c>
      <c r="O4">
        <f>IFERROR(([@[Duration (min)]]/60)*AvgRate*[@[Attendee Count]],"")</f>
        <v>0</v>
      </c>
      <c r="P4" t="s">
        <v>32</v>
      </c>
    </row>
    <row r="5" spans="1:16" x14ac:dyDescent="0.25">
      <c r="A5" t="s">
        <v>18</v>
      </c>
      <c r="B5" t="s">
        <v>21</v>
      </c>
      <c r="C5" t="s">
        <v>24</v>
      </c>
      <c r="D5" t="s">
        <v>27</v>
      </c>
      <c r="E5">
        <v>180</v>
      </c>
      <c r="F5">
        <v>12</v>
      </c>
      <c r="G5">
        <v>4</v>
      </c>
      <c r="H5">
        <v>4</v>
      </c>
      <c r="I5">
        <v>4</v>
      </c>
      <c r="K5">
        <v>5</v>
      </c>
      <c r="L5">
        <v>10</v>
      </c>
      <c r="M5" t="s">
        <v>21</v>
      </c>
      <c r="N5" t="s">
        <v>30</v>
      </c>
      <c r="P5" t="s">
        <v>33</v>
      </c>
    </row>
  </sheetData>
  <conditionalFormatting sqref="E2:E501">
    <cfRule type="cellIs" dxfId="0" priority="1" operator="greaterThan">
      <formula>60</formula>
    </cfRule>
  </conditionalFormatting>
  <conditionalFormatting sqref="F2:F501">
    <cfRule type="cellIs" dxfId="1" priority="2" operator="greaterThan">
      <formula>8</formula>
    </cfRule>
  </conditionalFormatting>
  <conditionalFormatting sqref="J2:J50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2:O50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{DA7ABA51-AAAA-BBBB-0001-000000000001}</x14:id>
        </ext>
      </extLst>
    </cfRule>
  </conditionalFormatting>
  <dataValidations count="4">
    <dataValidation type="list" allowBlank="1" showInputMessage="1" showErrorMessage="1" sqref="C2:C501">
      <formula1>Settings!$B$2:$B$9</formula1>
    </dataValidation>
    <dataValidation type="list" allowBlank="1" showInputMessage="1" showErrorMessage="1" sqref="D2:D501">
      <formula1>Settings!$C$2:$C$7</formula1>
    </dataValidation>
    <dataValidation type="list" allowBlank="1" showInputMessage="1" showErrorMessage="1" sqref="N2:N501">
      <formula1>Settings!$D$2:$D$4</formula1>
    </dataValidation>
    <dataValidation type="list" allowBlank="1" showInputMessage="1" showErrorMessage="1" sqref="P2:P501">
      <formula1>Settings!$E$2:$E$6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7ABA51-AAAA-BBBB-0001-000000000001}">
            <x14:dataBar minLength="0" maxLength="100" border="1" gradient="0" negativeBarBorderColorSameAsPositive="0">
              <x14:cfvo type="autoMin"/>
              <x14:cfvo type="autoMax"/>
              <x14:borderColor rgb="FF4F81BD"/>
              <x14:negativeFillColor rgb="FFFF0000"/>
              <x14:negativeBorderColor rgb="FFFF0000"/>
              <x14:axisColor rgb="FF000000"/>
            </x14:dataBar>
          </x14:cfRule>
          <xm:sqref>O2:O501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defaultRowHeight="15"/>
  <cols>
    <col min="1" max="1" width="20.7109375" customWidth="1"/>
    <col min="2" max="5" width="18.7109375" customWidth="1"/>
  </cols>
  <sheetData>
    <row r="1" spans="1:5">
      <c r="A1" t="s">
        <v>34</v>
      </c>
      <c r="B1" s="1" t="s">
        <v>35</v>
      </c>
      <c r="C1" s="1" t="s">
        <v>36</v>
      </c>
      <c r="D1" s="1" t="s">
        <v>37</v>
      </c>
      <c r="E1" s="1" t="s">
        <v>38</v>
      </c>
    </row>
    <row r="2" spans="1:5">
      <c r="A2">
        <v>50</v>
      </c>
      <c r="B2" t="s">
        <v>22</v>
      </c>
      <c r="C2" t="s">
        <v>25</v>
      </c>
      <c r="D2" t="s">
        <v>28</v>
      </c>
      <c r="E2" t="s">
        <v>31</v>
      </c>
    </row>
    <row r="3" spans="1:5">
      <c r="B3" t="s">
        <v>23</v>
      </c>
      <c r="C3" t="s">
        <v>26</v>
      </c>
      <c r="D3" t="s">
        <v>29</v>
      </c>
      <c r="E3" t="s">
        <v>32</v>
      </c>
    </row>
    <row r="4" spans="1:5">
      <c r="B4" t="s">
        <v>24</v>
      </c>
      <c r="C4" t="s">
        <v>44</v>
      </c>
      <c r="D4" t="s">
        <v>30</v>
      </c>
      <c r="E4" t="s">
        <v>33</v>
      </c>
    </row>
    <row r="5" spans="1:5">
      <c r="B5" t="s">
        <v>39</v>
      </c>
      <c r="C5" t="s">
        <v>45</v>
      </c>
      <c r="E5" t="s">
        <v>47</v>
      </c>
    </row>
    <row r="6" spans="1:5">
      <c r="B6" t="s">
        <v>40</v>
      </c>
      <c r="C6" t="s">
        <v>27</v>
      </c>
      <c r="E6" t="s">
        <v>48</v>
      </c>
    </row>
    <row r="7" spans="1:5">
      <c r="B7" t="s">
        <v>41</v>
      </c>
      <c r="C7" t="s">
        <v>46</v>
      </c>
    </row>
    <row r="8" spans="1:5">
      <c r="B8" t="s">
        <v>42</v>
      </c>
    </row>
    <row r="9" spans="1:5">
      <c r="B9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8"/>
  <sheetViews>
    <sheetView workbookViewId="0"/>
  </sheetViews>
  <sheetFormatPr defaultRowHeight="15"/>
  <sheetData>
    <row r="1" spans="1:2">
      <c r="A1" s="2" t="s">
        <v>49</v>
      </c>
    </row>
    <row r="3" spans="1:2">
      <c r="A3" s="3" t="s">
        <v>50</v>
      </c>
      <c r="B3" s="3" t="s">
        <v>51</v>
      </c>
    </row>
    <row r="5" spans="1:2">
      <c r="A5" t="s">
        <v>52</v>
      </c>
      <c r="B5" s="4">
        <f>COUNTA(MeetingLog[Meeting Name])</f>
        <v>0</v>
      </c>
    </row>
    <row r="6" spans="1:2">
      <c r="A6" t="s">
        <v>53</v>
      </c>
      <c r="B6" s="4">
        <f>SUM(MeetingLog[[#All],[Duration (min)]])/60</f>
        <v>0</v>
      </c>
    </row>
    <row r="7" spans="1:2">
      <c r="A7" t="s">
        <v>54</v>
      </c>
      <c r="B7" s="5">
        <f>SUM(MeetingLog[Cost])</f>
        <v>0</v>
      </c>
    </row>
    <row r="8" spans="1:2">
      <c r="A8" t="s">
        <v>55</v>
      </c>
      <c r="B8" s="4">
        <f>AVERAGE(MeetingLog[Avg Score])</f>
        <v>0</v>
      </c>
    </row>
    <row r="9" spans="1:2">
      <c r="A9" t="s">
        <v>56</v>
      </c>
      <c r="B9" s="4">
        <f>SUM(MeetingLog[Decisions Made])</f>
        <v>0</v>
      </c>
    </row>
    <row r="10" spans="1:2">
      <c r="A10" t="s">
        <v>57</v>
      </c>
      <c r="B10" s="4">
        <f>SUM(MeetingLog[Action Items])</f>
        <v>0</v>
      </c>
    </row>
    <row r="13" spans="1:2">
      <c r="A13" s="3" t="s">
        <v>15</v>
      </c>
      <c r="B13" s="3" t="s">
        <v>58</v>
      </c>
    </row>
    <row r="14" spans="1:2">
      <c r="A14" t="s">
        <v>31</v>
      </c>
      <c r="B14">
        <f>COUNTIF(MeetingLog[Action Flag],"Keep as-is")</f>
        <v>0</v>
      </c>
    </row>
    <row r="15" spans="1:2">
      <c r="A15" t="s">
        <v>32</v>
      </c>
      <c r="B15">
        <f>COUNTIF(MeetingLog[Action Flag],"Shorten")</f>
        <v>0</v>
      </c>
    </row>
    <row r="16" spans="1:2">
      <c r="A16" t="s">
        <v>33</v>
      </c>
      <c r="B16">
        <f>COUNTIF(MeetingLog[Action Flag],"Reduce attendees")</f>
        <v>0</v>
      </c>
    </row>
    <row r="17" spans="1:2">
      <c r="A17" t="s">
        <v>47</v>
      </c>
      <c r="B17">
        <f>COUNTIF(MeetingLog[Action Flag],"Move to async")</f>
        <v>0</v>
      </c>
    </row>
    <row r="18" spans="1:2">
      <c r="A18" t="s">
        <v>48</v>
      </c>
      <c r="B18">
        <f>COUNTIF(MeetingLog[Action Flag],"Cancel")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Meetings Log</vt:lpstr>
      <vt:lpstr>Settings</vt:lpstr>
      <vt:lpstr>Dashboard</vt:lpstr>
      <vt:lpstr>AvgRate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2025-08-04T14:37:55Z</dcterms:created>
  <dcterms:modified xsi:type="dcterms:W3CDTF">2025-08-04T14:37:55Z</dcterms:modified>
</cp:coreProperties>
</file>