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SalehaPathan\OneDrive - National Zakat Foundation\Documents\Website\"/>
    </mc:Choice>
  </mc:AlternateContent>
  <xr:revisionPtr revIDLastSave="0" documentId="8_{4CD5F484-D196-46F0-ADAC-DD41348D3E04}" xr6:coauthVersionLast="47" xr6:coauthVersionMax="47" xr10:uidLastSave="{00000000-0000-0000-0000-000000000000}"/>
  <bookViews>
    <workbookView xWindow="-108" yWindow="-108" windowWidth="23256" windowHeight="12456" tabRatio="595" xr2:uid="{00000000-000D-0000-FFFF-FFFF00000000}"/>
  </bookViews>
  <sheets>
    <sheet name="Zakat Calculator 2023" sheetId="2" r:id="rId1"/>
    <sheet name="Gold Weight" sheetId="3"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3" l="1"/>
  <c r="E10" i="3"/>
  <c r="E9" i="3"/>
  <c r="E8" i="3"/>
  <c r="E7" i="3"/>
  <c r="E6" i="3"/>
  <c r="E5" i="3"/>
  <c r="B15" i="2"/>
  <c r="B36" i="2" s="1"/>
  <c r="B58" i="2" s="1"/>
  <c r="B57" i="2"/>
  <c r="B56" i="2"/>
  <c r="B52" i="2"/>
  <c r="E12" i="3" l="1"/>
  <c r="B61" i="2"/>
</calcChain>
</file>

<file path=xl/sharedStrings.xml><?xml version="1.0" encoding="utf-8"?>
<sst xmlns="http://schemas.openxmlformats.org/spreadsheetml/2006/main" count="100" uniqueCount="98">
  <si>
    <t>Zakat Calculator</t>
  </si>
  <si>
    <t>Zakatable Assets</t>
  </si>
  <si>
    <t xml:space="preserve"> - Liabilities and Expenses</t>
  </si>
  <si>
    <t xml:space="preserve"> = Zakat Calculation</t>
  </si>
  <si>
    <t>Step 1 - Zakatable Assets (What you have)</t>
  </si>
  <si>
    <t>Please use this zakat calculator together with the NZF Zakat Guide. Click here</t>
  </si>
  <si>
    <t>1. Cash</t>
  </si>
  <si>
    <t>All cash must be included, whether in a bank account, wallet, purse, locker, or safe.</t>
  </si>
  <si>
    <t>Bank Account 1</t>
  </si>
  <si>
    <t>Page 10 of the Zakat Guide</t>
  </si>
  <si>
    <t>Bank Account 2</t>
  </si>
  <si>
    <t>Cash</t>
  </si>
  <si>
    <t>2. Gold and silver</t>
  </si>
  <si>
    <t xml:space="preserve"> Price $CAD per gram</t>
  </si>
  <si>
    <t>Zakatable Portion of Gold Jewelry = (Weight of jewelry in grams - Weight of non-metals and stones) x (Resale price of gold)</t>
  </si>
  <si>
    <t>Gold in grams</t>
  </si>
  <si>
    <t>Silvers in grams</t>
  </si>
  <si>
    <t>There is no Zakat on metals other than gold and silver. There is no Zakat on gemstones and diamonds</t>
  </si>
  <si>
    <t>Total value of gold and silver</t>
  </si>
  <si>
    <t>3. Debts owed to you</t>
  </si>
  <si>
    <t>Zakat is payable on strong debts, i.e. money owed to you that you are confident will be returned back to you in the next 12 months</t>
  </si>
  <si>
    <t>Total amount of money lent that I am assured will be repaid</t>
  </si>
  <si>
    <t>This may include personal loans to family and friends or money expected from a sale e.g. car 
This does not include outstanding wages, dowry, inheritance or assets held in trust.</t>
  </si>
  <si>
    <t>4. Investments - Shares, Pensions, RRSPs, RESPs, TFSA and others</t>
  </si>
  <si>
    <t>Strongly recommend to read pages 11-13 of NZF Zakat Guide</t>
  </si>
  <si>
    <r>
      <rPr>
        <b/>
        <sz val="14"/>
        <color rgb="FF262626"/>
        <rFont val="Arial"/>
        <family val="2"/>
      </rPr>
      <t xml:space="preserve">short term </t>
    </r>
    <r>
      <rPr>
        <sz val="14"/>
        <color rgb="FF262626"/>
        <rFont val="Arial"/>
        <family val="2"/>
      </rPr>
      <t>shares for capital gain</t>
    </r>
  </si>
  <si>
    <t>Shares purchased with the intention of selling for capital gain within the next lunar year (12 months) are included here</t>
  </si>
  <si>
    <r>
      <rPr>
        <b/>
        <sz val="14"/>
        <color rgb="FF262626"/>
        <rFont val="Arial"/>
        <family val="2"/>
      </rPr>
      <t>long term</t>
    </r>
    <r>
      <rPr>
        <sz val="14"/>
        <color rgb="FF262626"/>
        <rFont val="Arial"/>
        <family val="2"/>
      </rPr>
      <t xml:space="preserve"> shares incl TFSA</t>
    </r>
  </si>
  <si>
    <t>RRSP</t>
  </si>
  <si>
    <t>Include the portion you have access to after deducting fees or taxes. If equities are held for long term investment you can apply the Zakatable Asset Ratio to the equities. Default ratio is 25%</t>
  </si>
  <si>
    <t>RESP</t>
  </si>
  <si>
    <t>Only add your contibution to the RESP. Not the government contribution. Note: According to the Hanafi opinion, RESP's are issued to children and their wealth is not Zakatable until maturity.</t>
  </si>
  <si>
    <t>Cryptocurrencies</t>
  </si>
  <si>
    <t>Include the cash equivelant value of any cryptocurrencies</t>
  </si>
  <si>
    <t>5. Property and fixed assets</t>
  </si>
  <si>
    <t>Property marked for sale</t>
  </si>
  <si>
    <t>The house in which you live is not subject to Zakat. If a property or other fixed asset is purchased with the intent to resell, then the entire sale value of the property is subject to Zakat.
If the property is marked for sale and your Zakat becomes due but you don't have enough cashflow to pay Zakat, then you may pay it once the funds are available. Allah knows best.</t>
  </si>
  <si>
    <t>Saved rental income</t>
  </si>
  <si>
    <t>For rental property  Zakat is paid on the accumulated savings that are accessable to you in your account</t>
  </si>
  <si>
    <t>6. Business Assets</t>
  </si>
  <si>
    <t>Only include business liabilities if you are self-employed and not incorporated. If incorporated you should calculate your corporate zakat seperately</t>
  </si>
  <si>
    <t>Total cash in my business</t>
  </si>
  <si>
    <t>Value of work in progress</t>
  </si>
  <si>
    <t>Account recievables</t>
  </si>
  <si>
    <t>Total Zakatable Assets</t>
  </si>
  <si>
    <t>Step 2 - Deductible Expenses &amp; Liabilities (What you owe)</t>
  </si>
  <si>
    <t>7. Personal Labilities</t>
  </si>
  <si>
    <t>All should be due in the next 12 months (short term)</t>
  </si>
  <si>
    <r>
      <rPr>
        <b/>
        <sz val="14"/>
        <color theme="1" tint="0.14999847407452621"/>
        <rFont val="Arial"/>
        <family val="2"/>
      </rPr>
      <t>Overdue</t>
    </r>
    <r>
      <rPr>
        <sz val="14"/>
        <color theme="1" tint="0.14999847407452621"/>
        <rFont val="Arial"/>
        <family val="2"/>
      </rPr>
      <t xml:space="preserve"> living expenses </t>
    </r>
  </si>
  <si>
    <t xml:space="preserve">For long-term debt, such as mortgages or student loans, only the non-interest or principal portion of the upcoming lunar year's worth of payments can be deducted </t>
  </si>
  <si>
    <t>Non-interest portion of debt</t>
  </si>
  <si>
    <t xml:space="preserve">Interest payments are not considered deductible liabilities for the purpose of Zakat calculation (whether short-term or long-term). It is recommended to prioritize repayment of all interest-bearing debt. </t>
  </si>
  <si>
    <t>Personal debts</t>
  </si>
  <si>
    <t xml:space="preserve">Note: Your upcoming living expenses not related to debt repayment are not deducted as liabilities. These include upcoming rent payments, bills, food, fees, etc </t>
  </si>
  <si>
    <t>Outstanding dowry owed</t>
  </si>
  <si>
    <t>8. Business Liabilities</t>
  </si>
  <si>
    <r>
      <rPr>
        <b/>
        <sz val="14"/>
        <color theme="1" tint="0.14999847407452621"/>
        <rFont val="Arial"/>
        <family val="2"/>
      </rPr>
      <t>Overdue</t>
    </r>
    <r>
      <rPr>
        <sz val="14"/>
        <color theme="1" tint="0.14999847407452621"/>
        <rFont val="Arial"/>
        <family val="2"/>
      </rPr>
      <t xml:space="preserve"> rent, bills and salaries</t>
    </r>
  </si>
  <si>
    <t>Outstanding short-term loans</t>
  </si>
  <si>
    <t>Due within next 12 months</t>
  </si>
  <si>
    <t>Non-interest portion of long term debt</t>
  </si>
  <si>
    <t>Debt longer than 12 months</t>
  </si>
  <si>
    <t>Value of good purchased on credit</t>
  </si>
  <si>
    <t>Total Liabilities</t>
  </si>
  <si>
    <t>Step 3 - Zakah Calculation</t>
  </si>
  <si>
    <t>Nisab (Silver)</t>
  </si>
  <si>
    <t>Net Zakatable Assets</t>
  </si>
  <si>
    <t>Zakat already paid</t>
  </si>
  <si>
    <t>Total Zakat Due</t>
  </si>
  <si>
    <t>Nisab (Gold)</t>
  </si>
  <si>
    <t xml:space="preserve">Nisab is the value of 85g of gold or 595g of silver. You only pay Zakat if your net assets are equal to or higher than the Nisab value. </t>
  </si>
  <si>
    <t>Do you have any questions? Email us at zakat@nzfcanada.com</t>
  </si>
  <si>
    <t>Send us feedback and suggestions at zakat@nzfcanada.com . We look forward to hearing from you.</t>
  </si>
  <si>
    <t>Zakatable Asset Ratio of 30% is applied by default. Replace with your own calculation if you have one for your stocks. Further details on page 11 of Zakat Guide</t>
  </si>
  <si>
    <t>Click here</t>
  </si>
  <si>
    <t xml:space="preserve">24kt </t>
  </si>
  <si>
    <t>22kt</t>
  </si>
  <si>
    <t xml:space="preserve">21kt </t>
  </si>
  <si>
    <t>18kt</t>
  </si>
  <si>
    <t xml:space="preserve">14kt </t>
  </si>
  <si>
    <t xml:space="preserve">10kt </t>
  </si>
  <si>
    <t>9kt</t>
  </si>
  <si>
    <t>99.9% pure gold</t>
  </si>
  <si>
    <t>91.6% pure gold</t>
  </si>
  <si>
    <t>87.5% pure gold</t>
  </si>
  <si>
    <t>75.0% pure gold</t>
  </si>
  <si>
    <t>41.7% pure gold</t>
  </si>
  <si>
    <t>37.5% pure gold</t>
  </si>
  <si>
    <t>58.5% pure gold</t>
  </si>
  <si>
    <t>Gold Percentage</t>
  </si>
  <si>
    <t>Gold Purity</t>
  </si>
  <si>
    <t>Total</t>
  </si>
  <si>
    <t>Physical Weight of Gold Jewellry (g)</t>
  </si>
  <si>
    <t>Calculated Gold Weight (g)</t>
  </si>
  <si>
    <t>No Zakat on gold less than 50% purity</t>
  </si>
  <si>
    <t>&lt;- Use this as the gold weight in the Zakat Calculator 2023 Section 2 - Gold and Silver</t>
  </si>
  <si>
    <t>Update the price based on today's rate and adjust your weight to account for purity. We have a reference sheet in the tab "Gold Weight"</t>
  </si>
  <si>
    <t>We apply a 20% discount to gold because the market value for used gold is less than the spot price</t>
  </si>
  <si>
    <t>If the only asset you possess is gold or silver, then use the respective Nisab values. If you own a mixture of assets (gold, silver, cash etc.) then use the silver Nisab as the safer option, but you can still use Gold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</si>
</sst>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00_-;\-&quot;£&quot;* #,##0.00_-;_-&quot;£&quot;* &quot;-&quot;??_-;_-@_-"/>
    <numFmt numFmtId="165" formatCode="_-[$$-1009]* #,##0.00_-;\-[$$-1009]* #,##0.00_-;_-[$$-1009]* &quot;-&quot;??_-;_-@_-"/>
    <numFmt numFmtId="166" formatCode="&quot;$&quot;#,##0.00\ &quot;/g&quot;"/>
    <numFmt numFmtId="167" formatCode="&quot;$&quot;#,##0.00"/>
    <numFmt numFmtId="168" formatCode="0.0\ &quot;g&quot;"/>
  </numFmts>
  <fonts count="17" x14ac:knownFonts="1">
    <font>
      <sz val="10"/>
      <name val="Arial"/>
    </font>
    <font>
      <sz val="10"/>
      <name val="Arial"/>
      <family val="2"/>
    </font>
    <font>
      <sz val="16"/>
      <name val="Arial"/>
      <family val="2"/>
    </font>
    <font>
      <sz val="26"/>
      <name val="Arial"/>
      <family val="2"/>
    </font>
    <font>
      <sz val="14"/>
      <color theme="1" tint="0.14999847407452621"/>
      <name val="Arial"/>
      <family val="2"/>
    </font>
    <font>
      <sz val="12"/>
      <name val="Arial"/>
      <family val="2"/>
    </font>
    <font>
      <sz val="12"/>
      <color theme="3" tint="-0.249977111117893"/>
      <name val="Arial"/>
      <family val="2"/>
    </font>
    <font>
      <sz val="18"/>
      <name val="Arial"/>
      <family val="2"/>
    </font>
    <font>
      <sz val="18"/>
      <color rgb="FFC00000"/>
      <name val="Arial"/>
      <family val="2"/>
    </font>
    <font>
      <sz val="18"/>
      <color rgb="FF0070C0"/>
      <name val="Arial"/>
      <family val="2"/>
    </font>
    <font>
      <sz val="18"/>
      <color rgb="FF00B050"/>
      <name val="Arial"/>
      <family val="2"/>
    </font>
    <font>
      <sz val="14"/>
      <name val="Arial"/>
      <family val="2"/>
    </font>
    <font>
      <b/>
      <sz val="14"/>
      <color theme="1" tint="0.14999847407452621"/>
      <name val="Arial"/>
      <family val="2"/>
    </font>
    <font>
      <u/>
      <sz val="10"/>
      <color theme="10"/>
      <name val="Arial"/>
      <family val="2"/>
    </font>
    <font>
      <u/>
      <sz val="14"/>
      <color theme="10"/>
      <name val="Arial"/>
      <family val="2"/>
    </font>
    <font>
      <sz val="14"/>
      <color rgb="FF262626"/>
      <name val="Arial"/>
      <family val="2"/>
    </font>
    <font>
      <b/>
      <sz val="14"/>
      <color rgb="FF262626"/>
      <name val="Arial"/>
      <family val="2"/>
    </font>
  </fonts>
  <fills count="5">
    <fill>
      <patternFill patternType="none"/>
    </fill>
    <fill>
      <patternFill patternType="gray125"/>
    </fill>
    <fill>
      <patternFill patternType="solid">
        <fgColor theme="5" tint="0.79998168889431442"/>
        <bgColor indexed="64"/>
      </patternFill>
    </fill>
    <fill>
      <patternFill patternType="solid">
        <fgColor theme="3" tint="0.79998168889431442"/>
        <bgColor indexed="64"/>
      </patternFill>
    </fill>
    <fill>
      <patternFill patternType="solid">
        <fgColor rgb="FFB3F19D"/>
        <bgColor indexed="64"/>
      </patternFill>
    </fill>
  </fills>
  <borders count="5">
    <border>
      <left/>
      <right/>
      <top/>
      <bottom/>
      <diagonal/>
    </border>
    <border>
      <left style="mediumDashed">
        <color rgb="FFC00000"/>
      </left>
      <right/>
      <top/>
      <bottom/>
      <diagonal/>
    </border>
    <border>
      <left style="mediumDashed">
        <color rgb="FFC00000"/>
      </left>
      <right/>
      <top style="mediumDashed">
        <color rgb="FFC00000"/>
      </top>
      <bottom style="mediumDashed">
        <color rgb="FFC00000"/>
      </bottom>
      <diagonal/>
    </border>
    <border>
      <left/>
      <right style="mediumDashed">
        <color rgb="FFC00000"/>
      </right>
      <top/>
      <bottom/>
      <diagonal/>
    </border>
    <border>
      <left style="mediumDashed">
        <color rgb="FFC00000"/>
      </left>
      <right style="mediumDashed">
        <color rgb="FFC00000"/>
      </right>
      <top style="mediumDashed">
        <color rgb="FFC00000"/>
      </top>
      <bottom style="mediumDashed">
        <color rgb="FFC00000"/>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13" fillId="0" borderId="0" applyNumberFormat="0" applyFill="0" applyBorder="0" applyAlignment="0" applyProtection="0"/>
  </cellStyleXfs>
  <cellXfs count="51">
    <xf numFmtId="0" fontId="0" fillId="0" borderId="0" xfId="0"/>
    <xf numFmtId="0" fontId="2" fillId="0" borderId="0" xfId="0" applyFont="1"/>
    <xf numFmtId="0" fontId="2" fillId="2" borderId="0" xfId="0" applyFont="1" applyFill="1"/>
    <xf numFmtId="0" fontId="4" fillId="0" borderId="0" xfId="0" applyFont="1" applyAlignment="1">
      <alignment horizontal="left" indent="2"/>
    </xf>
    <xf numFmtId="0" fontId="2" fillId="0" borderId="1" xfId="0" applyFont="1" applyBorder="1"/>
    <xf numFmtId="0" fontId="4" fillId="0" borderId="3" xfId="0" applyFont="1" applyBorder="1" applyAlignment="1">
      <alignment horizontal="left" indent="2"/>
    </xf>
    <xf numFmtId="0" fontId="5" fillId="0" borderId="0" xfId="0" applyFont="1"/>
    <xf numFmtId="0" fontId="2" fillId="0" borderId="0" xfId="0" applyFont="1" applyAlignment="1">
      <alignment vertical="center"/>
    </xf>
    <xf numFmtId="0" fontId="5" fillId="0" borderId="0" xfId="0" applyFont="1" applyAlignment="1">
      <alignment vertical="top" wrapText="1"/>
    </xf>
    <xf numFmtId="0" fontId="5" fillId="0" borderId="0" xfId="0" applyFont="1" applyAlignment="1">
      <alignment vertical="top"/>
    </xf>
    <xf numFmtId="0" fontId="5" fillId="0" borderId="0" xfId="0" applyFont="1" applyAlignment="1">
      <alignment vertical="center"/>
    </xf>
    <xf numFmtId="0" fontId="6" fillId="0" borderId="0" xfId="0" applyFont="1" applyAlignment="1">
      <alignment horizontal="center"/>
    </xf>
    <xf numFmtId="166" fontId="6" fillId="0" borderId="1" xfId="0" applyNumberFormat="1" applyFont="1" applyBorder="1" applyAlignment="1">
      <alignment horizontal="center"/>
    </xf>
    <xf numFmtId="0" fontId="4" fillId="0" borderId="0" xfId="0" applyFont="1" applyAlignment="1">
      <alignment horizontal="left" wrapText="1" indent="2"/>
    </xf>
    <xf numFmtId="0" fontId="2" fillId="3" borderId="0" xfId="0" applyFont="1" applyFill="1"/>
    <xf numFmtId="0" fontId="2" fillId="4" borderId="0" xfId="0" applyFont="1" applyFill="1"/>
    <xf numFmtId="0" fontId="7" fillId="2" borderId="0" xfId="0" applyFont="1" applyFill="1"/>
    <xf numFmtId="0" fontId="7" fillId="3" borderId="0" xfId="0" applyFont="1" applyFill="1"/>
    <xf numFmtId="0" fontId="7" fillId="4" borderId="0" xfId="0" applyFont="1" applyFill="1"/>
    <xf numFmtId="0" fontId="8" fillId="0" borderId="0" xfId="0" applyFont="1"/>
    <xf numFmtId="0" fontId="9" fillId="0" borderId="0" xfId="0" applyFont="1"/>
    <xf numFmtId="0" fontId="10" fillId="0" borderId="0" xfId="0" applyFont="1"/>
    <xf numFmtId="0" fontId="11" fillId="0" borderId="0" xfId="0" applyFont="1" applyAlignment="1">
      <alignment vertical="center"/>
    </xf>
    <xf numFmtId="0" fontId="11" fillId="0" borderId="0" xfId="0" applyFont="1"/>
    <xf numFmtId="165" fontId="11" fillId="0" borderId="2" xfId="1" applyNumberFormat="1" applyFont="1" applyBorder="1" applyAlignment="1">
      <alignment vertical="center"/>
    </xf>
    <xf numFmtId="165" fontId="11" fillId="0" borderId="4" xfId="1" applyNumberFormat="1" applyFont="1" applyBorder="1" applyAlignment="1">
      <alignment vertical="center"/>
    </xf>
    <xf numFmtId="2" fontId="11" fillId="0" borderId="2" xfId="1" applyNumberFormat="1" applyFont="1" applyBorder="1" applyAlignment="1">
      <alignment vertical="center"/>
    </xf>
    <xf numFmtId="165" fontId="11" fillId="0" borderId="0" xfId="1" applyNumberFormat="1" applyFont="1" applyAlignment="1">
      <alignment vertical="center"/>
    </xf>
    <xf numFmtId="0" fontId="11" fillId="3" borderId="0" xfId="0" applyFont="1" applyFill="1" applyAlignment="1">
      <alignment vertical="center"/>
    </xf>
    <xf numFmtId="0" fontId="11" fillId="4" borderId="0" xfId="0" applyFont="1" applyFill="1" applyAlignment="1">
      <alignment vertical="center"/>
    </xf>
    <xf numFmtId="165" fontId="2" fillId="2" borderId="0" xfId="1" applyNumberFormat="1" applyFont="1" applyFill="1"/>
    <xf numFmtId="9" fontId="6" fillId="0" borderId="1" xfId="2" applyFont="1" applyBorder="1" applyAlignment="1">
      <alignment horizontal="center"/>
    </xf>
    <xf numFmtId="167" fontId="11" fillId="0" borderId="0" xfId="0" applyNumberFormat="1" applyFont="1" applyAlignment="1">
      <alignment vertical="center"/>
    </xf>
    <xf numFmtId="165" fontId="2" fillId="0" borderId="0" xfId="0" applyNumberFormat="1" applyFont="1" applyAlignment="1">
      <alignment vertical="center"/>
    </xf>
    <xf numFmtId="0" fontId="2" fillId="4" borderId="0" xfId="0" applyFont="1" applyFill="1" applyAlignment="1">
      <alignment vertical="center"/>
    </xf>
    <xf numFmtId="0" fontId="2" fillId="3" borderId="0" xfId="0" applyFont="1" applyFill="1" applyAlignment="1">
      <alignment vertical="center"/>
    </xf>
    <xf numFmtId="165" fontId="2" fillId="3" borderId="0" xfId="0" applyNumberFormat="1" applyFont="1" applyFill="1" applyAlignment="1">
      <alignment vertical="center"/>
    </xf>
    <xf numFmtId="165" fontId="2" fillId="4" borderId="0" xfId="0" applyNumberFormat="1" applyFont="1" applyFill="1" applyAlignment="1">
      <alignment vertical="center"/>
    </xf>
    <xf numFmtId="0" fontId="14" fillId="2" borderId="0" xfId="3" applyFont="1" applyFill="1" applyAlignment="1"/>
    <xf numFmtId="0" fontId="8" fillId="0" borderId="0" xfId="0" applyFont="1" applyAlignment="1">
      <alignment horizontal="center"/>
    </xf>
    <xf numFmtId="0" fontId="6" fillId="0" borderId="0" xfId="0" applyFont="1" applyAlignment="1">
      <alignment horizontal="left"/>
    </xf>
    <xf numFmtId="0" fontId="15" fillId="0" borderId="0" xfId="0" applyFont="1" applyAlignment="1">
      <alignment horizontal="left" indent="2"/>
    </xf>
    <xf numFmtId="0" fontId="15" fillId="0" borderId="0" xfId="0" applyFont="1" applyAlignment="1">
      <alignment horizontal="left" wrapText="1" indent="2"/>
    </xf>
    <xf numFmtId="0" fontId="13" fillId="0" borderId="0" xfId="3"/>
    <xf numFmtId="2" fontId="11" fillId="0" borderId="4" xfId="1" applyNumberFormat="1" applyFont="1" applyBorder="1" applyAlignment="1">
      <alignment vertical="center"/>
    </xf>
    <xf numFmtId="0" fontId="2" fillId="0" borderId="0" xfId="0" applyFont="1" applyAlignment="1">
      <alignment horizontal="center" vertical="center"/>
    </xf>
    <xf numFmtId="0" fontId="2" fillId="0" borderId="0" xfId="0" applyFont="1" applyAlignment="1">
      <alignment horizontal="center" vertical="center" wrapText="1"/>
    </xf>
    <xf numFmtId="2" fontId="4" fillId="0" borderId="0" xfId="0" applyNumberFormat="1" applyFont="1" applyAlignment="1">
      <alignment horizontal="right" indent="2"/>
    </xf>
    <xf numFmtId="168" fontId="2" fillId="0" borderId="0" xfId="0" applyNumberFormat="1" applyFont="1" applyAlignment="1">
      <alignment horizontal="right" vertical="center" wrapText="1"/>
    </xf>
    <xf numFmtId="0" fontId="3" fillId="0" borderId="0" xfId="0" applyFont="1" applyAlignment="1">
      <alignment horizontal="center" vertical="center"/>
    </xf>
    <xf numFmtId="0" fontId="2" fillId="0" borderId="0" xfId="0" applyFont="1" applyAlignment="1">
      <alignment horizontal="center"/>
    </xf>
  </cellXfs>
  <cellStyles count="4">
    <cellStyle name="Currency" xfId="1" builtinId="4"/>
    <cellStyle name="Hyperlink" xfId="3" builtinId="8"/>
    <cellStyle name="Normal" xfId="0" builtinId="0"/>
    <cellStyle name="Percent" xfId="2" builtinId="5"/>
  </cellStyles>
  <dxfs count="0"/>
  <tableStyles count="0" defaultTableStyle="TableStyleMedium9" defaultPivotStyle="PivotStyleLight16"/>
  <colors>
    <mruColors>
      <color rgb="FFB3F19D"/>
      <color rgb="FF9CF191"/>
      <color rgb="FFD24208"/>
      <color rgb="FFFF050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215900</xdr:colOff>
      <xdr:row>0</xdr:row>
      <xdr:rowOff>88900</xdr:rowOff>
    </xdr:from>
    <xdr:to>
      <xdr:col>0</xdr:col>
      <xdr:colOff>2313997</xdr:colOff>
      <xdr:row>0</xdr:row>
      <xdr:rowOff>673100</xdr:rowOff>
    </xdr:to>
    <xdr:pic>
      <xdr:nvPicPr>
        <xdr:cNvPr id="3" name="Picture 2">
          <a:extLst>
            <a:ext uri="{FF2B5EF4-FFF2-40B4-BE49-F238E27FC236}">
              <a16:creationId xmlns:a16="http://schemas.microsoft.com/office/drawing/2014/main" id="{4335507D-F43F-FF4E-8408-5F13A77979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5900" y="88900"/>
          <a:ext cx="2098097" cy="5842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canadagold.ca/todays-gold-prices-in-canada/" TargetMode="External"/><Relationship Id="rId1" Type="http://schemas.openxmlformats.org/officeDocument/2006/relationships/hyperlink" Target="https://zakatguide.ca/wp-content/uploads/2022/03/Zakat-Guid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F3F00-F4F0-5A45-ACBC-A508C5AEBC6C}">
  <dimension ref="A1:L64"/>
  <sheetViews>
    <sheetView tabSelected="1" workbookViewId="0">
      <selection activeCell="C8" sqref="C8"/>
    </sheetView>
  </sheetViews>
  <sheetFormatPr defaultColWidth="10.77734375" defaultRowHeight="19.95" customHeight="1" x14ac:dyDescent="0.35"/>
  <cols>
    <col min="1" max="1" width="46" style="1" customWidth="1"/>
    <col min="2" max="2" width="20.6640625" style="1" customWidth="1"/>
    <col min="3" max="3" width="23.77734375" style="1" customWidth="1"/>
    <col min="4" max="4" width="29.109375" style="1" customWidth="1"/>
    <col min="5" max="5" width="25" style="1" customWidth="1"/>
    <col min="6" max="16384" width="10.77734375" style="1"/>
  </cols>
  <sheetData>
    <row r="1" spans="1:12" ht="55.95" customHeight="1" x14ac:dyDescent="0.35">
      <c r="A1" s="49" t="s">
        <v>0</v>
      </c>
      <c r="B1" s="49"/>
      <c r="C1" s="49"/>
      <c r="D1" s="49"/>
      <c r="E1" s="49"/>
    </row>
    <row r="3" spans="1:12" ht="19.95" customHeight="1" x14ac:dyDescent="0.4">
      <c r="A3" s="39" t="s">
        <v>1</v>
      </c>
      <c r="B3" s="20" t="s">
        <v>2</v>
      </c>
      <c r="D3" s="21" t="s">
        <v>3</v>
      </c>
    </row>
    <row r="4" spans="1:12" ht="19.95" customHeight="1" x14ac:dyDescent="0.4">
      <c r="A4" s="19"/>
      <c r="B4" s="20"/>
      <c r="D4" s="21"/>
    </row>
    <row r="5" spans="1:12" ht="19.95" customHeight="1" x14ac:dyDescent="0.4">
      <c r="A5" s="16" t="s">
        <v>4</v>
      </c>
      <c r="B5" s="2"/>
      <c r="C5" s="2"/>
      <c r="D5" s="38" t="s">
        <v>5</v>
      </c>
      <c r="E5" s="23"/>
    </row>
    <row r="7" spans="1:12" ht="22.05" customHeight="1" thickBot="1" x14ac:dyDescent="0.4">
      <c r="A7" s="7" t="s">
        <v>6</v>
      </c>
      <c r="D7" s="10" t="s">
        <v>7</v>
      </c>
      <c r="E7" s="8"/>
    </row>
    <row r="8" spans="1:12" ht="19.95" customHeight="1" x14ac:dyDescent="0.35">
      <c r="A8" s="3" t="s">
        <v>8</v>
      </c>
      <c r="B8" s="24">
        <v>5000</v>
      </c>
      <c r="C8" s="4"/>
      <c r="D8" s="8" t="s">
        <v>9</v>
      </c>
      <c r="E8" s="8"/>
    </row>
    <row r="9" spans="1:12" ht="19.95" customHeight="1" x14ac:dyDescent="0.35">
      <c r="A9" s="5" t="s">
        <v>10</v>
      </c>
      <c r="B9" s="25"/>
      <c r="D9" s="8"/>
      <c r="E9" s="8"/>
    </row>
    <row r="10" spans="1:12" ht="19.95" customHeight="1" x14ac:dyDescent="0.35">
      <c r="A10" s="3" t="s">
        <v>11</v>
      </c>
      <c r="B10" s="24"/>
      <c r="C10" s="4"/>
      <c r="D10" s="8"/>
      <c r="E10" s="8"/>
    </row>
    <row r="11" spans="1:12" ht="19.95" customHeight="1" x14ac:dyDescent="0.35">
      <c r="B11" s="22"/>
    </row>
    <row r="12" spans="1:12" ht="19.95" customHeight="1" thickBot="1" x14ac:dyDescent="0.4">
      <c r="A12" s="7" t="s">
        <v>12</v>
      </c>
      <c r="B12" s="22"/>
      <c r="C12" s="40" t="s">
        <v>13</v>
      </c>
      <c r="D12" s="6" t="s">
        <v>14</v>
      </c>
      <c r="E12" s="8"/>
    </row>
    <row r="13" spans="1:12" ht="19.95" customHeight="1" thickBot="1" x14ac:dyDescent="0.4">
      <c r="A13" s="3" t="s">
        <v>15</v>
      </c>
      <c r="B13" s="26">
        <v>15</v>
      </c>
      <c r="C13" s="12">
        <v>205.5</v>
      </c>
      <c r="D13" s="6" t="s">
        <v>95</v>
      </c>
      <c r="E13" s="8"/>
      <c r="K13" s="43" t="s">
        <v>73</v>
      </c>
      <c r="L13" s="6"/>
    </row>
    <row r="14" spans="1:12" ht="19.95" customHeight="1" thickBot="1" x14ac:dyDescent="0.4">
      <c r="A14" s="3" t="s">
        <v>16</v>
      </c>
      <c r="B14" s="26"/>
      <c r="C14" s="12">
        <v>2.5</v>
      </c>
      <c r="D14" s="6" t="s">
        <v>17</v>
      </c>
      <c r="E14" s="8"/>
    </row>
    <row r="15" spans="1:12" ht="19.95" customHeight="1" x14ac:dyDescent="0.35">
      <c r="A15" s="3" t="s">
        <v>18</v>
      </c>
      <c r="B15" s="27">
        <f>(B13*C13)*0.8+B14*C14</f>
        <v>2466</v>
      </c>
      <c r="C15" s="11"/>
      <c r="D15" s="9" t="s">
        <v>96</v>
      </c>
      <c r="E15" s="8"/>
    </row>
    <row r="16" spans="1:12" ht="19.95" customHeight="1" x14ac:dyDescent="0.35">
      <c r="B16" s="22"/>
      <c r="E16" s="8"/>
    </row>
    <row r="17" spans="1:4" ht="22.05" customHeight="1" x14ac:dyDescent="0.35">
      <c r="A17" s="1" t="s">
        <v>19</v>
      </c>
      <c r="B17" s="22"/>
      <c r="D17" s="6" t="s">
        <v>20</v>
      </c>
    </row>
    <row r="18" spans="1:4" ht="39" customHeight="1" x14ac:dyDescent="0.35">
      <c r="A18" s="13" t="s">
        <v>21</v>
      </c>
      <c r="B18" s="25"/>
      <c r="D18" s="9" t="s">
        <v>22</v>
      </c>
    </row>
    <row r="19" spans="1:4" ht="19.95" customHeight="1" x14ac:dyDescent="0.35">
      <c r="A19" s="3"/>
      <c r="B19" s="22"/>
      <c r="D19" s="6"/>
    </row>
    <row r="20" spans="1:4" ht="22.05" customHeight="1" thickBot="1" x14ac:dyDescent="0.4">
      <c r="A20" s="7" t="s">
        <v>23</v>
      </c>
      <c r="B20" s="22"/>
      <c r="D20" s="6" t="s">
        <v>24</v>
      </c>
    </row>
    <row r="21" spans="1:4" ht="19.95" customHeight="1" x14ac:dyDescent="0.35">
      <c r="A21" s="42" t="s">
        <v>25</v>
      </c>
      <c r="B21" s="25">
        <v>5000</v>
      </c>
      <c r="D21" s="6" t="s">
        <v>26</v>
      </c>
    </row>
    <row r="22" spans="1:4" ht="19.95" customHeight="1" x14ac:dyDescent="0.35">
      <c r="A22" s="41" t="s">
        <v>27</v>
      </c>
      <c r="B22" s="25">
        <v>5000</v>
      </c>
      <c r="C22" s="31">
        <v>0.3</v>
      </c>
      <c r="D22" s="6" t="s">
        <v>72</v>
      </c>
    </row>
    <row r="23" spans="1:4" ht="19.95" customHeight="1" x14ac:dyDescent="0.35">
      <c r="A23" s="3" t="s">
        <v>28</v>
      </c>
      <c r="B23" s="25"/>
      <c r="D23" s="6" t="s">
        <v>29</v>
      </c>
    </row>
    <row r="24" spans="1:4" ht="19.95" customHeight="1" x14ac:dyDescent="0.35">
      <c r="A24" s="3" t="s">
        <v>30</v>
      </c>
      <c r="B24" s="25"/>
      <c r="D24" s="6" t="s">
        <v>31</v>
      </c>
    </row>
    <row r="25" spans="1:4" ht="19.95" customHeight="1" x14ac:dyDescent="0.35">
      <c r="A25" s="3" t="s">
        <v>32</v>
      </c>
      <c r="B25" s="25">
        <v>5000</v>
      </c>
      <c r="D25" s="6" t="s">
        <v>33</v>
      </c>
    </row>
    <row r="26" spans="1:4" ht="19.95" customHeight="1" x14ac:dyDescent="0.35">
      <c r="B26" s="22"/>
    </row>
    <row r="27" spans="1:4" ht="19.95" customHeight="1" x14ac:dyDescent="0.35">
      <c r="A27" s="1" t="s">
        <v>34</v>
      </c>
      <c r="B27" s="22"/>
    </row>
    <row r="28" spans="1:4" ht="19.95" customHeight="1" x14ac:dyDescent="0.35">
      <c r="A28" s="3" t="s">
        <v>35</v>
      </c>
      <c r="B28" s="25"/>
      <c r="D28" s="6" t="s">
        <v>36</v>
      </c>
    </row>
    <row r="29" spans="1:4" ht="19.95" customHeight="1" x14ac:dyDescent="0.35">
      <c r="A29" s="3" t="s">
        <v>37</v>
      </c>
      <c r="B29" s="25"/>
      <c r="D29" s="6" t="s">
        <v>38</v>
      </c>
    </row>
    <row r="30" spans="1:4" ht="19.95" customHeight="1" x14ac:dyDescent="0.35">
      <c r="B30" s="22"/>
    </row>
    <row r="31" spans="1:4" ht="19.95" customHeight="1" x14ac:dyDescent="0.35">
      <c r="A31" s="1" t="s">
        <v>39</v>
      </c>
      <c r="B31" s="22"/>
      <c r="D31" s="6" t="s">
        <v>40</v>
      </c>
    </row>
    <row r="32" spans="1:4" ht="19.95" customHeight="1" x14ac:dyDescent="0.35">
      <c r="A32" s="3" t="s">
        <v>41</v>
      </c>
      <c r="B32" s="25"/>
    </row>
    <row r="33" spans="1:4" ht="19.95" customHeight="1" x14ac:dyDescent="0.35">
      <c r="A33" s="3" t="s">
        <v>42</v>
      </c>
      <c r="B33" s="25"/>
    </row>
    <row r="34" spans="1:4" ht="19.95" customHeight="1" x14ac:dyDescent="0.35">
      <c r="A34" s="3" t="s">
        <v>43</v>
      </c>
      <c r="B34" s="25"/>
    </row>
    <row r="35" spans="1:4" ht="19.95" customHeight="1" x14ac:dyDescent="0.35">
      <c r="B35" s="22"/>
    </row>
    <row r="36" spans="1:4" ht="19.95" customHeight="1" x14ac:dyDescent="0.35">
      <c r="A36" s="2" t="s">
        <v>44</v>
      </c>
      <c r="B36" s="30">
        <f>SUM(B32:B34,B28:B29,B18,,B8:B10,B22*C22,B21,B23:B25,B15)</f>
        <v>18966</v>
      </c>
    </row>
    <row r="37" spans="1:4" ht="19.95" customHeight="1" x14ac:dyDescent="0.35">
      <c r="B37" s="22"/>
    </row>
    <row r="38" spans="1:4" ht="19.95" customHeight="1" x14ac:dyDescent="0.35">
      <c r="B38" s="22"/>
    </row>
    <row r="39" spans="1:4" ht="19.95" customHeight="1" x14ac:dyDescent="0.4">
      <c r="A39" s="17" t="s">
        <v>45</v>
      </c>
      <c r="B39" s="28"/>
      <c r="C39" s="14"/>
      <c r="D39" s="14"/>
    </row>
    <row r="40" spans="1:4" ht="19.95" customHeight="1" x14ac:dyDescent="0.35">
      <c r="A40" s="1" t="s">
        <v>46</v>
      </c>
      <c r="B40" s="22"/>
      <c r="D40" s="6" t="s">
        <v>47</v>
      </c>
    </row>
    <row r="41" spans="1:4" ht="19.95" customHeight="1" thickBot="1" x14ac:dyDescent="0.4">
      <c r="A41" s="3" t="s">
        <v>48</v>
      </c>
      <c r="B41" s="25"/>
      <c r="D41" s="6" t="s">
        <v>49</v>
      </c>
    </row>
    <row r="42" spans="1:4" ht="19.95" customHeight="1" thickBot="1" x14ac:dyDescent="0.4">
      <c r="A42" s="3" t="s">
        <v>50</v>
      </c>
      <c r="B42" s="25"/>
      <c r="D42" s="6" t="s">
        <v>51</v>
      </c>
    </row>
    <row r="43" spans="1:4" ht="19.95" customHeight="1" thickBot="1" x14ac:dyDescent="0.4">
      <c r="A43" s="3" t="s">
        <v>52</v>
      </c>
      <c r="B43" s="25">
        <v>5000</v>
      </c>
      <c r="D43" s="6" t="s">
        <v>53</v>
      </c>
    </row>
    <row r="44" spans="1:4" ht="19.95" customHeight="1" thickBot="1" x14ac:dyDescent="0.4">
      <c r="A44" s="3" t="s">
        <v>54</v>
      </c>
      <c r="B44" s="25"/>
    </row>
    <row r="45" spans="1:4" ht="19.95" customHeight="1" x14ac:dyDescent="0.35">
      <c r="A45" s="3"/>
      <c r="B45" s="22"/>
    </row>
    <row r="46" spans="1:4" ht="19.95" customHeight="1" thickBot="1" x14ac:dyDescent="0.4">
      <c r="A46" s="1" t="s">
        <v>55</v>
      </c>
      <c r="B46" s="22"/>
    </row>
    <row r="47" spans="1:4" ht="19.95" customHeight="1" thickBot="1" x14ac:dyDescent="0.4">
      <c r="A47" s="3" t="s">
        <v>56</v>
      </c>
      <c r="B47" s="25"/>
      <c r="D47" s="6" t="s">
        <v>40</v>
      </c>
    </row>
    <row r="48" spans="1:4" ht="19.95" customHeight="1" thickBot="1" x14ac:dyDescent="0.4">
      <c r="A48" s="3" t="s">
        <v>57</v>
      </c>
      <c r="B48" s="25"/>
      <c r="D48" s="6" t="s">
        <v>58</v>
      </c>
    </row>
    <row r="49" spans="1:4" ht="19.95" customHeight="1" thickBot="1" x14ac:dyDescent="0.4">
      <c r="A49" s="3" t="s">
        <v>59</v>
      </c>
      <c r="B49" s="25"/>
      <c r="D49" s="6" t="s">
        <v>60</v>
      </c>
    </row>
    <row r="50" spans="1:4" ht="19.95" customHeight="1" thickBot="1" x14ac:dyDescent="0.4">
      <c r="A50" s="3" t="s">
        <v>61</v>
      </c>
      <c r="B50" s="25"/>
      <c r="D50" s="6"/>
    </row>
    <row r="51" spans="1:4" ht="19.95" customHeight="1" x14ac:dyDescent="0.35">
      <c r="A51" s="3"/>
      <c r="B51" s="22"/>
      <c r="D51" s="6"/>
    </row>
    <row r="52" spans="1:4" ht="19.95" customHeight="1" x14ac:dyDescent="0.35">
      <c r="A52" s="35" t="s">
        <v>62</v>
      </c>
      <c r="B52" s="36">
        <f>SUM(B47:B50,B41:B44)</f>
        <v>5000</v>
      </c>
      <c r="D52" s="6"/>
    </row>
    <row r="53" spans="1:4" ht="19.95" customHeight="1" x14ac:dyDescent="0.35">
      <c r="A53" s="3"/>
      <c r="B53" s="22"/>
    </row>
    <row r="54" spans="1:4" ht="19.95" customHeight="1" x14ac:dyDescent="0.35">
      <c r="A54" s="3"/>
      <c r="B54" s="22"/>
    </row>
    <row r="55" spans="1:4" ht="19.95" customHeight="1" x14ac:dyDescent="0.4">
      <c r="A55" s="18" t="s">
        <v>63</v>
      </c>
      <c r="B55" s="29"/>
      <c r="C55" s="15"/>
      <c r="D55" s="15"/>
    </row>
    <row r="56" spans="1:4" ht="19.95" customHeight="1" x14ac:dyDescent="0.35">
      <c r="A56" s="3" t="s">
        <v>64</v>
      </c>
      <c r="B56" s="32">
        <f>595*C14</f>
        <v>1487.5</v>
      </c>
      <c r="D56" s="6" t="s">
        <v>69</v>
      </c>
    </row>
    <row r="57" spans="1:4" ht="19.95" customHeight="1" x14ac:dyDescent="0.35">
      <c r="A57" s="3" t="s">
        <v>68</v>
      </c>
      <c r="B57" s="32">
        <f>85*C13</f>
        <v>17467.5</v>
      </c>
      <c r="D57" s="6" t="s">
        <v>97</v>
      </c>
    </row>
    <row r="58" spans="1:4" ht="19.95" customHeight="1" x14ac:dyDescent="0.35">
      <c r="A58" s="1" t="s">
        <v>65</v>
      </c>
      <c r="B58" s="33">
        <f>B36-B52</f>
        <v>13966</v>
      </c>
    </row>
    <row r="59" spans="1:4" ht="19.95" customHeight="1" x14ac:dyDescent="0.35">
      <c r="A59" s="23"/>
      <c r="B59" s="23"/>
    </row>
    <row r="60" spans="1:4" ht="19.95" customHeight="1" x14ac:dyDescent="0.35">
      <c r="A60" s="3" t="s">
        <v>66</v>
      </c>
      <c r="B60" s="25">
        <v>0</v>
      </c>
    </row>
    <row r="61" spans="1:4" ht="22.05" customHeight="1" x14ac:dyDescent="0.35">
      <c r="A61" s="34" t="s">
        <v>67</v>
      </c>
      <c r="B61" s="37">
        <f>B58*0.025-B60</f>
        <v>349.15000000000003</v>
      </c>
      <c r="D61" s="6"/>
    </row>
    <row r="62" spans="1:4" ht="19.95" customHeight="1" x14ac:dyDescent="0.35">
      <c r="B62" s="23"/>
    </row>
    <row r="63" spans="1:4" ht="19.95" customHeight="1" x14ac:dyDescent="0.35">
      <c r="A63" s="50" t="s">
        <v>70</v>
      </c>
      <c r="B63" s="50"/>
      <c r="C63" s="50"/>
      <c r="D63" s="50"/>
    </row>
    <row r="64" spans="1:4" ht="19.95" customHeight="1" x14ac:dyDescent="0.35">
      <c r="A64" s="50" t="s">
        <v>71</v>
      </c>
      <c r="B64" s="50"/>
      <c r="C64" s="50"/>
      <c r="D64" s="50"/>
    </row>
  </sheetData>
  <mergeCells count="3">
    <mergeCell ref="A1:E1"/>
    <mergeCell ref="A63:D63"/>
    <mergeCell ref="A64:D64"/>
  </mergeCells>
  <hyperlinks>
    <hyperlink ref="D5:E6" r:id="rId1" display="Please use this zakat calculator together with the Zakat Guide at https://zakatguide.ca/thank-you/" xr:uid="{2E5AE02A-B004-0948-8119-20300D0F9496}"/>
    <hyperlink ref="K13" r:id="rId2" xr:uid="{7167DA31-9E58-784B-B987-44772B0B2198}"/>
  </hyperlinks>
  <pageMargins left="0.7" right="0.7" top="0.75" bottom="0.75" header="0.3" footer="0.3"/>
  <pageSetup paperSize="9" orientation="portrait" horizontalDpi="0" verticalDpi="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8D94E-1051-FC4D-AA36-3A9BDD93B0B1}">
  <dimension ref="B4:F13"/>
  <sheetViews>
    <sheetView workbookViewId="0">
      <selection activeCell="F13" sqref="F13"/>
    </sheetView>
  </sheetViews>
  <sheetFormatPr defaultColWidth="11.5546875" defaultRowHeight="13.2" x14ac:dyDescent="0.25"/>
  <cols>
    <col min="1" max="1" width="10" customWidth="1"/>
    <col min="2" max="2" width="23.6640625" customWidth="1"/>
    <col min="3" max="3" width="22" customWidth="1"/>
    <col min="4" max="4" width="23" customWidth="1"/>
    <col min="5" max="5" width="20.44140625" customWidth="1"/>
  </cols>
  <sheetData>
    <row r="4" spans="2:6" ht="45" customHeight="1" thickBot="1" x14ac:dyDescent="0.3">
      <c r="B4" s="46" t="s">
        <v>91</v>
      </c>
      <c r="C4" s="45" t="s">
        <v>89</v>
      </c>
      <c r="D4" s="45" t="s">
        <v>88</v>
      </c>
      <c r="E4" s="46" t="s">
        <v>92</v>
      </c>
    </row>
    <row r="5" spans="2:6" ht="19.95" customHeight="1" thickBot="1" x14ac:dyDescent="0.35">
      <c r="B5" s="44">
        <v>40</v>
      </c>
      <c r="C5" s="3" t="s">
        <v>74</v>
      </c>
      <c r="D5" s="3" t="s">
        <v>81</v>
      </c>
      <c r="E5" s="47">
        <f>B5*0.999</f>
        <v>39.96</v>
      </c>
    </row>
    <row r="6" spans="2:6" ht="19.95" customHeight="1" thickBot="1" x14ac:dyDescent="0.35">
      <c r="B6" s="44"/>
      <c r="C6" s="3" t="s">
        <v>75</v>
      </c>
      <c r="D6" s="3" t="s">
        <v>82</v>
      </c>
      <c r="E6" s="47">
        <f>B6*0.916</f>
        <v>0</v>
      </c>
    </row>
    <row r="7" spans="2:6" ht="19.95" customHeight="1" thickBot="1" x14ac:dyDescent="0.35">
      <c r="B7" s="44">
        <v>20</v>
      </c>
      <c r="C7" s="3" t="s">
        <v>76</v>
      </c>
      <c r="D7" s="3" t="s">
        <v>83</v>
      </c>
      <c r="E7" s="47">
        <f>B7*0.875</f>
        <v>17.5</v>
      </c>
    </row>
    <row r="8" spans="2:6" ht="19.95" customHeight="1" thickBot="1" x14ac:dyDescent="0.35">
      <c r="B8" s="44"/>
      <c r="C8" s="3" t="s">
        <v>77</v>
      </c>
      <c r="D8" s="3" t="s">
        <v>84</v>
      </c>
      <c r="E8" s="47">
        <f>B8*0.75</f>
        <v>0</v>
      </c>
    </row>
    <row r="9" spans="2:6" ht="19.95" customHeight="1" thickBot="1" x14ac:dyDescent="0.35">
      <c r="B9" s="44"/>
      <c r="C9" s="3" t="s">
        <v>78</v>
      </c>
      <c r="D9" s="3" t="s">
        <v>87</v>
      </c>
      <c r="E9" s="47">
        <f>B9*0.585</f>
        <v>0</v>
      </c>
    </row>
    <row r="10" spans="2:6" ht="19.95" customHeight="1" thickBot="1" x14ac:dyDescent="0.35">
      <c r="B10" s="44">
        <v>10</v>
      </c>
      <c r="C10" s="3" t="s">
        <v>79</v>
      </c>
      <c r="D10" s="3" t="s">
        <v>85</v>
      </c>
      <c r="E10" s="47">
        <f>B10*0</f>
        <v>0</v>
      </c>
      <c r="F10" s="3" t="s">
        <v>93</v>
      </c>
    </row>
    <row r="11" spans="2:6" ht="19.95" customHeight="1" thickBot="1" x14ac:dyDescent="0.35">
      <c r="B11" s="44"/>
      <c r="C11" s="3" t="s">
        <v>80</v>
      </c>
      <c r="D11" s="3" t="s">
        <v>86</v>
      </c>
      <c r="E11" s="47">
        <f>B11*0</f>
        <v>0</v>
      </c>
      <c r="F11" s="3" t="s">
        <v>93</v>
      </c>
    </row>
    <row r="12" spans="2:6" ht="19.95" customHeight="1" x14ac:dyDescent="0.3">
      <c r="D12" s="46" t="s">
        <v>90</v>
      </c>
      <c r="E12" s="48">
        <f>SUM(E5:E11)</f>
        <v>57.46</v>
      </c>
      <c r="F12" s="3" t="s">
        <v>94</v>
      </c>
    </row>
    <row r="13" spans="2:6" ht="19.95" customHeight="1"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31A49E6FC3EA34AA4D6E087C8F1814A" ma:contentTypeVersion="15" ma:contentTypeDescription="Create a new document." ma:contentTypeScope="" ma:versionID="d7c97bece5fddc790dab2bc07c7ae5fc">
  <xsd:schema xmlns:xsd="http://www.w3.org/2001/XMLSchema" xmlns:xs="http://www.w3.org/2001/XMLSchema" xmlns:p="http://schemas.microsoft.com/office/2006/metadata/properties" xmlns:ns1="http://schemas.microsoft.com/sharepoint/v3" xmlns:ns2="a98ab0d0-81c8-4ac8-b2c6-63e55f475ef1" xmlns:ns3="4441296a-725d-4ce0-ba89-e039f46eca21" targetNamespace="http://schemas.microsoft.com/office/2006/metadata/properties" ma:root="true" ma:fieldsID="7db71a9f246827841a229f2885eeaf44" ns1:_="" ns2:_="" ns3:_="">
    <xsd:import namespace="http://schemas.microsoft.com/sharepoint/v3"/>
    <xsd:import namespace="a98ab0d0-81c8-4ac8-b2c6-63e55f475ef1"/>
    <xsd:import namespace="4441296a-725d-4ce0-ba89-e039f46eca2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2:MediaLengthInSecon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8ab0d0-81c8-4ac8-b2c6-63e55f475e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41296a-725d-4ce0-ba89-e039f46eca2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BCA27A4-9FC7-4137-94B6-87CAEC4E2C5B}">
  <ds:schemaRefs>
    <ds:schemaRef ds:uri="http://schemas.microsoft.com/office/2006/documentManagement/types"/>
    <ds:schemaRef ds:uri="http://schemas.microsoft.com/office/2006/metadata/properties"/>
    <ds:schemaRef ds:uri="4441296a-725d-4ce0-ba89-e039f46eca21"/>
    <ds:schemaRef ds:uri="http://www.w3.org/XML/1998/namespace"/>
    <ds:schemaRef ds:uri="http://schemas.microsoft.com/office/infopath/2007/PartnerControls"/>
    <ds:schemaRef ds:uri="http://schemas.openxmlformats.org/package/2006/metadata/core-properties"/>
    <ds:schemaRef ds:uri="http://purl.org/dc/elements/1.1/"/>
    <ds:schemaRef ds:uri="a98ab0d0-81c8-4ac8-b2c6-63e55f475ef1"/>
    <ds:schemaRef ds:uri="http://schemas.microsoft.com/sharepoint/v3"/>
    <ds:schemaRef ds:uri="http://purl.org/dc/dcmitype/"/>
    <ds:schemaRef ds:uri="http://purl.org/dc/terms/"/>
  </ds:schemaRefs>
</ds:datastoreItem>
</file>

<file path=customXml/itemProps2.xml><?xml version="1.0" encoding="utf-8"?>
<ds:datastoreItem xmlns:ds="http://schemas.openxmlformats.org/officeDocument/2006/customXml" ds:itemID="{021E7272-AE5A-4757-BADF-146A8BB427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98ab0d0-81c8-4ac8-b2c6-63e55f475ef1"/>
    <ds:schemaRef ds:uri="4441296a-725d-4ce0-ba89-e039f46eca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C7157D-1AE0-4DB8-A55D-4886D1BBF1C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Zakat Calculator 2023</vt:lpstr>
      <vt:lpstr>Gold Weight</vt:lpstr>
    </vt:vector>
  </TitlesOfParts>
  <Manager/>
  <Company>Samsung Electronics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SEC</dc:creator>
  <cp:keywords/>
  <dc:description/>
  <cp:lastModifiedBy>Saleha Pathan</cp:lastModifiedBy>
  <cp:revision/>
  <dcterms:created xsi:type="dcterms:W3CDTF">2005-08-25T07:45:10Z</dcterms:created>
  <dcterms:modified xsi:type="dcterms:W3CDTF">2025-11-26T18:29:47Z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0x010100731A49E6FC3EA34AA4D6E087C8F1814A</vt:lpwstr>
  </property>
</Properties>
</file>